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autoCompressPictures="0"/>
  <mc:AlternateContent xmlns:mc="http://schemas.openxmlformats.org/markup-compatibility/2006">
    <mc:Choice Requires="x15">
      <x15ac:absPath xmlns:x15ac="http://schemas.microsoft.com/office/spreadsheetml/2010/11/ac" url="C:\R\workspace\"/>
    </mc:Choice>
  </mc:AlternateContent>
  <xr:revisionPtr revIDLastSave="0" documentId="8_{F40B9377-BF8E-400E-ACBE-384CD8D4C1A0}" xr6:coauthVersionLast="44" xr6:coauthVersionMax="44" xr10:uidLastSave="{00000000-0000-0000-0000-000000000000}"/>
  <bookViews>
    <workbookView xWindow="-28920" yWindow="-120" windowWidth="29040" windowHeight="17025" tabRatio="748" activeTab="5" xr2:uid="{00000000-000D-0000-FFFF-FFFF00000000}"/>
  </bookViews>
  <sheets>
    <sheet name="Database" sheetId="6" r:id="rId1"/>
    <sheet name="INFO" sheetId="7" r:id="rId2"/>
    <sheet name="Size_Class_analytics" sheetId="8" r:id="rId3"/>
    <sheet name="Mass_Conc_analytics" sheetId="9" r:id="rId4"/>
    <sheet name="Part_Conc_analytics" sheetId="10" r:id="rId5"/>
    <sheet name="Exposure_Path_analytics" sheetId="11" r:id="rId6"/>
  </sheets>
  <definedNames>
    <definedName name="_xlnm._FilterDatabase" localSheetId="0" hidden="1">Database!$A$1:$EN$783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T10" i="10" l="1"/>
  <c r="ET5" i="10"/>
  <c r="ET6" i="10"/>
  <c r="ET7" i="10"/>
  <c r="ET8" i="10"/>
  <c r="ET9" i="10"/>
  <c r="ET11" i="10"/>
  <c r="D5" i="8"/>
  <c r="R71" i="11" l="1"/>
  <c r="R70" i="11"/>
  <c r="R69" i="11"/>
  <c r="R68" i="11"/>
  <c r="R67" i="11"/>
  <c r="R66" i="11"/>
  <c r="R65" i="1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S14" i="11" s="1"/>
  <c r="R47" i="11"/>
  <c r="R46" i="11"/>
  <c r="R45" i="11"/>
  <c r="R44" i="11"/>
  <c r="R43" i="11"/>
  <c r="R42" i="11"/>
  <c r="R41" i="11"/>
  <c r="R40" i="11"/>
  <c r="R39" i="11"/>
  <c r="R37" i="11"/>
  <c r="R36" i="11"/>
  <c r="R35" i="11"/>
  <c r="R34" i="11"/>
  <c r="R33" i="11"/>
  <c r="R32" i="11"/>
  <c r="R31" i="11"/>
  <c r="S31" i="11" s="1"/>
  <c r="R30" i="11"/>
  <c r="R29" i="11"/>
  <c r="R28" i="11"/>
  <c r="R27" i="11"/>
  <c r="R26" i="11"/>
  <c r="R25" i="11"/>
  <c r="R24" i="11"/>
  <c r="S24" i="11" s="1"/>
  <c r="R23" i="11"/>
  <c r="R22" i="11"/>
  <c r="R21" i="11"/>
  <c r="S21" i="11" s="1"/>
  <c r="R20" i="11"/>
  <c r="R19" i="11"/>
  <c r="R18" i="11"/>
  <c r="S18" i="11" s="1"/>
  <c r="R17" i="11"/>
  <c r="R16" i="11"/>
  <c r="R15" i="11"/>
  <c r="R14" i="11"/>
  <c r="R13" i="11"/>
  <c r="R12" i="11"/>
  <c r="S12" i="11" s="1"/>
  <c r="R11" i="11"/>
  <c r="R10" i="11"/>
  <c r="R9" i="11"/>
  <c r="S9" i="11" s="1"/>
  <c r="R8" i="11"/>
  <c r="S8" i="11" s="1"/>
  <c r="R7" i="11"/>
  <c r="R6" i="11"/>
  <c r="R5" i="11"/>
  <c r="K71" i="11"/>
  <c r="Z71" i="11" s="1"/>
  <c r="K70" i="11"/>
  <c r="Z70" i="11" s="1"/>
  <c r="K69" i="11"/>
  <c r="Z69" i="11" s="1"/>
  <c r="K68" i="11"/>
  <c r="Z68" i="11" s="1"/>
  <c r="K67" i="11"/>
  <c r="Z67" i="11" s="1"/>
  <c r="K66" i="11"/>
  <c r="Z66" i="11" s="1"/>
  <c r="K65" i="11"/>
  <c r="Z65" i="11" s="1"/>
  <c r="K64" i="11"/>
  <c r="Z64" i="11" s="1"/>
  <c r="K63" i="11"/>
  <c r="Z63" i="11" s="1"/>
  <c r="K62" i="11"/>
  <c r="Z62" i="11" s="1"/>
  <c r="K61" i="11"/>
  <c r="K60" i="11"/>
  <c r="K59" i="11"/>
  <c r="Z59" i="11" s="1"/>
  <c r="K58" i="11"/>
  <c r="Z58" i="11" s="1"/>
  <c r="K57" i="11"/>
  <c r="Z57" i="11" s="1"/>
  <c r="K56" i="11"/>
  <c r="Z56" i="11" s="1"/>
  <c r="K55" i="11"/>
  <c r="Z55" i="11" s="1"/>
  <c r="K54" i="11"/>
  <c r="K53" i="11"/>
  <c r="Z53" i="11" s="1"/>
  <c r="K52" i="11"/>
  <c r="Z52" i="11" s="1"/>
  <c r="K51" i="11"/>
  <c r="Z51" i="11" s="1"/>
  <c r="K50" i="11"/>
  <c r="Z50" i="11" s="1"/>
  <c r="K49" i="11"/>
  <c r="K48" i="11"/>
  <c r="K47" i="11"/>
  <c r="Z47" i="11" s="1"/>
  <c r="K46" i="11"/>
  <c r="Z46" i="11" s="1"/>
  <c r="K45" i="11"/>
  <c r="Z45" i="11" s="1"/>
  <c r="K44" i="11"/>
  <c r="Z44" i="11" s="1"/>
  <c r="K43" i="11"/>
  <c r="Z43" i="11" s="1"/>
  <c r="K42" i="11"/>
  <c r="Z42" i="11" s="1"/>
  <c r="K41" i="11"/>
  <c r="Z41" i="11" s="1"/>
  <c r="K40" i="11"/>
  <c r="Z40" i="11" s="1"/>
  <c r="K39" i="11"/>
  <c r="Z39" i="11" s="1"/>
  <c r="K37" i="11"/>
  <c r="Z37" i="11" s="1"/>
  <c r="K36" i="11"/>
  <c r="K35" i="11"/>
  <c r="K34" i="11"/>
  <c r="Z34" i="11" s="1"/>
  <c r="K33" i="11"/>
  <c r="Z33" i="11" s="1"/>
  <c r="K32" i="11"/>
  <c r="Z32" i="11" s="1"/>
  <c r="K31" i="11"/>
  <c r="K30" i="11"/>
  <c r="K29" i="11"/>
  <c r="Z29" i="11" s="1"/>
  <c r="K28" i="11"/>
  <c r="Z28" i="11" s="1"/>
  <c r="K27" i="11"/>
  <c r="Z27" i="11" s="1"/>
  <c r="K26" i="11"/>
  <c r="Z26" i="11" s="1"/>
  <c r="K25" i="11"/>
  <c r="Z25" i="11" s="1"/>
  <c r="K24" i="11"/>
  <c r="K23" i="11"/>
  <c r="K22" i="11"/>
  <c r="Z22" i="11" s="1"/>
  <c r="K21" i="11"/>
  <c r="K20" i="11"/>
  <c r="Z20" i="11" s="1"/>
  <c r="K19" i="11"/>
  <c r="K18" i="11"/>
  <c r="K17" i="11"/>
  <c r="Z17" i="11" s="1"/>
  <c r="K16" i="11"/>
  <c r="Z16" i="11" s="1"/>
  <c r="K15" i="11"/>
  <c r="Z15" i="11" s="1"/>
  <c r="K14" i="11"/>
  <c r="Z14" i="11" s="1"/>
  <c r="K13" i="11"/>
  <c r="Z13" i="11" s="1"/>
  <c r="K12" i="11"/>
  <c r="K11" i="11"/>
  <c r="K10" i="11"/>
  <c r="K9" i="11"/>
  <c r="K8" i="11"/>
  <c r="K7" i="11"/>
  <c r="K6" i="11"/>
  <c r="K5" i="11"/>
  <c r="D71" i="11"/>
  <c r="Y71" i="11" s="1"/>
  <c r="D70" i="11"/>
  <c r="Y70" i="11" s="1"/>
  <c r="D69" i="11"/>
  <c r="Y69" i="11" s="1"/>
  <c r="D68" i="11"/>
  <c r="Y68" i="11" s="1"/>
  <c r="D67" i="11"/>
  <c r="Y67" i="11" s="1"/>
  <c r="D66" i="11"/>
  <c r="Y66" i="11" s="1"/>
  <c r="D65" i="11"/>
  <c r="Y65" i="11" s="1"/>
  <c r="D64" i="11"/>
  <c r="Y64" i="11" s="1"/>
  <c r="D63" i="11"/>
  <c r="Y63" i="11" s="1"/>
  <c r="D62" i="11"/>
  <c r="Y62" i="11" s="1"/>
  <c r="D61" i="11"/>
  <c r="Y61" i="11" s="1"/>
  <c r="D60" i="11"/>
  <c r="Y60" i="11" s="1"/>
  <c r="D59" i="11"/>
  <c r="Y59" i="11" s="1"/>
  <c r="D58" i="11"/>
  <c r="Y58" i="11" s="1"/>
  <c r="D57" i="11"/>
  <c r="Y57" i="11" s="1"/>
  <c r="D56" i="11"/>
  <c r="Y56" i="11" s="1"/>
  <c r="D55" i="11"/>
  <c r="Y55" i="11" s="1"/>
  <c r="D54" i="11"/>
  <c r="Y54" i="11" s="1"/>
  <c r="D53" i="11"/>
  <c r="Y53" i="11" s="1"/>
  <c r="D52" i="11"/>
  <c r="Y52" i="11" s="1"/>
  <c r="D51" i="11"/>
  <c r="Y51" i="11" s="1"/>
  <c r="D50" i="11"/>
  <c r="Y50" i="11" s="1"/>
  <c r="D49" i="11"/>
  <c r="Y49" i="11" s="1"/>
  <c r="D48" i="11"/>
  <c r="Y48" i="11" s="1"/>
  <c r="D47" i="11"/>
  <c r="Y47" i="11" s="1"/>
  <c r="D46" i="11"/>
  <c r="Y46" i="11" s="1"/>
  <c r="D45" i="11"/>
  <c r="Y45" i="11" s="1"/>
  <c r="D44" i="11"/>
  <c r="Y44" i="11" s="1"/>
  <c r="D43" i="11"/>
  <c r="Y43" i="11" s="1"/>
  <c r="D42" i="11"/>
  <c r="Y42" i="11" s="1"/>
  <c r="D41" i="11"/>
  <c r="Y41" i="11" s="1"/>
  <c r="D40" i="11"/>
  <c r="Y40" i="11" s="1"/>
  <c r="D39" i="11"/>
  <c r="Y39" i="11" s="1"/>
  <c r="D37" i="11"/>
  <c r="Y37" i="11" s="1"/>
  <c r="D36" i="11"/>
  <c r="Y36" i="11" s="1"/>
  <c r="D35" i="11"/>
  <c r="Y35" i="11" s="1"/>
  <c r="D34" i="11"/>
  <c r="Y34" i="11" s="1"/>
  <c r="D33" i="11"/>
  <c r="Y33" i="11" s="1"/>
  <c r="D32" i="11"/>
  <c r="Y32" i="11" s="1"/>
  <c r="D31" i="11"/>
  <c r="Y31" i="11" s="1"/>
  <c r="D30" i="11"/>
  <c r="Y30" i="11" s="1"/>
  <c r="D29" i="11"/>
  <c r="Y29" i="11" s="1"/>
  <c r="D28" i="11"/>
  <c r="Y28" i="11" s="1"/>
  <c r="D27" i="11"/>
  <c r="Y27" i="11" s="1"/>
  <c r="D26" i="11"/>
  <c r="Y26" i="11" s="1"/>
  <c r="D25" i="11"/>
  <c r="Y25" i="11" s="1"/>
  <c r="D24" i="11"/>
  <c r="Y24" i="11" s="1"/>
  <c r="D23" i="11"/>
  <c r="Y23" i="11" s="1"/>
  <c r="D22" i="11"/>
  <c r="Y22" i="11" s="1"/>
  <c r="D21" i="11"/>
  <c r="Y21" i="11" s="1"/>
  <c r="D20" i="11"/>
  <c r="Y20" i="11" s="1"/>
  <c r="D19" i="11"/>
  <c r="Y19" i="11" s="1"/>
  <c r="D18" i="11"/>
  <c r="Y18" i="11" s="1"/>
  <c r="D17" i="11"/>
  <c r="Y17" i="11" s="1"/>
  <c r="D16" i="11"/>
  <c r="Y16" i="11" s="1"/>
  <c r="D15" i="11"/>
  <c r="Y15" i="11" s="1"/>
  <c r="D14" i="11"/>
  <c r="Y14" i="11" s="1"/>
  <c r="D13" i="11"/>
  <c r="Y13" i="11" s="1"/>
  <c r="D12" i="11"/>
  <c r="Y12" i="11" s="1"/>
  <c r="D11" i="11"/>
  <c r="Y11" i="11" s="1"/>
  <c r="D10" i="11"/>
  <c r="Y10" i="11" s="1"/>
  <c r="D9" i="11"/>
  <c r="Y9" i="11" s="1"/>
  <c r="D8" i="11"/>
  <c r="D7" i="11"/>
  <c r="Y7" i="11" s="1"/>
  <c r="D6" i="11"/>
  <c r="Y6" i="11" s="1"/>
  <c r="D5" i="11"/>
  <c r="Y5" i="11" s="1"/>
  <c r="L26" i="11"/>
  <c r="S37" i="11"/>
  <c r="E37" i="11"/>
  <c r="S36" i="11"/>
  <c r="L35" i="11"/>
  <c r="S33" i="11"/>
  <c r="S32" i="11"/>
  <c r="S30" i="11"/>
  <c r="S29" i="11"/>
  <c r="E29" i="11"/>
  <c r="S28" i="11"/>
  <c r="E28" i="11"/>
  <c r="L27" i="11"/>
  <c r="AJ9" i="11"/>
  <c r="S25" i="11"/>
  <c r="L22" i="11"/>
  <c r="S20" i="11"/>
  <c r="S17" i="11"/>
  <c r="E17" i="11"/>
  <c r="S16" i="11"/>
  <c r="S13" i="11"/>
  <c r="AP10" i="11"/>
  <c r="AQ10" i="11" s="1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7" i="10"/>
  <c r="AR36" i="10"/>
  <c r="AR35" i="10"/>
  <c r="AR34" i="10"/>
  <c r="AR33" i="10"/>
  <c r="AS33" i="10" s="1"/>
  <c r="AR32" i="10"/>
  <c r="AR31" i="10"/>
  <c r="AR30" i="10"/>
  <c r="AR29" i="10"/>
  <c r="AS29" i="10" s="1"/>
  <c r="AR28" i="10"/>
  <c r="AS28" i="10" s="1"/>
  <c r="AR27" i="10"/>
  <c r="AR26" i="10"/>
  <c r="AR25" i="10"/>
  <c r="AR24" i="10"/>
  <c r="AR23" i="10"/>
  <c r="AS23" i="10" s="1"/>
  <c r="AR22" i="10"/>
  <c r="AR21" i="10"/>
  <c r="AR20" i="10"/>
  <c r="AR19" i="10"/>
  <c r="AR18" i="10"/>
  <c r="AR17" i="10"/>
  <c r="AS17" i="10" s="1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BX42" i="10"/>
  <c r="BX71" i="10"/>
  <c r="BX70" i="10"/>
  <c r="BX69" i="10"/>
  <c r="BX68" i="10"/>
  <c r="BX67" i="10"/>
  <c r="BX66" i="10"/>
  <c r="BX65" i="10"/>
  <c r="BY31" i="10" s="1"/>
  <c r="BX64" i="10"/>
  <c r="BX63" i="10"/>
  <c r="BX62" i="10"/>
  <c r="BX61" i="10"/>
  <c r="BX60" i="10"/>
  <c r="BX59" i="10"/>
  <c r="BX58" i="10"/>
  <c r="BX57" i="10"/>
  <c r="BX56" i="10"/>
  <c r="BX55" i="10"/>
  <c r="BX54" i="10"/>
  <c r="BX53" i="10"/>
  <c r="BY19" i="10" s="1"/>
  <c r="BX52" i="10"/>
  <c r="BX51" i="10"/>
  <c r="BX50" i="10"/>
  <c r="BX49" i="10"/>
  <c r="BX48" i="10"/>
  <c r="BX47" i="10"/>
  <c r="BX46" i="10"/>
  <c r="BX45" i="10"/>
  <c r="BX44" i="10"/>
  <c r="BX43" i="10"/>
  <c r="BX41" i="10"/>
  <c r="BX40" i="10"/>
  <c r="BX39" i="10"/>
  <c r="BX37" i="10"/>
  <c r="BX36" i="10"/>
  <c r="BX35" i="10"/>
  <c r="BX34" i="10"/>
  <c r="BY34" i="10" s="1"/>
  <c r="BX33" i="10"/>
  <c r="BX32" i="10"/>
  <c r="BX31" i="10"/>
  <c r="BX30" i="10"/>
  <c r="BX29" i="10"/>
  <c r="BX28" i="10"/>
  <c r="BY28" i="10" s="1"/>
  <c r="BX27" i="10"/>
  <c r="BY27" i="10" s="1"/>
  <c r="BX26" i="10"/>
  <c r="BX25" i="10"/>
  <c r="BX24" i="10"/>
  <c r="BY24" i="10" s="1"/>
  <c r="BX23" i="10"/>
  <c r="BY23" i="10" s="1"/>
  <c r="BX22" i="10"/>
  <c r="BY22" i="10" s="1"/>
  <c r="BX21" i="10"/>
  <c r="BX20" i="10"/>
  <c r="BX19" i="10"/>
  <c r="BX18" i="10"/>
  <c r="BX17" i="10"/>
  <c r="BX16" i="10"/>
  <c r="BY16" i="10" s="1"/>
  <c r="BX15" i="10"/>
  <c r="BX14" i="10"/>
  <c r="BX13" i="10"/>
  <c r="BX12" i="10"/>
  <c r="BY12" i="10" s="1"/>
  <c r="BX11" i="10"/>
  <c r="BX10" i="10"/>
  <c r="BX9" i="10"/>
  <c r="BX8" i="10"/>
  <c r="BX7" i="10"/>
  <c r="BX6" i="10"/>
  <c r="BX5" i="10"/>
  <c r="BP71" i="10"/>
  <c r="BP70" i="10"/>
  <c r="BP69" i="10"/>
  <c r="BP68" i="10"/>
  <c r="BP67" i="10"/>
  <c r="BP66" i="10"/>
  <c r="BP65" i="10"/>
  <c r="BP64" i="10"/>
  <c r="BP63" i="10"/>
  <c r="BP62" i="10"/>
  <c r="BP61" i="10"/>
  <c r="BP60" i="10"/>
  <c r="BP59" i="10"/>
  <c r="BP58" i="10"/>
  <c r="BP57" i="10"/>
  <c r="BP56" i="10"/>
  <c r="BP55" i="10"/>
  <c r="BP54" i="10"/>
  <c r="BP53" i="10"/>
  <c r="BP52" i="10"/>
  <c r="BP51" i="10"/>
  <c r="BP50" i="10"/>
  <c r="BP49" i="10"/>
  <c r="BP48" i="10"/>
  <c r="BP47" i="10"/>
  <c r="BP46" i="10"/>
  <c r="BP45" i="10"/>
  <c r="BP44" i="10"/>
  <c r="BP43" i="10"/>
  <c r="BP42" i="10"/>
  <c r="BP41" i="10"/>
  <c r="BP40" i="10"/>
  <c r="BP39" i="10"/>
  <c r="BP37" i="10"/>
  <c r="BP36" i="10"/>
  <c r="BP35" i="10"/>
  <c r="BP34" i="10"/>
  <c r="BP33" i="10"/>
  <c r="BP32" i="10"/>
  <c r="BP31" i="10"/>
  <c r="BP30" i="10"/>
  <c r="BP29" i="10"/>
  <c r="BP28" i="10"/>
  <c r="BP27" i="10"/>
  <c r="BP26" i="10"/>
  <c r="BP25" i="10"/>
  <c r="BP24" i="10"/>
  <c r="BP23" i="10"/>
  <c r="BP22" i="10"/>
  <c r="BP21" i="10"/>
  <c r="BP20" i="10"/>
  <c r="BP19" i="10"/>
  <c r="BP18" i="10"/>
  <c r="BP17" i="10"/>
  <c r="BP16" i="10"/>
  <c r="BP15" i="10"/>
  <c r="BP14" i="10"/>
  <c r="BP13" i="10"/>
  <c r="BP12" i="10"/>
  <c r="BP11" i="10"/>
  <c r="BP10" i="10"/>
  <c r="BP9" i="10"/>
  <c r="BP8" i="10"/>
  <c r="BP7" i="10"/>
  <c r="BP6" i="10"/>
  <c r="BP5" i="10"/>
  <c r="BH71" i="10"/>
  <c r="BH70" i="10"/>
  <c r="BH69" i="10"/>
  <c r="BH68" i="10"/>
  <c r="BH67" i="10"/>
  <c r="BH66" i="10"/>
  <c r="BH65" i="10"/>
  <c r="BH64" i="10"/>
  <c r="BH63" i="10"/>
  <c r="BH62" i="10"/>
  <c r="BH61" i="10"/>
  <c r="BH60" i="10"/>
  <c r="BH59" i="10"/>
  <c r="BH58" i="10"/>
  <c r="BH57" i="10"/>
  <c r="BH56" i="10"/>
  <c r="BH55" i="10"/>
  <c r="BH54" i="10"/>
  <c r="BH53" i="10"/>
  <c r="BH52" i="10"/>
  <c r="BH51" i="10"/>
  <c r="BH50" i="10"/>
  <c r="BH49" i="10"/>
  <c r="BH48" i="10"/>
  <c r="BH47" i="10"/>
  <c r="BH46" i="10"/>
  <c r="BH45" i="10"/>
  <c r="BH44" i="10"/>
  <c r="BH43" i="10"/>
  <c r="BH42" i="10"/>
  <c r="BH41" i="10"/>
  <c r="BH40" i="10"/>
  <c r="BH39" i="10"/>
  <c r="BH37" i="10"/>
  <c r="BH36" i="10"/>
  <c r="BH35" i="10"/>
  <c r="BH34" i="10"/>
  <c r="BI34" i="10" s="1"/>
  <c r="BH33" i="10"/>
  <c r="BH32" i="10"/>
  <c r="BH31" i="10"/>
  <c r="BH30" i="10"/>
  <c r="BH29" i="10"/>
  <c r="BH28" i="10"/>
  <c r="BI28" i="10" s="1"/>
  <c r="BH27" i="10"/>
  <c r="BH26" i="10"/>
  <c r="BH25" i="10"/>
  <c r="BH24" i="10"/>
  <c r="BH23" i="10"/>
  <c r="BH22" i="10"/>
  <c r="BH21" i="10"/>
  <c r="BH20" i="10"/>
  <c r="BH19" i="10"/>
  <c r="BH18" i="10"/>
  <c r="BH17" i="10"/>
  <c r="BH16" i="10"/>
  <c r="BI16" i="10" s="1"/>
  <c r="BH15" i="10"/>
  <c r="BH14" i="10"/>
  <c r="BH13" i="10"/>
  <c r="BH12" i="10"/>
  <c r="BH11" i="10"/>
  <c r="BH10" i="10"/>
  <c r="BH9" i="10"/>
  <c r="BI9" i="10" s="1"/>
  <c r="BH8" i="10"/>
  <c r="BH7" i="10"/>
  <c r="BH6" i="10"/>
  <c r="BH5" i="10"/>
  <c r="AZ71" i="10"/>
  <c r="AZ70" i="10"/>
  <c r="AZ69" i="10"/>
  <c r="AZ68" i="10"/>
  <c r="AZ67" i="10"/>
  <c r="AZ66" i="10"/>
  <c r="AZ65" i="10"/>
  <c r="AZ64" i="10"/>
  <c r="AZ63" i="10"/>
  <c r="AZ62" i="10"/>
  <c r="AZ61" i="10"/>
  <c r="AZ60" i="10"/>
  <c r="AZ59" i="10"/>
  <c r="AZ58" i="10"/>
  <c r="AZ57" i="10"/>
  <c r="AZ56" i="10"/>
  <c r="AZ55" i="10"/>
  <c r="AZ54" i="10"/>
  <c r="AZ53" i="10"/>
  <c r="AZ52" i="10"/>
  <c r="AZ51" i="10"/>
  <c r="AZ50" i="10"/>
  <c r="AZ49" i="10"/>
  <c r="AZ48" i="10"/>
  <c r="AZ47" i="10"/>
  <c r="AZ46" i="10"/>
  <c r="AZ45" i="10"/>
  <c r="AZ44" i="10"/>
  <c r="AZ43" i="10"/>
  <c r="AZ42" i="10"/>
  <c r="AZ41" i="10"/>
  <c r="AZ40" i="10"/>
  <c r="AZ39" i="10"/>
  <c r="AZ37" i="10"/>
  <c r="AZ36" i="10"/>
  <c r="AZ35" i="10"/>
  <c r="AZ34" i="10"/>
  <c r="BA34" i="10" s="1"/>
  <c r="AZ33" i="10"/>
  <c r="BA33" i="10" s="1"/>
  <c r="AZ32" i="10"/>
  <c r="AZ31" i="10"/>
  <c r="AZ30" i="10"/>
  <c r="AZ29" i="10"/>
  <c r="AZ28" i="10"/>
  <c r="AZ27" i="10"/>
  <c r="AZ26" i="10"/>
  <c r="AZ25" i="10"/>
  <c r="AZ24" i="10"/>
  <c r="AZ23" i="10"/>
  <c r="AZ22" i="10"/>
  <c r="BA22" i="10" s="1"/>
  <c r="AZ21" i="10"/>
  <c r="BA21" i="10" s="1"/>
  <c r="AZ20" i="10"/>
  <c r="AZ19" i="10"/>
  <c r="AZ18" i="10"/>
  <c r="AZ17" i="10"/>
  <c r="AZ16" i="10"/>
  <c r="BA16" i="10" s="1"/>
  <c r="AZ15" i="10"/>
  <c r="AZ14" i="10"/>
  <c r="AZ13" i="10"/>
  <c r="AZ12" i="10"/>
  <c r="AZ11" i="10"/>
  <c r="AZ10" i="10"/>
  <c r="BA10" i="10" s="1"/>
  <c r="AZ9" i="10"/>
  <c r="BA9" i="10" s="1"/>
  <c r="AZ8" i="10"/>
  <c r="AZ7" i="10"/>
  <c r="AZ6" i="10"/>
  <c r="BA6" i="10" s="1"/>
  <c r="AZ5" i="10"/>
  <c r="BY36" i="10"/>
  <c r="BY35" i="10"/>
  <c r="BY25" i="10"/>
  <c r="BY11" i="10"/>
  <c r="AB5" i="10"/>
  <c r="AJ71" i="10"/>
  <c r="AJ70" i="10"/>
  <c r="AJ69" i="10"/>
  <c r="AJ68" i="10"/>
  <c r="AJ67" i="10"/>
  <c r="AJ66" i="10"/>
  <c r="AJ65" i="10"/>
  <c r="AJ64" i="10"/>
  <c r="AJ63" i="10"/>
  <c r="AJ62" i="10"/>
  <c r="AJ61" i="10"/>
  <c r="AJ60" i="10"/>
  <c r="AJ59" i="10"/>
  <c r="AJ58" i="10"/>
  <c r="AJ57" i="10"/>
  <c r="AJ56" i="10"/>
  <c r="AJ55" i="10"/>
  <c r="AJ54" i="10"/>
  <c r="AJ53" i="10"/>
  <c r="AJ52" i="10"/>
  <c r="AJ51" i="10"/>
  <c r="AJ50" i="10"/>
  <c r="AJ49" i="10"/>
  <c r="AJ48" i="10"/>
  <c r="AJ47" i="10"/>
  <c r="AJ46" i="10"/>
  <c r="AJ45" i="10"/>
  <c r="AJ44" i="10"/>
  <c r="AJ43" i="10"/>
  <c r="AJ42" i="10"/>
  <c r="AJ41" i="10"/>
  <c r="AJ40" i="10"/>
  <c r="AJ39" i="10"/>
  <c r="AJ37" i="10"/>
  <c r="AJ36" i="10"/>
  <c r="AJ35" i="10"/>
  <c r="AJ34" i="10"/>
  <c r="AJ33" i="10"/>
  <c r="AJ32" i="10"/>
  <c r="AJ31" i="10"/>
  <c r="AJ30" i="10"/>
  <c r="AJ29" i="10"/>
  <c r="AJ28" i="10"/>
  <c r="AJ27" i="10"/>
  <c r="AJ26" i="10"/>
  <c r="AJ25" i="10"/>
  <c r="AJ24" i="10"/>
  <c r="AJ23" i="10"/>
  <c r="AJ22" i="10"/>
  <c r="AJ21" i="10"/>
  <c r="AJ20" i="10"/>
  <c r="AJ19" i="10"/>
  <c r="AJ18" i="10"/>
  <c r="AJ17" i="10"/>
  <c r="AJ16" i="10"/>
  <c r="AJ15" i="10"/>
  <c r="AJ14" i="10"/>
  <c r="AJ13" i="10"/>
  <c r="AJ12" i="10"/>
  <c r="AJ11" i="10"/>
  <c r="AJ10" i="10"/>
  <c r="AJ9" i="10"/>
  <c r="AJ8" i="10"/>
  <c r="AJ7" i="10"/>
  <c r="AJ6" i="10"/>
  <c r="AJ5" i="10"/>
  <c r="AB71" i="10"/>
  <c r="AB70" i="10"/>
  <c r="AB69" i="10"/>
  <c r="AB68" i="10"/>
  <c r="AB67" i="10"/>
  <c r="AB66" i="10"/>
  <c r="AB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AB50" i="10"/>
  <c r="AB49" i="10"/>
  <c r="AB48" i="10"/>
  <c r="AB47" i="10"/>
  <c r="AB46" i="10"/>
  <c r="AB45" i="10"/>
  <c r="AB44" i="10"/>
  <c r="AB43" i="10"/>
  <c r="AB42" i="10"/>
  <c r="AB41" i="10"/>
  <c r="AB40" i="10"/>
  <c r="AB39" i="10"/>
  <c r="AB37" i="10"/>
  <c r="AB36" i="10"/>
  <c r="AC36" i="10" s="1"/>
  <c r="AB35" i="10"/>
  <c r="AB34" i="10"/>
  <c r="AB33" i="10"/>
  <c r="AB32" i="10"/>
  <c r="AB31" i="10"/>
  <c r="AB30" i="10"/>
  <c r="AB29" i="10"/>
  <c r="AB28" i="10"/>
  <c r="AC28" i="10" s="1"/>
  <c r="AB27" i="10"/>
  <c r="AB26" i="10"/>
  <c r="AB25" i="10"/>
  <c r="AB24" i="10"/>
  <c r="AC24" i="10" s="1"/>
  <c r="AB23" i="10"/>
  <c r="AB22" i="10"/>
  <c r="AB21" i="10"/>
  <c r="AB20" i="10"/>
  <c r="AB19" i="10"/>
  <c r="AB18" i="10"/>
  <c r="AB17" i="10"/>
  <c r="AB16" i="10"/>
  <c r="AC16" i="10" s="1"/>
  <c r="AB15" i="10"/>
  <c r="AB14" i="10"/>
  <c r="AB13" i="10"/>
  <c r="AC13" i="10" s="1"/>
  <c r="AB12" i="10"/>
  <c r="AC12" i="10" s="1"/>
  <c r="AB11" i="10"/>
  <c r="AB10" i="10"/>
  <c r="AB9" i="10"/>
  <c r="AB8" i="10"/>
  <c r="AB7" i="10"/>
  <c r="AB6" i="10"/>
  <c r="T71" i="10"/>
  <c r="T70" i="10"/>
  <c r="T69" i="10"/>
  <c r="T68" i="10"/>
  <c r="T67" i="10"/>
  <c r="T66" i="10"/>
  <c r="T65" i="10"/>
  <c r="T64" i="10"/>
  <c r="T63" i="10"/>
  <c r="T62" i="10"/>
  <c r="T61" i="10"/>
  <c r="T60" i="10"/>
  <c r="T59" i="10"/>
  <c r="T58" i="10"/>
  <c r="T57" i="10"/>
  <c r="T56" i="10"/>
  <c r="T55" i="10"/>
  <c r="T54" i="10"/>
  <c r="T53" i="10"/>
  <c r="T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U21" i="10" s="1"/>
  <c r="T20" i="10"/>
  <c r="T19" i="10"/>
  <c r="T18" i="10"/>
  <c r="T17" i="10"/>
  <c r="T16" i="10"/>
  <c r="T15" i="10"/>
  <c r="T14" i="10"/>
  <c r="T13" i="10"/>
  <c r="T12" i="10"/>
  <c r="T11" i="10"/>
  <c r="T10" i="10"/>
  <c r="T9" i="10"/>
  <c r="T8" i="10"/>
  <c r="T7" i="10"/>
  <c r="T6" i="10"/>
  <c r="T5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" i="10"/>
  <c r="D71" i="10"/>
  <c r="D70" i="10"/>
  <c r="CG70" i="10" s="1"/>
  <c r="D69" i="10"/>
  <c r="CG69" i="10" s="1"/>
  <c r="D68" i="10"/>
  <c r="CG68" i="10" s="1"/>
  <c r="D67" i="10"/>
  <c r="D66" i="10"/>
  <c r="D65" i="10"/>
  <c r="D64" i="10"/>
  <c r="D63" i="10"/>
  <c r="CG63" i="10" s="1"/>
  <c r="D62" i="10"/>
  <c r="CG62" i="10" s="1"/>
  <c r="D61" i="10"/>
  <c r="CG61" i="10" s="1"/>
  <c r="D60" i="10"/>
  <c r="D59" i="10"/>
  <c r="D58" i="10"/>
  <c r="D57" i="10"/>
  <c r="CG57" i="10" s="1"/>
  <c r="D56" i="10"/>
  <c r="CG56" i="10" s="1"/>
  <c r="D55" i="10"/>
  <c r="D54" i="10"/>
  <c r="D53" i="10"/>
  <c r="D52" i="10"/>
  <c r="D51" i="10"/>
  <c r="CG51" i="10" s="1"/>
  <c r="D50" i="10"/>
  <c r="CG50" i="10" s="1"/>
  <c r="D49" i="10"/>
  <c r="CG49" i="10" s="1"/>
  <c r="D48" i="10"/>
  <c r="D47" i="10"/>
  <c r="D46" i="10"/>
  <c r="CG46" i="10" s="1"/>
  <c r="D45" i="10"/>
  <c r="CG45" i="10" s="1"/>
  <c r="D44" i="10"/>
  <c r="CG44" i="10" s="1"/>
  <c r="D43" i="10"/>
  <c r="D42" i="10"/>
  <c r="D41" i="10"/>
  <c r="D40" i="10"/>
  <c r="D39" i="10"/>
  <c r="CG39" i="10" s="1"/>
  <c r="D37" i="10"/>
  <c r="CG37" i="10" s="1"/>
  <c r="D36" i="10"/>
  <c r="CG36" i="10" s="1"/>
  <c r="D35" i="10"/>
  <c r="D34" i="10"/>
  <c r="D33" i="10"/>
  <c r="CG33" i="10" s="1"/>
  <c r="D32" i="10"/>
  <c r="CG32" i="10" s="1"/>
  <c r="D31" i="10"/>
  <c r="CG31" i="10" s="1"/>
  <c r="D30" i="10"/>
  <c r="D29" i="10"/>
  <c r="D28" i="10"/>
  <c r="D27" i="10"/>
  <c r="D26" i="10"/>
  <c r="CG26" i="10" s="1"/>
  <c r="D25" i="10"/>
  <c r="CG25" i="10" s="1"/>
  <c r="D24" i="10"/>
  <c r="D23" i="10"/>
  <c r="D22" i="10"/>
  <c r="D21" i="10"/>
  <c r="D20" i="10"/>
  <c r="D19" i="10"/>
  <c r="D18" i="10"/>
  <c r="D17" i="10"/>
  <c r="D16" i="10"/>
  <c r="D15" i="10"/>
  <c r="D14" i="10"/>
  <c r="CG14" i="10" s="1"/>
  <c r="D13" i="10"/>
  <c r="D12" i="10"/>
  <c r="D11" i="10"/>
  <c r="D10" i="10"/>
  <c r="D9" i="10"/>
  <c r="D8" i="10"/>
  <c r="D7" i="10"/>
  <c r="D6" i="10"/>
  <c r="D5" i="10"/>
  <c r="BQ37" i="10"/>
  <c r="AC37" i="10"/>
  <c r="BQ36" i="10"/>
  <c r="BI36" i="10"/>
  <c r="BQ35" i="10"/>
  <c r="BQ33" i="10"/>
  <c r="AC33" i="10"/>
  <c r="BI32" i="10"/>
  <c r="BQ31" i="10"/>
  <c r="BA31" i="10"/>
  <c r="BI30" i="10"/>
  <c r="BA30" i="10"/>
  <c r="BQ29" i="10"/>
  <c r="BA29" i="10"/>
  <c r="BQ28" i="10"/>
  <c r="BQ27" i="10"/>
  <c r="BA27" i="10"/>
  <c r="BQ25" i="10"/>
  <c r="BA25" i="10"/>
  <c r="AC25" i="10"/>
  <c r="BQ24" i="10"/>
  <c r="BI24" i="10"/>
  <c r="BI23" i="10"/>
  <c r="BQ21" i="10"/>
  <c r="AC21" i="10"/>
  <c r="BI20" i="10"/>
  <c r="BI19" i="10"/>
  <c r="BA18" i="10"/>
  <c r="BQ17" i="10"/>
  <c r="BQ16" i="10"/>
  <c r="BQ14" i="10"/>
  <c r="BQ13" i="10"/>
  <c r="BI12" i="10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7" i="9"/>
  <c r="L36" i="9"/>
  <c r="L35" i="9"/>
  <c r="L34" i="9"/>
  <c r="L33" i="9"/>
  <c r="L32" i="9"/>
  <c r="L31" i="9"/>
  <c r="M31" i="9" s="1"/>
  <c r="L30" i="9"/>
  <c r="L29" i="9"/>
  <c r="L28" i="9"/>
  <c r="L27" i="9"/>
  <c r="L26" i="9"/>
  <c r="L25" i="9"/>
  <c r="L24" i="9"/>
  <c r="L23" i="9"/>
  <c r="L22" i="9"/>
  <c r="M22" i="9" s="1"/>
  <c r="L21" i="9"/>
  <c r="L20" i="9"/>
  <c r="L19" i="9"/>
  <c r="M19" i="9" s="1"/>
  <c r="L18" i="9"/>
  <c r="L17" i="9"/>
  <c r="M17" i="9" s="1"/>
  <c r="L16" i="9"/>
  <c r="L15" i="9"/>
  <c r="L14" i="9"/>
  <c r="L13" i="9"/>
  <c r="L12" i="9"/>
  <c r="M12" i="9" s="1"/>
  <c r="L11" i="9"/>
  <c r="L10" i="9"/>
  <c r="L9" i="9"/>
  <c r="L8" i="9"/>
  <c r="L7" i="9"/>
  <c r="L6" i="9"/>
  <c r="L5" i="9"/>
  <c r="BH71" i="9"/>
  <c r="BH70" i="9"/>
  <c r="BH69" i="9"/>
  <c r="BH68" i="9"/>
  <c r="BH67" i="9"/>
  <c r="BH66" i="9"/>
  <c r="BH65" i="9"/>
  <c r="BH64" i="9"/>
  <c r="BH63" i="9"/>
  <c r="BH62" i="9"/>
  <c r="BH61" i="9"/>
  <c r="BH60" i="9"/>
  <c r="BH59" i="9"/>
  <c r="BH58" i="9"/>
  <c r="BH57" i="9"/>
  <c r="BH56" i="9"/>
  <c r="BH55" i="9"/>
  <c r="BH54" i="9"/>
  <c r="BH53" i="9"/>
  <c r="BH52" i="9"/>
  <c r="BH51" i="9"/>
  <c r="BH50" i="9"/>
  <c r="BH49" i="9"/>
  <c r="BH48" i="9"/>
  <c r="BH47" i="9"/>
  <c r="BH46" i="9"/>
  <c r="BH45" i="9"/>
  <c r="BH44" i="9"/>
  <c r="BH43" i="9"/>
  <c r="BH42" i="9"/>
  <c r="BH41" i="9"/>
  <c r="BH40" i="9"/>
  <c r="BH39" i="9"/>
  <c r="BH6" i="9"/>
  <c r="BH37" i="9"/>
  <c r="BH36" i="9"/>
  <c r="BI36" i="9" s="1"/>
  <c r="BH35" i="9"/>
  <c r="BH34" i="9"/>
  <c r="BH33" i="9"/>
  <c r="BH32" i="9"/>
  <c r="BH31" i="9"/>
  <c r="BI31" i="9" s="1"/>
  <c r="BH30" i="9"/>
  <c r="BH29" i="9"/>
  <c r="BH28" i="9"/>
  <c r="BH27" i="9"/>
  <c r="BH26" i="9"/>
  <c r="BH25" i="9"/>
  <c r="BH24" i="9"/>
  <c r="BI24" i="9" s="1"/>
  <c r="BH23" i="9"/>
  <c r="BH22" i="9"/>
  <c r="BH21" i="9"/>
  <c r="BH20" i="9"/>
  <c r="BH19" i="9"/>
  <c r="BH18" i="9"/>
  <c r="BH17" i="9"/>
  <c r="BH16" i="9"/>
  <c r="BH15" i="9"/>
  <c r="BI15" i="9" s="1"/>
  <c r="BH14" i="9"/>
  <c r="BH13" i="9"/>
  <c r="BH12" i="9"/>
  <c r="BH11" i="9"/>
  <c r="BH10" i="9"/>
  <c r="BH9" i="9"/>
  <c r="BH8" i="9"/>
  <c r="BH7" i="9"/>
  <c r="BH5" i="9"/>
  <c r="AZ71" i="9"/>
  <c r="AZ70" i="9"/>
  <c r="AZ69" i="9"/>
  <c r="AZ68" i="9"/>
  <c r="AZ67" i="9"/>
  <c r="AZ66" i="9"/>
  <c r="AZ65" i="9"/>
  <c r="AZ64" i="9"/>
  <c r="AZ63" i="9"/>
  <c r="AZ62" i="9"/>
  <c r="AZ61" i="9"/>
  <c r="AZ60" i="9"/>
  <c r="AZ59" i="9"/>
  <c r="AZ58" i="9"/>
  <c r="AZ57" i="9"/>
  <c r="AZ56" i="9"/>
  <c r="AZ55" i="9"/>
  <c r="AZ54" i="9"/>
  <c r="AZ53" i="9"/>
  <c r="AZ52" i="9"/>
  <c r="AZ51" i="9"/>
  <c r="AZ50" i="9"/>
  <c r="AZ49" i="9"/>
  <c r="AZ48" i="9"/>
  <c r="AZ47" i="9"/>
  <c r="AZ46" i="9"/>
  <c r="AZ45" i="9"/>
  <c r="AZ44" i="9"/>
  <c r="AZ43" i="9"/>
  <c r="AZ42" i="9"/>
  <c r="AZ41" i="9"/>
  <c r="AZ40" i="9"/>
  <c r="AZ39" i="9"/>
  <c r="AZ37" i="9"/>
  <c r="BA37" i="9" s="1"/>
  <c r="AZ36" i="9"/>
  <c r="AZ35" i="9"/>
  <c r="AZ34" i="9"/>
  <c r="AZ33" i="9"/>
  <c r="AZ32" i="9"/>
  <c r="AZ31" i="9"/>
  <c r="AZ30" i="9"/>
  <c r="AZ29" i="9"/>
  <c r="BA29" i="9" s="1"/>
  <c r="AZ28" i="9"/>
  <c r="AZ27" i="9"/>
  <c r="AZ26" i="9"/>
  <c r="AZ25" i="9"/>
  <c r="BA25" i="9" s="1"/>
  <c r="AZ24" i="9"/>
  <c r="AZ23" i="9"/>
  <c r="AZ22" i="9"/>
  <c r="AZ21" i="9"/>
  <c r="AZ20" i="9"/>
  <c r="AZ19" i="9"/>
  <c r="AZ18" i="9"/>
  <c r="BA18" i="9" s="1"/>
  <c r="AZ17" i="9"/>
  <c r="BA17" i="9" s="1"/>
  <c r="AZ16" i="9"/>
  <c r="AZ15" i="9"/>
  <c r="AZ14" i="9"/>
  <c r="AZ13" i="9"/>
  <c r="BA13" i="9" s="1"/>
  <c r="AZ12" i="9"/>
  <c r="AZ11" i="9"/>
  <c r="AZ10" i="9"/>
  <c r="AZ9" i="9"/>
  <c r="AZ8" i="9"/>
  <c r="AZ7" i="9"/>
  <c r="AZ6" i="9"/>
  <c r="AZ5" i="9"/>
  <c r="AR71" i="9"/>
  <c r="AR70" i="9"/>
  <c r="AR69" i="9"/>
  <c r="AR68" i="9"/>
  <c r="AR67" i="9"/>
  <c r="AR66" i="9"/>
  <c r="AR65" i="9"/>
  <c r="AR64" i="9"/>
  <c r="AR63" i="9"/>
  <c r="AR62" i="9"/>
  <c r="AR61" i="9"/>
  <c r="AR60" i="9"/>
  <c r="AR59" i="9"/>
  <c r="AR58" i="9"/>
  <c r="AR57" i="9"/>
  <c r="AR56" i="9"/>
  <c r="AR55" i="9"/>
  <c r="AR54" i="9"/>
  <c r="AR53" i="9"/>
  <c r="AR52" i="9"/>
  <c r="AR51" i="9"/>
  <c r="AR50" i="9"/>
  <c r="AR49" i="9"/>
  <c r="AR48" i="9"/>
  <c r="AR47" i="9"/>
  <c r="AR46" i="9"/>
  <c r="AR45" i="9"/>
  <c r="AR44" i="9"/>
  <c r="AR43" i="9"/>
  <c r="AR42" i="9"/>
  <c r="AR41" i="9"/>
  <c r="AR40" i="9"/>
  <c r="AR39" i="9"/>
  <c r="AR37" i="9"/>
  <c r="AR36" i="9"/>
  <c r="AR35" i="9"/>
  <c r="AR34" i="9"/>
  <c r="AR33" i="9"/>
  <c r="AR32" i="9"/>
  <c r="AR31" i="9"/>
  <c r="AR30" i="9"/>
  <c r="AR29" i="9"/>
  <c r="AR28" i="9"/>
  <c r="AR27" i="9"/>
  <c r="AR26" i="9"/>
  <c r="AR25" i="9"/>
  <c r="AR24" i="9"/>
  <c r="AR23" i="9"/>
  <c r="AS23" i="9" s="1"/>
  <c r="AR22" i="9"/>
  <c r="AR21" i="9"/>
  <c r="AR20" i="9"/>
  <c r="AR19" i="9"/>
  <c r="AR18" i="9"/>
  <c r="AS18" i="9" s="1"/>
  <c r="AR17" i="9"/>
  <c r="AR16" i="9"/>
  <c r="AR15" i="9"/>
  <c r="AR14" i="9"/>
  <c r="AR13" i="9"/>
  <c r="AR12" i="9"/>
  <c r="AR11" i="9"/>
  <c r="AR10" i="9"/>
  <c r="AR9" i="9"/>
  <c r="AR8" i="9"/>
  <c r="AR7" i="9"/>
  <c r="AR6" i="9"/>
  <c r="AR5" i="9"/>
  <c r="AJ71" i="9"/>
  <c r="AJ70" i="9"/>
  <c r="AJ69" i="9"/>
  <c r="AJ68" i="9"/>
  <c r="AJ67" i="9"/>
  <c r="AJ66" i="9"/>
  <c r="AJ65" i="9"/>
  <c r="AJ64" i="9"/>
  <c r="AJ63" i="9"/>
  <c r="AJ62" i="9"/>
  <c r="AJ61" i="9"/>
  <c r="AJ60" i="9"/>
  <c r="AJ59" i="9"/>
  <c r="AJ58" i="9"/>
  <c r="AJ57" i="9"/>
  <c r="AJ56" i="9"/>
  <c r="AJ55" i="9"/>
  <c r="AJ54" i="9"/>
  <c r="AK20" i="9" s="1"/>
  <c r="AJ53" i="9"/>
  <c r="AJ52" i="9"/>
  <c r="AJ51" i="9"/>
  <c r="AJ50" i="9"/>
  <c r="AJ49" i="9"/>
  <c r="AJ48" i="9"/>
  <c r="AJ47" i="9"/>
  <c r="AJ46" i="9"/>
  <c r="AJ45" i="9"/>
  <c r="AJ44" i="9"/>
  <c r="AJ43" i="9"/>
  <c r="AJ42" i="9"/>
  <c r="AJ41" i="9"/>
  <c r="AJ40" i="9"/>
  <c r="AJ39" i="9"/>
  <c r="AJ37" i="9"/>
  <c r="AJ36" i="9"/>
  <c r="AJ35" i="9"/>
  <c r="AJ34" i="9"/>
  <c r="AJ33" i="9"/>
  <c r="AJ32" i="9"/>
  <c r="AJ31" i="9"/>
  <c r="AJ30" i="9"/>
  <c r="AJ29" i="9"/>
  <c r="AJ28" i="9"/>
  <c r="AJ27" i="9"/>
  <c r="AJ26" i="9"/>
  <c r="AJ25" i="9"/>
  <c r="AJ24" i="9"/>
  <c r="AJ23" i="9"/>
  <c r="AJ22" i="9"/>
  <c r="AJ21" i="9"/>
  <c r="AJ20" i="9"/>
  <c r="AJ19" i="9"/>
  <c r="AJ18" i="9"/>
  <c r="AJ17" i="9"/>
  <c r="AJ16" i="9"/>
  <c r="AJ15" i="9"/>
  <c r="AJ14" i="9"/>
  <c r="AJ13" i="9"/>
  <c r="AJ12" i="9"/>
  <c r="AJ11" i="9"/>
  <c r="AJ10" i="9"/>
  <c r="AJ9" i="9"/>
  <c r="AJ8" i="9"/>
  <c r="AJ7" i="9"/>
  <c r="AJ6" i="9"/>
  <c r="AJ5" i="9"/>
  <c r="AB71" i="9"/>
  <c r="AB70" i="9"/>
  <c r="AB69" i="9"/>
  <c r="AB68" i="9"/>
  <c r="AB67" i="9"/>
  <c r="AB66" i="9"/>
  <c r="AB65" i="9"/>
  <c r="AB64" i="9"/>
  <c r="AB63" i="9"/>
  <c r="AB62" i="9"/>
  <c r="AB61" i="9"/>
  <c r="AB60" i="9"/>
  <c r="AB59" i="9"/>
  <c r="AB58" i="9"/>
  <c r="AB57" i="9"/>
  <c r="AB56" i="9"/>
  <c r="AB55" i="9"/>
  <c r="AB54" i="9"/>
  <c r="AB53" i="9"/>
  <c r="AB52" i="9"/>
  <c r="AB51" i="9"/>
  <c r="AB50" i="9"/>
  <c r="AB49" i="9"/>
  <c r="AB48" i="9"/>
  <c r="AB47" i="9"/>
  <c r="AB46" i="9"/>
  <c r="AB45" i="9"/>
  <c r="AB44" i="9"/>
  <c r="AB43" i="9"/>
  <c r="AB42" i="9"/>
  <c r="AB41" i="9"/>
  <c r="AB40" i="9"/>
  <c r="AB39" i="9"/>
  <c r="AB37" i="9"/>
  <c r="AB36" i="9"/>
  <c r="AB35" i="9"/>
  <c r="AB34" i="9"/>
  <c r="AB33" i="9"/>
  <c r="AB32" i="9"/>
  <c r="AB31" i="9"/>
  <c r="AB30" i="9"/>
  <c r="AB29" i="9"/>
  <c r="AB28" i="9"/>
  <c r="AB27" i="9"/>
  <c r="AB26" i="9"/>
  <c r="AB25" i="9"/>
  <c r="AB24" i="9"/>
  <c r="AB23" i="9"/>
  <c r="AB22" i="9"/>
  <c r="AB21" i="9"/>
  <c r="AB20" i="9"/>
  <c r="AB19" i="9"/>
  <c r="AB18" i="9"/>
  <c r="AB17" i="9"/>
  <c r="AB16" i="9"/>
  <c r="AB15" i="9"/>
  <c r="AB14" i="9"/>
  <c r="AB13" i="9"/>
  <c r="AB12" i="9"/>
  <c r="AB11" i="9"/>
  <c r="AB10" i="9"/>
  <c r="AB9" i="9"/>
  <c r="AB8" i="9"/>
  <c r="AB7" i="9"/>
  <c r="AB6" i="9"/>
  <c r="AB5" i="9"/>
  <c r="T71" i="9"/>
  <c r="T70" i="9"/>
  <c r="T69" i="9"/>
  <c r="T68" i="9"/>
  <c r="T67" i="9"/>
  <c r="T66" i="9"/>
  <c r="T65" i="9"/>
  <c r="T64" i="9"/>
  <c r="T63" i="9"/>
  <c r="T62" i="9"/>
  <c r="T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1" i="9"/>
  <c r="T10" i="9"/>
  <c r="T9" i="9"/>
  <c r="T8" i="9"/>
  <c r="T7" i="9"/>
  <c r="T6" i="9"/>
  <c r="T5" i="9"/>
  <c r="M18" i="9"/>
  <c r="D71" i="9"/>
  <c r="BQ71" i="9" s="1"/>
  <c r="D70" i="9"/>
  <c r="BQ70" i="9" s="1"/>
  <c r="D69" i="9"/>
  <c r="D68" i="9"/>
  <c r="D67" i="9"/>
  <c r="D66" i="9"/>
  <c r="D65" i="9"/>
  <c r="BQ65" i="9" s="1"/>
  <c r="D64" i="9"/>
  <c r="BQ64" i="9" s="1"/>
  <c r="D63" i="9"/>
  <c r="BQ63" i="9" s="1"/>
  <c r="D62" i="9"/>
  <c r="D61" i="9"/>
  <c r="D60" i="9"/>
  <c r="D59" i="9"/>
  <c r="BQ59" i="9" s="1"/>
  <c r="D58" i="9"/>
  <c r="BQ58" i="9" s="1"/>
  <c r="D57" i="9"/>
  <c r="D56" i="9"/>
  <c r="D55" i="9"/>
  <c r="D54" i="9"/>
  <c r="D53" i="9"/>
  <c r="BQ53" i="9" s="1"/>
  <c r="D52" i="9"/>
  <c r="BQ52" i="9" s="1"/>
  <c r="D51" i="9"/>
  <c r="D50" i="9"/>
  <c r="D49" i="9"/>
  <c r="D48" i="9"/>
  <c r="D47" i="9"/>
  <c r="BQ47" i="9" s="1"/>
  <c r="D46" i="9"/>
  <c r="BQ46" i="9" s="1"/>
  <c r="D45" i="9"/>
  <c r="D44" i="9"/>
  <c r="D43" i="9"/>
  <c r="D42" i="9"/>
  <c r="D41" i="9"/>
  <c r="BQ41" i="9" s="1"/>
  <c r="D40" i="9"/>
  <c r="BQ40" i="9" s="1"/>
  <c r="D39" i="9"/>
  <c r="D37" i="9"/>
  <c r="D36" i="9"/>
  <c r="D35" i="9"/>
  <c r="D34" i="9"/>
  <c r="BQ34" i="9" s="1"/>
  <c r="D33" i="9"/>
  <c r="BQ33" i="9" s="1"/>
  <c r="D32" i="9"/>
  <c r="D31" i="9"/>
  <c r="D30" i="9"/>
  <c r="D29" i="9"/>
  <c r="D28" i="9"/>
  <c r="BQ28" i="9" s="1"/>
  <c r="D27" i="9"/>
  <c r="BQ27" i="9" s="1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BI37" i="9"/>
  <c r="BI35" i="9"/>
  <c r="BI33" i="9"/>
  <c r="BI29" i="9"/>
  <c r="BI27" i="9"/>
  <c r="BI25" i="9"/>
  <c r="BI17" i="9"/>
  <c r="BI13" i="9"/>
  <c r="BI12" i="9"/>
  <c r="AK37" i="9"/>
  <c r="M37" i="9"/>
  <c r="M36" i="9"/>
  <c r="AS34" i="9"/>
  <c r="M34" i="9"/>
  <c r="BA33" i="9"/>
  <c r="M33" i="9"/>
  <c r="AC31" i="9"/>
  <c r="BA30" i="9"/>
  <c r="M30" i="9"/>
  <c r="M29" i="9"/>
  <c r="BA28" i="9"/>
  <c r="M28" i="9"/>
  <c r="BA26" i="9"/>
  <c r="AK25" i="9"/>
  <c r="M25" i="9"/>
  <c r="BA24" i="9"/>
  <c r="M24" i="9"/>
  <c r="BA21" i="9"/>
  <c r="M21" i="9"/>
  <c r="AC19" i="9"/>
  <c r="M16" i="9"/>
  <c r="AS15" i="9"/>
  <c r="M15" i="9"/>
  <c r="AZ71" i="8"/>
  <c r="AZ70" i="8"/>
  <c r="AZ69" i="8"/>
  <c r="AZ68" i="8"/>
  <c r="AZ67" i="8"/>
  <c r="AZ66" i="8"/>
  <c r="AZ65" i="8"/>
  <c r="AZ64" i="8"/>
  <c r="AZ63" i="8"/>
  <c r="AZ62" i="8"/>
  <c r="AZ61" i="8"/>
  <c r="AZ60" i="8"/>
  <c r="AZ59" i="8"/>
  <c r="AZ58" i="8"/>
  <c r="AZ57" i="8"/>
  <c r="AZ56" i="8"/>
  <c r="AZ55" i="8"/>
  <c r="AZ54" i="8"/>
  <c r="AZ53" i="8"/>
  <c r="AZ52" i="8"/>
  <c r="AZ51" i="8"/>
  <c r="AZ50" i="8"/>
  <c r="AZ49" i="8"/>
  <c r="AZ48" i="8"/>
  <c r="AZ47" i="8"/>
  <c r="AZ46" i="8"/>
  <c r="AZ45" i="8"/>
  <c r="AZ44" i="8"/>
  <c r="AZ43" i="8"/>
  <c r="AZ42" i="8"/>
  <c r="AZ41" i="8"/>
  <c r="AZ40" i="8"/>
  <c r="AZ39" i="8"/>
  <c r="AZ37" i="8"/>
  <c r="AZ36" i="8"/>
  <c r="AZ35" i="8"/>
  <c r="AZ34" i="8"/>
  <c r="AZ33" i="8"/>
  <c r="AZ32" i="8"/>
  <c r="AZ31" i="8"/>
  <c r="AZ30" i="8"/>
  <c r="BA30" i="8" s="1"/>
  <c r="AZ29" i="8"/>
  <c r="BA29" i="8" s="1"/>
  <c r="AZ28" i="8"/>
  <c r="AZ27" i="8"/>
  <c r="AZ26" i="8"/>
  <c r="AZ25" i="8"/>
  <c r="AZ24" i="8"/>
  <c r="AZ23" i="8"/>
  <c r="AZ22" i="8"/>
  <c r="AZ21" i="8"/>
  <c r="AZ20" i="8"/>
  <c r="AZ19" i="8"/>
  <c r="AZ18" i="8"/>
  <c r="AZ17" i="8"/>
  <c r="AZ16" i="8"/>
  <c r="AZ15" i="8"/>
  <c r="AZ14" i="8"/>
  <c r="AZ13" i="8"/>
  <c r="AZ12" i="8"/>
  <c r="AZ11" i="8"/>
  <c r="AZ10" i="8"/>
  <c r="AZ9" i="8"/>
  <c r="AZ8" i="8"/>
  <c r="AZ7" i="8"/>
  <c r="AZ6" i="8"/>
  <c r="AZ5" i="8"/>
  <c r="AR5" i="8"/>
  <c r="AR71" i="8"/>
  <c r="AR70" i="8"/>
  <c r="AR69" i="8"/>
  <c r="AR68" i="8"/>
  <c r="AR67" i="8"/>
  <c r="AR66" i="8"/>
  <c r="AR65" i="8"/>
  <c r="AR64" i="8"/>
  <c r="AR63" i="8"/>
  <c r="AR62" i="8"/>
  <c r="AR61" i="8"/>
  <c r="AR60" i="8"/>
  <c r="AR59" i="8"/>
  <c r="AR58" i="8"/>
  <c r="AR57" i="8"/>
  <c r="AR56" i="8"/>
  <c r="AR55" i="8"/>
  <c r="AR54" i="8"/>
  <c r="AR53" i="8"/>
  <c r="AR52" i="8"/>
  <c r="AR51" i="8"/>
  <c r="AR50" i="8"/>
  <c r="AR49" i="8"/>
  <c r="AR48" i="8"/>
  <c r="AR47" i="8"/>
  <c r="AR46" i="8"/>
  <c r="AR45" i="8"/>
  <c r="AR44" i="8"/>
  <c r="AR43" i="8"/>
  <c r="AR42" i="8"/>
  <c r="AR41" i="8"/>
  <c r="AR40" i="8"/>
  <c r="AR39" i="8"/>
  <c r="AR37" i="8"/>
  <c r="AR36" i="8"/>
  <c r="AS36" i="8" s="1"/>
  <c r="AR35" i="8"/>
  <c r="AR34" i="8"/>
  <c r="AR33" i="8"/>
  <c r="AR32" i="8"/>
  <c r="AR31" i="8"/>
  <c r="AR30" i="8"/>
  <c r="AR29" i="8"/>
  <c r="AR28" i="8"/>
  <c r="AR27" i="8"/>
  <c r="AR26" i="8"/>
  <c r="AR25" i="8"/>
  <c r="AR24" i="8"/>
  <c r="AS24" i="8" s="1"/>
  <c r="AR23" i="8"/>
  <c r="AR22" i="8"/>
  <c r="AR21" i="8"/>
  <c r="AR20" i="8"/>
  <c r="AR19" i="8"/>
  <c r="AR18" i="8"/>
  <c r="AR17" i="8"/>
  <c r="AR16" i="8"/>
  <c r="AR15" i="8"/>
  <c r="AR14" i="8"/>
  <c r="AR13" i="8"/>
  <c r="AR12" i="8"/>
  <c r="AR11" i="8"/>
  <c r="AR10" i="8"/>
  <c r="AR9" i="8"/>
  <c r="AR8" i="8"/>
  <c r="AR7" i="8"/>
  <c r="AR6" i="8"/>
  <c r="AJ40" i="8"/>
  <c r="AJ71" i="8"/>
  <c r="AJ70" i="8"/>
  <c r="AJ69" i="8"/>
  <c r="AJ68" i="8"/>
  <c r="AJ67" i="8"/>
  <c r="AJ66" i="8"/>
  <c r="AJ65" i="8"/>
  <c r="AJ64" i="8"/>
  <c r="AJ63" i="8"/>
  <c r="AJ62" i="8"/>
  <c r="AJ61" i="8"/>
  <c r="AJ60" i="8"/>
  <c r="AJ59" i="8"/>
  <c r="AJ58" i="8"/>
  <c r="AJ57" i="8"/>
  <c r="AJ56" i="8"/>
  <c r="AJ55" i="8"/>
  <c r="AJ54" i="8"/>
  <c r="AJ53" i="8"/>
  <c r="AJ52" i="8"/>
  <c r="AJ51" i="8"/>
  <c r="AJ50" i="8"/>
  <c r="AJ49" i="8"/>
  <c r="AJ48" i="8"/>
  <c r="AJ47" i="8"/>
  <c r="AJ46" i="8"/>
  <c r="AJ45" i="8"/>
  <c r="AJ44" i="8"/>
  <c r="AJ43" i="8"/>
  <c r="AJ42" i="8"/>
  <c r="AJ41" i="8"/>
  <c r="AJ39" i="8"/>
  <c r="AJ37" i="8"/>
  <c r="AJ36" i="8"/>
  <c r="AJ35" i="8"/>
  <c r="AJ34" i="8"/>
  <c r="AJ33" i="8"/>
  <c r="AJ32" i="8"/>
  <c r="AJ31" i="8"/>
  <c r="AJ30" i="8"/>
  <c r="AJ29" i="8"/>
  <c r="AJ28" i="8"/>
  <c r="AJ27" i="8"/>
  <c r="AJ26" i="8"/>
  <c r="AJ25" i="8"/>
  <c r="AK25" i="8" s="1"/>
  <c r="AJ24" i="8"/>
  <c r="AJ23" i="8"/>
  <c r="AJ22" i="8"/>
  <c r="AJ21" i="8"/>
  <c r="AJ20" i="8"/>
  <c r="AJ19" i="8"/>
  <c r="AK19" i="8" s="1"/>
  <c r="AJ18" i="8"/>
  <c r="AJ17" i="8"/>
  <c r="AJ16" i="8"/>
  <c r="AJ15" i="8"/>
  <c r="AJ14" i="8"/>
  <c r="AJ13" i="8"/>
  <c r="AJ12" i="8"/>
  <c r="AJ11" i="8"/>
  <c r="AJ10" i="8"/>
  <c r="AJ9" i="8"/>
  <c r="AJ8" i="8"/>
  <c r="AK8" i="8" s="1"/>
  <c r="AJ7" i="8"/>
  <c r="AJ6" i="8"/>
  <c r="AJ5" i="8"/>
  <c r="AB71" i="8"/>
  <c r="AB70" i="8"/>
  <c r="AB69" i="8"/>
  <c r="AB68" i="8"/>
  <c r="AB67" i="8"/>
  <c r="AB66" i="8"/>
  <c r="AB65" i="8"/>
  <c r="AB64" i="8"/>
  <c r="AB63" i="8"/>
  <c r="AB62" i="8"/>
  <c r="AB61" i="8"/>
  <c r="AB60" i="8"/>
  <c r="AB59" i="8"/>
  <c r="AB58" i="8"/>
  <c r="AB57" i="8"/>
  <c r="AB56" i="8"/>
  <c r="AB55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T39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AB5" i="8"/>
  <c r="AB37" i="8"/>
  <c r="AB36" i="8"/>
  <c r="AB35" i="8"/>
  <c r="AB34" i="8"/>
  <c r="AB33" i="8"/>
  <c r="AB32" i="8"/>
  <c r="AB31" i="8"/>
  <c r="AB30" i="8"/>
  <c r="AB29" i="8"/>
  <c r="AB28" i="8"/>
  <c r="AC28" i="8" s="1"/>
  <c r="AB27" i="8"/>
  <c r="AC27" i="8" s="1"/>
  <c r="AB26" i="8"/>
  <c r="AB25" i="8"/>
  <c r="AB24" i="8"/>
  <c r="AB23" i="8"/>
  <c r="AB22" i="8"/>
  <c r="AB21" i="8"/>
  <c r="AB20" i="8"/>
  <c r="AB19" i="8"/>
  <c r="AB18" i="8"/>
  <c r="AB17" i="8"/>
  <c r="AB16" i="8"/>
  <c r="AB15" i="8"/>
  <c r="AC15" i="8" s="1"/>
  <c r="AB14" i="8"/>
  <c r="AB13" i="8"/>
  <c r="AB12" i="8"/>
  <c r="AB11" i="8"/>
  <c r="AB10" i="8"/>
  <c r="AB9" i="8"/>
  <c r="AB8" i="8"/>
  <c r="AB7" i="8"/>
  <c r="AB6" i="8"/>
  <c r="T5" i="8"/>
  <c r="BA37" i="8"/>
  <c r="BA36" i="8"/>
  <c r="BA21" i="8"/>
  <c r="BA16" i="8"/>
  <c r="AS32" i="8"/>
  <c r="AS16" i="8"/>
  <c r="AS28" i="8"/>
  <c r="Z5" i="11" l="1"/>
  <c r="Z6" i="11"/>
  <c r="Z7" i="11"/>
  <c r="Z8" i="11"/>
  <c r="Z9" i="11"/>
  <c r="Z21" i="11"/>
  <c r="Z10" i="11"/>
  <c r="Z12" i="11"/>
  <c r="Z24" i="11"/>
  <c r="Z36" i="11"/>
  <c r="Z49" i="11"/>
  <c r="Z61" i="11"/>
  <c r="AK9" i="11"/>
  <c r="L18" i="11"/>
  <c r="Z18" i="11"/>
  <c r="L30" i="11"/>
  <c r="Z30" i="11"/>
  <c r="S27" i="11"/>
  <c r="L19" i="11"/>
  <c r="Z19" i="11"/>
  <c r="L31" i="11"/>
  <c r="Z31" i="11"/>
  <c r="E8" i="11"/>
  <c r="Y8" i="11"/>
  <c r="Z11" i="11"/>
  <c r="Z23" i="11"/>
  <c r="Z35" i="11"/>
  <c r="Z48" i="11"/>
  <c r="Z60" i="11"/>
  <c r="L20" i="11"/>
  <c r="Z54" i="11"/>
  <c r="CF11" i="10"/>
  <c r="BH11" i="8"/>
  <c r="BP11" i="9"/>
  <c r="BH13" i="8"/>
  <c r="CF13" i="10"/>
  <c r="BP13" i="9"/>
  <c r="E25" i="11"/>
  <c r="BH25" i="8"/>
  <c r="CF25" i="10"/>
  <c r="BP25" i="9"/>
  <c r="CF37" i="10"/>
  <c r="BH37" i="8"/>
  <c r="BP37" i="9"/>
  <c r="BP50" i="9"/>
  <c r="CF50" i="10"/>
  <c r="BH50" i="8"/>
  <c r="BP62" i="9"/>
  <c r="CF62" i="10"/>
  <c r="BH62" i="8"/>
  <c r="BP14" i="9"/>
  <c r="CF14" i="10"/>
  <c r="BH14" i="8"/>
  <c r="BP26" i="9"/>
  <c r="CF26" i="10"/>
  <c r="BH26" i="8"/>
  <c r="BP39" i="9"/>
  <c r="CF39" i="10"/>
  <c r="BH39" i="8"/>
  <c r="BP51" i="9"/>
  <c r="CF51" i="10"/>
  <c r="BH51" i="8"/>
  <c r="BP63" i="9"/>
  <c r="CF63" i="10"/>
  <c r="BH63" i="8"/>
  <c r="BP15" i="9"/>
  <c r="CF15" i="10"/>
  <c r="BH15" i="8"/>
  <c r="BP27" i="9"/>
  <c r="CF27" i="10"/>
  <c r="BH27" i="8"/>
  <c r="BP40" i="9"/>
  <c r="CF40" i="10"/>
  <c r="BH40" i="8"/>
  <c r="BP52" i="9"/>
  <c r="CF52" i="10"/>
  <c r="BH52" i="8"/>
  <c r="BP64" i="9"/>
  <c r="CF64" i="10"/>
  <c r="BH64" i="8"/>
  <c r="CF35" i="10"/>
  <c r="BH35" i="8"/>
  <c r="BP35" i="9"/>
  <c r="CF61" i="10"/>
  <c r="BP61" i="9"/>
  <c r="BH61" i="8"/>
  <c r="E16" i="11"/>
  <c r="BP16" i="9"/>
  <c r="CF16" i="10"/>
  <c r="BH16" i="8"/>
  <c r="BP28" i="9"/>
  <c r="CF28" i="10"/>
  <c r="BH28" i="8"/>
  <c r="BP41" i="9"/>
  <c r="CF41" i="10"/>
  <c r="BH41" i="8"/>
  <c r="CF53" i="10"/>
  <c r="BP53" i="9"/>
  <c r="BH53" i="8"/>
  <c r="CF65" i="10"/>
  <c r="BP65" i="9"/>
  <c r="BH65" i="8"/>
  <c r="CF60" i="10"/>
  <c r="BH60" i="8"/>
  <c r="BP60" i="9"/>
  <c r="BP5" i="9"/>
  <c r="CF5" i="10"/>
  <c r="BH5" i="8"/>
  <c r="BP17" i="9"/>
  <c r="CF17" i="10"/>
  <c r="BH17" i="8"/>
  <c r="CF29" i="10"/>
  <c r="BP29" i="9"/>
  <c r="BH29" i="8"/>
  <c r="BH42" i="8"/>
  <c r="CF42" i="10"/>
  <c r="BP42" i="9"/>
  <c r="BH54" i="8"/>
  <c r="BP54" i="9"/>
  <c r="CF54" i="10"/>
  <c r="BH66" i="8"/>
  <c r="BP66" i="9"/>
  <c r="CF66" i="10"/>
  <c r="CF49" i="10"/>
  <c r="BH49" i="8"/>
  <c r="BP49" i="9"/>
  <c r="BH6" i="8"/>
  <c r="CF6" i="10"/>
  <c r="BP6" i="9"/>
  <c r="BH18" i="8"/>
  <c r="BP18" i="9"/>
  <c r="CF18" i="10"/>
  <c r="BH30" i="8"/>
  <c r="CF30" i="10"/>
  <c r="BP30" i="9"/>
  <c r="BH43" i="8"/>
  <c r="BP43" i="9"/>
  <c r="CF43" i="10"/>
  <c r="BH55" i="8"/>
  <c r="BP55" i="9"/>
  <c r="CF55" i="10"/>
  <c r="BH67" i="8"/>
  <c r="BP67" i="9"/>
  <c r="CF67" i="10"/>
  <c r="CF48" i="10"/>
  <c r="BH48" i="8"/>
  <c r="BP48" i="9"/>
  <c r="BH7" i="8"/>
  <c r="BP7" i="9"/>
  <c r="CF7" i="10"/>
  <c r="BH19" i="8"/>
  <c r="BP19" i="9"/>
  <c r="CF19" i="10"/>
  <c r="BH31" i="8"/>
  <c r="BP31" i="9"/>
  <c r="CF31" i="10"/>
  <c r="BH44" i="8"/>
  <c r="BP44" i="9"/>
  <c r="CF44" i="10"/>
  <c r="BH56" i="8"/>
  <c r="BP56" i="9"/>
  <c r="CF56" i="10"/>
  <c r="BH68" i="8"/>
  <c r="BP68" i="9"/>
  <c r="CF68" i="10"/>
  <c r="CF24" i="10"/>
  <c r="BH24" i="8"/>
  <c r="BP24" i="9"/>
  <c r="BP8" i="9"/>
  <c r="BH8" i="8"/>
  <c r="CF8" i="10"/>
  <c r="E20" i="11"/>
  <c r="BP20" i="9"/>
  <c r="BH20" i="8"/>
  <c r="CF20" i="10"/>
  <c r="E32" i="11"/>
  <c r="BH32" i="8"/>
  <c r="BP32" i="9"/>
  <c r="CF32" i="10"/>
  <c r="BH45" i="8"/>
  <c r="CF45" i="10"/>
  <c r="BP45" i="9"/>
  <c r="BP57" i="9"/>
  <c r="BH57" i="8"/>
  <c r="CF57" i="10"/>
  <c r="BH69" i="8"/>
  <c r="BP69" i="9"/>
  <c r="CF69" i="10"/>
  <c r="E12" i="11"/>
  <c r="CF12" i="10"/>
  <c r="BH12" i="8"/>
  <c r="BP12" i="9"/>
  <c r="BH9" i="8"/>
  <c r="BP9" i="9"/>
  <c r="CF9" i="10"/>
  <c r="E21" i="11"/>
  <c r="BP21" i="9"/>
  <c r="BH21" i="8"/>
  <c r="CF21" i="10"/>
  <c r="BH33" i="8"/>
  <c r="BP33" i="9"/>
  <c r="CF33" i="10"/>
  <c r="BH46" i="8"/>
  <c r="BP46" i="9"/>
  <c r="CF46" i="10"/>
  <c r="E24" i="11"/>
  <c r="BH58" i="8"/>
  <c r="BP58" i="9"/>
  <c r="CF58" i="10"/>
  <c r="BH70" i="8"/>
  <c r="BP70" i="9"/>
  <c r="CF70" i="10"/>
  <c r="CF23" i="10"/>
  <c r="BH23" i="8"/>
  <c r="BP23" i="9"/>
  <c r="E36" i="11"/>
  <c r="BH36" i="8"/>
  <c r="CF36" i="10"/>
  <c r="BP36" i="9"/>
  <c r="BH10" i="8"/>
  <c r="BP10" i="9"/>
  <c r="CF10" i="10"/>
  <c r="CF22" i="10"/>
  <c r="BH22" i="8"/>
  <c r="BP22" i="9"/>
  <c r="BH34" i="8"/>
  <c r="BP34" i="9"/>
  <c r="CF34" i="10"/>
  <c r="CF47" i="10"/>
  <c r="BH47" i="8"/>
  <c r="BP47" i="9"/>
  <c r="CF59" i="10"/>
  <c r="BH59" i="8"/>
  <c r="BP59" i="9"/>
  <c r="CF71" i="10"/>
  <c r="BH71" i="8"/>
  <c r="BP71" i="9"/>
  <c r="CG47" i="10"/>
  <c r="CG59" i="10"/>
  <c r="CG71" i="10"/>
  <c r="CG60" i="10"/>
  <c r="BI18" i="10"/>
  <c r="BQ12" i="10"/>
  <c r="BI8" i="10"/>
  <c r="CG48" i="10"/>
  <c r="BQ9" i="10"/>
  <c r="CG58" i="10"/>
  <c r="CG24" i="10"/>
  <c r="CG11" i="10"/>
  <c r="CG23" i="10"/>
  <c r="CG35" i="10"/>
  <c r="CG30" i="10"/>
  <c r="CG43" i="10"/>
  <c r="CG55" i="10"/>
  <c r="CG67" i="10"/>
  <c r="CG12" i="10"/>
  <c r="CG13" i="10"/>
  <c r="CG22" i="10"/>
  <c r="CG34" i="10"/>
  <c r="CG20" i="10"/>
  <c r="CG10" i="10"/>
  <c r="CG6" i="10"/>
  <c r="CG18" i="10"/>
  <c r="CG7" i="10"/>
  <c r="CG19" i="10"/>
  <c r="CG8" i="10"/>
  <c r="CG9" i="10"/>
  <c r="CG21" i="10"/>
  <c r="CG15" i="10"/>
  <c r="CG27" i="10"/>
  <c r="CG40" i="10"/>
  <c r="CG52" i="10"/>
  <c r="CG64" i="10"/>
  <c r="BA37" i="10"/>
  <c r="BY32" i="10"/>
  <c r="CG16" i="10"/>
  <c r="CG28" i="10"/>
  <c r="CG41" i="10"/>
  <c r="CG53" i="10"/>
  <c r="CG65" i="10"/>
  <c r="CG5" i="10"/>
  <c r="CG17" i="10"/>
  <c r="CG29" i="10"/>
  <c r="CG42" i="10"/>
  <c r="CG54" i="10"/>
  <c r="CG66" i="10"/>
  <c r="U29" i="10"/>
  <c r="AC9" i="10"/>
  <c r="BY13" i="10"/>
  <c r="BQ15" i="9"/>
  <c r="BQ16" i="9"/>
  <c r="BQ10" i="9"/>
  <c r="BQ22" i="9"/>
  <c r="BA28" i="8"/>
  <c r="AK29" i="8"/>
  <c r="AS29" i="8"/>
  <c r="AC20" i="8"/>
  <c r="AC8" i="8"/>
  <c r="AC32" i="8"/>
  <c r="AK34" i="8"/>
  <c r="BA13" i="8"/>
  <c r="U36" i="9"/>
  <c r="AK12" i="9"/>
  <c r="AK24" i="9"/>
  <c r="AK36" i="9"/>
  <c r="AS30" i="9"/>
  <c r="BQ9" i="9"/>
  <c r="AS26" i="9"/>
  <c r="M20" i="9"/>
  <c r="M32" i="9"/>
  <c r="BQ14" i="9"/>
  <c r="BQ26" i="9"/>
  <c r="BQ39" i="9"/>
  <c r="BQ51" i="9"/>
  <c r="AK9" i="9"/>
  <c r="AK21" i="9"/>
  <c r="AS28" i="9"/>
  <c r="BI16" i="9"/>
  <c r="AS33" i="9"/>
  <c r="BQ44" i="9"/>
  <c r="BQ56" i="9"/>
  <c r="BQ68" i="9"/>
  <c r="BQ8" i="9"/>
  <c r="BQ20" i="9"/>
  <c r="BQ32" i="9"/>
  <c r="BQ45" i="9"/>
  <c r="BQ57" i="9"/>
  <c r="BQ69" i="9"/>
  <c r="AS17" i="9"/>
  <c r="AS29" i="9"/>
  <c r="BA23" i="9"/>
  <c r="BA35" i="9"/>
  <c r="M11" i="9"/>
  <c r="M23" i="9"/>
  <c r="BQ13" i="9"/>
  <c r="BQ25" i="9"/>
  <c r="BQ37" i="9"/>
  <c r="BQ50" i="9"/>
  <c r="BQ62" i="9"/>
  <c r="AK35" i="9"/>
  <c r="BI9" i="9"/>
  <c r="BI21" i="9"/>
  <c r="M27" i="9"/>
  <c r="BQ21" i="9"/>
  <c r="BQ5" i="9"/>
  <c r="BQ29" i="9"/>
  <c r="BQ42" i="9"/>
  <c r="BQ54" i="9"/>
  <c r="BQ66" i="9"/>
  <c r="BQ6" i="9"/>
  <c r="BQ18" i="9"/>
  <c r="BQ30" i="9"/>
  <c r="BQ43" i="9"/>
  <c r="BQ55" i="9"/>
  <c r="BQ67" i="9"/>
  <c r="BQ17" i="9"/>
  <c r="BQ7" i="9"/>
  <c r="BQ19" i="9"/>
  <c r="BQ31" i="9"/>
  <c r="BQ11" i="9"/>
  <c r="BQ23" i="9"/>
  <c r="BQ35" i="9"/>
  <c r="BQ48" i="9"/>
  <c r="BQ60" i="9"/>
  <c r="BQ12" i="9"/>
  <c r="BQ24" i="9"/>
  <c r="BQ36" i="9"/>
  <c r="BQ49" i="9"/>
  <c r="BQ61" i="9"/>
  <c r="BA22" i="9"/>
  <c r="U26" i="9"/>
  <c r="AK23" i="9"/>
  <c r="AS8" i="9"/>
  <c r="AS20" i="9"/>
  <c r="AS32" i="9"/>
  <c r="BA14" i="9"/>
  <c r="BI20" i="9"/>
  <c r="BI32" i="9"/>
  <c r="M26" i="9"/>
  <c r="BQ20" i="10"/>
  <c r="AS7" i="10"/>
  <c r="U6" i="10"/>
  <c r="U30" i="10"/>
  <c r="U33" i="10"/>
  <c r="BA14" i="10"/>
  <c r="BA26" i="10"/>
  <c r="BY21" i="10"/>
  <c r="BY33" i="10"/>
  <c r="AS12" i="10"/>
  <c r="AS24" i="10"/>
  <c r="BY20" i="10"/>
  <c r="AC27" i="10"/>
  <c r="AC7" i="10"/>
  <c r="AC35" i="10"/>
  <c r="AC26" i="10"/>
  <c r="AS13" i="10"/>
  <c r="AS25" i="10"/>
  <c r="AS37" i="10"/>
  <c r="BY17" i="10"/>
  <c r="BY29" i="10"/>
  <c r="BA35" i="10"/>
  <c r="BQ23" i="10"/>
  <c r="BY30" i="10"/>
  <c r="AC34" i="10"/>
  <c r="AS16" i="10"/>
  <c r="E28" i="10"/>
  <c r="U16" i="10"/>
  <c r="U19" i="10"/>
  <c r="AS31" i="10"/>
  <c r="EG10" i="10"/>
  <c r="EH10" i="10" s="1"/>
  <c r="EM9" i="10"/>
  <c r="EN9" i="10" s="1"/>
  <c r="M28" i="10"/>
  <c r="U22" i="10"/>
  <c r="U34" i="10"/>
  <c r="AC17" i="10"/>
  <c r="AC29" i="10"/>
  <c r="AS8" i="10"/>
  <c r="AS20" i="10"/>
  <c r="AC8" i="10"/>
  <c r="AC20" i="10"/>
  <c r="AC9" i="8"/>
  <c r="AC21" i="8"/>
  <c r="AC33" i="8"/>
  <c r="E11" i="11"/>
  <c r="E23" i="11"/>
  <c r="E35" i="11"/>
  <c r="L17" i="11"/>
  <c r="S23" i="11"/>
  <c r="AC11" i="8"/>
  <c r="AC23" i="8"/>
  <c r="AC12" i="8"/>
  <c r="AC7" i="9"/>
  <c r="BQ32" i="10"/>
  <c r="M21" i="10"/>
  <c r="EM10" i="10"/>
  <c r="EN10" i="10" s="1"/>
  <c r="AC24" i="8"/>
  <c r="AC13" i="8"/>
  <c r="AC37" i="8"/>
  <c r="BA20" i="8"/>
  <c r="BA32" i="8"/>
  <c r="AS15" i="10"/>
  <c r="AS6" i="10"/>
  <c r="E15" i="11"/>
  <c r="E27" i="11"/>
  <c r="L21" i="11"/>
  <c r="L33" i="11"/>
  <c r="AK21" i="8"/>
  <c r="AK27" i="9"/>
  <c r="AS9" i="9"/>
  <c r="U26" i="10"/>
  <c r="BY18" i="10"/>
  <c r="AS32" i="10"/>
  <c r="AK14" i="8"/>
  <c r="BA12" i="8"/>
  <c r="BA24" i="8"/>
  <c r="E7" i="11"/>
  <c r="E19" i="11"/>
  <c r="L37" i="11"/>
  <c r="U10" i="9"/>
  <c r="AS13" i="9"/>
  <c r="BA19" i="9"/>
  <c r="E30" i="10"/>
  <c r="M12" i="10"/>
  <c r="AS11" i="10"/>
  <c r="AK30" i="8"/>
  <c r="DO6" i="10"/>
  <c r="DP6" i="10" s="1"/>
  <c r="DO8" i="10"/>
  <c r="DP8" i="10" s="1"/>
  <c r="AS36" i="10"/>
  <c r="U35" i="10"/>
  <c r="BY26" i="10"/>
  <c r="AD10" i="11"/>
  <c r="AV10" i="11" s="1"/>
  <c r="E14" i="11"/>
  <c r="E22" i="11"/>
  <c r="E26" i="11"/>
  <c r="E30" i="11"/>
  <c r="E34" i="11"/>
  <c r="L12" i="11"/>
  <c r="L16" i="11"/>
  <c r="L24" i="11"/>
  <c r="L28" i="11"/>
  <c r="L32" i="11"/>
  <c r="L36" i="11"/>
  <c r="AP11" i="11"/>
  <c r="AQ11" i="11" s="1"/>
  <c r="S22" i="11"/>
  <c r="S26" i="11"/>
  <c r="S34" i="11"/>
  <c r="AP8" i="11"/>
  <c r="AQ8" i="11" s="1"/>
  <c r="AD9" i="11"/>
  <c r="AV9" i="11" s="1"/>
  <c r="E31" i="11"/>
  <c r="S35" i="11"/>
  <c r="S7" i="11"/>
  <c r="S11" i="11"/>
  <c r="S15" i="11"/>
  <c r="L14" i="11"/>
  <c r="E18" i="11"/>
  <c r="L8" i="11"/>
  <c r="L7" i="11"/>
  <c r="S6" i="11"/>
  <c r="S10" i="11"/>
  <c r="R4" i="11"/>
  <c r="AP7" i="11"/>
  <c r="AQ7" i="11" s="1"/>
  <c r="AP9" i="11"/>
  <c r="AQ9" i="11" s="1"/>
  <c r="L6" i="11"/>
  <c r="L10" i="11"/>
  <c r="AJ8" i="11"/>
  <c r="L9" i="11"/>
  <c r="AJ11" i="11"/>
  <c r="L13" i="11"/>
  <c r="L15" i="11"/>
  <c r="L25" i="11"/>
  <c r="AJ7" i="11"/>
  <c r="AJ10" i="11"/>
  <c r="L11" i="11"/>
  <c r="L23" i="11"/>
  <c r="L29" i="11"/>
  <c r="L34" i="11"/>
  <c r="L5" i="11"/>
  <c r="E9" i="11"/>
  <c r="E13" i="11"/>
  <c r="E6" i="11"/>
  <c r="E5" i="11"/>
  <c r="AS20" i="8"/>
  <c r="U25" i="10"/>
  <c r="E5" i="10"/>
  <c r="E13" i="10"/>
  <c r="E17" i="10"/>
  <c r="E21" i="10"/>
  <c r="E29" i="10"/>
  <c r="E33" i="10"/>
  <c r="E37" i="10"/>
  <c r="M7" i="10"/>
  <c r="M19" i="10"/>
  <c r="M23" i="10"/>
  <c r="U5" i="10"/>
  <c r="U13" i="10"/>
  <c r="U37" i="10"/>
  <c r="AC32" i="10"/>
  <c r="AJ38" i="10"/>
  <c r="AK37" i="10"/>
  <c r="BA7" i="10"/>
  <c r="BA11" i="10"/>
  <c r="BA15" i="10"/>
  <c r="BA19" i="10"/>
  <c r="BA23" i="10"/>
  <c r="BI25" i="10"/>
  <c r="EM5" i="10"/>
  <c r="EN5" i="10" s="1"/>
  <c r="EM11" i="10"/>
  <c r="EN11" i="10" s="1"/>
  <c r="AS21" i="10"/>
  <c r="AP6" i="11"/>
  <c r="AQ6" i="11" s="1"/>
  <c r="CS11" i="9"/>
  <c r="CT11" i="9" s="1"/>
  <c r="AS17" i="8"/>
  <c r="AS21" i="8"/>
  <c r="AS33" i="8"/>
  <c r="AS37" i="8"/>
  <c r="BA14" i="8"/>
  <c r="BA26" i="8"/>
  <c r="AC22" i="9"/>
  <c r="AC30" i="9"/>
  <c r="E18" i="10"/>
  <c r="EM7" i="10"/>
  <c r="EN7" i="10" s="1"/>
  <c r="AJ6" i="11"/>
  <c r="S19" i="11"/>
  <c r="R38" i="11"/>
  <c r="DO5" i="10"/>
  <c r="DP5" i="10" s="1"/>
  <c r="DO7" i="10"/>
  <c r="DP7" i="10" s="1"/>
  <c r="DO9" i="10"/>
  <c r="DP9" i="10" s="1"/>
  <c r="DO10" i="10"/>
  <c r="DP10" i="10" s="1"/>
  <c r="DO11" i="10"/>
  <c r="DP11" i="10" s="1"/>
  <c r="AD6" i="11"/>
  <c r="AV6" i="11" s="1"/>
  <c r="AD7" i="11"/>
  <c r="AV7" i="11" s="1"/>
  <c r="AD11" i="11"/>
  <c r="AV11" i="11" s="1"/>
  <c r="D38" i="11"/>
  <c r="Y38" i="11" s="1"/>
  <c r="E33" i="11"/>
  <c r="D4" i="11"/>
  <c r="Y4" i="11" s="1"/>
  <c r="E10" i="11"/>
  <c r="AD8" i="11"/>
  <c r="AV8" i="11" s="1"/>
  <c r="AD4" i="11"/>
  <c r="AV4" i="11" s="1"/>
  <c r="AD5" i="11"/>
  <c r="AV5" i="11" s="1"/>
  <c r="K4" i="11"/>
  <c r="AJ5" i="11"/>
  <c r="S5" i="11"/>
  <c r="AP4" i="11"/>
  <c r="AP5" i="11"/>
  <c r="AQ5" i="11" s="1"/>
  <c r="AJ4" i="11"/>
  <c r="AK4" i="11" s="1"/>
  <c r="K38" i="11"/>
  <c r="BY37" i="10"/>
  <c r="AS19" i="10"/>
  <c r="BI6" i="10"/>
  <c r="EM6" i="10"/>
  <c r="EN6" i="10" s="1"/>
  <c r="AS35" i="10"/>
  <c r="BY15" i="10"/>
  <c r="DO4" i="10"/>
  <c r="DP4" i="10" s="1"/>
  <c r="EM4" i="10"/>
  <c r="EN4" i="10" s="1"/>
  <c r="EM8" i="10"/>
  <c r="EN8" i="10" s="1"/>
  <c r="E10" i="10"/>
  <c r="U9" i="10"/>
  <c r="DC11" i="10"/>
  <c r="DD11" i="10" s="1"/>
  <c r="E31" i="10"/>
  <c r="D38" i="10"/>
  <c r="E22" i="10"/>
  <c r="E26" i="10"/>
  <c r="E34" i="10"/>
  <c r="M16" i="10"/>
  <c r="M20" i="10"/>
  <c r="M24" i="10"/>
  <c r="M32" i="10"/>
  <c r="M36" i="10"/>
  <c r="U27" i="10"/>
  <c r="CW11" i="10"/>
  <c r="U10" i="10"/>
  <c r="U14" i="10"/>
  <c r="U18" i="10"/>
  <c r="AC14" i="10"/>
  <c r="AC30" i="10"/>
  <c r="AS27" i="10"/>
  <c r="AR38" i="10"/>
  <c r="BI10" i="10"/>
  <c r="BI14" i="10"/>
  <c r="BI22" i="10"/>
  <c r="BI26" i="10"/>
  <c r="AR4" i="10"/>
  <c r="AK27" i="8"/>
  <c r="AK31" i="8"/>
  <c r="AS22" i="8"/>
  <c r="AS26" i="8"/>
  <c r="AS30" i="8"/>
  <c r="AS10" i="10"/>
  <c r="AS14" i="10"/>
  <c r="AS18" i="10"/>
  <c r="AS22" i="10"/>
  <c r="AS26" i="10"/>
  <c r="AS30" i="10"/>
  <c r="AS34" i="10"/>
  <c r="AK16" i="8"/>
  <c r="BQ7" i="10"/>
  <c r="BQ11" i="10"/>
  <c r="BQ15" i="10"/>
  <c r="BQ19" i="10"/>
  <c r="AS5" i="10"/>
  <c r="AS9" i="10"/>
  <c r="E8" i="10"/>
  <c r="E27" i="10"/>
  <c r="E35" i="10"/>
  <c r="CQ10" i="10"/>
  <c r="CR10" i="10" s="1"/>
  <c r="CQ11" i="10"/>
  <c r="CR11" i="10" s="1"/>
  <c r="M9" i="10"/>
  <c r="M13" i="10"/>
  <c r="M17" i="10"/>
  <c r="M25" i="10"/>
  <c r="M29" i="10"/>
  <c r="M33" i="10"/>
  <c r="M37" i="10"/>
  <c r="U8" i="10"/>
  <c r="U12" i="10"/>
  <c r="U24" i="10"/>
  <c r="U28" i="10"/>
  <c r="U32" i="10"/>
  <c r="U36" i="10"/>
  <c r="T38" i="10"/>
  <c r="U23" i="10"/>
  <c r="U31" i="10"/>
  <c r="AC11" i="10"/>
  <c r="AC15" i="10"/>
  <c r="AC19" i="10"/>
  <c r="AC23" i="10"/>
  <c r="DC10" i="10"/>
  <c r="DD10" i="10" s="1"/>
  <c r="AB38" i="10"/>
  <c r="E6" i="10"/>
  <c r="E14" i="10"/>
  <c r="AK35" i="8"/>
  <c r="E7" i="10"/>
  <c r="E11" i="10"/>
  <c r="E15" i="10"/>
  <c r="E19" i="10"/>
  <c r="E23" i="10"/>
  <c r="U7" i="10"/>
  <c r="U11" i="10"/>
  <c r="U15" i="10"/>
  <c r="AC6" i="10"/>
  <c r="AC10" i="10"/>
  <c r="AC18" i="10"/>
  <c r="AC22" i="10"/>
  <c r="BA13" i="10"/>
  <c r="BA17" i="10"/>
  <c r="BI7" i="10"/>
  <c r="BI11" i="10"/>
  <c r="BI15" i="10"/>
  <c r="BI27" i="10"/>
  <c r="BI31" i="10"/>
  <c r="BI35" i="10"/>
  <c r="BY7" i="10"/>
  <c r="E32" i="10"/>
  <c r="E36" i="10"/>
  <c r="L38" i="10"/>
  <c r="M18" i="10"/>
  <c r="M26" i="10"/>
  <c r="M30" i="10"/>
  <c r="M34" i="10"/>
  <c r="EA11" i="10"/>
  <c r="EB11" i="10" s="1"/>
  <c r="CK11" i="10"/>
  <c r="CL11" i="10" s="1"/>
  <c r="BQ8" i="10"/>
  <c r="BY8" i="10"/>
  <c r="BY9" i="10"/>
  <c r="BY6" i="10"/>
  <c r="BY10" i="10"/>
  <c r="BY14" i="10"/>
  <c r="BX38" i="10"/>
  <c r="BX4" i="10"/>
  <c r="BQ6" i="10"/>
  <c r="BA8" i="10"/>
  <c r="DU11" i="10"/>
  <c r="DV11" i="10" s="1"/>
  <c r="BQ18" i="10"/>
  <c r="BA20" i="10"/>
  <c r="BI21" i="10"/>
  <c r="BA24" i="10"/>
  <c r="BQ30" i="10"/>
  <c r="BA36" i="10"/>
  <c r="M8" i="10"/>
  <c r="M11" i="10"/>
  <c r="M15" i="10"/>
  <c r="M27" i="10"/>
  <c r="M31" i="10"/>
  <c r="M35" i="10"/>
  <c r="BY5" i="10"/>
  <c r="EA9" i="10"/>
  <c r="EB9" i="10" s="1"/>
  <c r="DU10" i="10"/>
  <c r="DV10" i="10" s="1"/>
  <c r="BI13" i="10"/>
  <c r="BA28" i="10"/>
  <c r="BI29" i="10"/>
  <c r="BQ34" i="10"/>
  <c r="BI37" i="10"/>
  <c r="AZ38" i="10"/>
  <c r="BH38" i="10"/>
  <c r="CW10" i="10"/>
  <c r="BQ10" i="10"/>
  <c r="EA10" i="10"/>
  <c r="EB10" i="10" s="1"/>
  <c r="EG11" i="10"/>
  <c r="EH11" i="10" s="1"/>
  <c r="BA12" i="10"/>
  <c r="BI17" i="10"/>
  <c r="BQ22" i="10"/>
  <c r="BQ26" i="10"/>
  <c r="BA32" i="10"/>
  <c r="BI33" i="10"/>
  <c r="E12" i="10"/>
  <c r="E16" i="10"/>
  <c r="E20" i="10"/>
  <c r="E24" i="10"/>
  <c r="AC31" i="10"/>
  <c r="BP38" i="10"/>
  <c r="AK12" i="10"/>
  <c r="AK9" i="10"/>
  <c r="AK17" i="10"/>
  <c r="AK19" i="10"/>
  <c r="AK22" i="10"/>
  <c r="AK26" i="10"/>
  <c r="AK31" i="10"/>
  <c r="AK32" i="10"/>
  <c r="AK33" i="10"/>
  <c r="AK7" i="10"/>
  <c r="AK18" i="10"/>
  <c r="AK20" i="10"/>
  <c r="AK21" i="10"/>
  <c r="AK24" i="10"/>
  <c r="AK30" i="10"/>
  <c r="AK35" i="10"/>
  <c r="AK36" i="10"/>
  <c r="AK15" i="10"/>
  <c r="AK5" i="10"/>
  <c r="AK10" i="10"/>
  <c r="AK13" i="10"/>
  <c r="AK23" i="10"/>
  <c r="AK27" i="10"/>
  <c r="AK28" i="10"/>
  <c r="AK29" i="10"/>
  <c r="AK34" i="10"/>
  <c r="AK6" i="10"/>
  <c r="AK8" i="10"/>
  <c r="AK11" i="10"/>
  <c r="DI11" i="10"/>
  <c r="DJ11" i="10" s="1"/>
  <c r="AK14" i="10"/>
  <c r="AK16" i="10"/>
  <c r="AK25" i="10"/>
  <c r="M6" i="10"/>
  <c r="M10" i="10"/>
  <c r="M14" i="10"/>
  <c r="M22" i="10"/>
  <c r="AK17" i="8"/>
  <c r="AC19" i="8"/>
  <c r="CK7" i="10"/>
  <c r="CL7" i="10" s="1"/>
  <c r="U25" i="9"/>
  <c r="U12" i="9"/>
  <c r="U24" i="9"/>
  <c r="AC11" i="9"/>
  <c r="AC15" i="9"/>
  <c r="AC34" i="9"/>
  <c r="M8" i="9"/>
  <c r="AK13" i="8"/>
  <c r="AK33" i="8"/>
  <c r="AK37" i="8"/>
  <c r="BA27" i="9"/>
  <c r="AC36" i="8"/>
  <c r="AK23" i="8"/>
  <c r="EG6" i="10"/>
  <c r="EH6" i="10" s="1"/>
  <c r="U16" i="9"/>
  <c r="U32" i="9"/>
  <c r="M7" i="9"/>
  <c r="DC8" i="10"/>
  <c r="DD8" i="10" s="1"/>
  <c r="U18" i="9"/>
  <c r="U13" i="9"/>
  <c r="U37" i="9"/>
  <c r="AB4" i="10"/>
  <c r="EG5" i="10"/>
  <c r="EH5" i="10" s="1"/>
  <c r="DC7" i="10"/>
  <c r="DD7" i="10" s="1"/>
  <c r="DC9" i="10"/>
  <c r="DD9" i="10" s="1"/>
  <c r="CK9" i="10"/>
  <c r="CL9" i="10" s="1"/>
  <c r="CE9" i="8"/>
  <c r="CF9" i="8" s="1"/>
  <c r="AS7" i="8"/>
  <c r="AS11" i="8"/>
  <c r="AS15" i="8"/>
  <c r="AS19" i="8"/>
  <c r="AS23" i="8"/>
  <c r="AS27" i="8"/>
  <c r="AS31" i="8"/>
  <c r="AS35" i="8"/>
  <c r="CW7" i="8"/>
  <c r="CX7" i="8" s="1"/>
  <c r="CW8" i="8"/>
  <c r="CX8" i="8" s="1"/>
  <c r="CW10" i="8"/>
  <c r="CX10" i="8" s="1"/>
  <c r="U19" i="9"/>
  <c r="U23" i="9"/>
  <c r="U27" i="9"/>
  <c r="U31" i="9"/>
  <c r="U35" i="9"/>
  <c r="U6" i="9"/>
  <c r="U14" i="9"/>
  <c r="U22" i="9"/>
  <c r="U30" i="9"/>
  <c r="U34" i="9"/>
  <c r="AC13" i="9"/>
  <c r="AC17" i="9"/>
  <c r="AC21" i="9"/>
  <c r="AC25" i="9"/>
  <c r="AC29" i="9"/>
  <c r="AC33" i="9"/>
  <c r="AC37" i="9"/>
  <c r="AC20" i="9"/>
  <c r="AC36" i="9"/>
  <c r="AK7" i="9"/>
  <c r="AK11" i="9"/>
  <c r="AK15" i="9"/>
  <c r="AK34" i="9"/>
  <c r="AS5" i="9"/>
  <c r="AS21" i="9"/>
  <c r="AS25" i="9"/>
  <c r="CY11" i="9"/>
  <c r="CZ11" i="9" s="1"/>
  <c r="AS37" i="9"/>
  <c r="AS16" i="9"/>
  <c r="BA34" i="9"/>
  <c r="BI8" i="9"/>
  <c r="BI28" i="9"/>
  <c r="CA11" i="9"/>
  <c r="CB11" i="9" s="1"/>
  <c r="M13" i="9"/>
  <c r="CW6" i="10"/>
  <c r="DU4" i="10"/>
  <c r="DV4" i="10" s="1"/>
  <c r="CQ6" i="10"/>
  <c r="CR6" i="10" s="1"/>
  <c r="AJ4" i="10"/>
  <c r="CW7" i="10"/>
  <c r="CW8" i="10"/>
  <c r="AS13" i="8"/>
  <c r="CW4" i="8"/>
  <c r="CX4" i="8" s="1"/>
  <c r="BA18" i="8"/>
  <c r="BA22" i="8"/>
  <c r="BA34" i="8"/>
  <c r="BA17" i="8"/>
  <c r="BA25" i="8"/>
  <c r="BA33" i="8"/>
  <c r="E16" i="9"/>
  <c r="E32" i="9"/>
  <c r="E11" i="9"/>
  <c r="E15" i="9"/>
  <c r="E27" i="9"/>
  <c r="E31" i="9"/>
  <c r="U9" i="9"/>
  <c r="U17" i="9"/>
  <c r="U21" i="9"/>
  <c r="U29" i="9"/>
  <c r="U20" i="9"/>
  <c r="U28" i="9"/>
  <c r="AC23" i="9"/>
  <c r="AC27" i="9"/>
  <c r="AC35" i="9"/>
  <c r="AC6" i="9"/>
  <c r="AC10" i="9"/>
  <c r="AC14" i="9"/>
  <c r="AC18" i="9"/>
  <c r="AC26" i="9"/>
  <c r="AK17" i="9"/>
  <c r="AK29" i="9"/>
  <c r="AK33" i="9"/>
  <c r="AK32" i="9"/>
  <c r="AS7" i="9"/>
  <c r="AS11" i="9"/>
  <c r="AS19" i="9"/>
  <c r="AS27" i="9"/>
  <c r="AS31" i="9"/>
  <c r="AS35" i="9"/>
  <c r="AS22" i="9"/>
  <c r="BA9" i="9"/>
  <c r="BP4" i="10"/>
  <c r="DC4" i="10"/>
  <c r="DD4" i="10" s="1"/>
  <c r="EA4" i="10"/>
  <c r="EB4" i="10" s="1"/>
  <c r="DI6" i="10"/>
  <c r="DJ6" i="10" s="1"/>
  <c r="CK6" i="10"/>
  <c r="CL6" i="10" s="1"/>
  <c r="CE11" i="8"/>
  <c r="CF11" i="8" s="1"/>
  <c r="AC17" i="8"/>
  <c r="AC25" i="8"/>
  <c r="AC29" i="8"/>
  <c r="CK7" i="8"/>
  <c r="CL7" i="8" s="1"/>
  <c r="CK8" i="8"/>
  <c r="CL8" i="8" s="1"/>
  <c r="CK10" i="8"/>
  <c r="CL10" i="8" s="1"/>
  <c r="AK12" i="8"/>
  <c r="AK24" i="8"/>
  <c r="AK28" i="8"/>
  <c r="AK32" i="8"/>
  <c r="AK36" i="8"/>
  <c r="AS34" i="8"/>
  <c r="CW6" i="8"/>
  <c r="CX6" i="8" s="1"/>
  <c r="CM8" i="9"/>
  <c r="CN8" i="9" s="1"/>
  <c r="CM10" i="9"/>
  <c r="CN10" i="9" s="1"/>
  <c r="AC31" i="8"/>
  <c r="AC35" i="8"/>
  <c r="AK18" i="8"/>
  <c r="AK22" i="8"/>
  <c r="AK26" i="8"/>
  <c r="CG10" i="9"/>
  <c r="CH10" i="9" s="1"/>
  <c r="BU8" i="9"/>
  <c r="CW5" i="8"/>
  <c r="CX5" i="8" s="1"/>
  <c r="CW9" i="8"/>
  <c r="CX9" i="8" s="1"/>
  <c r="CW11" i="8"/>
  <c r="CX11" i="8" s="1"/>
  <c r="E24" i="9"/>
  <c r="E28" i="9"/>
  <c r="E36" i="9"/>
  <c r="AK8" i="9"/>
  <c r="AK16" i="9"/>
  <c r="AK28" i="9"/>
  <c r="AS6" i="9"/>
  <c r="AS10" i="9"/>
  <c r="AS14" i="9"/>
  <c r="M14" i="9"/>
  <c r="DI5" i="10"/>
  <c r="DJ5" i="10" s="1"/>
  <c r="BI5" i="10"/>
  <c r="DU7" i="10"/>
  <c r="DV7" i="10" s="1"/>
  <c r="CQ8" i="10"/>
  <c r="CR8" i="10" s="1"/>
  <c r="DU8" i="10"/>
  <c r="DV8" i="10" s="1"/>
  <c r="E9" i="10"/>
  <c r="CQ9" i="10"/>
  <c r="CR9" i="10" s="1"/>
  <c r="DI9" i="10"/>
  <c r="DJ9" i="10" s="1"/>
  <c r="EG9" i="10"/>
  <c r="EH9" i="10" s="1"/>
  <c r="CK10" i="10"/>
  <c r="CL10" i="10" s="1"/>
  <c r="U17" i="10"/>
  <c r="U20" i="10"/>
  <c r="E25" i="10"/>
  <c r="DE4" i="9"/>
  <c r="DF4" i="9" s="1"/>
  <c r="AZ4" i="10"/>
  <c r="CQ4" i="10"/>
  <c r="CR4" i="10" s="1"/>
  <c r="DU6" i="10"/>
  <c r="DV6" i="10" s="1"/>
  <c r="EA7" i="10"/>
  <c r="EB7" i="10" s="1"/>
  <c r="EA8" i="10"/>
  <c r="EB8" i="10" s="1"/>
  <c r="CW9" i="10"/>
  <c r="E14" i="9"/>
  <c r="E18" i="9"/>
  <c r="E26" i="9"/>
  <c r="E30" i="9"/>
  <c r="E34" i="9"/>
  <c r="AC8" i="9"/>
  <c r="AC12" i="9"/>
  <c r="AC16" i="9"/>
  <c r="AC24" i="9"/>
  <c r="AC28" i="9"/>
  <c r="AC32" i="9"/>
  <c r="AK22" i="9"/>
  <c r="AK30" i="9"/>
  <c r="AS12" i="9"/>
  <c r="AS24" i="9"/>
  <c r="AS36" i="9"/>
  <c r="BA6" i="9"/>
  <c r="T4" i="10"/>
  <c r="BH4" i="10"/>
  <c r="EG4" i="10"/>
  <c r="EH4" i="10" s="1"/>
  <c r="DU5" i="10"/>
  <c r="DV5" i="10" s="1"/>
  <c r="EA5" i="10"/>
  <c r="EB5" i="10" s="1"/>
  <c r="DC6" i="10"/>
  <c r="DD6" i="10" s="1"/>
  <c r="EA6" i="10"/>
  <c r="EB6" i="10" s="1"/>
  <c r="EG7" i="10"/>
  <c r="EH7" i="10" s="1"/>
  <c r="CK8" i="10"/>
  <c r="CL8" i="10" s="1"/>
  <c r="EG8" i="10"/>
  <c r="EH8" i="10" s="1"/>
  <c r="DU9" i="10"/>
  <c r="DV9" i="10" s="1"/>
  <c r="DI10" i="10"/>
  <c r="DJ10" i="10" s="1"/>
  <c r="CQ5" i="10"/>
  <c r="CR5" i="10" s="1"/>
  <c r="DC5" i="10"/>
  <c r="DD5" i="10" s="1"/>
  <c r="CK4" i="10"/>
  <c r="CW4" i="10"/>
  <c r="DI4" i="10"/>
  <c r="DJ4" i="10" s="1"/>
  <c r="M5" i="10"/>
  <c r="AC5" i="10"/>
  <c r="BA5" i="10"/>
  <c r="BQ5" i="10"/>
  <c r="CQ7" i="10"/>
  <c r="CR7" i="10" s="1"/>
  <c r="DI7" i="10"/>
  <c r="DJ7" i="10" s="1"/>
  <c r="DI8" i="10"/>
  <c r="DJ8" i="10" s="1"/>
  <c r="D4" i="10"/>
  <c r="L4" i="10"/>
  <c r="CK5" i="10"/>
  <c r="CL5" i="10" s="1"/>
  <c r="CW5" i="10"/>
  <c r="M9" i="9"/>
  <c r="M10" i="9"/>
  <c r="L4" i="9"/>
  <c r="M6" i="9"/>
  <c r="M5" i="9"/>
  <c r="M35" i="9"/>
  <c r="D4" i="9"/>
  <c r="CA8" i="9"/>
  <c r="CB8" i="9" s="1"/>
  <c r="CA10" i="9"/>
  <c r="CB10" i="9" s="1"/>
  <c r="E10" i="9"/>
  <c r="E22" i="9"/>
  <c r="E21" i="9"/>
  <c r="E25" i="9"/>
  <c r="U5" i="9"/>
  <c r="CS9" i="9"/>
  <c r="CT9" i="9" s="1"/>
  <c r="E20" i="9"/>
  <c r="U8" i="9"/>
  <c r="AK19" i="9"/>
  <c r="AK31" i="9"/>
  <c r="CQ4" i="8"/>
  <c r="CR4" i="8" s="1"/>
  <c r="CE5" i="8"/>
  <c r="CF5" i="8" s="1"/>
  <c r="CK4" i="8"/>
  <c r="CL4" i="8" s="1"/>
  <c r="CK6" i="8"/>
  <c r="CL6" i="8" s="1"/>
  <c r="CK9" i="8"/>
  <c r="CL9" i="8" s="1"/>
  <c r="CK11" i="8"/>
  <c r="CL11" i="8" s="1"/>
  <c r="CQ7" i="8"/>
  <c r="CR7" i="8" s="1"/>
  <c r="CQ8" i="8"/>
  <c r="CR8" i="8" s="1"/>
  <c r="CQ10" i="8"/>
  <c r="CR10" i="8" s="1"/>
  <c r="E7" i="9"/>
  <c r="E19" i="9"/>
  <c r="E23" i="9"/>
  <c r="E35" i="9"/>
  <c r="E6" i="9"/>
  <c r="U7" i="9"/>
  <c r="U11" i="9"/>
  <c r="U15" i="9"/>
  <c r="DK7" i="9"/>
  <c r="DL7" i="9" s="1"/>
  <c r="DK8" i="9"/>
  <c r="DL8" i="9" s="1"/>
  <c r="DK10" i="9"/>
  <c r="DL10" i="9" s="1"/>
  <c r="CM11" i="9"/>
  <c r="CN11" i="9" s="1"/>
  <c r="AB38" i="9"/>
  <c r="AK13" i="9"/>
  <c r="DK6" i="9"/>
  <c r="DL6" i="9" s="1"/>
  <c r="DK9" i="9"/>
  <c r="DL9" i="9" s="1"/>
  <c r="DK11" i="9"/>
  <c r="DL11" i="9" s="1"/>
  <c r="CQ6" i="8"/>
  <c r="CR6" i="8" s="1"/>
  <c r="CQ9" i="8"/>
  <c r="CR9" i="8" s="1"/>
  <c r="CQ11" i="8"/>
  <c r="CR11" i="8" s="1"/>
  <c r="AK20" i="8"/>
  <c r="AS25" i="8"/>
  <c r="CE7" i="8"/>
  <c r="CF7" i="8" s="1"/>
  <c r="CE10" i="8"/>
  <c r="CF10" i="8" s="1"/>
  <c r="E13" i="9"/>
  <c r="E17" i="9"/>
  <c r="BU9" i="9"/>
  <c r="E29" i="9"/>
  <c r="BU11" i="9"/>
  <c r="E37" i="9"/>
  <c r="E8" i="9"/>
  <c r="E12" i="9"/>
  <c r="AC5" i="9"/>
  <c r="AC9" i="9"/>
  <c r="CM9" i="9"/>
  <c r="CN9" i="9" s="1"/>
  <c r="AK26" i="9"/>
  <c r="BA7" i="9"/>
  <c r="BA11" i="9"/>
  <c r="BA15" i="9"/>
  <c r="BA31" i="9"/>
  <c r="DE11" i="9"/>
  <c r="DF11" i="9" s="1"/>
  <c r="DK4" i="9"/>
  <c r="DL4" i="9" s="1"/>
  <c r="DK5" i="9"/>
  <c r="DL5" i="9" s="1"/>
  <c r="BI22" i="9"/>
  <c r="BI26" i="9"/>
  <c r="BI30" i="9"/>
  <c r="BI34" i="9"/>
  <c r="BI19" i="9"/>
  <c r="BI23" i="9"/>
  <c r="BI10" i="9"/>
  <c r="BI14" i="9"/>
  <c r="BI18" i="9"/>
  <c r="BI6" i="9"/>
  <c r="BI7" i="9"/>
  <c r="BI11" i="9"/>
  <c r="BH38" i="9"/>
  <c r="BI5" i="9"/>
  <c r="BH4" i="9"/>
  <c r="AK6" i="9"/>
  <c r="AK10" i="9"/>
  <c r="AK14" i="9"/>
  <c r="AK18" i="9"/>
  <c r="CS10" i="9"/>
  <c r="CT10" i="9" s="1"/>
  <c r="E33" i="9"/>
  <c r="BU10" i="9"/>
  <c r="E9" i="9"/>
  <c r="DE5" i="9"/>
  <c r="DF5" i="9" s="1"/>
  <c r="CG11" i="9"/>
  <c r="CH11" i="9" s="1"/>
  <c r="BA36" i="9"/>
  <c r="DE8" i="9"/>
  <c r="DF8" i="9" s="1"/>
  <c r="AZ4" i="9"/>
  <c r="DE9" i="9"/>
  <c r="DF9" i="9" s="1"/>
  <c r="BA12" i="9"/>
  <c r="BA16" i="9"/>
  <c r="BA8" i="9"/>
  <c r="DE10" i="9"/>
  <c r="DF10" i="9" s="1"/>
  <c r="DE7" i="9"/>
  <c r="DF7" i="9" s="1"/>
  <c r="BA20" i="9"/>
  <c r="BA32" i="9"/>
  <c r="AZ38" i="9"/>
  <c r="CY4" i="9"/>
  <c r="CZ4" i="9" s="1"/>
  <c r="CY5" i="9"/>
  <c r="CZ5" i="9" s="1"/>
  <c r="CY6" i="9"/>
  <c r="CZ6" i="9" s="1"/>
  <c r="CY7" i="9"/>
  <c r="CZ7" i="9" s="1"/>
  <c r="CY8" i="9"/>
  <c r="CZ8" i="9" s="1"/>
  <c r="CY9" i="9"/>
  <c r="CZ9" i="9" s="1"/>
  <c r="AR38" i="9"/>
  <c r="AR4" i="9"/>
  <c r="CY10" i="9"/>
  <c r="CZ10" i="9" s="1"/>
  <c r="CS8" i="9"/>
  <c r="CT8" i="9" s="1"/>
  <c r="CS5" i="9"/>
  <c r="CT5" i="9" s="1"/>
  <c r="AJ4" i="9"/>
  <c r="AJ38" i="9"/>
  <c r="CS6" i="9"/>
  <c r="CT6" i="9" s="1"/>
  <c r="CS7" i="9"/>
  <c r="CT7" i="9" s="1"/>
  <c r="CM4" i="9"/>
  <c r="CN4" i="9" s="1"/>
  <c r="CM7" i="9"/>
  <c r="CN7" i="9" s="1"/>
  <c r="AB4" i="9"/>
  <c r="CM5" i="9"/>
  <c r="CN5" i="9" s="1"/>
  <c r="CM6" i="9"/>
  <c r="CN6" i="9" s="1"/>
  <c r="U33" i="9"/>
  <c r="CG8" i="9"/>
  <c r="CH8" i="9" s="1"/>
  <c r="CG5" i="9"/>
  <c r="CH5" i="9" s="1"/>
  <c r="CG9" i="9"/>
  <c r="CH9" i="9" s="1"/>
  <c r="CG6" i="9"/>
  <c r="CH6" i="9" s="1"/>
  <c r="CG7" i="9"/>
  <c r="CH7" i="9" s="1"/>
  <c r="T38" i="9"/>
  <c r="CA4" i="9"/>
  <c r="CB4" i="9" s="1"/>
  <c r="CA6" i="9"/>
  <c r="CB6" i="9" s="1"/>
  <c r="CA7" i="9"/>
  <c r="CB7" i="9" s="1"/>
  <c r="CA9" i="9"/>
  <c r="CB9" i="9" s="1"/>
  <c r="L38" i="9"/>
  <c r="CA5" i="9"/>
  <c r="CB5" i="9" s="1"/>
  <c r="BU5" i="9"/>
  <c r="D38" i="9"/>
  <c r="BU6" i="9"/>
  <c r="BU7" i="9"/>
  <c r="E5" i="9"/>
  <c r="AK5" i="9"/>
  <c r="BA5" i="9"/>
  <c r="BA10" i="9"/>
  <c r="DE6" i="9"/>
  <c r="DF6" i="9" s="1"/>
  <c r="T4" i="9"/>
  <c r="BU4" i="9"/>
  <c r="CG4" i="9"/>
  <c r="CH4" i="9" s="1"/>
  <c r="CS4" i="9"/>
  <c r="CT4" i="9" s="1"/>
  <c r="BA10" i="8"/>
  <c r="CE8" i="8"/>
  <c r="CF8" i="8" s="1"/>
  <c r="CE4" i="8"/>
  <c r="CF4" i="8" s="1"/>
  <c r="AS14" i="8"/>
  <c r="AS18" i="8"/>
  <c r="CQ5" i="8"/>
  <c r="CR5" i="8" s="1"/>
  <c r="CK5" i="8"/>
  <c r="CL5" i="8" s="1"/>
  <c r="AC34" i="8"/>
  <c r="CE6" i="8"/>
  <c r="CF6" i="8" s="1"/>
  <c r="AC16" i="8"/>
  <c r="BA9" i="8"/>
  <c r="BA6" i="8"/>
  <c r="AC18" i="8"/>
  <c r="AC22" i="8"/>
  <c r="AC26" i="8"/>
  <c r="AC30" i="8"/>
  <c r="BA5" i="8"/>
  <c r="AC7" i="8"/>
  <c r="AZ4" i="8"/>
  <c r="BA8" i="8"/>
  <c r="BA7" i="8"/>
  <c r="BA11" i="8"/>
  <c r="BA15" i="8"/>
  <c r="BA19" i="8"/>
  <c r="BA23" i="8"/>
  <c r="BA27" i="8"/>
  <c r="BA31" i="8"/>
  <c r="BA35" i="8"/>
  <c r="AS9" i="8"/>
  <c r="AS6" i="8"/>
  <c r="AS10" i="8"/>
  <c r="AR38" i="8"/>
  <c r="AK10" i="8"/>
  <c r="AK9" i="8"/>
  <c r="AK5" i="8"/>
  <c r="AR4" i="8"/>
  <c r="AK7" i="8"/>
  <c r="AC10" i="8"/>
  <c r="AS12" i="8"/>
  <c r="AK15" i="8"/>
  <c r="AZ38" i="8"/>
  <c r="AC6" i="8"/>
  <c r="AS8" i="8"/>
  <c r="AK11" i="8"/>
  <c r="AC14" i="8"/>
  <c r="AB4" i="8"/>
  <c r="AJ4" i="8"/>
  <c r="AB38" i="8"/>
  <c r="AJ38" i="8"/>
  <c r="AC5" i="8"/>
  <c r="AS5" i="8"/>
  <c r="AK6" i="8"/>
  <c r="AW9" i="11" l="1"/>
  <c r="AK7" i="11"/>
  <c r="AW7" i="11"/>
  <c r="AK5" i="11"/>
  <c r="AW5" i="11"/>
  <c r="AK11" i="11"/>
  <c r="AW11" i="11"/>
  <c r="AK8" i="11"/>
  <c r="AW8" i="11"/>
  <c r="AK6" i="11"/>
  <c r="AW6" i="11"/>
  <c r="AK10" i="11"/>
  <c r="AW10" i="11"/>
  <c r="S4" i="11"/>
  <c r="Z4" i="11"/>
  <c r="Z38" i="11"/>
  <c r="AE11" i="11"/>
  <c r="DQ11" i="9"/>
  <c r="ES11" i="10"/>
  <c r="DC11" i="8"/>
  <c r="BP38" i="9"/>
  <c r="CF38" i="10"/>
  <c r="BH38" i="8"/>
  <c r="AE9" i="11"/>
  <c r="ES9" i="10"/>
  <c r="DQ9" i="9"/>
  <c r="DC9" i="8"/>
  <c r="AE7" i="11"/>
  <c r="ES7" i="10"/>
  <c r="DC7" i="8"/>
  <c r="DQ7" i="9"/>
  <c r="AE6" i="11"/>
  <c r="DC6" i="8"/>
  <c r="DQ6" i="9"/>
  <c r="ES6" i="10"/>
  <c r="AE10" i="11"/>
  <c r="DQ10" i="9"/>
  <c r="ES10" i="10"/>
  <c r="DC10" i="8"/>
  <c r="AE5" i="11"/>
  <c r="DC5" i="8"/>
  <c r="DQ5" i="9"/>
  <c r="ES5" i="10"/>
  <c r="AE4" i="11"/>
  <c r="DQ4" i="9"/>
  <c r="ES4" i="10"/>
  <c r="DC4" i="8"/>
  <c r="AE8" i="11"/>
  <c r="ES8" i="10"/>
  <c r="DC8" i="8"/>
  <c r="DQ8" i="9"/>
  <c r="CF4" i="10"/>
  <c r="BH4" i="8"/>
  <c r="BP4" i="9"/>
  <c r="CX11" i="10"/>
  <c r="CX9" i="10"/>
  <c r="CX10" i="10"/>
  <c r="CX4" i="10"/>
  <c r="CX5" i="10"/>
  <c r="CX8" i="10"/>
  <c r="CX7" i="10"/>
  <c r="CX6" i="10"/>
  <c r="CG4" i="10"/>
  <c r="CG38" i="10"/>
  <c r="BQ4" i="10"/>
  <c r="DR4" i="9"/>
  <c r="BV8" i="9"/>
  <c r="DR8" i="9"/>
  <c r="BV9" i="9"/>
  <c r="DR9" i="9"/>
  <c r="BV5" i="9"/>
  <c r="DR5" i="9"/>
  <c r="BV11" i="9"/>
  <c r="DR11" i="9"/>
  <c r="BV10" i="9"/>
  <c r="DR10" i="9"/>
  <c r="BV7" i="9"/>
  <c r="DR7" i="9"/>
  <c r="BV6" i="9"/>
  <c r="DR6" i="9"/>
  <c r="E4" i="9"/>
  <c r="AC4" i="9"/>
  <c r="BQ38" i="9"/>
  <c r="BI4" i="10"/>
  <c r="M4" i="10"/>
  <c r="ET4" i="10"/>
  <c r="AK4" i="10"/>
  <c r="AQ4" i="11"/>
  <c r="AW4" i="11"/>
  <c r="L4" i="11"/>
  <c r="E4" i="11"/>
  <c r="U4" i="10"/>
  <c r="AC4" i="10"/>
  <c r="AS4" i="10"/>
  <c r="BA4" i="10"/>
  <c r="AS4" i="9"/>
  <c r="BY4" i="10"/>
  <c r="BV4" i="9"/>
  <c r="BQ4" i="9"/>
  <c r="CL4" i="10"/>
  <c r="E4" i="10"/>
  <c r="U4" i="9"/>
  <c r="BI4" i="9"/>
  <c r="M4" i="9"/>
  <c r="BA4" i="9"/>
  <c r="AK4" i="9"/>
  <c r="BA4" i="8"/>
  <c r="AS4" i="8"/>
  <c r="AK4" i="8"/>
  <c r="AC4" i="8"/>
  <c r="L39" i="8" l="1"/>
  <c r="BI39" i="8" s="1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D26" i="8"/>
  <c r="T71" i="8"/>
  <c r="T70" i="8"/>
  <c r="T69" i="8"/>
  <c r="T68" i="8"/>
  <c r="T67" i="8"/>
  <c r="T66" i="8"/>
  <c r="T65" i="8"/>
  <c r="T64" i="8"/>
  <c r="T63" i="8"/>
  <c r="T62" i="8"/>
  <c r="T61" i="8"/>
  <c r="T60" i="8"/>
  <c r="T59" i="8"/>
  <c r="T58" i="8"/>
  <c r="T57" i="8"/>
  <c r="T56" i="8"/>
  <c r="T55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7" i="8"/>
  <c r="T36" i="8"/>
  <c r="T35" i="8"/>
  <c r="T34" i="8"/>
  <c r="T33" i="8"/>
  <c r="U33" i="8" s="1"/>
  <c r="T32" i="8"/>
  <c r="T31" i="8"/>
  <c r="T30" i="8"/>
  <c r="T29" i="8"/>
  <c r="T28" i="8"/>
  <c r="U28" i="8" s="1"/>
  <c r="T27" i="8"/>
  <c r="T26" i="8"/>
  <c r="T25" i="8"/>
  <c r="T24" i="8"/>
  <c r="T23" i="8"/>
  <c r="T22" i="8"/>
  <c r="T21" i="8"/>
  <c r="U21" i="8" s="1"/>
  <c r="T20" i="8"/>
  <c r="T19" i="8"/>
  <c r="T18" i="8"/>
  <c r="T17" i="8"/>
  <c r="T16" i="8"/>
  <c r="U16" i="8" s="1"/>
  <c r="T15" i="8"/>
  <c r="T14" i="8"/>
  <c r="T13" i="8"/>
  <c r="T12" i="8"/>
  <c r="T11" i="8"/>
  <c r="T10" i="8"/>
  <c r="T9" i="8"/>
  <c r="U9" i="8" s="1"/>
  <c r="T8" i="8"/>
  <c r="T7" i="8"/>
  <c r="T6" i="8"/>
  <c r="BI62" i="8" l="1"/>
  <c r="BI50" i="8"/>
  <c r="U17" i="8"/>
  <c r="U29" i="8"/>
  <c r="BI71" i="8"/>
  <c r="U13" i="8"/>
  <c r="U37" i="8"/>
  <c r="BI67" i="8"/>
  <c r="BI55" i="8"/>
  <c r="BI61" i="8"/>
  <c r="BI49" i="8"/>
  <c r="BI60" i="8"/>
  <c r="BI59" i="8"/>
  <c r="BI47" i="8"/>
  <c r="BI70" i="8"/>
  <c r="BI58" i="8"/>
  <c r="BI46" i="8"/>
  <c r="BI48" i="8"/>
  <c r="BI69" i="8"/>
  <c r="BI57" i="8"/>
  <c r="BI45" i="8"/>
  <c r="BI68" i="8"/>
  <c r="BI56" i="8"/>
  <c r="BI44" i="8"/>
  <c r="BI43" i="8"/>
  <c r="BI66" i="8"/>
  <c r="BI54" i="8"/>
  <c r="BI42" i="8"/>
  <c r="BI65" i="8"/>
  <c r="BI53" i="8"/>
  <c r="BI41" i="8"/>
  <c r="BI64" i="8"/>
  <c r="BI52" i="8"/>
  <c r="BI40" i="8"/>
  <c r="BI63" i="8"/>
  <c r="BI51" i="8"/>
  <c r="U25" i="8"/>
  <c r="BY8" i="8"/>
  <c r="BZ8" i="8" s="1"/>
  <c r="BY5" i="8"/>
  <c r="BZ5" i="8" s="1"/>
  <c r="U24" i="8"/>
  <c r="U36" i="8"/>
  <c r="U8" i="8"/>
  <c r="U20" i="8"/>
  <c r="U32" i="8"/>
  <c r="U34" i="8"/>
  <c r="L38" i="8"/>
  <c r="U7" i="8"/>
  <c r="U11" i="8"/>
  <c r="U15" i="8"/>
  <c r="U19" i="8"/>
  <c r="U31" i="8"/>
  <c r="U35" i="8"/>
  <c r="T4" i="8"/>
  <c r="U12" i="8"/>
  <c r="BY10" i="8"/>
  <c r="BZ10" i="8" s="1"/>
  <c r="U30" i="8"/>
  <c r="BY9" i="8"/>
  <c r="BZ9" i="8" s="1"/>
  <c r="U18" i="8"/>
  <c r="U22" i="8"/>
  <c r="U26" i="8"/>
  <c r="BY7" i="8"/>
  <c r="BZ7" i="8" s="1"/>
  <c r="BY11" i="8"/>
  <c r="BZ11" i="8" s="1"/>
  <c r="U23" i="8"/>
  <c r="U27" i="8"/>
  <c r="U10" i="8"/>
  <c r="U14" i="8"/>
  <c r="BY6" i="8"/>
  <c r="BZ6" i="8" s="1"/>
  <c r="U6" i="8"/>
  <c r="U5" i="8"/>
  <c r="BY4" i="8"/>
  <c r="BZ4" i="8" s="1"/>
  <c r="T38" i="8"/>
  <c r="U4" i="8" l="1"/>
  <c r="L5" i="8" l="1"/>
  <c r="L6" i="8"/>
  <c r="L7" i="8"/>
  <c r="L8" i="8"/>
  <c r="L9" i="8"/>
  <c r="L10" i="8"/>
  <c r="L11" i="8"/>
  <c r="L12" i="8"/>
  <c r="L13" i="8"/>
  <c r="L14" i="8"/>
  <c r="L15" i="8"/>
  <c r="M15" i="8" s="1"/>
  <c r="L16" i="8"/>
  <c r="L17" i="8"/>
  <c r="L18" i="8"/>
  <c r="L19" i="8"/>
  <c r="L20" i="8"/>
  <c r="L21" i="8"/>
  <c r="L22" i="8"/>
  <c r="L23" i="8"/>
  <c r="M23" i="8" s="1"/>
  <c r="L24" i="8"/>
  <c r="L25" i="8"/>
  <c r="L26" i="8"/>
  <c r="BI26" i="8" s="1"/>
  <c r="L27" i="8"/>
  <c r="M27" i="8" s="1"/>
  <c r="L28" i="8"/>
  <c r="L29" i="8"/>
  <c r="L30" i="8"/>
  <c r="L31" i="8"/>
  <c r="M31" i="8" s="1"/>
  <c r="L32" i="8"/>
  <c r="L33" i="8"/>
  <c r="L34" i="8"/>
  <c r="L35" i="8"/>
  <c r="M35" i="8" s="1"/>
  <c r="L36" i="8"/>
  <c r="L37" i="8"/>
  <c r="M5" i="8"/>
  <c r="M7" i="8"/>
  <c r="M9" i="8"/>
  <c r="M11" i="8"/>
  <c r="M19" i="8"/>
  <c r="BI5" i="8"/>
  <c r="D9" i="8"/>
  <c r="BI9" i="8" s="1"/>
  <c r="D10" i="8"/>
  <c r="BI10" i="8" s="1"/>
  <c r="D11" i="8"/>
  <c r="BI11" i="8" s="1"/>
  <c r="D12" i="8"/>
  <c r="D13" i="8"/>
  <c r="BI13" i="8" s="1"/>
  <c r="D14" i="8"/>
  <c r="BI14" i="8" s="1"/>
  <c r="D15" i="8"/>
  <c r="BI15" i="8" s="1"/>
  <c r="D16" i="8"/>
  <c r="D17" i="8"/>
  <c r="D18" i="8"/>
  <c r="BI18" i="8" s="1"/>
  <c r="D19" i="8"/>
  <c r="BI19" i="8" s="1"/>
  <c r="D20" i="8"/>
  <c r="BI20" i="8" s="1"/>
  <c r="D21" i="8"/>
  <c r="BI21" i="8" s="1"/>
  <c r="D22" i="8"/>
  <c r="BI22" i="8" s="1"/>
  <c r="D23" i="8"/>
  <c r="BI23" i="8" s="1"/>
  <c r="D24" i="8"/>
  <c r="D25" i="8"/>
  <c r="BI25" i="8" s="1"/>
  <c r="D27" i="8"/>
  <c r="BI27" i="8" s="1"/>
  <c r="D28" i="8"/>
  <c r="D29" i="8"/>
  <c r="D30" i="8"/>
  <c r="D31" i="8"/>
  <c r="D32" i="8"/>
  <c r="D33" i="8"/>
  <c r="D34" i="8"/>
  <c r="D35" i="8"/>
  <c r="D36" i="8"/>
  <c r="D37" i="8"/>
  <c r="D6" i="8"/>
  <c r="BI6" i="8" s="1"/>
  <c r="D7" i="8"/>
  <c r="D8" i="8"/>
  <c r="BI30" i="8" l="1"/>
  <c r="BI17" i="8"/>
  <c r="BI29" i="8"/>
  <c r="BI37" i="8"/>
  <c r="BI34" i="8"/>
  <c r="BI33" i="8"/>
  <c r="BI32" i="8"/>
  <c r="BI31" i="8"/>
  <c r="BI35" i="8"/>
  <c r="BI12" i="8"/>
  <c r="BI36" i="8"/>
  <c r="BI24" i="8"/>
  <c r="BI16" i="8"/>
  <c r="E8" i="8"/>
  <c r="BI8" i="8"/>
  <c r="BI28" i="8"/>
  <c r="E7" i="8"/>
  <c r="BI7" i="8"/>
  <c r="E6" i="8"/>
  <c r="M36" i="8"/>
  <c r="M32" i="8"/>
  <c r="M28" i="8"/>
  <c r="M24" i="8"/>
  <c r="M20" i="8"/>
  <c r="M16" i="8"/>
  <c r="M12" i="8"/>
  <c r="M10" i="8"/>
  <c r="M6" i="8"/>
  <c r="E21" i="8"/>
  <c r="E27" i="8"/>
  <c r="E32" i="8"/>
  <c r="E28" i="8"/>
  <c r="E24" i="8"/>
  <c r="E20" i="8"/>
  <c r="E16" i="8"/>
  <c r="M29" i="8"/>
  <c r="M25" i="8"/>
  <c r="M21" i="8"/>
  <c r="M17" i="8"/>
  <c r="E35" i="8"/>
  <c r="E31" i="8"/>
  <c r="E23" i="8"/>
  <c r="E19" i="8"/>
  <c r="E15" i="8"/>
  <c r="E11" i="8"/>
  <c r="E33" i="8"/>
  <c r="E29" i="8"/>
  <c r="E25" i="8"/>
  <c r="E17" i="8"/>
  <c r="E12" i="8"/>
  <c r="BS9" i="8"/>
  <c r="BM9" i="8"/>
  <c r="BN9" i="8" s="1"/>
  <c r="E10" i="8"/>
  <c r="BS11" i="8"/>
  <c r="BT11" i="8" s="1"/>
  <c r="BM7" i="8"/>
  <c r="BN7" i="8" s="1"/>
  <c r="E22" i="8"/>
  <c r="E18" i="8"/>
  <c r="E14" i="8"/>
  <c r="BM8" i="8"/>
  <c r="BN8" i="8" s="1"/>
  <c r="BM5" i="8"/>
  <c r="BN5" i="8" s="1"/>
  <c r="BM4" i="8"/>
  <c r="BM11" i="8"/>
  <c r="BM6" i="8"/>
  <c r="BN6" i="8" s="1"/>
  <c r="E13" i="8"/>
  <c r="M37" i="8"/>
  <c r="M33" i="8"/>
  <c r="BM10" i="8"/>
  <c r="BN10" i="8" s="1"/>
  <c r="BS6" i="8"/>
  <c r="BS5" i="8"/>
  <c r="BS4" i="8"/>
  <c r="BT4" i="8" s="1"/>
  <c r="BS10" i="8"/>
  <c r="BS8" i="8"/>
  <c r="BS7" i="8"/>
  <c r="E34" i="8"/>
  <c r="E30" i="8"/>
  <c r="E26" i="8"/>
  <c r="E9" i="8"/>
  <c r="M13" i="8"/>
  <c r="M34" i="8"/>
  <c r="M30" i="8"/>
  <c r="M26" i="8"/>
  <c r="M22" i="8"/>
  <c r="M18" i="8"/>
  <c r="M14" i="8"/>
  <c r="L4" i="8"/>
  <c r="M8" i="8"/>
  <c r="E37" i="8"/>
  <c r="E36" i="8"/>
  <c r="D38" i="8"/>
  <c r="BI38" i="8" s="1"/>
  <c r="D4" i="8"/>
  <c r="E5" i="8"/>
  <c r="BT9" i="8" l="1"/>
  <c r="DD9" i="8"/>
  <c r="BT7" i="8"/>
  <c r="DD7" i="8"/>
  <c r="BT8" i="8"/>
  <c r="DD8" i="8"/>
  <c r="BT10" i="8"/>
  <c r="DD10" i="8"/>
  <c r="BT5" i="8"/>
  <c r="DD5" i="8"/>
  <c r="BT6" i="8"/>
  <c r="DD6" i="8"/>
  <c r="BI4" i="8"/>
  <c r="BN11" i="8"/>
  <c r="DD11" i="8"/>
  <c r="BN4" i="8"/>
  <c r="DD4" i="8"/>
  <c r="M4" i="8"/>
  <c r="E4" i="8"/>
</calcChain>
</file>

<file path=xl/sharedStrings.xml><?xml version="1.0" encoding="utf-8"?>
<sst xmlns="http://schemas.openxmlformats.org/spreadsheetml/2006/main" count="28707" uniqueCount="758">
  <si>
    <t>PS</t>
  </si>
  <si>
    <t>YES</t>
  </si>
  <si>
    <t>NO</t>
  </si>
  <si>
    <t>Quantitative investigation of the mechanisms of microplastics and nanoplastics toward zebrafish larvae locomotor activity</t>
  </si>
  <si>
    <t>Chen et al.</t>
  </si>
  <si>
    <t>Freshwater</t>
  </si>
  <si>
    <t>Chae et al.</t>
  </si>
  <si>
    <t>PE</t>
  </si>
  <si>
    <t xml:space="preserve">Espinoza et al. </t>
  </si>
  <si>
    <t>PVC</t>
  </si>
  <si>
    <t>Water</t>
  </si>
  <si>
    <t>Food</t>
  </si>
  <si>
    <t>Seabream</t>
  </si>
  <si>
    <t>Pellet</t>
  </si>
  <si>
    <t>Single and combined effects of microplastics and mercury on juveniles of the European seabass (Dicentrarchus labrax): Changes in behavioural responses and reduction of swimming velocity and resistance time</t>
  </si>
  <si>
    <t>Barboza et al.</t>
  </si>
  <si>
    <t>Seabass</t>
  </si>
  <si>
    <t>Lu et al.</t>
  </si>
  <si>
    <t>Effects of dietary polyvinylchloride microparticles on general health, immune status and expression of several genes related to stress in gilthead seabream (Sparus aurata L.)</t>
  </si>
  <si>
    <t>Single and combined effects of microplastics and pyrene on juveniles(0+ group) of the common goby Pomatoschistus microps (Teleostei, Gobiidae)</t>
  </si>
  <si>
    <t>Ding et al.</t>
  </si>
  <si>
    <t>Red Tilapia</t>
  </si>
  <si>
    <t>Jovanović et al.</t>
  </si>
  <si>
    <t>Virgin microplastics are not causing imminent harm to fish after dietary exposure</t>
  </si>
  <si>
    <t xml:space="preserve">Rochman et al. </t>
  </si>
  <si>
    <t>Ingested plastic transfers hazardous chemicals to fish and induces hepatic stress</t>
  </si>
  <si>
    <t>Medaka</t>
  </si>
  <si>
    <t>Omnivorous</t>
  </si>
  <si>
    <t>Tosetto et al.</t>
  </si>
  <si>
    <t>Trophic transfer of microplastics does not affect fish personality</t>
  </si>
  <si>
    <t>Krefft's frillgobies</t>
  </si>
  <si>
    <t>Critchell et al.</t>
  </si>
  <si>
    <t>Planktivorous</t>
  </si>
  <si>
    <t>PET</t>
  </si>
  <si>
    <t>Carnivorous</t>
  </si>
  <si>
    <t>de Sà et al.</t>
  </si>
  <si>
    <t>Effects of microplastics on juveniles of the common goby (Pomatoschistus microps): Confusion with prey, reduction of the predatory performance and efficiency, and possible influence of developmental conditions</t>
  </si>
  <si>
    <t>Accumulation, tissue distribution, and biochemical effects of polystyrene microplastics in the freshwater fish red tilapia (Oreochromis niloticus)</t>
  </si>
  <si>
    <t>Microplastics cause neurotoxicity, oxidative damage and energy-related changes and interact with the bioaccumulation of mercury in the European seabass, Dicentrarchus labrax (Linnaeus, 1758)</t>
  </si>
  <si>
    <t>Size matters: ingestion of relatively large microplastics contaminated with environmental pollutants posed little risk for fish health and fillet quality</t>
  </si>
  <si>
    <t>Ašmonaitė et al.</t>
  </si>
  <si>
    <t>Wan et al.</t>
  </si>
  <si>
    <t>Effects of polystyrene microplastics on the composition of the microbiome and metabolism in larval zebrafish</t>
  </si>
  <si>
    <t>Mazurais et al.</t>
  </si>
  <si>
    <t>Evaluation of the impact of polyethylene microbeads ingestion in European sea bass (Dicentrarchus labrax) larvae</t>
  </si>
  <si>
    <t>Karami et al.</t>
  </si>
  <si>
    <t>Virgin microplastics cause toxicity and modulate the impacts of phenanthrene on biomarker responses in African catfish (Clarias gariepinus)</t>
  </si>
  <si>
    <t>LDPE</t>
  </si>
  <si>
    <t>African catfish</t>
  </si>
  <si>
    <t>Early warning signs of endocrine disruption in adult fish from the ingestion of polyethylene with and without sorbed chemical pollutants from the marine environment</t>
  </si>
  <si>
    <t>Maternal transfer of nanoplastics to offspring in zebrafish (Danio rerio): A case study with nanopolystyrene</t>
  </si>
  <si>
    <t>Pitt et al.</t>
  </si>
  <si>
    <t>Trophic transfer and individual impact of nano-sized polystyrene in a four-species freshwater food chain</t>
  </si>
  <si>
    <t>Mattsson et al.</t>
  </si>
  <si>
    <t>Cedervall et al.</t>
  </si>
  <si>
    <t>Brain damage and behavioural disorders in fish induced by plastic nanoparticles delivered through the food chain</t>
  </si>
  <si>
    <t>Guven et al.</t>
  </si>
  <si>
    <t>Microplastic does not magnify the acute effect of PAH pyrene on predatory performance of a tropical fish (Lates calcarifer)</t>
  </si>
  <si>
    <t>Batel et al.</t>
  </si>
  <si>
    <t>Transfer of benzo[a]pyrene from microplastics to Artemia nauplii and further to zebrafish via a trophic food web experiment: CYP1A induction and visual tracking of persistent organic pollutants.</t>
  </si>
  <si>
    <t>Adult</t>
  </si>
  <si>
    <t>Daphnia</t>
  </si>
  <si>
    <t>Jin et al.</t>
  </si>
  <si>
    <t>Polystyrene microplastics induce microbiota dysbiosis and inflammation in the gut of adult zebrafish</t>
  </si>
  <si>
    <t>Goldfish</t>
  </si>
  <si>
    <t>Barramundi</t>
  </si>
  <si>
    <t>Herbivorous</t>
  </si>
  <si>
    <t>Rainbow trout</t>
  </si>
  <si>
    <t>Juvenile</t>
  </si>
  <si>
    <t>Mortality</t>
  </si>
  <si>
    <t>Fragments</t>
  </si>
  <si>
    <t>Uptake and accumulation of polystyrene microplastics in zebrafish (Danio rerio) and toxic effects in liver</t>
  </si>
  <si>
    <t>Polymer</t>
  </si>
  <si>
    <t>PVCHMW</t>
  </si>
  <si>
    <t>UHMWPE</t>
  </si>
  <si>
    <t>PA</t>
  </si>
  <si>
    <t>MDPE</t>
  </si>
  <si>
    <t>PWCLMW</t>
  </si>
  <si>
    <t>Rainieri et al.</t>
  </si>
  <si>
    <t>Combined effects of microplastics and chemical contaminants on the organ toxicity of zebrafish (Danio rerio)</t>
  </si>
  <si>
    <t>PMP White</t>
  </si>
  <si>
    <t>PMP Black</t>
  </si>
  <si>
    <t>Jabeen et al.</t>
  </si>
  <si>
    <t>Effects of virgin microplastics on goldfish (Carassius auratus)</t>
  </si>
  <si>
    <t>EVA</t>
  </si>
  <si>
    <t>Fiber</t>
  </si>
  <si>
    <t>0.024-0.027</t>
  </si>
  <si>
    <t>1-5</t>
  </si>
  <si>
    <t>10-45</t>
  </si>
  <si>
    <t>5</t>
  </si>
  <si>
    <t>40</t>
  </si>
  <si>
    <t>40-150</t>
  </si>
  <si>
    <t xml:space="preserve">38-45 </t>
  </si>
  <si>
    <t>38-45</t>
  </si>
  <si>
    <t>0.1</t>
  </si>
  <si>
    <t>125-250</t>
  </si>
  <si>
    <t>76</t>
  </si>
  <si>
    <t>23</t>
  </si>
  <si>
    <t>112</t>
  </si>
  <si>
    <t>510</t>
  </si>
  <si>
    <t>55</t>
  </si>
  <si>
    <t>88</t>
  </si>
  <si>
    <t>1000-2000</t>
  </si>
  <si>
    <t>97</t>
  </si>
  <si>
    <t>100-400</t>
  </si>
  <si>
    <t>50</t>
  </si>
  <si>
    <t>700-5000</t>
  </si>
  <si>
    <t>2500-3000</t>
  </si>
  <si>
    <t>4900-5000</t>
  </si>
  <si>
    <t>NO_INFO</t>
  </si>
  <si>
    <t>420-500</t>
  </si>
  <si>
    <t>&lt;60</t>
  </si>
  <si>
    <t>Crucian carp</t>
  </si>
  <si>
    <t>Effect</t>
  </si>
  <si>
    <t>Ferreira et al.</t>
  </si>
  <si>
    <t>Effects of multi-stressors on juveniles of the marine fish Pomatoschistus microps: Gold nanoparticles, microplastics and temperature</t>
  </si>
  <si>
    <t>Fonte et al.</t>
  </si>
  <si>
    <t>Temperature rise and microplastics interact with the toxicity of the antibiotic cefalexin to juveniles of the common goby (Pomatoschistus microps): post-exposure predatory behaviour, acetylcholinesterase activity and lipid peroxidation</t>
  </si>
  <si>
    <t>Pomatoschistus microps</t>
  </si>
  <si>
    <t>Oncorhynchus mykiss</t>
  </si>
  <si>
    <t>Dicentrarchus labrax</t>
  </si>
  <si>
    <t>Carassius carassius</t>
  </si>
  <si>
    <t>Danio rerio</t>
  </si>
  <si>
    <t>Oreochromis niloticus</t>
  </si>
  <si>
    <t>Sparus aurata</t>
  </si>
  <si>
    <t>Lates calcarifer</t>
  </si>
  <si>
    <t>Carassius auratus</t>
  </si>
  <si>
    <t>Clarias gariepinus</t>
  </si>
  <si>
    <t>Bathygobius krefftii</t>
  </si>
  <si>
    <t>Dark chub</t>
  </si>
  <si>
    <t>Zacco temminckii</t>
  </si>
  <si>
    <t>Oryzias sinensis</t>
  </si>
  <si>
    <t>N/A</t>
  </si>
  <si>
    <t>9-17</t>
  </si>
  <si>
    <t>Microplastics increase mercury bioconcentration in gills and bioaccumulation in the liver, and cause oxidative stress and damage in Dicentrarchus labrax juveniles</t>
  </si>
  <si>
    <t>PLA1</t>
  </si>
  <si>
    <t>PLA2</t>
  </si>
  <si>
    <t>PLA3</t>
  </si>
  <si>
    <t>PLA4</t>
  </si>
  <si>
    <t>PLA5</t>
  </si>
  <si>
    <t>PLA6</t>
  </si>
  <si>
    <t>PLA7</t>
  </si>
  <si>
    <t>PLA8</t>
  </si>
  <si>
    <t>PLA9</t>
  </si>
  <si>
    <t>PLA10</t>
  </si>
  <si>
    <t>0,051</t>
  </si>
  <si>
    <t>0,05</t>
  </si>
  <si>
    <t>PLA11</t>
  </si>
  <si>
    <t>PLA12</t>
  </si>
  <si>
    <t>PLA13</t>
  </si>
  <si>
    <t>PLA14</t>
  </si>
  <si>
    <t>PLA15</t>
  </si>
  <si>
    <t>PLA16</t>
  </si>
  <si>
    <t>PLA17</t>
  </si>
  <si>
    <t>PLA18</t>
  </si>
  <si>
    <t>PLA19</t>
  </si>
  <si>
    <t>PLA20</t>
  </si>
  <si>
    <t>PLA21</t>
  </si>
  <si>
    <t>PLA22</t>
  </si>
  <si>
    <t>PLA23</t>
  </si>
  <si>
    <t>PLA24</t>
  </si>
  <si>
    <t>PLA25</t>
  </si>
  <si>
    <t>PLA26</t>
  </si>
  <si>
    <t>PLA27</t>
  </si>
  <si>
    <t>PLA28</t>
  </si>
  <si>
    <t>PLA29</t>
  </si>
  <si>
    <t>PLA30</t>
  </si>
  <si>
    <t>PLA31</t>
  </si>
  <si>
    <t>0,5</t>
  </si>
  <si>
    <t>0,07</t>
  </si>
  <si>
    <t>0,180</t>
  </si>
  <si>
    <t>0,042</t>
  </si>
  <si>
    <t>Sphere</t>
  </si>
  <si>
    <t>Seawater</t>
  </si>
  <si>
    <t>Enhanced uptake of BPA in the presence of nanoplastics can lead to neurotoxic effects in adult zebrafish</t>
  </si>
  <si>
    <t>Choi et al.</t>
  </si>
  <si>
    <t>Toxicological effects of irregularly shaped and spherical microplastics in a marine teleost, the sheepshead minnow (Cyprinodon variegatus)</t>
  </si>
  <si>
    <t>150-180</t>
  </si>
  <si>
    <t>Sheepshead minnows</t>
  </si>
  <si>
    <t>Cyprinodon variegatus</t>
  </si>
  <si>
    <t>Detoxification</t>
  </si>
  <si>
    <t>6-350</t>
  </si>
  <si>
    <t>Lei et al.</t>
  </si>
  <si>
    <t>Microplastic particles cause intestinal damage and other adverse effects in zebrafish Danio rerio and nematode Caenorhabditis elegans</t>
  </si>
  <si>
    <t>1</t>
  </si>
  <si>
    <t>70</t>
  </si>
  <si>
    <t>PP</t>
  </si>
  <si>
    <t xml:space="preserve">PVC </t>
  </si>
  <si>
    <t>Luis et al.</t>
  </si>
  <si>
    <t>Does the presence of microplastics influence the acute toxicity of chromium(VI) to early juveniles of the common goby (Pomatoschistus microps)? A study with juveniles from two wild estuarine populations</t>
  </si>
  <si>
    <t>Manabe et al.</t>
  </si>
  <si>
    <t>Uptake, excretion and toxicity of nano-sized latex particles on medaka (Oryzias latipes) embryos and larvae</t>
  </si>
  <si>
    <t>Oryzias latipes</t>
  </si>
  <si>
    <t xml:space="preserve">Oliveira et al. </t>
  </si>
  <si>
    <t>Pedà et al.</t>
  </si>
  <si>
    <t>Intestinal alterations in European sea bass Dicentrarchus labrax (Linnaeus, 1758) exposed to microplastics: Preliminary results*</t>
  </si>
  <si>
    <t>&lt;300</t>
  </si>
  <si>
    <t>Direct and indirect effects of different types of microplastics on freshwater prey (Corbicula fluminea) and their predator (Acipenser transmontanus)</t>
  </si>
  <si>
    <t>12-704</t>
  </si>
  <si>
    <t>Acipenser transmontanus</t>
  </si>
  <si>
    <t>14-704</t>
  </si>
  <si>
    <t>68-704</t>
  </si>
  <si>
    <t>80-704</t>
  </si>
  <si>
    <t>PLA32</t>
  </si>
  <si>
    <t>PLA33</t>
  </si>
  <si>
    <t>PLA34</t>
  </si>
  <si>
    <t>PLA35</t>
  </si>
  <si>
    <t>PLA36</t>
  </si>
  <si>
    <t>PLA37</t>
  </si>
  <si>
    <t>PLA38</t>
  </si>
  <si>
    <t>PLA39</t>
  </si>
  <si>
    <t>PLA40</t>
  </si>
  <si>
    <t>PLA41</t>
  </si>
  <si>
    <t>Beiras et al.</t>
  </si>
  <si>
    <t>Ingestion and contact with polyethylene microplastics does not cause acute toxicity on marine zooplankton</t>
  </si>
  <si>
    <t>4-6</t>
  </si>
  <si>
    <t>Biomarker responses in zebrafish (Danio rerio) larvae exposed to pristine low-density polyethylene fragments</t>
  </si>
  <si>
    <t>11</t>
  </si>
  <si>
    <t>Uptake, tissue distribution, and toxicity of polystyrene nanoparticles in developing zebrafish (Danio rerio)</t>
  </si>
  <si>
    <t>Article code</t>
  </si>
  <si>
    <t>Authors</t>
  </si>
  <si>
    <t>Common goby</t>
  </si>
  <si>
    <t>White sturgeon</t>
  </si>
  <si>
    <t>Beach hoppers</t>
  </si>
  <si>
    <t>0,1</t>
  </si>
  <si>
    <t>Zebrafish</t>
  </si>
  <si>
    <t>Rainbow trout maintain intestinal transport and barrier functions following exposure to polystyrene microplastics</t>
  </si>
  <si>
    <t>Food chain transport of nanoparticles affects behaviour and fat metabolism in fish</t>
  </si>
  <si>
    <t>Altered behavior, physiology, and metabolism in fish exposed to polystyrene nanoparticles</t>
  </si>
  <si>
    <t>Acanthochromis polyacanthus</t>
  </si>
  <si>
    <t>Clam</t>
  </si>
  <si>
    <t>Artemia Nauplii</t>
  </si>
  <si>
    <t>&lt;500</t>
  </si>
  <si>
    <t>Vision</t>
  </si>
  <si>
    <t>Growth</t>
  </si>
  <si>
    <t>Qiao et al.</t>
  </si>
  <si>
    <t>Microplastics induce intestinal inflammation, oxidative stress, and disorders of metabolome and microbiome in zebrafish</t>
  </si>
  <si>
    <t>PLA42</t>
  </si>
  <si>
    <t>Caruso et al.</t>
  </si>
  <si>
    <t>Effects of microplastics on trophic parameters, abundance and metabolic activities of seawater and fish gut bacteria in mesocosm conditions</t>
  </si>
  <si>
    <t>&lt;3000</t>
  </si>
  <si>
    <t>PLA43</t>
  </si>
  <si>
    <t>Effects of microplastic exposure on the body condition and behaviour of planktivorous reef fish (Acanthochromis polyacanthus)</t>
  </si>
  <si>
    <t>Spiny chromis</t>
  </si>
  <si>
    <t>Aggressivity</t>
  </si>
  <si>
    <t>Romano et al.</t>
  </si>
  <si>
    <t>Effects of pristine polyvinyl chloride fragments on whole body histology and protease activity in silver barb Barbodes gonionotus fry</t>
  </si>
  <si>
    <t>0.1-1000</t>
  </si>
  <si>
    <t>Silver barb</t>
  </si>
  <si>
    <t>Barbodes gonionotus</t>
  </si>
  <si>
    <t>PLA44</t>
  </si>
  <si>
    <t>1-20</t>
  </si>
  <si>
    <t>LeMoine et al.</t>
  </si>
  <si>
    <t>Transcriptional effects of polyethylene microplastics ingestion in developing zebrafish (Danio rerio)</t>
  </si>
  <si>
    <t>PLA45</t>
  </si>
  <si>
    <t>PLA46</t>
  </si>
  <si>
    <t>Yin et al.</t>
  </si>
  <si>
    <t>15</t>
  </si>
  <si>
    <t>Polystyrene microplastics alter the behavior, energy reserve and nutritional composition of marine jacopever (Sebastes schlegelii)</t>
  </si>
  <si>
    <t>Jacopever</t>
  </si>
  <si>
    <t>Sebastes schlegelii</t>
  </si>
  <si>
    <t>Fold height of intestine / Proximal intestine</t>
  </si>
  <si>
    <t>Enterocyte height of intestine / Proximal intestine</t>
  </si>
  <si>
    <t>Enterocyte height of intestine /Distal intestine</t>
  </si>
  <si>
    <t>Microvillus height of intestine / Proximal intestine</t>
  </si>
  <si>
    <t>Yin et al</t>
  </si>
  <si>
    <t>Polystyrene microplastics alter the behavior, energy reserve and nutritionalcomposition of marine jacopever (Sebastes schlegelii)</t>
  </si>
  <si>
    <t>Respiration</t>
  </si>
  <si>
    <t>Actinobacteria</t>
  </si>
  <si>
    <t>Bacteroidetes</t>
  </si>
  <si>
    <t>Firmicutes</t>
  </si>
  <si>
    <t>Proteobacteria</t>
  </si>
  <si>
    <t>Feeding</t>
  </si>
  <si>
    <t>Shoaling</t>
  </si>
  <si>
    <t>Amphidromous</t>
  </si>
  <si>
    <t>Chinese rice fish</t>
  </si>
  <si>
    <t>Larvae</t>
  </si>
  <si>
    <t>Article's title</t>
  </si>
  <si>
    <t>Year of publication</t>
  </si>
  <si>
    <t>Size of plastic (µm)</t>
  </si>
  <si>
    <t>Size class</t>
  </si>
  <si>
    <t>Mass concentration of plastic (µg/L for water and mg/g of fish/day for food)</t>
  </si>
  <si>
    <t xml:space="preserve">Mass concentration class </t>
  </si>
  <si>
    <t>Exposure pathway</t>
  </si>
  <si>
    <t>Maximal duration of exposure (day)</t>
  </si>
  <si>
    <t>Studied species</t>
  </si>
  <si>
    <t>Latin name of species</t>
  </si>
  <si>
    <t>Species environment</t>
  </si>
  <si>
    <t>Feeding diet of species</t>
  </si>
  <si>
    <t>Lifestage of species</t>
  </si>
  <si>
    <t xml:space="preserve">Details on exposure food </t>
  </si>
  <si>
    <t>5.27 - 20.34</t>
  </si>
  <si>
    <t>0.01-0.0125</t>
  </si>
  <si>
    <t>0.0175-0.025</t>
  </si>
  <si>
    <t>0.0225-0.0375</t>
  </si>
  <si>
    <t>0.0275-0.05</t>
  </si>
  <si>
    <t>Particle concentration class</t>
  </si>
  <si>
    <t>Food / Class 2</t>
  </si>
  <si>
    <t>Water / Class 4</t>
  </si>
  <si>
    <t>Class 1</t>
  </si>
  <si>
    <t>Class 3</t>
  </si>
  <si>
    <t>Water / Class 5</t>
  </si>
  <si>
    <t>Water / Class 3</t>
  </si>
  <si>
    <t>Class 5</t>
  </si>
  <si>
    <t>Class 6</t>
  </si>
  <si>
    <t>0.004-0.005</t>
  </si>
  <si>
    <t>0.007-0.010</t>
  </si>
  <si>
    <t>0.009-0.015</t>
  </si>
  <si>
    <t>0.011-0.020</t>
  </si>
  <si>
    <t>Food / Class 1</t>
  </si>
  <si>
    <t>Water / Class 1</t>
  </si>
  <si>
    <t>Class 2</t>
  </si>
  <si>
    <t>Water / Class 2</t>
  </si>
  <si>
    <t>Class 4</t>
  </si>
  <si>
    <t>Food / Class 3</t>
  </si>
  <si>
    <t>Fitness</t>
  </si>
  <si>
    <t>Immune system</t>
  </si>
  <si>
    <t>Metabolism</t>
  </si>
  <si>
    <t>Microbiome</t>
  </si>
  <si>
    <t>Hepatic &amp; renal enzymes &amp; products</t>
  </si>
  <si>
    <t>Digestive tract histopathology</t>
  </si>
  <si>
    <t>Digestive enzymes</t>
  </si>
  <si>
    <t>Intestinal permeability</t>
  </si>
  <si>
    <t>Activity &amp; locomotion</t>
  </si>
  <si>
    <t>Boldness &amp; exploration</t>
  </si>
  <si>
    <t>Nervous system</t>
  </si>
  <si>
    <t>Blood components</t>
  </si>
  <si>
    <t>Cardiac characteristics</t>
  </si>
  <si>
    <t>Gills histopathology</t>
  </si>
  <si>
    <t>Sex hormones &amp; endocrinology</t>
  </si>
  <si>
    <t>Reproductive investment &amp; success</t>
  </si>
  <si>
    <t>Body condition</t>
  </si>
  <si>
    <t>Chemokines &amp; cytokines</t>
  </si>
  <si>
    <t>Other molecular actors</t>
  </si>
  <si>
    <t>Cells of the immune system</t>
  </si>
  <si>
    <t>Oxidative stress</t>
  </si>
  <si>
    <t>Carbohydrate metabolism</t>
  </si>
  <si>
    <t>Lipid metabolism</t>
  </si>
  <si>
    <t>General metabolism</t>
  </si>
  <si>
    <t>Total diversity</t>
  </si>
  <si>
    <t>Alimentary &amp; excretory systems</t>
  </si>
  <si>
    <t>Behavioral, sensory &amp; neuromuscular functions</t>
  </si>
  <si>
    <t>Circulatory &amp; respiratory systems</t>
  </si>
  <si>
    <t>MDA / Liver</t>
  </si>
  <si>
    <t>Type of polymer</t>
  </si>
  <si>
    <t>Shape of plastic</t>
  </si>
  <si>
    <t>Virgin plastic as control (co-contamination study)</t>
  </si>
  <si>
    <t>Particle concentration  (particle/L for water and  particle/g of fish /day for food)</t>
  </si>
  <si>
    <t>EndPoint / level 3 (measure / biological level)</t>
  </si>
  <si>
    <t>ChgH / Liver</t>
  </si>
  <si>
    <t>Vtg1 / Liver</t>
  </si>
  <si>
    <t>Erα / Liver</t>
  </si>
  <si>
    <t>Length weight relationship / organism</t>
  </si>
  <si>
    <t>Hepatosomatic index / organism</t>
  </si>
  <si>
    <t>Number of line crossings / organism</t>
  </si>
  <si>
    <t>Number of aggressive interactions / organism</t>
  </si>
  <si>
    <t>0.1-20 µm</t>
  </si>
  <si>
    <t>&lt; 0.1 µm</t>
  </si>
  <si>
    <t>21-50 µm</t>
  </si>
  <si>
    <t xml:space="preserve"> 51-100 µm</t>
  </si>
  <si>
    <t xml:space="preserve"> 101-300 µm</t>
  </si>
  <si>
    <t xml:space="preserve"> &gt; 300 µm</t>
  </si>
  <si>
    <t>sizes encompassing at least 2 of the size classes described above</t>
  </si>
  <si>
    <t>Water /  Class 1</t>
  </si>
  <si>
    <t>Water /  Class 2</t>
  </si>
  <si>
    <t>Water /  Class 3</t>
  </si>
  <si>
    <t>Water /  Class 4</t>
  </si>
  <si>
    <t>Water /  Class 5</t>
  </si>
  <si>
    <t>Only applicable to feeding exposure</t>
  </si>
  <si>
    <r>
      <t>≤ 10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particle 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</si>
  <si>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≤ 50 µg 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</si>
  <si>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50 µg 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&lt; X ≤ 200 µg 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</si>
  <si>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200 µg L</t>
    </r>
    <r>
      <rPr>
        <vertAlign val="superscript"/>
        <sz val="11"/>
        <color theme="1"/>
        <rFont val="Calibri"/>
        <family val="2"/>
        <scheme val="minor"/>
      </rPr>
      <t xml:space="preserve">-1 </t>
    </r>
    <r>
      <rPr>
        <sz val="11"/>
        <color theme="1"/>
        <rFont val="Calibri"/>
        <family val="2"/>
        <scheme val="minor"/>
      </rPr>
      <t>&lt; X ≤ 700 µg 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</si>
  <si>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&gt; 700 µg 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</si>
  <si>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≤ 0.05 mg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day</t>
    </r>
    <r>
      <rPr>
        <vertAlign val="superscript"/>
        <sz val="11"/>
        <color theme="1"/>
        <rFont val="Calibri"/>
        <family val="2"/>
        <scheme val="minor"/>
      </rPr>
      <t>-1</t>
    </r>
  </si>
  <si>
    <r>
      <t xml:space="preserve"> 0.05 mg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day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&lt; X ≤ 0.25 mg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day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</si>
  <si>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&gt; 0.25 mg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day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</si>
  <si>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10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particle 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&lt; X ≤ 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particle 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</si>
  <si>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particle 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&lt; X ≤ 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particle 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</si>
  <si>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particle L-1 &lt; X ≤ 10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 xml:space="preserve"> particle 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</si>
  <si>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≤ 1 particle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day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</si>
  <si>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1 particle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day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&lt; X ≤ 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particle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day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</si>
  <si>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&gt; 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particle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day</t>
    </r>
    <r>
      <rPr>
        <vertAlign val="superscript"/>
        <sz val="11"/>
        <color theme="1"/>
        <rFont val="Calibri"/>
        <family val="2"/>
        <scheme val="minor"/>
      </rPr>
      <t>-1</t>
    </r>
  </si>
  <si>
    <t>Lysozyme activity / Plasma</t>
  </si>
  <si>
    <t>Immature erythrocytes / Blood</t>
  </si>
  <si>
    <t>White blood cells / Blood</t>
  </si>
  <si>
    <t>Lymphocytes / Blood</t>
  </si>
  <si>
    <t>Granulocytes / Blood</t>
  </si>
  <si>
    <t>Thrombocytes / Blood</t>
  </si>
  <si>
    <t>TNFα / Proximal intestine</t>
  </si>
  <si>
    <t>IL8 / Proximal intestine</t>
  </si>
  <si>
    <t>IL17 / Proximal intestine</t>
  </si>
  <si>
    <t>IL1β / Proximal intestine</t>
  </si>
  <si>
    <t>TGF-β / Proximal intestine</t>
  </si>
  <si>
    <t>IL10 / Proximal intestine</t>
  </si>
  <si>
    <t>IL4-13A / Proximal intestine</t>
  </si>
  <si>
    <t>ZO-1 / Proximal intestine</t>
  </si>
  <si>
    <t>Tricellulin / Proximal intestine</t>
  </si>
  <si>
    <t>Occludin / Proximal intestine</t>
  </si>
  <si>
    <t>TNFα / Distal intestine</t>
  </si>
  <si>
    <t>IL8 / Distal intestine</t>
  </si>
  <si>
    <t>IL17 / Distal intestine</t>
  </si>
  <si>
    <t>IL1β / Distal intestine</t>
  </si>
  <si>
    <t>TGF-β / Distal intestine</t>
  </si>
  <si>
    <t>IL10 / Distal intestine</t>
  </si>
  <si>
    <t>IL4-13A / Distal intestine</t>
  </si>
  <si>
    <t>ZO-1 / Distal intestine</t>
  </si>
  <si>
    <t>Tricellulin / Distal intestine</t>
  </si>
  <si>
    <t>Occludin / Distal intestine</t>
  </si>
  <si>
    <t>GR / blood</t>
  </si>
  <si>
    <t>GS / blood</t>
  </si>
  <si>
    <t>GCLcu / blood</t>
  </si>
  <si>
    <t>SOD Mn / blood</t>
  </si>
  <si>
    <t>CYP1A / blood</t>
  </si>
  <si>
    <t>GPx / blood</t>
  </si>
  <si>
    <t>Erα / blood</t>
  </si>
  <si>
    <t>Erβ / blood</t>
  </si>
  <si>
    <t>EROD / blood</t>
  </si>
  <si>
    <t>GSH/GSSG / blood</t>
  </si>
  <si>
    <t>LPO / brain</t>
  </si>
  <si>
    <t>SOD / gills</t>
  </si>
  <si>
    <t>GPx / liver</t>
  </si>
  <si>
    <t>GR / gills</t>
  </si>
  <si>
    <t>GR / liver</t>
  </si>
  <si>
    <t>Mortality / Organism</t>
  </si>
  <si>
    <t>Swimming velocity / Organism</t>
  </si>
  <si>
    <t>Resistance time / Organism</t>
  </si>
  <si>
    <t>Genera / Gut</t>
  </si>
  <si>
    <t>Weight Change / Organism</t>
  </si>
  <si>
    <t>Triglyceride:cholesterol ratio / Blood</t>
  </si>
  <si>
    <t>Muscle &amp; Liver cholesterol distribution / Muscle &amp; Liver</t>
  </si>
  <si>
    <t>Total distance / Organism</t>
  </si>
  <si>
    <t>Area travelled / Organism</t>
  </si>
  <si>
    <t>mbp / Head</t>
  </si>
  <si>
    <t>α1-tubulin / Head</t>
  </si>
  <si>
    <t>MBP / Head</t>
  </si>
  <si>
    <t>Dopamine / Head</t>
  </si>
  <si>
    <t>Manf / Head</t>
  </si>
  <si>
    <t>Synapsin / Head</t>
  </si>
  <si>
    <t>AChE / Head</t>
  </si>
  <si>
    <t>Gfap / Organism</t>
  </si>
  <si>
    <t>α1-tubulin / Organism</t>
  </si>
  <si>
    <t>CAT / Organism</t>
  </si>
  <si>
    <t>GPx / Organism</t>
  </si>
  <si>
    <t>GSH / Organism</t>
  </si>
  <si>
    <t>Zfrho / Organism</t>
  </si>
  <si>
    <t>Zfblue / Organism</t>
  </si>
  <si>
    <t>Body length / Organism</t>
  </si>
  <si>
    <t>AChE / Organism</t>
  </si>
  <si>
    <t>Gfap /  Organism</t>
  </si>
  <si>
    <t>AChE /  Organism</t>
  </si>
  <si>
    <t>Cyp1a1 / Organism</t>
  </si>
  <si>
    <t>Sod3 / Organism</t>
  </si>
  <si>
    <t>Cxcr5 / Organism</t>
  </si>
  <si>
    <t>Tnfsf13b / Organism</t>
  </si>
  <si>
    <t>Casp3 / Organism</t>
  </si>
  <si>
    <t>Tp53 / Organism</t>
  </si>
  <si>
    <t>Cat / Organism</t>
  </si>
  <si>
    <t>ROS / Organism</t>
  </si>
  <si>
    <t>Tp53 /Organism</t>
  </si>
  <si>
    <t xml:space="preserve">Maximum velocity / Organism </t>
  </si>
  <si>
    <t>Predatory performance / Organism</t>
  </si>
  <si>
    <t>SOD / Liver</t>
  </si>
  <si>
    <t>EROD / Liver</t>
  </si>
  <si>
    <t>BFCOD / Liver</t>
  </si>
  <si>
    <t>Growth / Organism</t>
  </si>
  <si>
    <t>AST / Blood</t>
  </si>
  <si>
    <t>BA / Blood</t>
  </si>
  <si>
    <t>CK / Blood</t>
  </si>
  <si>
    <t>UA / Blood</t>
  </si>
  <si>
    <t>GLU / Blood</t>
  </si>
  <si>
    <t>TP / Blood</t>
  </si>
  <si>
    <t>ALB / Blood</t>
  </si>
  <si>
    <t>GLOB / Blood</t>
  </si>
  <si>
    <t>GPx / mucus</t>
  </si>
  <si>
    <t>CA / Blood</t>
  </si>
  <si>
    <t>FOS / Blood</t>
  </si>
  <si>
    <t>K+ / Blood</t>
  </si>
  <si>
    <t>NA+ / Blood</t>
  </si>
  <si>
    <t>Sod / Liver</t>
  </si>
  <si>
    <t>CAT / Liver</t>
  </si>
  <si>
    <t>Prdx1 / Liver</t>
  </si>
  <si>
    <t>Prdx2 / Liver</t>
  </si>
  <si>
    <t>Prdx3 / Liver</t>
  </si>
  <si>
    <t>Prdx5 / Liver</t>
  </si>
  <si>
    <t>Psp70 / Liver</t>
  </si>
  <si>
    <t>Hsp90 / Liver</t>
  </si>
  <si>
    <t>CoxIV / Liver</t>
  </si>
  <si>
    <t>Ucp1 / Liver</t>
  </si>
  <si>
    <t>Leucocyte peroxidase / HK</t>
  </si>
  <si>
    <t xml:space="preserve"> Prdx1 / Liver</t>
  </si>
  <si>
    <t>Hsp70 / Liver</t>
  </si>
  <si>
    <t>AChE / Organism &amp; Head</t>
  </si>
  <si>
    <t>GST / Body(no head)</t>
  </si>
  <si>
    <t>EROD / Organism</t>
  </si>
  <si>
    <t>LPO / Organism</t>
  </si>
  <si>
    <t>LPO / Body</t>
  </si>
  <si>
    <t>Feeding rate / Organism</t>
  </si>
  <si>
    <t>Foraging activity / Organism</t>
  </si>
  <si>
    <t>Condition factor / Organism</t>
  </si>
  <si>
    <t>Tissue damage / Liver</t>
  </si>
  <si>
    <t>Tissue damage / Jaw</t>
  </si>
  <si>
    <t>Tissue damage / Intestine</t>
  </si>
  <si>
    <t>Actinobacteria / Gut</t>
  </si>
  <si>
    <t>Bacteroidetes / Gut</t>
  </si>
  <si>
    <t>Firmicutes / Gut</t>
  </si>
  <si>
    <t>α-Proteobacteria / Gut</t>
  </si>
  <si>
    <t>β-Proteobacteria / Gut</t>
  </si>
  <si>
    <t>γ-Proteobacteria / Gut</t>
  </si>
  <si>
    <t>γ- Proteobacteria / Gut</t>
  </si>
  <si>
    <t>tissue damage / Gut</t>
  </si>
  <si>
    <t>IFN / Gut</t>
  </si>
  <si>
    <t>IL1β / Gut</t>
  </si>
  <si>
    <t>IL1α / Gut</t>
  </si>
  <si>
    <t>IL10 / Gut</t>
  </si>
  <si>
    <t>IL8 / Gut</t>
  </si>
  <si>
    <t>IL6 / Gut</t>
  </si>
  <si>
    <t>Ifn / Gut</t>
  </si>
  <si>
    <t>TNFα / Gut</t>
  </si>
  <si>
    <t>IFN /Gut</t>
  </si>
  <si>
    <t>Tissue damage severity score / liver, pancreas, spleen, mesentery, stomach &amp; intestine</t>
  </si>
  <si>
    <t>ALT / Blood</t>
  </si>
  <si>
    <t>GGT / Blood</t>
  </si>
  <si>
    <t>LDH / Muscle</t>
  </si>
  <si>
    <t>Condition Factor / Organism</t>
  </si>
  <si>
    <t>Degree of tissue change (DTC) / Gills</t>
  </si>
  <si>
    <t>Degree of tissue change (DTC) / Liver</t>
  </si>
  <si>
    <t>Albumin:Globulin ratio / Blood</t>
  </si>
  <si>
    <t>HDL / Blood</t>
  </si>
  <si>
    <t>Globulin / Blood</t>
  </si>
  <si>
    <t>Albumin / Blood</t>
  </si>
  <si>
    <t>Cholesterol / Blood</t>
  </si>
  <si>
    <t>Foxl2 / Brain</t>
  </si>
  <si>
    <t>Ftz-f1 / Brain</t>
  </si>
  <si>
    <t>GnRH / Brain</t>
  </si>
  <si>
    <t>11β-hsd2 / Brain</t>
  </si>
  <si>
    <t>Survival rate / Organism</t>
  </si>
  <si>
    <t>Oxygen consumption / Organism</t>
  </si>
  <si>
    <t>Brain development / Organism</t>
  </si>
  <si>
    <t>Eye and sensory organ development / Organism</t>
  </si>
  <si>
    <t>Embryo and organ development / Organism</t>
  </si>
  <si>
    <t>Head development / Organism</t>
  </si>
  <si>
    <t>Metabolite profiles / Liver</t>
  </si>
  <si>
    <t>Translation functions / Organism</t>
  </si>
  <si>
    <t>Ribosomal functions / Organism</t>
  </si>
  <si>
    <t>Spliceosomal functions / Organism</t>
  </si>
  <si>
    <t>EROD / Body</t>
  </si>
  <si>
    <t>GST / Body</t>
  </si>
  <si>
    <t>Predatory performance/ Organism</t>
  </si>
  <si>
    <t>Feeding time / Organism</t>
  </si>
  <si>
    <t>Activity during feeding / Organism</t>
  </si>
  <si>
    <t>Distance during feeding / Organism</t>
  </si>
  <si>
    <t>Distance btw fish / Organism</t>
  </si>
  <si>
    <t xml:space="preserve">Metabolite profiles / Blood </t>
  </si>
  <si>
    <t xml:space="preserve">Metabolite profiles / Gills </t>
  </si>
  <si>
    <t xml:space="preserve">Metabolite profiles / Muscle </t>
  </si>
  <si>
    <t xml:space="preserve">Metabolite profiles / Liver </t>
  </si>
  <si>
    <t xml:space="preserve">Metabolite profiles / Brain </t>
  </si>
  <si>
    <t>Weight / Brain</t>
  </si>
  <si>
    <t>% Water / Brain</t>
  </si>
  <si>
    <t>Exploration / Organism</t>
  </si>
  <si>
    <t>Exploration during feeding / Organism</t>
  </si>
  <si>
    <t>IL / 1β / Organism</t>
  </si>
  <si>
    <t>Mortality Rate / Organism</t>
  </si>
  <si>
    <t xml:space="preserve">IDH / Body
</t>
  </si>
  <si>
    <t>Tissue damage score / Intestine</t>
  </si>
  <si>
    <t>GSR  / Brain</t>
  </si>
  <si>
    <t>GSR /  Liver</t>
  </si>
  <si>
    <t>GSR /  Muscle</t>
  </si>
  <si>
    <t>GSR /  Gonads</t>
  </si>
  <si>
    <t>GPx /  Brain</t>
  </si>
  <si>
    <t>GPx /  Liver</t>
  </si>
  <si>
    <t>GPx /  Muscle</t>
  </si>
  <si>
    <t>GPx /  Gonads</t>
  </si>
  <si>
    <t>CAT /  Brain</t>
  </si>
  <si>
    <t>CAT /  Liver</t>
  </si>
  <si>
    <t>CAT /  Muscle</t>
  </si>
  <si>
    <t>CAT /  Gonads</t>
  </si>
  <si>
    <t>Eggs spawed / Organism</t>
  </si>
  <si>
    <t>Fertilization rate / Organism</t>
  </si>
  <si>
    <t>Survivorship / Organism</t>
  </si>
  <si>
    <t>Heart rate  / Heart</t>
  </si>
  <si>
    <t>Pericardium area / Heart</t>
  </si>
  <si>
    <t>Distance moved / Organism</t>
  </si>
  <si>
    <t>larvae</t>
  </si>
  <si>
    <t>Cat / Gut</t>
  </si>
  <si>
    <t>Sod / Gut</t>
  </si>
  <si>
    <t>Dao / Gut</t>
  </si>
  <si>
    <t>D lactate / Gut</t>
  </si>
  <si>
    <t>Diversity / Gut</t>
  </si>
  <si>
    <t>Metabolite profiles / Urine</t>
  </si>
  <si>
    <t>Cyp1a  / Liver</t>
  </si>
  <si>
    <t>Pdx1 / Liver</t>
  </si>
  <si>
    <t>Gstp1 / Liver</t>
  </si>
  <si>
    <t>Cyp1a / Brain</t>
  </si>
  <si>
    <t>Pdx1 / Brain</t>
  </si>
  <si>
    <t>Gstp1 / Brain</t>
  </si>
  <si>
    <t>CHRNA2 / Brain</t>
  </si>
  <si>
    <t>Ngn1 / Brain</t>
  </si>
  <si>
    <t>Esr2 / Brain</t>
  </si>
  <si>
    <t>Feeding behavior / Organism</t>
  </si>
  <si>
    <t>CYP450 / Intestine Liver</t>
  </si>
  <si>
    <t>VTG / Intestine Liver</t>
  </si>
  <si>
    <t>CYP1A / Liver</t>
  </si>
  <si>
    <t>Histological ranking  / Liver</t>
  </si>
  <si>
    <t>Trypsin / Organism</t>
  </si>
  <si>
    <t>Chymotrypsin / Organism</t>
  </si>
  <si>
    <t>Thickness / Distal intestine</t>
  </si>
  <si>
    <t>Thickness / Proximal intestine</t>
  </si>
  <si>
    <t>Boldness / Organism</t>
  </si>
  <si>
    <t>GK / Organism</t>
  </si>
  <si>
    <t>HK1 / Organism</t>
  </si>
  <si>
    <t>Pk / Organism</t>
  </si>
  <si>
    <t>pepckc / Organism</t>
  </si>
  <si>
    <t>Aco / Organism</t>
  </si>
  <si>
    <t>Cpt / Organism</t>
  </si>
  <si>
    <t>Ppar-α / Organism</t>
  </si>
  <si>
    <t>Acc1 / Organism</t>
  </si>
  <si>
    <t>Srebp1α / Organism</t>
  </si>
  <si>
    <t>Ppar-γ / Organism</t>
  </si>
  <si>
    <t>Fas / Organism</t>
  </si>
  <si>
    <t>Fabp6 / Organism</t>
  </si>
  <si>
    <t>Apo / Organism</t>
  </si>
  <si>
    <t>Dgat / Organism</t>
  </si>
  <si>
    <t>Actinobacteria / Organism</t>
  </si>
  <si>
    <t>Bacteroidetes / Organism</t>
  </si>
  <si>
    <t>Firmicutes / Organism</t>
  </si>
  <si>
    <t>α-Proteobacteria / Organism</t>
  </si>
  <si>
    <t>β-proteobacteria / Organism</t>
  </si>
  <si>
    <t>γ-Proteobacteria / Organism</t>
  </si>
  <si>
    <t>Metabolite profile / Organism</t>
  </si>
  <si>
    <t>Foraging time  / Organism</t>
  </si>
  <si>
    <t>Mean distance between the fish  / Organism</t>
  </si>
  <si>
    <t>Mean swimming speed / Organism</t>
  </si>
  <si>
    <t>Weigth gain rate / Organism</t>
  </si>
  <si>
    <t>Hepatosomatic index / Organism</t>
  </si>
  <si>
    <t>Viserosomatic index / Organism</t>
  </si>
  <si>
    <t>Gross energy of fishmeal / Organism</t>
  </si>
  <si>
    <t>Crude lipid of whole body / Organism</t>
  </si>
  <si>
    <t>Crude protein of whole body / Organism</t>
  </si>
  <si>
    <t>Moisture of the whole body / Organism</t>
  </si>
  <si>
    <t>Water content / Brain</t>
  </si>
  <si>
    <t>Brain fraction (% of the total weight) / Organism</t>
  </si>
  <si>
    <t>Specific growth rate / Organism</t>
  </si>
  <si>
    <t>Fold height of intestine / Mid-intestine</t>
  </si>
  <si>
    <t>Fold height of intestine / Distal intestine</t>
  </si>
  <si>
    <t>Enterocyte height of intestine / Mid-intestine</t>
  </si>
  <si>
    <t>Microvillus height of intestine / Mid-intestine</t>
  </si>
  <si>
    <t>Microvillus height of intestine / Distal intestine</t>
  </si>
  <si>
    <t>AChE / Brain</t>
  </si>
  <si>
    <t>AChE / Muscle</t>
  </si>
  <si>
    <t>AhRα / Blood</t>
  </si>
  <si>
    <t>AhRβ / Blood</t>
  </si>
  <si>
    <t>CAT / Blood</t>
  </si>
  <si>
    <t>CAT / Gills</t>
  </si>
  <si>
    <t>AR / Blood</t>
  </si>
  <si>
    <t>GPx / Gills</t>
  </si>
  <si>
    <t>GST / Gills</t>
  </si>
  <si>
    <t>GST / Liver</t>
  </si>
  <si>
    <t>Body mass change / Organism</t>
  </si>
  <si>
    <t>IDH / Muscle</t>
  </si>
  <si>
    <t>IgM / Blood</t>
  </si>
  <si>
    <t>IgM / Mucus</t>
  </si>
  <si>
    <t>SOD Cu Zn / Blood</t>
  </si>
  <si>
    <t>GCLmu / Blood</t>
  </si>
  <si>
    <t>CoxIV / Head-kidney</t>
  </si>
  <si>
    <t>NRF2 / Blood</t>
  </si>
  <si>
    <t>GST / Blood</t>
  </si>
  <si>
    <t>MTA / Blood</t>
  </si>
  <si>
    <t>MTB / Blood</t>
  </si>
  <si>
    <t>VTG / Blood</t>
  </si>
  <si>
    <t>LPO / Muscle</t>
  </si>
  <si>
    <t>LPO / Gills</t>
  </si>
  <si>
    <t>LPO / Liver</t>
  </si>
  <si>
    <t xml:space="preserve">SOD / Organism
</t>
  </si>
  <si>
    <t>SOD / Organism</t>
  </si>
  <si>
    <t>Prdx1 / Head-kidney</t>
  </si>
  <si>
    <t>Prdx2 / Head-kidney</t>
  </si>
  <si>
    <t>Prdx3 / Head-kidney</t>
  </si>
  <si>
    <t>Prdx5 / Head-kidney</t>
  </si>
  <si>
    <t>Hsp70 / Head-kidney</t>
  </si>
  <si>
    <t>Hsp90 / Head-kidney</t>
  </si>
  <si>
    <t>Phagocytic ability / Head-kidney</t>
  </si>
  <si>
    <t>Phagocytic capacity / Head-kidney</t>
  </si>
  <si>
    <t>Misc.</t>
  </si>
  <si>
    <t>Food / Misc.</t>
  </si>
  <si>
    <t>Water / Misc.</t>
  </si>
  <si>
    <t>Endpoint / level 1</t>
  </si>
  <si>
    <t>Endpoint / level 2</t>
  </si>
  <si>
    <t>Endpoint / level 3 (measure / biological level)</t>
  </si>
  <si>
    <t>N/A: when exposure is through water</t>
  </si>
  <si>
    <t>All abbreviations are described in Supporting Information 1</t>
  </si>
  <si>
    <t>Mass concentration not provided by the authors and/or not sufficient information provided by the authors for us to determine and standardize the mass concentration to which fish were exposed</t>
  </si>
  <si>
    <t>Particle concentration not provided by the authors and/or not sufficient information provided by the authors for us to determine and standardize the particle concentration to which fish were exposed</t>
  </si>
  <si>
    <t>Column J</t>
  </si>
  <si>
    <t>Column L</t>
  </si>
  <si>
    <t>Column N</t>
  </si>
  <si>
    <t>Column U</t>
  </si>
  <si>
    <t>Column X</t>
  </si>
  <si>
    <t>Category</t>
  </si>
  <si>
    <t>Subcategory</t>
  </si>
  <si>
    <t>Freq</t>
  </si>
  <si>
    <t>Prop</t>
  </si>
  <si>
    <t>Filter1</t>
  </si>
  <si>
    <t>Filter2</t>
  </si>
  <si>
    <t>Filter3</t>
  </si>
  <si>
    <t>All</t>
  </si>
  <si>
    <t>SC1</t>
  </si>
  <si>
    <t>NA</t>
  </si>
  <si>
    <t>Size</t>
  </si>
  <si>
    <t>SC2</t>
  </si>
  <si>
    <t>Cat</t>
  </si>
  <si>
    <t>Filter</t>
  </si>
  <si>
    <t>SC3</t>
  </si>
  <si>
    <r>
      <t>&gt; 10</t>
    </r>
    <r>
      <rPr>
        <vertAlign val="super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 xml:space="preserve"> particle L</t>
    </r>
    <r>
      <rPr>
        <vertAlign val="superscript"/>
        <sz val="11"/>
        <color theme="1"/>
        <rFont val="Calibri"/>
        <family val="2"/>
        <scheme val="minor"/>
      </rPr>
      <t>-1</t>
    </r>
  </si>
  <si>
    <t>SC4</t>
  </si>
  <si>
    <t>SC5</t>
  </si>
  <si>
    <t>SC6</t>
  </si>
  <si>
    <t>SCM</t>
  </si>
  <si>
    <t>CWM1</t>
  </si>
  <si>
    <t>CWM2</t>
  </si>
  <si>
    <t>CWM3</t>
  </si>
  <si>
    <t>CWM4</t>
  </si>
  <si>
    <t>CFM1</t>
  </si>
  <si>
    <t>CFM2</t>
  </si>
  <si>
    <t>CFM3</t>
  </si>
  <si>
    <t>CFMM</t>
  </si>
  <si>
    <t>ConcWM</t>
  </si>
  <si>
    <t>ConcFM</t>
  </si>
  <si>
    <t>Misc. (Water / Misc. or Food / Misc.)</t>
  </si>
  <si>
    <t>CWP1</t>
  </si>
  <si>
    <t>ConcWP</t>
  </si>
  <si>
    <t>CWP2</t>
  </si>
  <si>
    <t>CWP3</t>
  </si>
  <si>
    <t>CWP4</t>
  </si>
  <si>
    <t>CWP5</t>
  </si>
  <si>
    <t>CFP1</t>
  </si>
  <si>
    <t>ConcFP</t>
  </si>
  <si>
    <t>CFP2</t>
  </si>
  <si>
    <t>CFP3</t>
  </si>
  <si>
    <t>CFPM</t>
  </si>
  <si>
    <t>CWPM</t>
  </si>
  <si>
    <t>General</t>
  </si>
  <si>
    <t>Checking</t>
  </si>
  <si>
    <t>Theoretical</t>
  </si>
  <si>
    <t>SUM</t>
  </si>
  <si>
    <t>Summaries</t>
  </si>
  <si>
    <t>ConcWaterM</t>
  </si>
  <si>
    <t>ConcFoodM</t>
  </si>
  <si>
    <t>SizeClass</t>
  </si>
  <si>
    <t>AES</t>
  </si>
  <si>
    <t>BSNF</t>
  </si>
  <si>
    <t>CRS</t>
  </si>
  <si>
    <t>IS</t>
  </si>
  <si>
    <t>Metabo</t>
  </si>
  <si>
    <t>ConcWaterP</t>
  </si>
  <si>
    <t>ConcFoodP</t>
  </si>
  <si>
    <t>Exposure_pathway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</si>
</sst>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 (Body)"/>
    </font>
    <font>
      <sz val="11"/>
      <color rgb="FF333333"/>
      <name val="Calibri (Body)"/>
    </font>
    <font>
      <sz val="11"/>
      <color rgb="FF000000"/>
      <name val="Calibri (Body)"/>
    </font>
    <font>
      <sz val="11"/>
      <name val="Calibri (Body)"/>
    </font>
    <font>
      <sz val="11"/>
      <color rgb="FFFF0000"/>
      <name val="Calibri (Body)"/>
    </font>
    <font>
      <b/>
      <sz val="11"/>
      <color theme="0"/>
      <name val="Calibri (Body)"/>
    </font>
    <font>
      <sz val="11"/>
      <color theme="1"/>
      <name val="Calibri(body)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(body)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sz val="11"/>
      <color theme="3" tint="0.7999816888943144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 (Body)"/>
    </font>
    <font>
      <sz val="11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62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1" fontId="3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0" fillId="0" borderId="1" xfId="0" applyBorder="1"/>
    <xf numFmtId="49" fontId="5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/>
    <xf numFmtId="0" fontId="13" fillId="0" borderId="2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2" fontId="15" fillId="5" borderId="2" xfId="0" applyNumberFormat="1" applyFont="1" applyFill="1" applyBorder="1" applyAlignment="1">
      <alignment horizontal="center" vertical="center"/>
    </xf>
    <xf numFmtId="2" fontId="13" fillId="3" borderId="2" xfId="0" applyNumberFormat="1" applyFont="1" applyFill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1" fontId="13" fillId="3" borderId="2" xfId="0" applyNumberFormat="1" applyFont="1" applyFill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1" fontId="13" fillId="4" borderId="2" xfId="0" applyNumberFormat="1" applyFont="1" applyFill="1" applyBorder="1" applyAlignment="1">
      <alignment horizontal="center" vertical="center"/>
    </xf>
    <xf numFmtId="1" fontId="16" fillId="4" borderId="2" xfId="0" applyNumberFormat="1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2" fontId="15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1" fontId="15" fillId="5" borderId="2" xfId="0" applyNumberFormat="1" applyFont="1" applyFill="1" applyBorder="1" applyAlignment="1">
      <alignment horizontal="center" vertical="center"/>
    </xf>
    <xf numFmtId="1" fontId="15" fillId="0" borderId="0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19" fillId="5" borderId="2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19" fillId="5" borderId="2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" fontId="21" fillId="3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21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1" fillId="0" borderId="0" xfId="0" applyFont="1"/>
    <xf numFmtId="0" fontId="22" fillId="0" borderId="2" xfId="0" applyFont="1" applyBorder="1" applyAlignment="1">
      <alignment horizontal="center" vertical="center"/>
    </xf>
    <xf numFmtId="0" fontId="14" fillId="0" borderId="0" xfId="0" applyFont="1" applyFill="1"/>
    <xf numFmtId="0" fontId="21" fillId="6" borderId="2" xfId="0" applyFont="1" applyFill="1" applyBorder="1" applyAlignment="1">
      <alignment horizontal="center" vertical="center"/>
    </xf>
  </cellXfs>
  <cellStyles count="36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1" builtinId="9" hidden="1"/>
    <cellStyle name="Followed Hyperlink" xfId="952" builtinId="9" hidden="1"/>
    <cellStyle name="Followed Hyperlink" xfId="953" builtinId="9" hidden="1"/>
    <cellStyle name="Followed Hyperlink" xfId="954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Followed Hyperlink" xfId="1545" builtinId="9" hidden="1"/>
    <cellStyle name="Followed Hyperlink" xfId="1547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Followed Hyperlink" xfId="1699" builtinId="9" hidden="1"/>
    <cellStyle name="Followed Hyperlink" xfId="1701" builtinId="9" hidden="1"/>
    <cellStyle name="Followed Hyperlink" xfId="1703" builtinId="9" hidden="1"/>
    <cellStyle name="Followed Hyperlink" xfId="1705" builtinId="9" hidden="1"/>
    <cellStyle name="Followed Hyperlink" xfId="1707" builtinId="9" hidden="1"/>
    <cellStyle name="Followed Hyperlink" xfId="1709" builtinId="9" hidden="1"/>
    <cellStyle name="Followed Hyperlink" xfId="1711" builtinId="9" hidden="1"/>
    <cellStyle name="Followed Hyperlink" xfId="1713" builtinId="9" hidden="1"/>
    <cellStyle name="Followed Hyperlink" xfId="1715" builtinId="9" hidden="1"/>
    <cellStyle name="Followed Hyperlink" xfId="1717" builtinId="9" hidden="1"/>
    <cellStyle name="Followed Hyperlink" xfId="1719" builtinId="9" hidden="1"/>
    <cellStyle name="Followed Hyperlink" xfId="1721" builtinId="9" hidden="1"/>
    <cellStyle name="Followed Hyperlink" xfId="1723" builtinId="9" hidden="1"/>
    <cellStyle name="Followed Hyperlink" xfId="1725" builtinId="9" hidden="1"/>
    <cellStyle name="Followed Hyperlink" xfId="1727" builtinId="9" hidden="1"/>
    <cellStyle name="Followed Hyperlink" xfId="1729" builtinId="9" hidden="1"/>
    <cellStyle name="Followed Hyperlink" xfId="1731" builtinId="9" hidden="1"/>
    <cellStyle name="Followed Hyperlink" xfId="1733" builtinId="9" hidden="1"/>
    <cellStyle name="Followed Hyperlink" xfId="1735" builtinId="9" hidden="1"/>
    <cellStyle name="Followed Hyperlink" xfId="1737" builtinId="9" hidden="1"/>
    <cellStyle name="Followed Hyperlink" xfId="1739" builtinId="9" hidden="1"/>
    <cellStyle name="Followed Hyperlink" xfId="1741" builtinId="9" hidden="1"/>
    <cellStyle name="Followed Hyperlink" xfId="1743" builtinId="9" hidden="1"/>
    <cellStyle name="Followed Hyperlink" xfId="1745" builtinId="9" hidden="1"/>
    <cellStyle name="Followed Hyperlink" xfId="1747" builtinId="9" hidden="1"/>
    <cellStyle name="Followed Hyperlink" xfId="1749" builtinId="9" hidden="1"/>
    <cellStyle name="Followed Hyperlink" xfId="1751" builtinId="9" hidden="1"/>
    <cellStyle name="Followed Hyperlink" xfId="1753" builtinId="9" hidden="1"/>
    <cellStyle name="Followed Hyperlink" xfId="1755" builtinId="9" hidden="1"/>
    <cellStyle name="Followed Hyperlink" xfId="1757" builtinId="9" hidden="1"/>
    <cellStyle name="Followed Hyperlink" xfId="1759" builtinId="9" hidden="1"/>
    <cellStyle name="Followed Hyperlink" xfId="1761" builtinId="9" hidden="1"/>
    <cellStyle name="Followed Hyperlink" xfId="1763" builtinId="9" hidden="1"/>
    <cellStyle name="Followed Hyperlink" xfId="1765" builtinId="9" hidden="1"/>
    <cellStyle name="Followed Hyperlink" xfId="1767" builtinId="9" hidden="1"/>
    <cellStyle name="Followed Hyperlink" xfId="1769" builtinId="9" hidden="1"/>
    <cellStyle name="Followed Hyperlink" xfId="1771" builtinId="9" hidden="1"/>
    <cellStyle name="Followed Hyperlink" xfId="1773" builtinId="9" hidden="1"/>
    <cellStyle name="Followed Hyperlink" xfId="1775" builtinId="9" hidden="1"/>
    <cellStyle name="Followed Hyperlink" xfId="1777" builtinId="9" hidden="1"/>
    <cellStyle name="Followed Hyperlink" xfId="1779" builtinId="9" hidden="1"/>
    <cellStyle name="Followed Hyperlink" xfId="1781" builtinId="9" hidden="1"/>
    <cellStyle name="Followed Hyperlink" xfId="1783" builtinId="9" hidden="1"/>
    <cellStyle name="Followed Hyperlink" xfId="1785" builtinId="9" hidden="1"/>
    <cellStyle name="Followed Hyperlink" xfId="1787" builtinId="9" hidden="1"/>
    <cellStyle name="Followed Hyperlink" xfId="1789" builtinId="9" hidden="1"/>
    <cellStyle name="Followed Hyperlink" xfId="1791" builtinId="9" hidden="1"/>
    <cellStyle name="Followed Hyperlink" xfId="1793" builtinId="9" hidden="1"/>
    <cellStyle name="Followed Hyperlink" xfId="1795" builtinId="9" hidden="1"/>
    <cellStyle name="Followed Hyperlink" xfId="1797" builtinId="9" hidden="1"/>
    <cellStyle name="Followed Hyperlink" xfId="1799" builtinId="9" hidden="1"/>
    <cellStyle name="Followed Hyperlink" xfId="1801" builtinId="9" hidden="1"/>
    <cellStyle name="Followed Hyperlink" xfId="1803" builtinId="9" hidden="1"/>
    <cellStyle name="Followed Hyperlink" xfId="1805" builtinId="9" hidden="1"/>
    <cellStyle name="Followed Hyperlink" xfId="1807" builtinId="9" hidden="1"/>
    <cellStyle name="Followed Hyperlink" xfId="1809" builtinId="9" hidden="1"/>
    <cellStyle name="Followed Hyperlink" xfId="1811" builtinId="9" hidden="1"/>
    <cellStyle name="Followed Hyperlink" xfId="1813" builtinId="9" hidden="1"/>
    <cellStyle name="Followed Hyperlink" xfId="1815" builtinId="9" hidden="1"/>
    <cellStyle name="Followed Hyperlink" xfId="1817" builtinId="9" hidden="1"/>
    <cellStyle name="Followed Hyperlink" xfId="1819" builtinId="9" hidden="1"/>
    <cellStyle name="Followed Hyperlink" xfId="1821" builtinId="9" hidden="1"/>
    <cellStyle name="Followed Hyperlink" xfId="1823" builtinId="9" hidden="1"/>
    <cellStyle name="Followed Hyperlink" xfId="1825" builtinId="9" hidden="1"/>
    <cellStyle name="Followed Hyperlink" xfId="1827" builtinId="9" hidden="1"/>
    <cellStyle name="Followed Hyperlink" xfId="1829" builtinId="9" hidden="1"/>
    <cellStyle name="Followed Hyperlink" xfId="1831" builtinId="9" hidden="1"/>
    <cellStyle name="Followed Hyperlink" xfId="1833" builtinId="9" hidden="1"/>
    <cellStyle name="Followed Hyperlink" xfId="1835" builtinId="9" hidden="1"/>
    <cellStyle name="Followed Hyperlink" xfId="1837" builtinId="9" hidden="1"/>
    <cellStyle name="Followed Hyperlink" xfId="1839" builtinId="9" hidden="1"/>
    <cellStyle name="Followed Hyperlink" xfId="1841" builtinId="9" hidden="1"/>
    <cellStyle name="Followed Hyperlink" xfId="1843" builtinId="9" hidden="1"/>
    <cellStyle name="Followed Hyperlink" xfId="1845" builtinId="9" hidden="1"/>
    <cellStyle name="Followed Hyperlink" xfId="1847" builtinId="9" hidden="1"/>
    <cellStyle name="Followed Hyperlink" xfId="1849" builtinId="9" hidden="1"/>
    <cellStyle name="Followed Hyperlink" xfId="1851" builtinId="9" hidden="1"/>
    <cellStyle name="Followed Hyperlink" xfId="1853" builtinId="9" hidden="1"/>
    <cellStyle name="Followed Hyperlink" xfId="1855" builtinId="9" hidden="1"/>
    <cellStyle name="Followed Hyperlink" xfId="1857" builtinId="9" hidden="1"/>
    <cellStyle name="Followed Hyperlink" xfId="1859" builtinId="9" hidden="1"/>
    <cellStyle name="Followed Hyperlink" xfId="1861" builtinId="9" hidden="1"/>
    <cellStyle name="Followed Hyperlink" xfId="1863" builtinId="9" hidden="1"/>
    <cellStyle name="Followed Hyperlink" xfId="1865" builtinId="9" hidden="1"/>
    <cellStyle name="Followed Hyperlink" xfId="1867" builtinId="9" hidden="1"/>
    <cellStyle name="Followed Hyperlink" xfId="1869" builtinId="9" hidden="1"/>
    <cellStyle name="Followed Hyperlink" xfId="1871" builtinId="9" hidden="1"/>
    <cellStyle name="Followed Hyperlink" xfId="1873" builtinId="9" hidden="1"/>
    <cellStyle name="Followed Hyperlink" xfId="1875" builtinId="9" hidden="1"/>
    <cellStyle name="Followed Hyperlink" xfId="1877" builtinId="9" hidden="1"/>
    <cellStyle name="Followed Hyperlink" xfId="1879" builtinId="9" hidden="1"/>
    <cellStyle name="Followed Hyperlink" xfId="1881" builtinId="9" hidden="1"/>
    <cellStyle name="Followed Hyperlink" xfId="1883" builtinId="9" hidden="1"/>
    <cellStyle name="Followed Hyperlink" xfId="1885" builtinId="9" hidden="1"/>
    <cellStyle name="Followed Hyperlink" xfId="1887" builtinId="9" hidden="1"/>
    <cellStyle name="Followed Hyperlink" xfId="1889" builtinId="9" hidden="1"/>
    <cellStyle name="Followed Hyperlink" xfId="1891" builtinId="9" hidden="1"/>
    <cellStyle name="Followed Hyperlink" xfId="1893" builtinId="9" hidden="1"/>
    <cellStyle name="Followed Hyperlink" xfId="1895" builtinId="9" hidden="1"/>
    <cellStyle name="Followed Hyperlink" xfId="1897" builtinId="9" hidden="1"/>
    <cellStyle name="Followed Hyperlink" xfId="1899" builtinId="9" hidden="1"/>
    <cellStyle name="Followed Hyperlink" xfId="1901" builtinId="9" hidden="1"/>
    <cellStyle name="Followed Hyperlink" xfId="1903" builtinId="9" hidden="1"/>
    <cellStyle name="Followed Hyperlink" xfId="1905" builtinId="9" hidden="1"/>
    <cellStyle name="Followed Hyperlink" xfId="1907" builtinId="9" hidden="1"/>
    <cellStyle name="Followed Hyperlink" xfId="1909" builtinId="9" hidden="1"/>
    <cellStyle name="Followed Hyperlink" xfId="1911" builtinId="9" hidden="1"/>
    <cellStyle name="Followed Hyperlink" xfId="1913" builtinId="9" hidden="1"/>
    <cellStyle name="Followed Hyperlink" xfId="1915" builtinId="9" hidden="1"/>
    <cellStyle name="Followed Hyperlink" xfId="1917" builtinId="9" hidden="1"/>
    <cellStyle name="Followed Hyperlink" xfId="1919" builtinId="9" hidden="1"/>
    <cellStyle name="Followed Hyperlink" xfId="1921" builtinId="9" hidden="1"/>
    <cellStyle name="Followed Hyperlink" xfId="1923" builtinId="9" hidden="1"/>
    <cellStyle name="Followed Hyperlink" xfId="1925" builtinId="9" hidden="1"/>
    <cellStyle name="Followed Hyperlink" xfId="1927" builtinId="9" hidden="1"/>
    <cellStyle name="Followed Hyperlink" xfId="1929" builtinId="9" hidden="1"/>
    <cellStyle name="Followed Hyperlink" xfId="1931" builtinId="9" hidden="1"/>
    <cellStyle name="Followed Hyperlink" xfId="1933" builtinId="9" hidden="1"/>
    <cellStyle name="Followed Hyperlink" xfId="1935" builtinId="9" hidden="1"/>
    <cellStyle name="Followed Hyperlink" xfId="1937" builtinId="9" hidden="1"/>
    <cellStyle name="Followed Hyperlink" xfId="1939" builtinId="9" hidden="1"/>
    <cellStyle name="Followed Hyperlink" xfId="1941" builtinId="9" hidden="1"/>
    <cellStyle name="Followed Hyperlink" xfId="1943" builtinId="9" hidden="1"/>
    <cellStyle name="Followed Hyperlink" xfId="1945" builtinId="9" hidden="1"/>
    <cellStyle name="Followed Hyperlink" xfId="1947" builtinId="9" hidden="1"/>
    <cellStyle name="Followed Hyperlink" xfId="1949" builtinId="9" hidden="1"/>
    <cellStyle name="Followed Hyperlink" xfId="1951" builtinId="9" hidden="1"/>
    <cellStyle name="Followed Hyperlink" xfId="1953" builtinId="9" hidden="1"/>
    <cellStyle name="Followed Hyperlink" xfId="1955" builtinId="9" hidden="1"/>
    <cellStyle name="Followed Hyperlink" xfId="1957" builtinId="9" hidden="1"/>
    <cellStyle name="Followed Hyperlink" xfId="1959" builtinId="9" hidden="1"/>
    <cellStyle name="Followed Hyperlink" xfId="1961" builtinId="9" hidden="1"/>
    <cellStyle name="Followed Hyperlink" xfId="1963" builtinId="9" hidden="1"/>
    <cellStyle name="Followed Hyperlink" xfId="1965" builtinId="9" hidden="1"/>
    <cellStyle name="Followed Hyperlink" xfId="1967" builtinId="9" hidden="1"/>
    <cellStyle name="Followed Hyperlink" xfId="1969" builtinId="9" hidden="1"/>
    <cellStyle name="Followed Hyperlink" xfId="1971" builtinId="9" hidden="1"/>
    <cellStyle name="Followed Hyperlink" xfId="1973" builtinId="9" hidden="1"/>
    <cellStyle name="Followed Hyperlink" xfId="1975" builtinId="9" hidden="1"/>
    <cellStyle name="Followed Hyperlink" xfId="1977" builtinId="9" hidden="1"/>
    <cellStyle name="Followed Hyperlink" xfId="1979" builtinId="9" hidden="1"/>
    <cellStyle name="Followed Hyperlink" xfId="1981" builtinId="9" hidden="1"/>
    <cellStyle name="Followed Hyperlink" xfId="1983" builtinId="9" hidden="1"/>
    <cellStyle name="Followed Hyperlink" xfId="1985" builtinId="9" hidden="1"/>
    <cellStyle name="Followed Hyperlink" xfId="1987" builtinId="9" hidden="1"/>
    <cellStyle name="Followed Hyperlink" xfId="1989" builtinId="9" hidden="1"/>
    <cellStyle name="Followed Hyperlink" xfId="1991" builtinId="9" hidden="1"/>
    <cellStyle name="Followed Hyperlink" xfId="1993" builtinId="9" hidden="1"/>
    <cellStyle name="Followed Hyperlink" xfId="1995" builtinId="9" hidden="1"/>
    <cellStyle name="Followed Hyperlink" xfId="1997" builtinId="9" hidden="1"/>
    <cellStyle name="Followed Hyperlink" xfId="1999" builtinId="9" hidden="1"/>
    <cellStyle name="Followed Hyperlink" xfId="2001" builtinId="9" hidden="1"/>
    <cellStyle name="Followed Hyperlink" xfId="2003" builtinId="9" hidden="1"/>
    <cellStyle name="Followed Hyperlink" xfId="2005" builtinId="9" hidden="1"/>
    <cellStyle name="Followed Hyperlink" xfId="2007" builtinId="9" hidden="1"/>
    <cellStyle name="Followed Hyperlink" xfId="2009" builtinId="9" hidden="1"/>
    <cellStyle name="Followed Hyperlink" xfId="2011" builtinId="9" hidden="1"/>
    <cellStyle name="Followed Hyperlink" xfId="2013" builtinId="9" hidden="1"/>
    <cellStyle name="Followed Hyperlink" xfId="2015" builtinId="9" hidden="1"/>
    <cellStyle name="Followed Hyperlink" xfId="2017" builtinId="9" hidden="1"/>
    <cellStyle name="Followed Hyperlink" xfId="2019" builtinId="9" hidden="1"/>
    <cellStyle name="Followed Hyperlink" xfId="2021" builtinId="9" hidden="1"/>
    <cellStyle name="Followed Hyperlink" xfId="2023" builtinId="9" hidden="1"/>
    <cellStyle name="Followed Hyperlink" xfId="2025" builtinId="9" hidden="1"/>
    <cellStyle name="Followed Hyperlink" xfId="2027" builtinId="9" hidden="1"/>
    <cellStyle name="Followed Hyperlink" xfId="2029" builtinId="9" hidden="1"/>
    <cellStyle name="Followed Hyperlink" xfId="2031" builtinId="9" hidden="1"/>
    <cellStyle name="Followed Hyperlink" xfId="2033" builtinId="9" hidden="1"/>
    <cellStyle name="Followed Hyperlink" xfId="2035" builtinId="9" hidden="1"/>
    <cellStyle name="Followed Hyperlink" xfId="2037" builtinId="9" hidden="1"/>
    <cellStyle name="Followed Hyperlink" xfId="2039" builtinId="9" hidden="1"/>
    <cellStyle name="Followed Hyperlink" xfId="2041" builtinId="9" hidden="1"/>
    <cellStyle name="Followed Hyperlink" xfId="2043" builtinId="9" hidden="1"/>
    <cellStyle name="Followed Hyperlink" xfId="2045" builtinId="9" hidden="1"/>
    <cellStyle name="Followed Hyperlink" xfId="2047" builtinId="9" hidden="1"/>
    <cellStyle name="Followed Hyperlink" xfId="2049" builtinId="9" hidden="1"/>
    <cellStyle name="Followed Hyperlink" xfId="2051" builtinId="9" hidden="1"/>
    <cellStyle name="Followed Hyperlink" xfId="2053" builtinId="9" hidden="1"/>
    <cellStyle name="Followed Hyperlink" xfId="2055" builtinId="9" hidden="1"/>
    <cellStyle name="Followed Hyperlink" xfId="2057" builtinId="9" hidden="1"/>
    <cellStyle name="Followed Hyperlink" xfId="2059" builtinId="9" hidden="1"/>
    <cellStyle name="Followed Hyperlink" xfId="2061" builtinId="9" hidden="1"/>
    <cellStyle name="Followed Hyperlink" xfId="2063" builtinId="9" hidden="1"/>
    <cellStyle name="Followed Hyperlink" xfId="2065" builtinId="9" hidden="1"/>
    <cellStyle name="Followed Hyperlink" xfId="2067" builtinId="9" hidden="1"/>
    <cellStyle name="Followed Hyperlink" xfId="2069" builtinId="9" hidden="1"/>
    <cellStyle name="Followed Hyperlink" xfId="2071" builtinId="9" hidden="1"/>
    <cellStyle name="Followed Hyperlink" xfId="2073" builtinId="9" hidden="1"/>
    <cellStyle name="Followed Hyperlink" xfId="2075" builtinId="9" hidden="1"/>
    <cellStyle name="Followed Hyperlink" xfId="2077" builtinId="9" hidden="1"/>
    <cellStyle name="Followed Hyperlink" xfId="2079" builtinId="9" hidden="1"/>
    <cellStyle name="Followed Hyperlink" xfId="2081" builtinId="9" hidden="1"/>
    <cellStyle name="Followed Hyperlink" xfId="2083" builtinId="9" hidden="1"/>
    <cellStyle name="Followed Hyperlink" xfId="2085" builtinId="9" hidden="1"/>
    <cellStyle name="Followed Hyperlink" xfId="2087" builtinId="9" hidden="1"/>
    <cellStyle name="Followed Hyperlink" xfId="2089" builtinId="9" hidden="1"/>
    <cellStyle name="Followed Hyperlink" xfId="2091" builtinId="9" hidden="1"/>
    <cellStyle name="Followed Hyperlink" xfId="2093" builtinId="9" hidden="1"/>
    <cellStyle name="Followed Hyperlink" xfId="2095" builtinId="9" hidden="1"/>
    <cellStyle name="Followed Hyperlink" xfId="2097" builtinId="9" hidden="1"/>
    <cellStyle name="Followed Hyperlink" xfId="2099" builtinId="9" hidden="1"/>
    <cellStyle name="Followed Hyperlink" xfId="2101" builtinId="9" hidden="1"/>
    <cellStyle name="Followed Hyperlink" xfId="2103" builtinId="9" hidden="1"/>
    <cellStyle name="Followed Hyperlink" xfId="2105" builtinId="9" hidden="1"/>
    <cellStyle name="Followed Hyperlink" xfId="2107" builtinId="9" hidden="1"/>
    <cellStyle name="Followed Hyperlink" xfId="2109" builtinId="9" hidden="1"/>
    <cellStyle name="Followed Hyperlink" xfId="2111" builtinId="9" hidden="1"/>
    <cellStyle name="Followed Hyperlink" xfId="2113" builtinId="9" hidden="1"/>
    <cellStyle name="Followed Hyperlink" xfId="2115" builtinId="9" hidden="1"/>
    <cellStyle name="Followed Hyperlink" xfId="2117" builtinId="9" hidden="1"/>
    <cellStyle name="Followed Hyperlink" xfId="2119" builtinId="9" hidden="1"/>
    <cellStyle name="Followed Hyperlink" xfId="2121" builtinId="9" hidden="1"/>
    <cellStyle name="Followed Hyperlink" xfId="2123" builtinId="9" hidden="1"/>
    <cellStyle name="Followed Hyperlink" xfId="2125" builtinId="9" hidden="1"/>
    <cellStyle name="Followed Hyperlink" xfId="2127" builtinId="9" hidden="1"/>
    <cellStyle name="Followed Hyperlink" xfId="2129" builtinId="9" hidden="1"/>
    <cellStyle name="Followed Hyperlink" xfId="2131" builtinId="9" hidden="1"/>
    <cellStyle name="Followed Hyperlink" xfId="2133" builtinId="9" hidden="1"/>
    <cellStyle name="Followed Hyperlink" xfId="2135" builtinId="9" hidden="1"/>
    <cellStyle name="Followed Hyperlink" xfId="2137" builtinId="9" hidden="1"/>
    <cellStyle name="Followed Hyperlink" xfId="2139" builtinId="9" hidden="1"/>
    <cellStyle name="Followed Hyperlink" xfId="2141" builtinId="9" hidden="1"/>
    <cellStyle name="Followed Hyperlink" xfId="2143" builtinId="9" hidden="1"/>
    <cellStyle name="Followed Hyperlink" xfId="2145" builtinId="9" hidden="1"/>
    <cellStyle name="Followed Hyperlink" xfId="2147" builtinId="9" hidden="1"/>
    <cellStyle name="Followed Hyperlink" xfId="2149" builtinId="9" hidden="1"/>
    <cellStyle name="Followed Hyperlink" xfId="2151" builtinId="9" hidden="1"/>
    <cellStyle name="Followed Hyperlink" xfId="2153" builtinId="9" hidden="1"/>
    <cellStyle name="Followed Hyperlink" xfId="2155" builtinId="9" hidden="1"/>
    <cellStyle name="Followed Hyperlink" xfId="2157" builtinId="9" hidden="1"/>
    <cellStyle name="Followed Hyperlink" xfId="2159" builtinId="9" hidden="1"/>
    <cellStyle name="Followed Hyperlink" xfId="2161" builtinId="9" hidden="1"/>
    <cellStyle name="Followed Hyperlink" xfId="2163" builtinId="9" hidden="1"/>
    <cellStyle name="Followed Hyperlink" xfId="2165" builtinId="9" hidden="1"/>
    <cellStyle name="Followed Hyperlink" xfId="2167" builtinId="9" hidden="1"/>
    <cellStyle name="Followed Hyperlink" xfId="2169" builtinId="9" hidden="1"/>
    <cellStyle name="Followed Hyperlink" xfId="2171" builtinId="9" hidden="1"/>
    <cellStyle name="Followed Hyperlink" xfId="2173" builtinId="9" hidden="1"/>
    <cellStyle name="Followed Hyperlink" xfId="2175" builtinId="9" hidden="1"/>
    <cellStyle name="Followed Hyperlink" xfId="2177" builtinId="9" hidden="1"/>
    <cellStyle name="Followed Hyperlink" xfId="2179" builtinId="9" hidden="1"/>
    <cellStyle name="Followed Hyperlink" xfId="2181" builtinId="9" hidden="1"/>
    <cellStyle name="Followed Hyperlink" xfId="2183" builtinId="9" hidden="1"/>
    <cellStyle name="Followed Hyperlink" xfId="2185" builtinId="9" hidden="1"/>
    <cellStyle name="Followed Hyperlink" xfId="2187" builtinId="9" hidden="1"/>
    <cellStyle name="Followed Hyperlink" xfId="2189" builtinId="9" hidden="1"/>
    <cellStyle name="Followed Hyperlink" xfId="2191" builtinId="9" hidden="1"/>
    <cellStyle name="Followed Hyperlink" xfId="2193" builtinId="9" hidden="1"/>
    <cellStyle name="Followed Hyperlink" xfId="2195" builtinId="9" hidden="1"/>
    <cellStyle name="Followed Hyperlink" xfId="2197" builtinId="9" hidden="1"/>
    <cellStyle name="Followed Hyperlink" xfId="2199" builtinId="9" hidden="1"/>
    <cellStyle name="Followed Hyperlink" xfId="2201" builtinId="9" hidden="1"/>
    <cellStyle name="Followed Hyperlink" xfId="2203" builtinId="9" hidden="1"/>
    <cellStyle name="Followed Hyperlink" xfId="2205" builtinId="9" hidden="1"/>
    <cellStyle name="Followed Hyperlink" xfId="2207" builtinId="9" hidden="1"/>
    <cellStyle name="Followed Hyperlink" xfId="2209" builtinId="9" hidden="1"/>
    <cellStyle name="Followed Hyperlink" xfId="2211" builtinId="9" hidden="1"/>
    <cellStyle name="Followed Hyperlink" xfId="2213" builtinId="9" hidden="1"/>
    <cellStyle name="Followed Hyperlink" xfId="2215" builtinId="9" hidden="1"/>
    <cellStyle name="Followed Hyperlink" xfId="2217" builtinId="9" hidden="1"/>
    <cellStyle name="Followed Hyperlink" xfId="2219" builtinId="9" hidden="1"/>
    <cellStyle name="Followed Hyperlink" xfId="2221" builtinId="9" hidden="1"/>
    <cellStyle name="Followed Hyperlink" xfId="2223" builtinId="9" hidden="1"/>
    <cellStyle name="Followed Hyperlink" xfId="2225" builtinId="9" hidden="1"/>
    <cellStyle name="Followed Hyperlink" xfId="2227" builtinId="9" hidden="1"/>
    <cellStyle name="Followed Hyperlink" xfId="2229" builtinId="9" hidden="1"/>
    <cellStyle name="Followed Hyperlink" xfId="2231" builtinId="9" hidden="1"/>
    <cellStyle name="Followed Hyperlink" xfId="2233" builtinId="9" hidden="1"/>
    <cellStyle name="Followed Hyperlink" xfId="2235" builtinId="9" hidden="1"/>
    <cellStyle name="Followed Hyperlink" xfId="2237" builtinId="9" hidden="1"/>
    <cellStyle name="Followed Hyperlink" xfId="2239" builtinId="9" hidden="1"/>
    <cellStyle name="Followed Hyperlink" xfId="2241" builtinId="9" hidden="1"/>
    <cellStyle name="Followed Hyperlink" xfId="2243" builtinId="9" hidden="1"/>
    <cellStyle name="Followed Hyperlink" xfId="2245" builtinId="9" hidden="1"/>
    <cellStyle name="Followed Hyperlink" xfId="2247" builtinId="9" hidden="1"/>
    <cellStyle name="Followed Hyperlink" xfId="2249" builtinId="9" hidden="1"/>
    <cellStyle name="Followed Hyperlink" xfId="2251" builtinId="9" hidden="1"/>
    <cellStyle name="Followed Hyperlink" xfId="2253" builtinId="9" hidden="1"/>
    <cellStyle name="Followed Hyperlink" xfId="2255" builtinId="9" hidden="1"/>
    <cellStyle name="Followed Hyperlink" xfId="2257" builtinId="9" hidden="1"/>
    <cellStyle name="Followed Hyperlink" xfId="2259" builtinId="9" hidden="1"/>
    <cellStyle name="Followed Hyperlink" xfId="2261" builtinId="9" hidden="1"/>
    <cellStyle name="Followed Hyperlink" xfId="2263" builtinId="9" hidden="1"/>
    <cellStyle name="Followed Hyperlink" xfId="2265" builtinId="9" hidden="1"/>
    <cellStyle name="Followed Hyperlink" xfId="2267" builtinId="9" hidden="1"/>
    <cellStyle name="Followed Hyperlink" xfId="2269" builtinId="9" hidden="1"/>
    <cellStyle name="Followed Hyperlink" xfId="2271" builtinId="9" hidden="1"/>
    <cellStyle name="Followed Hyperlink" xfId="2273" builtinId="9" hidden="1"/>
    <cellStyle name="Followed Hyperlink" xfId="2275" builtinId="9" hidden="1"/>
    <cellStyle name="Followed Hyperlink" xfId="2277" builtinId="9" hidden="1"/>
    <cellStyle name="Followed Hyperlink" xfId="2279" builtinId="9" hidden="1"/>
    <cellStyle name="Followed Hyperlink" xfId="2281" builtinId="9" hidden="1"/>
    <cellStyle name="Followed Hyperlink" xfId="2283" builtinId="9" hidden="1"/>
    <cellStyle name="Followed Hyperlink" xfId="2285" builtinId="9" hidden="1"/>
    <cellStyle name="Followed Hyperlink" xfId="2287" builtinId="9" hidden="1"/>
    <cellStyle name="Followed Hyperlink" xfId="2289" builtinId="9" hidden="1"/>
    <cellStyle name="Followed Hyperlink" xfId="2291" builtinId="9" hidden="1"/>
    <cellStyle name="Followed Hyperlink" xfId="2293" builtinId="9" hidden="1"/>
    <cellStyle name="Followed Hyperlink" xfId="2295" builtinId="9" hidden="1"/>
    <cellStyle name="Followed Hyperlink" xfId="2297" builtinId="9" hidden="1"/>
    <cellStyle name="Followed Hyperlink" xfId="2299" builtinId="9" hidden="1"/>
    <cellStyle name="Followed Hyperlink" xfId="2301" builtinId="9" hidden="1"/>
    <cellStyle name="Followed Hyperlink" xfId="2303" builtinId="9" hidden="1"/>
    <cellStyle name="Followed Hyperlink" xfId="2305" builtinId="9" hidden="1"/>
    <cellStyle name="Followed Hyperlink" xfId="2307" builtinId="9" hidden="1"/>
    <cellStyle name="Followed Hyperlink" xfId="2309" builtinId="9" hidden="1"/>
    <cellStyle name="Followed Hyperlink" xfId="2311" builtinId="9" hidden="1"/>
    <cellStyle name="Followed Hyperlink" xfId="2313" builtinId="9" hidden="1"/>
    <cellStyle name="Followed Hyperlink" xfId="2315" builtinId="9" hidden="1"/>
    <cellStyle name="Followed Hyperlink" xfId="2317" builtinId="9" hidden="1"/>
    <cellStyle name="Followed Hyperlink" xfId="2319" builtinId="9" hidden="1"/>
    <cellStyle name="Followed Hyperlink" xfId="2321" builtinId="9" hidden="1"/>
    <cellStyle name="Followed Hyperlink" xfId="2323" builtinId="9" hidden="1"/>
    <cellStyle name="Followed Hyperlink" xfId="2325" builtinId="9" hidden="1"/>
    <cellStyle name="Followed Hyperlink" xfId="2327" builtinId="9" hidden="1"/>
    <cellStyle name="Followed Hyperlink" xfId="2329" builtinId="9" hidden="1"/>
    <cellStyle name="Followed Hyperlink" xfId="2331" builtinId="9" hidden="1"/>
    <cellStyle name="Followed Hyperlink" xfId="2333" builtinId="9" hidden="1"/>
    <cellStyle name="Followed Hyperlink" xfId="2335" builtinId="9" hidden="1"/>
    <cellStyle name="Followed Hyperlink" xfId="2337" builtinId="9" hidden="1"/>
    <cellStyle name="Followed Hyperlink" xfId="2339" builtinId="9" hidden="1"/>
    <cellStyle name="Followed Hyperlink" xfId="2341" builtinId="9" hidden="1"/>
    <cellStyle name="Followed Hyperlink" xfId="2343" builtinId="9" hidden="1"/>
    <cellStyle name="Followed Hyperlink" xfId="2345" builtinId="9" hidden="1"/>
    <cellStyle name="Followed Hyperlink" xfId="2347" builtinId="9" hidden="1"/>
    <cellStyle name="Followed Hyperlink" xfId="2349" builtinId="9" hidden="1"/>
    <cellStyle name="Followed Hyperlink" xfId="2351" builtinId="9" hidden="1"/>
    <cellStyle name="Followed Hyperlink" xfId="2353" builtinId="9" hidden="1"/>
    <cellStyle name="Followed Hyperlink" xfId="2355" builtinId="9" hidden="1"/>
    <cellStyle name="Followed Hyperlink" xfId="2357" builtinId="9" hidden="1"/>
    <cellStyle name="Followed Hyperlink" xfId="2359" builtinId="9" hidden="1"/>
    <cellStyle name="Followed Hyperlink" xfId="2361" builtinId="9" hidden="1"/>
    <cellStyle name="Followed Hyperlink" xfId="2363" builtinId="9" hidden="1"/>
    <cellStyle name="Followed Hyperlink" xfId="2365" builtinId="9" hidden="1"/>
    <cellStyle name="Followed Hyperlink" xfId="2367" builtinId="9" hidden="1"/>
    <cellStyle name="Followed Hyperlink" xfId="2369" builtinId="9" hidden="1"/>
    <cellStyle name="Followed Hyperlink" xfId="2371" builtinId="9" hidden="1"/>
    <cellStyle name="Followed Hyperlink" xfId="2373" builtinId="9" hidden="1"/>
    <cellStyle name="Followed Hyperlink" xfId="2375" builtinId="9" hidden="1"/>
    <cellStyle name="Followed Hyperlink" xfId="2377" builtinId="9" hidden="1"/>
    <cellStyle name="Followed Hyperlink" xfId="2379" builtinId="9" hidden="1"/>
    <cellStyle name="Followed Hyperlink" xfId="2381" builtinId="9" hidden="1"/>
    <cellStyle name="Followed Hyperlink" xfId="2383" builtinId="9" hidden="1"/>
    <cellStyle name="Followed Hyperlink" xfId="2385" builtinId="9" hidden="1"/>
    <cellStyle name="Followed Hyperlink" xfId="2387" builtinId="9" hidden="1"/>
    <cellStyle name="Followed Hyperlink" xfId="2389" builtinId="9" hidden="1"/>
    <cellStyle name="Followed Hyperlink" xfId="2391" builtinId="9" hidden="1"/>
    <cellStyle name="Followed Hyperlink" xfId="2393" builtinId="9" hidden="1"/>
    <cellStyle name="Followed Hyperlink" xfId="2395" builtinId="9" hidden="1"/>
    <cellStyle name="Followed Hyperlink" xfId="2397" builtinId="9" hidden="1"/>
    <cellStyle name="Followed Hyperlink" xfId="2399" builtinId="9" hidden="1"/>
    <cellStyle name="Followed Hyperlink" xfId="2401" builtinId="9" hidden="1"/>
    <cellStyle name="Followed Hyperlink" xfId="2403" builtinId="9" hidden="1"/>
    <cellStyle name="Followed Hyperlink" xfId="2405" builtinId="9" hidden="1"/>
    <cellStyle name="Followed Hyperlink" xfId="2407" builtinId="9" hidden="1"/>
    <cellStyle name="Followed Hyperlink" xfId="2409" builtinId="9" hidden="1"/>
    <cellStyle name="Followed Hyperlink" xfId="2411" builtinId="9" hidden="1"/>
    <cellStyle name="Followed Hyperlink" xfId="2413" builtinId="9" hidden="1"/>
    <cellStyle name="Followed Hyperlink" xfId="2415" builtinId="9" hidden="1"/>
    <cellStyle name="Followed Hyperlink" xfId="2417" builtinId="9" hidden="1"/>
    <cellStyle name="Followed Hyperlink" xfId="2419" builtinId="9" hidden="1"/>
    <cellStyle name="Followed Hyperlink" xfId="2421" builtinId="9" hidden="1"/>
    <cellStyle name="Followed Hyperlink" xfId="2423" builtinId="9" hidden="1"/>
    <cellStyle name="Followed Hyperlink" xfId="2425" builtinId="9" hidden="1"/>
    <cellStyle name="Followed Hyperlink" xfId="2427" builtinId="9" hidden="1"/>
    <cellStyle name="Followed Hyperlink" xfId="2429" builtinId="9" hidden="1"/>
    <cellStyle name="Followed Hyperlink" xfId="2431" builtinId="9" hidden="1"/>
    <cellStyle name="Followed Hyperlink" xfId="2433" builtinId="9" hidden="1"/>
    <cellStyle name="Followed Hyperlink" xfId="2435" builtinId="9" hidden="1"/>
    <cellStyle name="Followed Hyperlink" xfId="2437" builtinId="9" hidden="1"/>
    <cellStyle name="Followed Hyperlink" xfId="2439" builtinId="9" hidden="1"/>
    <cellStyle name="Followed Hyperlink" xfId="2441" builtinId="9" hidden="1"/>
    <cellStyle name="Followed Hyperlink" xfId="2443" builtinId="9" hidden="1"/>
    <cellStyle name="Followed Hyperlink" xfId="2445" builtinId="9" hidden="1"/>
    <cellStyle name="Followed Hyperlink" xfId="2447" builtinId="9" hidden="1"/>
    <cellStyle name="Followed Hyperlink" xfId="2449" builtinId="9" hidden="1"/>
    <cellStyle name="Followed Hyperlink" xfId="2451" builtinId="9" hidden="1"/>
    <cellStyle name="Followed Hyperlink" xfId="2453" builtinId="9" hidden="1"/>
    <cellStyle name="Followed Hyperlink" xfId="2455" builtinId="9" hidden="1"/>
    <cellStyle name="Followed Hyperlink" xfId="2457" builtinId="9" hidden="1"/>
    <cellStyle name="Followed Hyperlink" xfId="2459" builtinId="9" hidden="1"/>
    <cellStyle name="Followed Hyperlink" xfId="2461" builtinId="9" hidden="1"/>
    <cellStyle name="Followed Hyperlink" xfId="2463" builtinId="9" hidden="1"/>
    <cellStyle name="Followed Hyperlink" xfId="2465" builtinId="9" hidden="1"/>
    <cellStyle name="Followed Hyperlink" xfId="2467" builtinId="9" hidden="1"/>
    <cellStyle name="Followed Hyperlink" xfId="2469" builtinId="9" hidden="1"/>
    <cellStyle name="Followed Hyperlink" xfId="2471" builtinId="9" hidden="1"/>
    <cellStyle name="Followed Hyperlink" xfId="2473" builtinId="9" hidden="1"/>
    <cellStyle name="Followed Hyperlink" xfId="2475" builtinId="9" hidden="1"/>
    <cellStyle name="Followed Hyperlink" xfId="2477" builtinId="9" hidden="1"/>
    <cellStyle name="Followed Hyperlink" xfId="2479" builtinId="9" hidden="1"/>
    <cellStyle name="Followed Hyperlink" xfId="2481" builtinId="9" hidden="1"/>
    <cellStyle name="Followed Hyperlink" xfId="2483" builtinId="9" hidden="1"/>
    <cellStyle name="Followed Hyperlink" xfId="2485" builtinId="9" hidden="1"/>
    <cellStyle name="Followed Hyperlink" xfId="2487" builtinId="9" hidden="1"/>
    <cellStyle name="Followed Hyperlink" xfId="2489" builtinId="9" hidden="1"/>
    <cellStyle name="Followed Hyperlink" xfId="2491" builtinId="9" hidden="1"/>
    <cellStyle name="Followed Hyperlink" xfId="2493" builtinId="9" hidden="1"/>
    <cellStyle name="Followed Hyperlink" xfId="2495" builtinId="9" hidden="1"/>
    <cellStyle name="Followed Hyperlink" xfId="2497" builtinId="9" hidden="1"/>
    <cellStyle name="Followed Hyperlink" xfId="2499" builtinId="9" hidden="1"/>
    <cellStyle name="Followed Hyperlink" xfId="2501" builtinId="9" hidden="1"/>
    <cellStyle name="Followed Hyperlink" xfId="2503" builtinId="9" hidden="1"/>
    <cellStyle name="Followed Hyperlink" xfId="2505" builtinId="9" hidden="1"/>
    <cellStyle name="Followed Hyperlink" xfId="2507" builtinId="9" hidden="1"/>
    <cellStyle name="Followed Hyperlink" xfId="2509" builtinId="9" hidden="1"/>
    <cellStyle name="Followed Hyperlink" xfId="2511" builtinId="9" hidden="1"/>
    <cellStyle name="Followed Hyperlink" xfId="2513" builtinId="9" hidden="1"/>
    <cellStyle name="Followed Hyperlink" xfId="2515" builtinId="9" hidden="1"/>
    <cellStyle name="Followed Hyperlink" xfId="2517" builtinId="9" hidden="1"/>
    <cellStyle name="Followed Hyperlink" xfId="2519" builtinId="9" hidden="1"/>
    <cellStyle name="Followed Hyperlink" xfId="2521" builtinId="9" hidden="1"/>
    <cellStyle name="Followed Hyperlink" xfId="2523" builtinId="9" hidden="1"/>
    <cellStyle name="Followed Hyperlink" xfId="2525" builtinId="9" hidden="1"/>
    <cellStyle name="Followed Hyperlink" xfId="2527" builtinId="9" hidden="1"/>
    <cellStyle name="Followed Hyperlink" xfId="2529" builtinId="9" hidden="1"/>
    <cellStyle name="Followed Hyperlink" xfId="2531" builtinId="9" hidden="1"/>
    <cellStyle name="Followed Hyperlink" xfId="2533" builtinId="9" hidden="1"/>
    <cellStyle name="Followed Hyperlink" xfId="2535" builtinId="9" hidden="1"/>
    <cellStyle name="Followed Hyperlink" xfId="2537" builtinId="9" hidden="1"/>
    <cellStyle name="Followed Hyperlink" xfId="2539" builtinId="9" hidden="1"/>
    <cellStyle name="Followed Hyperlink" xfId="2541" builtinId="9" hidden="1"/>
    <cellStyle name="Followed Hyperlink" xfId="2543" builtinId="9" hidden="1"/>
    <cellStyle name="Followed Hyperlink" xfId="2545" builtinId="9" hidden="1"/>
    <cellStyle name="Followed Hyperlink" xfId="2547" builtinId="9" hidden="1"/>
    <cellStyle name="Followed Hyperlink" xfId="2549" builtinId="9" hidden="1"/>
    <cellStyle name="Followed Hyperlink" xfId="2551" builtinId="9" hidden="1"/>
    <cellStyle name="Followed Hyperlink" xfId="2553" builtinId="9" hidden="1"/>
    <cellStyle name="Followed Hyperlink" xfId="2555" builtinId="9" hidden="1"/>
    <cellStyle name="Followed Hyperlink" xfId="2557" builtinId="9" hidden="1"/>
    <cellStyle name="Followed Hyperlink" xfId="2559" builtinId="9" hidden="1"/>
    <cellStyle name="Followed Hyperlink" xfId="2561" builtinId="9" hidden="1"/>
    <cellStyle name="Followed Hyperlink" xfId="2563" builtinId="9" hidden="1"/>
    <cellStyle name="Followed Hyperlink" xfId="2565" builtinId="9" hidden="1"/>
    <cellStyle name="Followed Hyperlink" xfId="2567" builtinId="9" hidden="1"/>
    <cellStyle name="Followed Hyperlink" xfId="2569" builtinId="9" hidden="1"/>
    <cellStyle name="Followed Hyperlink" xfId="2571" builtinId="9" hidden="1"/>
    <cellStyle name="Followed Hyperlink" xfId="2573" builtinId="9" hidden="1"/>
    <cellStyle name="Followed Hyperlink" xfId="2575" builtinId="9" hidden="1"/>
    <cellStyle name="Followed Hyperlink" xfId="2577" builtinId="9" hidden="1"/>
    <cellStyle name="Followed Hyperlink" xfId="2579" builtinId="9" hidden="1"/>
    <cellStyle name="Followed Hyperlink" xfId="2581" builtinId="9" hidden="1"/>
    <cellStyle name="Followed Hyperlink" xfId="2583" builtinId="9" hidden="1"/>
    <cellStyle name="Followed Hyperlink" xfId="2585" builtinId="9" hidden="1"/>
    <cellStyle name="Followed Hyperlink" xfId="2587" builtinId="9" hidden="1"/>
    <cellStyle name="Followed Hyperlink" xfId="2589" builtinId="9" hidden="1"/>
    <cellStyle name="Followed Hyperlink" xfId="2591" builtinId="9" hidden="1"/>
    <cellStyle name="Followed Hyperlink" xfId="2593" builtinId="9" hidden="1"/>
    <cellStyle name="Followed Hyperlink" xfId="2595" builtinId="9" hidden="1"/>
    <cellStyle name="Followed Hyperlink" xfId="2597" builtinId="9" hidden="1"/>
    <cellStyle name="Followed Hyperlink" xfId="2599" builtinId="9" hidden="1"/>
    <cellStyle name="Followed Hyperlink" xfId="2601" builtinId="9" hidden="1"/>
    <cellStyle name="Followed Hyperlink" xfId="2603" builtinId="9" hidden="1"/>
    <cellStyle name="Followed Hyperlink" xfId="2605" builtinId="9" hidden="1"/>
    <cellStyle name="Followed Hyperlink" xfId="2607" builtinId="9" hidden="1"/>
    <cellStyle name="Followed Hyperlink" xfId="2609" builtinId="9" hidden="1"/>
    <cellStyle name="Followed Hyperlink" xfId="2611" builtinId="9" hidden="1"/>
    <cellStyle name="Followed Hyperlink" xfId="2613" builtinId="9" hidden="1"/>
    <cellStyle name="Followed Hyperlink" xfId="2615" builtinId="9" hidden="1"/>
    <cellStyle name="Followed Hyperlink" xfId="2617" builtinId="9" hidden="1"/>
    <cellStyle name="Followed Hyperlink" xfId="2619" builtinId="9" hidden="1"/>
    <cellStyle name="Followed Hyperlink" xfId="2621" builtinId="9" hidden="1"/>
    <cellStyle name="Followed Hyperlink" xfId="2623" builtinId="9" hidden="1"/>
    <cellStyle name="Followed Hyperlink" xfId="2625" builtinId="9" hidden="1"/>
    <cellStyle name="Followed Hyperlink" xfId="2627" builtinId="9" hidden="1"/>
    <cellStyle name="Followed Hyperlink" xfId="2629" builtinId="9" hidden="1"/>
    <cellStyle name="Followed Hyperlink" xfId="2631" builtinId="9" hidden="1"/>
    <cellStyle name="Followed Hyperlink" xfId="2633" builtinId="9" hidden="1"/>
    <cellStyle name="Followed Hyperlink" xfId="2635" builtinId="9" hidden="1"/>
    <cellStyle name="Followed Hyperlink" xfId="2637" builtinId="9" hidden="1"/>
    <cellStyle name="Followed Hyperlink" xfId="2639" builtinId="9" hidden="1"/>
    <cellStyle name="Followed Hyperlink" xfId="2641" builtinId="9" hidden="1"/>
    <cellStyle name="Followed Hyperlink" xfId="2643" builtinId="9" hidden="1"/>
    <cellStyle name="Followed Hyperlink" xfId="2645" builtinId="9" hidden="1"/>
    <cellStyle name="Followed Hyperlink" xfId="2647" builtinId="9" hidden="1"/>
    <cellStyle name="Followed Hyperlink" xfId="2649" builtinId="9" hidden="1"/>
    <cellStyle name="Followed Hyperlink" xfId="2651" builtinId="9" hidden="1"/>
    <cellStyle name="Followed Hyperlink" xfId="2653" builtinId="9" hidden="1"/>
    <cellStyle name="Followed Hyperlink" xfId="2655" builtinId="9" hidden="1"/>
    <cellStyle name="Followed Hyperlink" xfId="2657" builtinId="9" hidden="1"/>
    <cellStyle name="Followed Hyperlink" xfId="2659" builtinId="9" hidden="1"/>
    <cellStyle name="Followed Hyperlink" xfId="2661" builtinId="9" hidden="1"/>
    <cellStyle name="Followed Hyperlink" xfId="2663" builtinId="9" hidden="1"/>
    <cellStyle name="Followed Hyperlink" xfId="2665" builtinId="9" hidden="1"/>
    <cellStyle name="Followed Hyperlink" xfId="2667" builtinId="9" hidden="1"/>
    <cellStyle name="Followed Hyperlink" xfId="2669" builtinId="9" hidden="1"/>
    <cellStyle name="Followed Hyperlink" xfId="2671" builtinId="9" hidden="1"/>
    <cellStyle name="Followed Hyperlink" xfId="2673" builtinId="9" hidden="1"/>
    <cellStyle name="Followed Hyperlink" xfId="2675" builtinId="9" hidden="1"/>
    <cellStyle name="Followed Hyperlink" xfId="2677" builtinId="9" hidden="1"/>
    <cellStyle name="Followed Hyperlink" xfId="2679" builtinId="9" hidden="1"/>
    <cellStyle name="Followed Hyperlink" xfId="2681" builtinId="9" hidden="1"/>
    <cellStyle name="Followed Hyperlink" xfId="2683" builtinId="9" hidden="1"/>
    <cellStyle name="Followed Hyperlink" xfId="2685" builtinId="9" hidden="1"/>
    <cellStyle name="Followed Hyperlink" xfId="2687" builtinId="9" hidden="1"/>
    <cellStyle name="Followed Hyperlink" xfId="2689" builtinId="9" hidden="1"/>
    <cellStyle name="Followed Hyperlink" xfId="2691" builtinId="9" hidden="1"/>
    <cellStyle name="Followed Hyperlink" xfId="2693" builtinId="9" hidden="1"/>
    <cellStyle name="Followed Hyperlink" xfId="2695" builtinId="9" hidden="1"/>
    <cellStyle name="Followed Hyperlink" xfId="2697" builtinId="9" hidden="1"/>
    <cellStyle name="Followed Hyperlink" xfId="2699" builtinId="9" hidden="1"/>
    <cellStyle name="Followed Hyperlink" xfId="2701" builtinId="9" hidden="1"/>
    <cellStyle name="Followed Hyperlink" xfId="2703" builtinId="9" hidden="1"/>
    <cellStyle name="Followed Hyperlink" xfId="2705" builtinId="9" hidden="1"/>
    <cellStyle name="Followed Hyperlink" xfId="2707" builtinId="9" hidden="1"/>
    <cellStyle name="Followed Hyperlink" xfId="2709" builtinId="9" hidden="1"/>
    <cellStyle name="Followed Hyperlink" xfId="2711" builtinId="9" hidden="1"/>
    <cellStyle name="Followed Hyperlink" xfId="2713" builtinId="9" hidden="1"/>
    <cellStyle name="Followed Hyperlink" xfId="2715" builtinId="9" hidden="1"/>
    <cellStyle name="Followed Hyperlink" xfId="2717" builtinId="9" hidden="1"/>
    <cellStyle name="Followed Hyperlink" xfId="2719" builtinId="9" hidden="1"/>
    <cellStyle name="Followed Hyperlink" xfId="2721" builtinId="9" hidden="1"/>
    <cellStyle name="Followed Hyperlink" xfId="2723" builtinId="9" hidden="1"/>
    <cellStyle name="Followed Hyperlink" xfId="2725" builtinId="9" hidden="1"/>
    <cellStyle name="Followed Hyperlink" xfId="2727" builtinId="9" hidden="1"/>
    <cellStyle name="Followed Hyperlink" xfId="2729" builtinId="9" hidden="1"/>
    <cellStyle name="Followed Hyperlink" xfId="2731" builtinId="9" hidden="1"/>
    <cellStyle name="Followed Hyperlink" xfId="2733" builtinId="9" hidden="1"/>
    <cellStyle name="Followed Hyperlink" xfId="2735" builtinId="9" hidden="1"/>
    <cellStyle name="Followed Hyperlink" xfId="2737" builtinId="9" hidden="1"/>
    <cellStyle name="Followed Hyperlink" xfId="2739" builtinId="9" hidden="1"/>
    <cellStyle name="Followed Hyperlink" xfId="2741" builtinId="9" hidden="1"/>
    <cellStyle name="Followed Hyperlink" xfId="2743" builtinId="9" hidden="1"/>
    <cellStyle name="Followed Hyperlink" xfId="2745" builtinId="9" hidden="1"/>
    <cellStyle name="Followed Hyperlink" xfId="2747" builtinId="9" hidden="1"/>
    <cellStyle name="Followed Hyperlink" xfId="2749" builtinId="9" hidden="1"/>
    <cellStyle name="Followed Hyperlink" xfId="2751" builtinId="9" hidden="1"/>
    <cellStyle name="Followed Hyperlink" xfId="2753" builtinId="9" hidden="1"/>
    <cellStyle name="Followed Hyperlink" xfId="2755" builtinId="9" hidden="1"/>
    <cellStyle name="Followed Hyperlink" xfId="2757" builtinId="9" hidden="1"/>
    <cellStyle name="Followed Hyperlink" xfId="2759" builtinId="9" hidden="1"/>
    <cellStyle name="Followed Hyperlink" xfId="2761" builtinId="9" hidden="1"/>
    <cellStyle name="Followed Hyperlink" xfId="2763" builtinId="9" hidden="1"/>
    <cellStyle name="Followed Hyperlink" xfId="2765" builtinId="9" hidden="1"/>
    <cellStyle name="Followed Hyperlink" xfId="2767" builtinId="9" hidden="1"/>
    <cellStyle name="Followed Hyperlink" xfId="2769" builtinId="9" hidden="1"/>
    <cellStyle name="Followed Hyperlink" xfId="2771" builtinId="9" hidden="1"/>
    <cellStyle name="Followed Hyperlink" xfId="2773" builtinId="9" hidden="1"/>
    <cellStyle name="Followed Hyperlink" xfId="2775" builtinId="9" hidden="1"/>
    <cellStyle name="Followed Hyperlink" xfId="2777" builtinId="9" hidden="1"/>
    <cellStyle name="Followed Hyperlink" xfId="2779" builtinId="9" hidden="1"/>
    <cellStyle name="Followed Hyperlink" xfId="2781" builtinId="9" hidden="1"/>
    <cellStyle name="Followed Hyperlink" xfId="2783" builtinId="9" hidden="1"/>
    <cellStyle name="Followed Hyperlink" xfId="2785" builtinId="9" hidden="1"/>
    <cellStyle name="Followed Hyperlink" xfId="2787" builtinId="9" hidden="1"/>
    <cellStyle name="Followed Hyperlink" xfId="2789" builtinId="9" hidden="1"/>
    <cellStyle name="Followed Hyperlink" xfId="2791" builtinId="9" hidden="1"/>
    <cellStyle name="Followed Hyperlink" xfId="2793" builtinId="9" hidden="1"/>
    <cellStyle name="Followed Hyperlink" xfId="2795" builtinId="9" hidden="1"/>
    <cellStyle name="Followed Hyperlink" xfId="2797" builtinId="9" hidden="1"/>
    <cellStyle name="Followed Hyperlink" xfId="2799" builtinId="9" hidden="1"/>
    <cellStyle name="Followed Hyperlink" xfId="2801" builtinId="9" hidden="1"/>
    <cellStyle name="Followed Hyperlink" xfId="2803" builtinId="9" hidden="1"/>
    <cellStyle name="Followed Hyperlink" xfId="2805" builtinId="9" hidden="1"/>
    <cellStyle name="Followed Hyperlink" xfId="2807" builtinId="9" hidden="1"/>
    <cellStyle name="Followed Hyperlink" xfId="2809" builtinId="9" hidden="1"/>
    <cellStyle name="Followed Hyperlink" xfId="2811" builtinId="9" hidden="1"/>
    <cellStyle name="Followed Hyperlink" xfId="2813" builtinId="9" hidden="1"/>
    <cellStyle name="Followed Hyperlink" xfId="2815" builtinId="9" hidden="1"/>
    <cellStyle name="Followed Hyperlink" xfId="2817" builtinId="9" hidden="1"/>
    <cellStyle name="Followed Hyperlink" xfId="2819" builtinId="9" hidden="1"/>
    <cellStyle name="Followed Hyperlink" xfId="2821" builtinId="9" hidden="1"/>
    <cellStyle name="Followed Hyperlink" xfId="2823" builtinId="9" hidden="1"/>
    <cellStyle name="Followed Hyperlink" xfId="2825" builtinId="9" hidden="1"/>
    <cellStyle name="Followed Hyperlink" xfId="2827" builtinId="9" hidden="1"/>
    <cellStyle name="Followed Hyperlink" xfId="2829" builtinId="9" hidden="1"/>
    <cellStyle name="Followed Hyperlink" xfId="2831" builtinId="9" hidden="1"/>
    <cellStyle name="Followed Hyperlink" xfId="2833" builtinId="9" hidden="1"/>
    <cellStyle name="Followed Hyperlink" xfId="2835" builtinId="9" hidden="1"/>
    <cellStyle name="Followed Hyperlink" xfId="2837" builtinId="9" hidden="1"/>
    <cellStyle name="Followed Hyperlink" xfId="2839" builtinId="9" hidden="1"/>
    <cellStyle name="Followed Hyperlink" xfId="2841" builtinId="9" hidden="1"/>
    <cellStyle name="Followed Hyperlink" xfId="2843" builtinId="9" hidden="1"/>
    <cellStyle name="Followed Hyperlink" xfId="2845" builtinId="9" hidden="1"/>
    <cellStyle name="Followed Hyperlink" xfId="2847" builtinId="9" hidden="1"/>
    <cellStyle name="Followed Hyperlink" xfId="2849" builtinId="9" hidden="1"/>
    <cellStyle name="Followed Hyperlink" xfId="2851" builtinId="9" hidden="1"/>
    <cellStyle name="Followed Hyperlink" xfId="2853" builtinId="9" hidden="1"/>
    <cellStyle name="Followed Hyperlink" xfId="2855" builtinId="9" hidden="1"/>
    <cellStyle name="Followed Hyperlink" xfId="2857" builtinId="9" hidden="1"/>
    <cellStyle name="Followed Hyperlink" xfId="2859" builtinId="9" hidden="1"/>
    <cellStyle name="Followed Hyperlink" xfId="2861" builtinId="9" hidden="1"/>
    <cellStyle name="Followed Hyperlink" xfId="2863" builtinId="9" hidden="1"/>
    <cellStyle name="Followed Hyperlink" xfId="2865" builtinId="9" hidden="1"/>
    <cellStyle name="Followed Hyperlink" xfId="2867" builtinId="9" hidden="1"/>
    <cellStyle name="Followed Hyperlink" xfId="2869" builtinId="9" hidden="1"/>
    <cellStyle name="Followed Hyperlink" xfId="2871" builtinId="9" hidden="1"/>
    <cellStyle name="Followed Hyperlink" xfId="2873" builtinId="9" hidden="1"/>
    <cellStyle name="Followed Hyperlink" xfId="2875" builtinId="9" hidden="1"/>
    <cellStyle name="Followed Hyperlink" xfId="2877" builtinId="9" hidden="1"/>
    <cellStyle name="Followed Hyperlink" xfId="2879" builtinId="9" hidden="1"/>
    <cellStyle name="Followed Hyperlink" xfId="2881" builtinId="9" hidden="1"/>
    <cellStyle name="Followed Hyperlink" xfId="2883" builtinId="9" hidden="1"/>
    <cellStyle name="Followed Hyperlink" xfId="2885" builtinId="9" hidden="1"/>
    <cellStyle name="Followed Hyperlink" xfId="2887" builtinId="9" hidden="1"/>
    <cellStyle name="Followed Hyperlink" xfId="2889" builtinId="9" hidden="1"/>
    <cellStyle name="Followed Hyperlink" xfId="2891" builtinId="9" hidden="1"/>
    <cellStyle name="Followed Hyperlink" xfId="2893" builtinId="9" hidden="1"/>
    <cellStyle name="Followed Hyperlink" xfId="2895" builtinId="9" hidden="1"/>
    <cellStyle name="Followed Hyperlink" xfId="2897" builtinId="9" hidden="1"/>
    <cellStyle name="Followed Hyperlink" xfId="2899" builtinId="9" hidden="1"/>
    <cellStyle name="Followed Hyperlink" xfId="2901" builtinId="9" hidden="1"/>
    <cellStyle name="Followed Hyperlink" xfId="2903" builtinId="9" hidden="1"/>
    <cellStyle name="Followed Hyperlink" xfId="2905" builtinId="9" hidden="1"/>
    <cellStyle name="Followed Hyperlink" xfId="2907" builtinId="9" hidden="1"/>
    <cellStyle name="Followed Hyperlink" xfId="2909" builtinId="9" hidden="1"/>
    <cellStyle name="Followed Hyperlink" xfId="2911" builtinId="9" hidden="1"/>
    <cellStyle name="Followed Hyperlink" xfId="2913" builtinId="9" hidden="1"/>
    <cellStyle name="Followed Hyperlink" xfId="2915" builtinId="9" hidden="1"/>
    <cellStyle name="Followed Hyperlink" xfId="2917" builtinId="9" hidden="1"/>
    <cellStyle name="Followed Hyperlink" xfId="2919" builtinId="9" hidden="1"/>
    <cellStyle name="Followed Hyperlink" xfId="2921" builtinId="9" hidden="1"/>
    <cellStyle name="Followed Hyperlink" xfId="2923" builtinId="9" hidden="1"/>
    <cellStyle name="Followed Hyperlink" xfId="2925" builtinId="9" hidden="1"/>
    <cellStyle name="Followed Hyperlink" xfId="2927" builtinId="9" hidden="1"/>
    <cellStyle name="Followed Hyperlink" xfId="2929" builtinId="9" hidden="1"/>
    <cellStyle name="Followed Hyperlink" xfId="2931" builtinId="9" hidden="1"/>
    <cellStyle name="Followed Hyperlink" xfId="2933" builtinId="9" hidden="1"/>
    <cellStyle name="Followed Hyperlink" xfId="2935" builtinId="9" hidden="1"/>
    <cellStyle name="Followed Hyperlink" xfId="2937" builtinId="9" hidden="1"/>
    <cellStyle name="Followed Hyperlink" xfId="2939" builtinId="9" hidden="1"/>
    <cellStyle name="Followed Hyperlink" xfId="2941" builtinId="9" hidden="1"/>
    <cellStyle name="Followed Hyperlink" xfId="2943" builtinId="9" hidden="1"/>
    <cellStyle name="Followed Hyperlink" xfId="2945" builtinId="9" hidden="1"/>
    <cellStyle name="Followed Hyperlink" xfId="2947" builtinId="9" hidden="1"/>
    <cellStyle name="Followed Hyperlink" xfId="2949" builtinId="9" hidden="1"/>
    <cellStyle name="Followed Hyperlink" xfId="2951" builtinId="9" hidden="1"/>
    <cellStyle name="Followed Hyperlink" xfId="2953" builtinId="9" hidden="1"/>
    <cellStyle name="Followed Hyperlink" xfId="2955" builtinId="9" hidden="1"/>
    <cellStyle name="Followed Hyperlink" xfId="2957" builtinId="9" hidden="1"/>
    <cellStyle name="Followed Hyperlink" xfId="2959" builtinId="9" hidden="1"/>
    <cellStyle name="Followed Hyperlink" xfId="2961" builtinId="9" hidden="1"/>
    <cellStyle name="Followed Hyperlink" xfId="2963" builtinId="9" hidden="1"/>
    <cellStyle name="Followed Hyperlink" xfId="2965" builtinId="9" hidden="1"/>
    <cellStyle name="Followed Hyperlink" xfId="2967" builtinId="9" hidden="1"/>
    <cellStyle name="Followed Hyperlink" xfId="2969" builtinId="9" hidden="1"/>
    <cellStyle name="Followed Hyperlink" xfId="2971" builtinId="9" hidden="1"/>
    <cellStyle name="Followed Hyperlink" xfId="2973" builtinId="9" hidden="1"/>
    <cellStyle name="Followed Hyperlink" xfId="2975" builtinId="9" hidden="1"/>
    <cellStyle name="Followed Hyperlink" xfId="2977" builtinId="9" hidden="1"/>
    <cellStyle name="Followed Hyperlink" xfId="2979" builtinId="9" hidden="1"/>
    <cellStyle name="Followed Hyperlink" xfId="2981" builtinId="9" hidden="1"/>
    <cellStyle name="Followed Hyperlink" xfId="2983" builtinId="9" hidden="1"/>
    <cellStyle name="Followed Hyperlink" xfId="2985" builtinId="9" hidden="1"/>
    <cellStyle name="Followed Hyperlink" xfId="2987" builtinId="9" hidden="1"/>
    <cellStyle name="Followed Hyperlink" xfId="2989" builtinId="9" hidden="1"/>
    <cellStyle name="Followed Hyperlink" xfId="2991" builtinId="9" hidden="1"/>
    <cellStyle name="Followed Hyperlink" xfId="2993" builtinId="9" hidden="1"/>
    <cellStyle name="Followed Hyperlink" xfId="2995" builtinId="9" hidden="1"/>
    <cellStyle name="Followed Hyperlink" xfId="2997" builtinId="9" hidden="1"/>
    <cellStyle name="Followed Hyperlink" xfId="2999" builtinId="9" hidden="1"/>
    <cellStyle name="Followed Hyperlink" xfId="3001" builtinId="9" hidden="1"/>
    <cellStyle name="Followed Hyperlink" xfId="3003" builtinId="9" hidden="1"/>
    <cellStyle name="Followed Hyperlink" xfId="3005" builtinId="9" hidden="1"/>
    <cellStyle name="Followed Hyperlink" xfId="3007" builtinId="9" hidden="1"/>
    <cellStyle name="Followed Hyperlink" xfId="3009" builtinId="9" hidden="1"/>
    <cellStyle name="Followed Hyperlink" xfId="3011" builtinId="9" hidden="1"/>
    <cellStyle name="Followed Hyperlink" xfId="3013" builtinId="9" hidden="1"/>
    <cellStyle name="Followed Hyperlink" xfId="3015" builtinId="9" hidden="1"/>
    <cellStyle name="Followed Hyperlink" xfId="3017" builtinId="9" hidden="1"/>
    <cellStyle name="Followed Hyperlink" xfId="3019" builtinId="9" hidden="1"/>
    <cellStyle name="Followed Hyperlink" xfId="3021" builtinId="9" hidden="1"/>
    <cellStyle name="Followed Hyperlink" xfId="3023" builtinId="9" hidden="1"/>
    <cellStyle name="Followed Hyperlink" xfId="3025" builtinId="9" hidden="1"/>
    <cellStyle name="Followed Hyperlink" xfId="3027" builtinId="9" hidden="1"/>
    <cellStyle name="Followed Hyperlink" xfId="3029" builtinId="9" hidden="1"/>
    <cellStyle name="Followed Hyperlink" xfId="3031" builtinId="9" hidden="1"/>
    <cellStyle name="Followed Hyperlink" xfId="3033" builtinId="9" hidden="1"/>
    <cellStyle name="Followed Hyperlink" xfId="3035" builtinId="9" hidden="1"/>
    <cellStyle name="Followed Hyperlink" xfId="3037" builtinId="9" hidden="1"/>
    <cellStyle name="Followed Hyperlink" xfId="3039" builtinId="9" hidden="1"/>
    <cellStyle name="Followed Hyperlink" xfId="3041" builtinId="9" hidden="1"/>
    <cellStyle name="Followed Hyperlink" xfId="3043" builtinId="9" hidden="1"/>
    <cellStyle name="Followed Hyperlink" xfId="3045" builtinId="9" hidden="1"/>
    <cellStyle name="Followed Hyperlink" xfId="3047" builtinId="9" hidden="1"/>
    <cellStyle name="Followed Hyperlink" xfId="3049" builtinId="9" hidden="1"/>
    <cellStyle name="Followed Hyperlink" xfId="3051" builtinId="9" hidden="1"/>
    <cellStyle name="Followed Hyperlink" xfId="3053" builtinId="9" hidden="1"/>
    <cellStyle name="Followed Hyperlink" xfId="3055" builtinId="9" hidden="1"/>
    <cellStyle name="Followed Hyperlink" xfId="3057" builtinId="9" hidden="1"/>
    <cellStyle name="Followed Hyperlink" xfId="3059" builtinId="9" hidden="1"/>
    <cellStyle name="Followed Hyperlink" xfId="3061" builtinId="9" hidden="1"/>
    <cellStyle name="Followed Hyperlink" xfId="3063" builtinId="9" hidden="1"/>
    <cellStyle name="Followed Hyperlink" xfId="3065" builtinId="9" hidden="1"/>
    <cellStyle name="Followed Hyperlink" xfId="3067" builtinId="9" hidden="1"/>
    <cellStyle name="Followed Hyperlink" xfId="3069" builtinId="9" hidden="1"/>
    <cellStyle name="Followed Hyperlink" xfId="3071" builtinId="9" hidden="1"/>
    <cellStyle name="Followed Hyperlink" xfId="3073" builtinId="9" hidden="1"/>
    <cellStyle name="Followed Hyperlink" xfId="3075" builtinId="9" hidden="1"/>
    <cellStyle name="Followed Hyperlink" xfId="3077" builtinId="9" hidden="1"/>
    <cellStyle name="Followed Hyperlink" xfId="3079" builtinId="9" hidden="1"/>
    <cellStyle name="Followed Hyperlink" xfId="3081" builtinId="9" hidden="1"/>
    <cellStyle name="Followed Hyperlink" xfId="3083" builtinId="9" hidden="1"/>
    <cellStyle name="Followed Hyperlink" xfId="3085" builtinId="9" hidden="1"/>
    <cellStyle name="Followed Hyperlink" xfId="3087" builtinId="9" hidden="1"/>
    <cellStyle name="Followed Hyperlink" xfId="3089" builtinId="9" hidden="1"/>
    <cellStyle name="Followed Hyperlink" xfId="3091" builtinId="9" hidden="1"/>
    <cellStyle name="Followed Hyperlink" xfId="3093" builtinId="9" hidden="1"/>
    <cellStyle name="Followed Hyperlink" xfId="3095" builtinId="9" hidden="1"/>
    <cellStyle name="Followed Hyperlink" xfId="3097" builtinId="9" hidden="1"/>
    <cellStyle name="Followed Hyperlink" xfId="3099" builtinId="9" hidden="1"/>
    <cellStyle name="Followed Hyperlink" xfId="3101" builtinId="9" hidden="1"/>
    <cellStyle name="Followed Hyperlink" xfId="3103" builtinId="9" hidden="1"/>
    <cellStyle name="Followed Hyperlink" xfId="3105" builtinId="9" hidden="1"/>
    <cellStyle name="Followed Hyperlink" xfId="3107" builtinId="9" hidden="1"/>
    <cellStyle name="Followed Hyperlink" xfId="3109" builtinId="9" hidden="1"/>
    <cellStyle name="Followed Hyperlink" xfId="3111" builtinId="9" hidden="1"/>
    <cellStyle name="Followed Hyperlink" xfId="3113" builtinId="9" hidden="1"/>
    <cellStyle name="Followed Hyperlink" xfId="3115" builtinId="9" hidden="1"/>
    <cellStyle name="Followed Hyperlink" xfId="3117" builtinId="9" hidden="1"/>
    <cellStyle name="Followed Hyperlink" xfId="3119" builtinId="9" hidden="1"/>
    <cellStyle name="Followed Hyperlink" xfId="3121" builtinId="9" hidden="1"/>
    <cellStyle name="Followed Hyperlink" xfId="3123" builtinId="9" hidden="1"/>
    <cellStyle name="Followed Hyperlink" xfId="3125" builtinId="9" hidden="1"/>
    <cellStyle name="Followed Hyperlink" xfId="3127" builtinId="9" hidden="1"/>
    <cellStyle name="Followed Hyperlink" xfId="3129" builtinId="9" hidden="1"/>
    <cellStyle name="Followed Hyperlink" xfId="3131" builtinId="9" hidden="1"/>
    <cellStyle name="Followed Hyperlink" xfId="3133" builtinId="9" hidden="1"/>
    <cellStyle name="Followed Hyperlink" xfId="3135" builtinId="9" hidden="1"/>
    <cellStyle name="Followed Hyperlink" xfId="3137" builtinId="9" hidden="1"/>
    <cellStyle name="Followed Hyperlink" xfId="3139" builtinId="9" hidden="1"/>
    <cellStyle name="Followed Hyperlink" xfId="3141" builtinId="9" hidden="1"/>
    <cellStyle name="Followed Hyperlink" xfId="3143" builtinId="9" hidden="1"/>
    <cellStyle name="Followed Hyperlink" xfId="3145" builtinId="9" hidden="1"/>
    <cellStyle name="Followed Hyperlink" xfId="3147" builtinId="9" hidden="1"/>
    <cellStyle name="Followed Hyperlink" xfId="3149" builtinId="9" hidden="1"/>
    <cellStyle name="Followed Hyperlink" xfId="3151" builtinId="9" hidden="1"/>
    <cellStyle name="Followed Hyperlink" xfId="3153" builtinId="9" hidden="1"/>
    <cellStyle name="Followed Hyperlink" xfId="3155" builtinId="9" hidden="1"/>
    <cellStyle name="Followed Hyperlink" xfId="3157" builtinId="9" hidden="1"/>
    <cellStyle name="Followed Hyperlink" xfId="3159" builtinId="9" hidden="1"/>
    <cellStyle name="Followed Hyperlink" xfId="3161" builtinId="9" hidden="1"/>
    <cellStyle name="Followed Hyperlink" xfId="3163" builtinId="9" hidden="1"/>
    <cellStyle name="Followed Hyperlink" xfId="3165" builtinId="9" hidden="1"/>
    <cellStyle name="Followed Hyperlink" xfId="3167" builtinId="9" hidden="1"/>
    <cellStyle name="Followed Hyperlink" xfId="3169" builtinId="9" hidden="1"/>
    <cellStyle name="Followed Hyperlink" xfId="3171" builtinId="9" hidden="1"/>
    <cellStyle name="Followed Hyperlink" xfId="3173" builtinId="9" hidden="1"/>
    <cellStyle name="Followed Hyperlink" xfId="3175" builtinId="9" hidden="1"/>
    <cellStyle name="Followed Hyperlink" xfId="3177" builtinId="9" hidden="1"/>
    <cellStyle name="Followed Hyperlink" xfId="3179" builtinId="9" hidden="1"/>
    <cellStyle name="Followed Hyperlink" xfId="3181" builtinId="9" hidden="1"/>
    <cellStyle name="Followed Hyperlink" xfId="3183" builtinId="9" hidden="1"/>
    <cellStyle name="Followed Hyperlink" xfId="3185" builtinId="9" hidden="1"/>
    <cellStyle name="Followed Hyperlink" xfId="3187" builtinId="9" hidden="1"/>
    <cellStyle name="Followed Hyperlink" xfId="3189" builtinId="9" hidden="1"/>
    <cellStyle name="Followed Hyperlink" xfId="3191" builtinId="9" hidden="1"/>
    <cellStyle name="Followed Hyperlink" xfId="3193" builtinId="9" hidden="1"/>
    <cellStyle name="Followed Hyperlink" xfId="3195" builtinId="9" hidden="1"/>
    <cellStyle name="Followed Hyperlink" xfId="3197" builtinId="9" hidden="1"/>
    <cellStyle name="Followed Hyperlink" xfId="3199" builtinId="9" hidden="1"/>
    <cellStyle name="Followed Hyperlink" xfId="3201" builtinId="9" hidden="1"/>
    <cellStyle name="Followed Hyperlink" xfId="3203" builtinId="9" hidden="1"/>
    <cellStyle name="Followed Hyperlink" xfId="3205" builtinId="9" hidden="1"/>
    <cellStyle name="Followed Hyperlink" xfId="3207" builtinId="9" hidden="1"/>
    <cellStyle name="Followed Hyperlink" xfId="3209" builtinId="9" hidden="1"/>
    <cellStyle name="Followed Hyperlink" xfId="3211" builtinId="9" hidden="1"/>
    <cellStyle name="Followed Hyperlink" xfId="3213" builtinId="9" hidden="1"/>
    <cellStyle name="Followed Hyperlink" xfId="3215" builtinId="9" hidden="1"/>
    <cellStyle name="Followed Hyperlink" xfId="3217" builtinId="9" hidden="1"/>
    <cellStyle name="Followed Hyperlink" xfId="3219" builtinId="9" hidden="1"/>
    <cellStyle name="Followed Hyperlink" xfId="3221" builtinId="9" hidden="1"/>
    <cellStyle name="Followed Hyperlink" xfId="3223" builtinId="9" hidden="1"/>
    <cellStyle name="Followed Hyperlink" xfId="3225" builtinId="9" hidden="1"/>
    <cellStyle name="Followed Hyperlink" xfId="3227" builtinId="9" hidden="1"/>
    <cellStyle name="Followed Hyperlink" xfId="3229" builtinId="9" hidden="1"/>
    <cellStyle name="Followed Hyperlink" xfId="3231" builtinId="9" hidden="1"/>
    <cellStyle name="Followed Hyperlink" xfId="3233" builtinId="9" hidden="1"/>
    <cellStyle name="Followed Hyperlink" xfId="3235" builtinId="9" hidden="1"/>
    <cellStyle name="Followed Hyperlink" xfId="3237" builtinId="9" hidden="1"/>
    <cellStyle name="Followed Hyperlink" xfId="3239" builtinId="9" hidden="1"/>
    <cellStyle name="Followed Hyperlink" xfId="3241" builtinId="9" hidden="1"/>
    <cellStyle name="Followed Hyperlink" xfId="3243" builtinId="9" hidden="1"/>
    <cellStyle name="Followed Hyperlink" xfId="3245" builtinId="9" hidden="1"/>
    <cellStyle name="Followed Hyperlink" xfId="3247" builtinId="9" hidden="1"/>
    <cellStyle name="Followed Hyperlink" xfId="3249" builtinId="9" hidden="1"/>
    <cellStyle name="Followed Hyperlink" xfId="3251" builtinId="9" hidden="1"/>
    <cellStyle name="Followed Hyperlink" xfId="3253" builtinId="9" hidden="1"/>
    <cellStyle name="Followed Hyperlink" xfId="3255" builtinId="9" hidden="1"/>
    <cellStyle name="Followed Hyperlink" xfId="3257" builtinId="9" hidden="1"/>
    <cellStyle name="Followed Hyperlink" xfId="3259" builtinId="9" hidden="1"/>
    <cellStyle name="Followed Hyperlink" xfId="3261" builtinId="9" hidden="1"/>
    <cellStyle name="Followed Hyperlink" xfId="3263" builtinId="9" hidden="1"/>
    <cellStyle name="Followed Hyperlink" xfId="3265" builtinId="9" hidden="1"/>
    <cellStyle name="Followed Hyperlink" xfId="3267" builtinId="9" hidden="1"/>
    <cellStyle name="Followed Hyperlink" xfId="3269" builtinId="9" hidden="1"/>
    <cellStyle name="Followed Hyperlink" xfId="3271" builtinId="9" hidden="1"/>
    <cellStyle name="Followed Hyperlink" xfId="3273" builtinId="9" hidden="1"/>
    <cellStyle name="Followed Hyperlink" xfId="3275" builtinId="9" hidden="1"/>
    <cellStyle name="Followed Hyperlink" xfId="3277" builtinId="9" hidden="1"/>
    <cellStyle name="Followed Hyperlink" xfId="3279" builtinId="9" hidden="1"/>
    <cellStyle name="Followed Hyperlink" xfId="3281" builtinId="9" hidden="1"/>
    <cellStyle name="Followed Hyperlink" xfId="3283" builtinId="9" hidden="1"/>
    <cellStyle name="Followed Hyperlink" xfId="3285" builtinId="9" hidden="1"/>
    <cellStyle name="Followed Hyperlink" xfId="3287" builtinId="9" hidden="1"/>
    <cellStyle name="Followed Hyperlink" xfId="3289" builtinId="9" hidden="1"/>
    <cellStyle name="Followed Hyperlink" xfId="3291" builtinId="9" hidden="1"/>
    <cellStyle name="Followed Hyperlink" xfId="3293" builtinId="9" hidden="1"/>
    <cellStyle name="Followed Hyperlink" xfId="3295" builtinId="9" hidden="1"/>
    <cellStyle name="Followed Hyperlink" xfId="3297" builtinId="9" hidden="1"/>
    <cellStyle name="Followed Hyperlink" xfId="3299" builtinId="9" hidden="1"/>
    <cellStyle name="Followed Hyperlink" xfId="3301" builtinId="9" hidden="1"/>
    <cellStyle name="Followed Hyperlink" xfId="3303" builtinId="9" hidden="1"/>
    <cellStyle name="Followed Hyperlink" xfId="3305" builtinId="9" hidden="1"/>
    <cellStyle name="Followed Hyperlink" xfId="3307" builtinId="9" hidden="1"/>
    <cellStyle name="Followed Hyperlink" xfId="3309" builtinId="9" hidden="1"/>
    <cellStyle name="Followed Hyperlink" xfId="3311" builtinId="9" hidden="1"/>
    <cellStyle name="Followed Hyperlink" xfId="3313" builtinId="9" hidden="1"/>
    <cellStyle name="Followed Hyperlink" xfId="3315" builtinId="9" hidden="1"/>
    <cellStyle name="Followed Hyperlink" xfId="3317" builtinId="9" hidden="1"/>
    <cellStyle name="Followed Hyperlink" xfId="3319" builtinId="9" hidden="1"/>
    <cellStyle name="Followed Hyperlink" xfId="3321" builtinId="9" hidden="1"/>
    <cellStyle name="Followed Hyperlink" xfId="3323" builtinId="9" hidden="1"/>
    <cellStyle name="Followed Hyperlink" xfId="3325" builtinId="9" hidden="1"/>
    <cellStyle name="Followed Hyperlink" xfId="3327" builtinId="9" hidden="1"/>
    <cellStyle name="Followed Hyperlink" xfId="3329" builtinId="9" hidden="1"/>
    <cellStyle name="Followed Hyperlink" xfId="3331" builtinId="9" hidden="1"/>
    <cellStyle name="Followed Hyperlink" xfId="3333" builtinId="9" hidden="1"/>
    <cellStyle name="Followed Hyperlink" xfId="3335" builtinId="9" hidden="1"/>
    <cellStyle name="Followed Hyperlink" xfId="3337" builtinId="9" hidden="1"/>
    <cellStyle name="Followed Hyperlink" xfId="3339" builtinId="9" hidden="1"/>
    <cellStyle name="Followed Hyperlink" xfId="3341" builtinId="9" hidden="1"/>
    <cellStyle name="Followed Hyperlink" xfId="3343" builtinId="9" hidden="1"/>
    <cellStyle name="Followed Hyperlink" xfId="3345" builtinId="9" hidden="1"/>
    <cellStyle name="Followed Hyperlink" xfId="3347" builtinId="9" hidden="1"/>
    <cellStyle name="Followed Hyperlink" xfId="3349" builtinId="9" hidden="1"/>
    <cellStyle name="Followed Hyperlink" xfId="3351" builtinId="9" hidden="1"/>
    <cellStyle name="Followed Hyperlink" xfId="3353" builtinId="9" hidden="1"/>
    <cellStyle name="Followed Hyperlink" xfId="3355" builtinId="9" hidden="1"/>
    <cellStyle name="Followed Hyperlink" xfId="3357" builtinId="9" hidden="1"/>
    <cellStyle name="Followed Hyperlink" xfId="3359" builtinId="9" hidden="1"/>
    <cellStyle name="Followed Hyperlink" xfId="3361" builtinId="9" hidden="1"/>
    <cellStyle name="Followed Hyperlink" xfId="3363" builtinId="9" hidden="1"/>
    <cellStyle name="Followed Hyperlink" xfId="3365" builtinId="9" hidden="1"/>
    <cellStyle name="Followed Hyperlink" xfId="3367" builtinId="9" hidden="1"/>
    <cellStyle name="Followed Hyperlink" xfId="3369" builtinId="9" hidden="1"/>
    <cellStyle name="Followed Hyperlink" xfId="3371" builtinId="9" hidden="1"/>
    <cellStyle name="Followed Hyperlink" xfId="3373" builtinId="9" hidden="1"/>
    <cellStyle name="Followed Hyperlink" xfId="3375" builtinId="9" hidden="1"/>
    <cellStyle name="Followed Hyperlink" xfId="3377" builtinId="9" hidden="1"/>
    <cellStyle name="Followed Hyperlink" xfId="3379" builtinId="9" hidden="1"/>
    <cellStyle name="Followed Hyperlink" xfId="3381" builtinId="9" hidden="1"/>
    <cellStyle name="Followed Hyperlink" xfId="3383" builtinId="9" hidden="1"/>
    <cellStyle name="Followed Hyperlink" xfId="3385" builtinId="9" hidden="1"/>
    <cellStyle name="Followed Hyperlink" xfId="3387" builtinId="9" hidden="1"/>
    <cellStyle name="Followed Hyperlink" xfId="3389" builtinId="9" hidden="1"/>
    <cellStyle name="Followed Hyperlink" xfId="3391" builtinId="9" hidden="1"/>
    <cellStyle name="Followed Hyperlink" xfId="3393" builtinId="9" hidden="1"/>
    <cellStyle name="Followed Hyperlink" xfId="3395" builtinId="9" hidden="1"/>
    <cellStyle name="Followed Hyperlink" xfId="3397" builtinId="9" hidden="1"/>
    <cellStyle name="Followed Hyperlink" xfId="3399" builtinId="9" hidden="1"/>
    <cellStyle name="Followed Hyperlink" xfId="3401" builtinId="9" hidden="1"/>
    <cellStyle name="Followed Hyperlink" xfId="3403" builtinId="9" hidden="1"/>
    <cellStyle name="Followed Hyperlink" xfId="3405" builtinId="9" hidden="1"/>
    <cellStyle name="Followed Hyperlink" xfId="3407" builtinId="9" hidden="1"/>
    <cellStyle name="Followed Hyperlink" xfId="3409" builtinId="9" hidden="1"/>
    <cellStyle name="Followed Hyperlink" xfId="3411" builtinId="9" hidden="1"/>
    <cellStyle name="Followed Hyperlink" xfId="3413" builtinId="9" hidden="1"/>
    <cellStyle name="Followed Hyperlink" xfId="3415" builtinId="9" hidden="1"/>
    <cellStyle name="Followed Hyperlink" xfId="3417" builtinId="9" hidden="1"/>
    <cellStyle name="Followed Hyperlink" xfId="3419" builtinId="9" hidden="1"/>
    <cellStyle name="Followed Hyperlink" xfId="3421" builtinId="9" hidden="1"/>
    <cellStyle name="Followed Hyperlink" xfId="3423" builtinId="9" hidden="1"/>
    <cellStyle name="Followed Hyperlink" xfId="3425" builtinId="9" hidden="1"/>
    <cellStyle name="Followed Hyperlink" xfId="3427" builtinId="9" hidden="1"/>
    <cellStyle name="Followed Hyperlink" xfId="3429" builtinId="9" hidden="1"/>
    <cellStyle name="Followed Hyperlink" xfId="3431" builtinId="9" hidden="1"/>
    <cellStyle name="Followed Hyperlink" xfId="3433" builtinId="9" hidden="1"/>
    <cellStyle name="Followed Hyperlink" xfId="3435" builtinId="9" hidden="1"/>
    <cellStyle name="Followed Hyperlink" xfId="3437" builtinId="9" hidden="1"/>
    <cellStyle name="Followed Hyperlink" xfId="3439" builtinId="9" hidden="1"/>
    <cellStyle name="Followed Hyperlink" xfId="3441" builtinId="9" hidden="1"/>
    <cellStyle name="Followed Hyperlink" xfId="3443" builtinId="9" hidden="1"/>
    <cellStyle name="Followed Hyperlink" xfId="3445" builtinId="9" hidden="1"/>
    <cellStyle name="Followed Hyperlink" xfId="3447" builtinId="9" hidden="1"/>
    <cellStyle name="Followed Hyperlink" xfId="3449" builtinId="9" hidden="1"/>
    <cellStyle name="Followed Hyperlink" xfId="3451" builtinId="9" hidden="1"/>
    <cellStyle name="Followed Hyperlink" xfId="3453" builtinId="9" hidden="1"/>
    <cellStyle name="Followed Hyperlink" xfId="3455" builtinId="9" hidden="1"/>
    <cellStyle name="Followed Hyperlink" xfId="3457" builtinId="9" hidden="1"/>
    <cellStyle name="Followed Hyperlink" xfId="3459" builtinId="9" hidden="1"/>
    <cellStyle name="Followed Hyperlink" xfId="3461" builtinId="9" hidden="1"/>
    <cellStyle name="Followed Hyperlink" xfId="3463" builtinId="9" hidden="1"/>
    <cellStyle name="Followed Hyperlink" xfId="3465" builtinId="9" hidden="1"/>
    <cellStyle name="Followed Hyperlink" xfId="3467" builtinId="9" hidden="1"/>
    <cellStyle name="Followed Hyperlink" xfId="3469" builtinId="9" hidden="1"/>
    <cellStyle name="Followed Hyperlink" xfId="3471" builtinId="9" hidden="1"/>
    <cellStyle name="Followed Hyperlink" xfId="3473" builtinId="9" hidden="1"/>
    <cellStyle name="Followed Hyperlink" xfId="3475" builtinId="9" hidden="1"/>
    <cellStyle name="Followed Hyperlink" xfId="3477" builtinId="9" hidden="1"/>
    <cellStyle name="Followed Hyperlink" xfId="3479" builtinId="9" hidden="1"/>
    <cellStyle name="Followed Hyperlink" xfId="3481" builtinId="9" hidden="1"/>
    <cellStyle name="Followed Hyperlink" xfId="3483" builtinId="9" hidden="1"/>
    <cellStyle name="Followed Hyperlink" xfId="3485" builtinId="9" hidden="1"/>
    <cellStyle name="Followed Hyperlink" xfId="3487" builtinId="9" hidden="1"/>
    <cellStyle name="Followed Hyperlink" xfId="3489" builtinId="9" hidden="1"/>
    <cellStyle name="Followed Hyperlink" xfId="3491" builtinId="9" hidden="1"/>
    <cellStyle name="Followed Hyperlink" xfId="3493" builtinId="9" hidden="1"/>
    <cellStyle name="Followed Hyperlink" xfId="3495" builtinId="9" hidden="1"/>
    <cellStyle name="Followed Hyperlink" xfId="3497" builtinId="9" hidden="1"/>
    <cellStyle name="Followed Hyperlink" xfId="3499" builtinId="9" hidden="1"/>
    <cellStyle name="Followed Hyperlink" xfId="3501" builtinId="9" hidden="1"/>
    <cellStyle name="Followed Hyperlink" xfId="3503" builtinId="9" hidden="1"/>
    <cellStyle name="Followed Hyperlink" xfId="3505" builtinId="9" hidden="1"/>
    <cellStyle name="Followed Hyperlink" xfId="3507" builtinId="9" hidden="1"/>
    <cellStyle name="Followed Hyperlink" xfId="3509" builtinId="9" hidden="1"/>
    <cellStyle name="Followed Hyperlink" xfId="3511" builtinId="9" hidden="1"/>
    <cellStyle name="Followed Hyperlink" xfId="3513" builtinId="9" hidden="1"/>
    <cellStyle name="Followed Hyperlink" xfId="3515" builtinId="9" hidden="1"/>
    <cellStyle name="Followed Hyperlink" xfId="3517" builtinId="9" hidden="1"/>
    <cellStyle name="Followed Hyperlink" xfId="3519" builtinId="9" hidden="1"/>
    <cellStyle name="Followed Hyperlink" xfId="3521" builtinId="9" hidden="1"/>
    <cellStyle name="Followed Hyperlink" xfId="3523" builtinId="9" hidden="1"/>
    <cellStyle name="Followed Hyperlink" xfId="3525" builtinId="9" hidden="1"/>
    <cellStyle name="Followed Hyperlink" xfId="3527" builtinId="9" hidden="1"/>
    <cellStyle name="Followed Hyperlink" xfId="3529" builtinId="9" hidden="1"/>
    <cellStyle name="Followed Hyperlink" xfId="3531" builtinId="9" hidden="1"/>
    <cellStyle name="Followed Hyperlink" xfId="3533" builtinId="9" hidden="1"/>
    <cellStyle name="Followed Hyperlink" xfId="3535" builtinId="9" hidden="1"/>
    <cellStyle name="Followed Hyperlink" xfId="3537" builtinId="9" hidden="1"/>
    <cellStyle name="Followed Hyperlink" xfId="3539" builtinId="9" hidden="1"/>
    <cellStyle name="Followed Hyperlink" xfId="3541" builtinId="9" hidden="1"/>
    <cellStyle name="Followed Hyperlink" xfId="3543" builtinId="9" hidden="1"/>
    <cellStyle name="Followed Hyperlink" xfId="3545" builtinId="9" hidden="1"/>
    <cellStyle name="Followed Hyperlink" xfId="3547" builtinId="9" hidden="1"/>
    <cellStyle name="Followed Hyperlink" xfId="3549" builtinId="9" hidden="1"/>
    <cellStyle name="Followed Hyperlink" xfId="3551" builtinId="9" hidden="1"/>
    <cellStyle name="Followed Hyperlink" xfId="3553" builtinId="9" hidden="1"/>
    <cellStyle name="Followed Hyperlink" xfId="3555" builtinId="9" hidden="1"/>
    <cellStyle name="Followed Hyperlink" xfId="3557" builtinId="9" hidden="1"/>
    <cellStyle name="Followed Hyperlink" xfId="3559" builtinId="9" hidden="1"/>
    <cellStyle name="Followed Hyperlink" xfId="3561" builtinId="9" hidden="1"/>
    <cellStyle name="Followed Hyperlink" xfId="3563" builtinId="9" hidden="1"/>
    <cellStyle name="Followed Hyperlink" xfId="3565" builtinId="9" hidden="1"/>
    <cellStyle name="Followed Hyperlink" xfId="3567" builtinId="9" hidden="1"/>
    <cellStyle name="Followed Hyperlink" xfId="3569" builtinId="9" hidden="1"/>
    <cellStyle name="Followed Hyperlink" xfId="3571" builtinId="9" hidden="1"/>
    <cellStyle name="Followed Hyperlink" xfId="3573" builtinId="9" hidden="1"/>
    <cellStyle name="Followed Hyperlink" xfId="3575" builtinId="9" hidden="1"/>
    <cellStyle name="Followed Hyperlink" xfId="3577" builtinId="9" hidden="1"/>
    <cellStyle name="Followed Hyperlink" xfId="3579" builtinId="9" hidden="1"/>
    <cellStyle name="Followed Hyperlink" xfId="3581" builtinId="9" hidden="1"/>
    <cellStyle name="Followed Hyperlink" xfId="3583" builtinId="9" hidden="1"/>
    <cellStyle name="Followed Hyperlink" xfId="3585" builtinId="9" hidden="1"/>
    <cellStyle name="Followed Hyperlink" xfId="3587" builtinId="9" hidden="1"/>
    <cellStyle name="Followed Hyperlink" xfId="3589" builtinId="9" hidden="1"/>
    <cellStyle name="Followed Hyperlink" xfId="3591" builtinId="9" hidden="1"/>
    <cellStyle name="Followed Hyperlink" xfId="3593" builtinId="9" hidden="1"/>
    <cellStyle name="Followed Hyperlink" xfId="3595" builtinId="9" hidden="1"/>
    <cellStyle name="Followed Hyperlink" xfId="3597" builtinId="9" hidden="1"/>
    <cellStyle name="Followed Hyperlink" xfId="3599" builtinId="9" hidden="1"/>
    <cellStyle name="Followed Hyperlink" xfId="3601" builtinId="9" hidden="1"/>
    <cellStyle name="Followed Hyperlink" xfId="3603" builtinId="9" hidden="1"/>
    <cellStyle name="Followed Hyperlink" xfId="3605" builtinId="9" hidden="1"/>
    <cellStyle name="Followed Hyperlink" xfId="3607" builtinId="9" hidden="1"/>
    <cellStyle name="Followed Hyperlink" xfId="3609" builtinId="9" hidden="1"/>
    <cellStyle name="Followed Hyperlink" xfId="3611" builtinId="9" hidden="1"/>
    <cellStyle name="Followed Hyperlink" xfId="3613" builtinId="9" hidden="1"/>
    <cellStyle name="Followed Hyperlink" xfId="3615" builtinId="9" hidden="1"/>
    <cellStyle name="Followed Hyperlink" xfId="3617" builtinId="9" hidden="1"/>
    <cellStyle name="Followed Hyperlink" xfId="3619" builtinId="9" hidden="1"/>
    <cellStyle name="Followed Hyperlink" xfId="3621" builtinId="9" hidden="1"/>
    <cellStyle name="Followed Hyperlink" xfId="362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4" builtinId="8" hidden="1"/>
    <cellStyle name="Hyperlink" xfId="1396" builtinId="8" hidden="1"/>
    <cellStyle name="Hyperlink" xfId="1398" builtinId="8" hidden="1"/>
    <cellStyle name="Hyperlink" xfId="1400" builtinId="8" hidden="1"/>
    <cellStyle name="Hyperlink" xfId="1402" builtinId="8" hidden="1"/>
    <cellStyle name="Hyperlink" xfId="1404" builtinId="8" hidden="1"/>
    <cellStyle name="Hyperlink" xfId="1406" builtinId="8" hidden="1"/>
    <cellStyle name="Hyperlink" xfId="1408" builtinId="8" hidden="1"/>
    <cellStyle name="Hyperlink" xfId="1410" builtinId="8" hidden="1"/>
    <cellStyle name="Hyperlink" xfId="1412" builtinId="8" hidden="1"/>
    <cellStyle name="Hyperlink" xfId="1414" builtinId="8" hidden="1"/>
    <cellStyle name="Hyperlink" xfId="1416" builtinId="8" hidden="1"/>
    <cellStyle name="Hyperlink" xfId="1418" builtinId="8" hidden="1"/>
    <cellStyle name="Hyperlink" xfId="1420" builtinId="8" hidden="1"/>
    <cellStyle name="Hyperlink" xfId="1422" builtinId="8" hidden="1"/>
    <cellStyle name="Hyperlink" xfId="1424" builtinId="8" hidden="1"/>
    <cellStyle name="Hyperlink" xfId="1426" builtinId="8" hidden="1"/>
    <cellStyle name="Hyperlink" xfId="1428" builtinId="8" hidden="1"/>
    <cellStyle name="Hyperlink" xfId="1430" builtinId="8" hidden="1"/>
    <cellStyle name="Hyperlink" xfId="1432" builtinId="8" hidden="1"/>
    <cellStyle name="Hyperlink" xfId="1434" builtinId="8" hidden="1"/>
    <cellStyle name="Hyperlink" xfId="1436" builtinId="8" hidden="1"/>
    <cellStyle name="Hyperlink" xfId="1438" builtinId="8" hidden="1"/>
    <cellStyle name="Hyperlink" xfId="1440" builtinId="8" hidden="1"/>
    <cellStyle name="Hyperlink" xfId="1442" builtinId="8" hidden="1"/>
    <cellStyle name="Hyperlink" xfId="1444" builtinId="8" hidden="1"/>
    <cellStyle name="Hyperlink" xfId="1446" builtinId="8" hidden="1"/>
    <cellStyle name="Hyperlink" xfId="1448" builtinId="8" hidden="1"/>
    <cellStyle name="Hyperlink" xfId="1450" builtinId="8" hidden="1"/>
    <cellStyle name="Hyperlink" xfId="1452" builtinId="8" hidden="1"/>
    <cellStyle name="Hyperlink" xfId="1454" builtinId="8" hidden="1"/>
    <cellStyle name="Hyperlink" xfId="1456" builtinId="8" hidden="1"/>
    <cellStyle name="Hyperlink" xfId="1458" builtinId="8" hidden="1"/>
    <cellStyle name="Hyperlink" xfId="1460" builtinId="8" hidden="1"/>
    <cellStyle name="Hyperlink" xfId="1462" builtinId="8" hidden="1"/>
    <cellStyle name="Hyperlink" xfId="1464" builtinId="8" hidden="1"/>
    <cellStyle name="Hyperlink" xfId="1466" builtinId="8" hidden="1"/>
    <cellStyle name="Hyperlink" xfId="1468" builtinId="8" hidden="1"/>
    <cellStyle name="Hyperlink" xfId="1470" builtinId="8" hidden="1"/>
    <cellStyle name="Hyperlink" xfId="1472" builtinId="8" hidden="1"/>
    <cellStyle name="Hyperlink" xfId="1474" builtinId="8" hidden="1"/>
    <cellStyle name="Hyperlink" xfId="1476" builtinId="8" hidden="1"/>
    <cellStyle name="Hyperlink" xfId="1478" builtinId="8" hidden="1"/>
    <cellStyle name="Hyperlink" xfId="1480" builtinId="8" hidden="1"/>
    <cellStyle name="Hyperlink" xfId="1482" builtinId="8" hidden="1"/>
    <cellStyle name="Hyperlink" xfId="1484" builtinId="8" hidden="1"/>
    <cellStyle name="Hyperlink" xfId="1486" builtinId="8" hidden="1"/>
    <cellStyle name="Hyperlink" xfId="1488" builtinId="8" hidden="1"/>
    <cellStyle name="Hyperlink" xfId="1490" builtinId="8" hidden="1"/>
    <cellStyle name="Hyperlink" xfId="1492" builtinId="8" hidden="1"/>
    <cellStyle name="Hyperlink" xfId="1494" builtinId="8" hidden="1"/>
    <cellStyle name="Hyperlink" xfId="1496" builtinId="8" hidden="1"/>
    <cellStyle name="Hyperlink" xfId="1498" builtinId="8" hidden="1"/>
    <cellStyle name="Hyperlink" xfId="1500" builtinId="8" hidden="1"/>
    <cellStyle name="Hyperlink" xfId="1502" builtinId="8" hidden="1"/>
    <cellStyle name="Hyperlink" xfId="1504" builtinId="8" hidden="1"/>
    <cellStyle name="Hyperlink" xfId="1506" builtinId="8" hidden="1"/>
    <cellStyle name="Hyperlink" xfId="1508" builtinId="8" hidden="1"/>
    <cellStyle name="Hyperlink" xfId="1510" builtinId="8" hidden="1"/>
    <cellStyle name="Hyperlink" xfId="1512" builtinId="8" hidden="1"/>
    <cellStyle name="Hyperlink" xfId="1514" builtinId="8" hidden="1"/>
    <cellStyle name="Hyperlink" xfId="1516" builtinId="8" hidden="1"/>
    <cellStyle name="Hyperlink" xfId="1518" builtinId="8" hidden="1"/>
    <cellStyle name="Hyperlink" xfId="1520" builtinId="8" hidden="1"/>
    <cellStyle name="Hyperlink" xfId="1522" builtinId="8" hidden="1"/>
    <cellStyle name="Hyperlink" xfId="1524" builtinId="8" hidden="1"/>
    <cellStyle name="Hyperlink" xfId="1526" builtinId="8" hidden="1"/>
    <cellStyle name="Hyperlink" xfId="1528" builtinId="8" hidden="1"/>
    <cellStyle name="Hyperlink" xfId="1530" builtinId="8" hidden="1"/>
    <cellStyle name="Hyperlink" xfId="1532" builtinId="8" hidden="1"/>
    <cellStyle name="Hyperlink" xfId="1534" builtinId="8" hidden="1"/>
    <cellStyle name="Hyperlink" xfId="1536" builtinId="8" hidden="1"/>
    <cellStyle name="Hyperlink" xfId="1538" builtinId="8" hidden="1"/>
    <cellStyle name="Hyperlink" xfId="1540" builtinId="8" hidden="1"/>
    <cellStyle name="Hyperlink" xfId="1542" builtinId="8" hidden="1"/>
    <cellStyle name="Hyperlink" xfId="1544" builtinId="8" hidden="1"/>
    <cellStyle name="Hyperlink" xfId="1546" builtinId="8" hidden="1"/>
    <cellStyle name="Hyperlink" xfId="1548" builtinId="8" hidden="1"/>
    <cellStyle name="Hyperlink" xfId="1550" builtinId="8" hidden="1"/>
    <cellStyle name="Hyperlink" xfId="1552" builtinId="8" hidden="1"/>
    <cellStyle name="Hyperlink" xfId="1554" builtinId="8" hidden="1"/>
    <cellStyle name="Hyperlink" xfId="1556" builtinId="8" hidden="1"/>
    <cellStyle name="Hyperlink" xfId="1558" builtinId="8" hidden="1"/>
    <cellStyle name="Hyperlink" xfId="1560" builtinId="8" hidden="1"/>
    <cellStyle name="Hyperlink" xfId="1562" builtinId="8" hidden="1"/>
    <cellStyle name="Hyperlink" xfId="1564" builtinId="8" hidden="1"/>
    <cellStyle name="Hyperlink" xfId="1566" builtinId="8" hidden="1"/>
    <cellStyle name="Hyperlink" xfId="1568" builtinId="8" hidden="1"/>
    <cellStyle name="Hyperlink" xfId="1570" builtinId="8" hidden="1"/>
    <cellStyle name="Hyperlink" xfId="1572" builtinId="8" hidden="1"/>
    <cellStyle name="Hyperlink" xfId="1574" builtinId="8" hidden="1"/>
    <cellStyle name="Hyperlink" xfId="1576" builtinId="8" hidden="1"/>
    <cellStyle name="Hyperlink" xfId="1578" builtinId="8" hidden="1"/>
    <cellStyle name="Hyperlink" xfId="1580" builtinId="8" hidden="1"/>
    <cellStyle name="Hyperlink" xfId="1582" builtinId="8" hidden="1"/>
    <cellStyle name="Hyperlink" xfId="1584" builtinId="8" hidden="1"/>
    <cellStyle name="Hyperlink" xfId="1586" builtinId="8" hidden="1"/>
    <cellStyle name="Hyperlink" xfId="1588" builtinId="8" hidden="1"/>
    <cellStyle name="Hyperlink" xfId="1590" builtinId="8" hidden="1"/>
    <cellStyle name="Hyperlink" xfId="1592" builtinId="8" hidden="1"/>
    <cellStyle name="Hyperlink" xfId="1594" builtinId="8" hidden="1"/>
    <cellStyle name="Hyperlink" xfId="1596" builtinId="8" hidden="1"/>
    <cellStyle name="Hyperlink" xfId="1598" builtinId="8" hidden="1"/>
    <cellStyle name="Hyperlink" xfId="1600" builtinId="8" hidden="1"/>
    <cellStyle name="Hyperlink" xfId="1602" builtinId="8" hidden="1"/>
    <cellStyle name="Hyperlink" xfId="1604" builtinId="8" hidden="1"/>
    <cellStyle name="Hyperlink" xfId="1606" builtinId="8" hidden="1"/>
    <cellStyle name="Hyperlink" xfId="1608" builtinId="8" hidden="1"/>
    <cellStyle name="Hyperlink" xfId="1610" builtinId="8" hidden="1"/>
    <cellStyle name="Hyperlink" xfId="1612" builtinId="8" hidden="1"/>
    <cellStyle name="Hyperlink" xfId="1614" builtinId="8" hidden="1"/>
    <cellStyle name="Hyperlink" xfId="1616" builtinId="8" hidden="1"/>
    <cellStyle name="Hyperlink" xfId="1618" builtinId="8" hidden="1"/>
    <cellStyle name="Hyperlink" xfId="1620" builtinId="8" hidden="1"/>
    <cellStyle name="Hyperlink" xfId="1622" builtinId="8" hidden="1"/>
    <cellStyle name="Hyperlink" xfId="1624" builtinId="8" hidden="1"/>
    <cellStyle name="Hyperlink" xfId="1626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link" xfId="1698" builtinId="8" hidden="1"/>
    <cellStyle name="Hyperlink" xfId="1700" builtinId="8" hidden="1"/>
    <cellStyle name="Hyperlink" xfId="1702" builtinId="8" hidden="1"/>
    <cellStyle name="Hyperlink" xfId="1704" builtinId="8" hidden="1"/>
    <cellStyle name="Hyperlink" xfId="1706" builtinId="8" hidden="1"/>
    <cellStyle name="Hyperlink" xfId="1708" builtinId="8" hidden="1"/>
    <cellStyle name="Hyperlink" xfId="1710" builtinId="8" hidden="1"/>
    <cellStyle name="Hyperlink" xfId="1712" builtinId="8" hidden="1"/>
    <cellStyle name="Hyperlink" xfId="1714" builtinId="8" hidden="1"/>
    <cellStyle name="Hyperlink" xfId="1716" builtinId="8" hidden="1"/>
    <cellStyle name="Hyperlink" xfId="1718" builtinId="8" hidden="1"/>
    <cellStyle name="Hyperlink" xfId="1720" builtinId="8" hidden="1"/>
    <cellStyle name="Hyperlink" xfId="1722" builtinId="8" hidden="1"/>
    <cellStyle name="Hyperlink" xfId="1724" builtinId="8" hidden="1"/>
    <cellStyle name="Hyperlink" xfId="1726" builtinId="8" hidden="1"/>
    <cellStyle name="Hyperlink" xfId="1728" builtinId="8" hidden="1"/>
    <cellStyle name="Hyperlink" xfId="1730" builtinId="8" hidden="1"/>
    <cellStyle name="Hyperlink" xfId="1732" builtinId="8" hidden="1"/>
    <cellStyle name="Hyperlink" xfId="1734" builtinId="8" hidden="1"/>
    <cellStyle name="Hyperlink" xfId="1736" builtinId="8" hidden="1"/>
    <cellStyle name="Hyperlink" xfId="1738" builtinId="8" hidden="1"/>
    <cellStyle name="Hyperlink" xfId="1740" builtinId="8" hidden="1"/>
    <cellStyle name="Hyperlink" xfId="1742" builtinId="8" hidden="1"/>
    <cellStyle name="Hyperlink" xfId="1744" builtinId="8" hidden="1"/>
    <cellStyle name="Hyperlink" xfId="1746" builtinId="8" hidden="1"/>
    <cellStyle name="Hyperlink" xfId="1748" builtinId="8" hidden="1"/>
    <cellStyle name="Hyperlink" xfId="1750" builtinId="8" hidden="1"/>
    <cellStyle name="Hyperlink" xfId="1752" builtinId="8" hidden="1"/>
    <cellStyle name="Hyperlink" xfId="1754" builtinId="8" hidden="1"/>
    <cellStyle name="Hyperlink" xfId="1756" builtinId="8" hidden="1"/>
    <cellStyle name="Hyperlink" xfId="1758" builtinId="8" hidden="1"/>
    <cellStyle name="Hyperlink" xfId="1760" builtinId="8" hidden="1"/>
    <cellStyle name="Hyperlink" xfId="1762" builtinId="8" hidden="1"/>
    <cellStyle name="Hyperlink" xfId="1764" builtinId="8" hidden="1"/>
    <cellStyle name="Hyperlink" xfId="1766" builtinId="8" hidden="1"/>
    <cellStyle name="Hyperlink" xfId="1768" builtinId="8" hidden="1"/>
    <cellStyle name="Hyperlink" xfId="1770" builtinId="8" hidden="1"/>
    <cellStyle name="Hyperlink" xfId="1772" builtinId="8" hidden="1"/>
    <cellStyle name="Hyperlink" xfId="1774" builtinId="8" hidden="1"/>
    <cellStyle name="Hyperlink" xfId="1776" builtinId="8" hidden="1"/>
    <cellStyle name="Hyperlink" xfId="1778" builtinId="8" hidden="1"/>
    <cellStyle name="Hyperlink" xfId="1780" builtinId="8" hidden="1"/>
    <cellStyle name="Hyperlink" xfId="1782" builtinId="8" hidden="1"/>
    <cellStyle name="Hyperlink" xfId="1784" builtinId="8" hidden="1"/>
    <cellStyle name="Hyperlink" xfId="1786" builtinId="8" hidden="1"/>
    <cellStyle name="Hyperlink" xfId="1788" builtinId="8" hidden="1"/>
    <cellStyle name="Hyperlink" xfId="1790" builtinId="8" hidden="1"/>
    <cellStyle name="Hyperlink" xfId="1792" builtinId="8" hidden="1"/>
    <cellStyle name="Hyperlink" xfId="1794" builtinId="8" hidden="1"/>
    <cellStyle name="Hyperlink" xfId="1796" builtinId="8" hidden="1"/>
    <cellStyle name="Hyperlink" xfId="1798" builtinId="8" hidden="1"/>
    <cellStyle name="Hyperlink" xfId="1800" builtinId="8" hidden="1"/>
    <cellStyle name="Hyperlink" xfId="1802" builtinId="8" hidden="1"/>
    <cellStyle name="Hyperlink" xfId="1804" builtinId="8" hidden="1"/>
    <cellStyle name="Hyperlink" xfId="1806" builtinId="8" hidden="1"/>
    <cellStyle name="Hyperlink" xfId="1808" builtinId="8" hidden="1"/>
    <cellStyle name="Hyperlink" xfId="1810" builtinId="8" hidden="1"/>
    <cellStyle name="Hyperlink" xfId="1812" builtinId="8" hidden="1"/>
    <cellStyle name="Hyperlink" xfId="1814" builtinId="8" hidden="1"/>
    <cellStyle name="Hyperlink" xfId="1816" builtinId="8" hidden="1"/>
    <cellStyle name="Hyperlink" xfId="1818" builtinId="8" hidden="1"/>
    <cellStyle name="Hyperlink" xfId="1820" builtinId="8" hidden="1"/>
    <cellStyle name="Hyperlink" xfId="1822" builtinId="8" hidden="1"/>
    <cellStyle name="Hyperlink" xfId="1824" builtinId="8" hidden="1"/>
    <cellStyle name="Hyperlink" xfId="1826" builtinId="8" hidden="1"/>
    <cellStyle name="Hyperlink" xfId="1828" builtinId="8" hidden="1"/>
    <cellStyle name="Hyperlink" xfId="1830" builtinId="8" hidden="1"/>
    <cellStyle name="Hyperlink" xfId="1832" builtinId="8" hidden="1"/>
    <cellStyle name="Hyperlink" xfId="1834" builtinId="8" hidden="1"/>
    <cellStyle name="Hyperlink" xfId="1836" builtinId="8" hidden="1"/>
    <cellStyle name="Hyperlink" xfId="1838" builtinId="8" hidden="1"/>
    <cellStyle name="Hyperlink" xfId="1840" builtinId="8" hidden="1"/>
    <cellStyle name="Hyperlink" xfId="1842" builtinId="8" hidden="1"/>
    <cellStyle name="Hyperlink" xfId="1844" builtinId="8" hidden="1"/>
    <cellStyle name="Hyperlink" xfId="1846" builtinId="8" hidden="1"/>
    <cellStyle name="Hyperlink" xfId="1848" builtinId="8" hidden="1"/>
    <cellStyle name="Hyperlink" xfId="1850" builtinId="8" hidden="1"/>
    <cellStyle name="Hyperlink" xfId="1852" builtinId="8" hidden="1"/>
    <cellStyle name="Hyperlink" xfId="1854" builtinId="8" hidden="1"/>
    <cellStyle name="Hyperlink" xfId="1856" builtinId="8" hidden="1"/>
    <cellStyle name="Hyperlink" xfId="1858" builtinId="8" hidden="1"/>
    <cellStyle name="Hyperlink" xfId="1860" builtinId="8" hidden="1"/>
    <cellStyle name="Hyperlink" xfId="1862" builtinId="8" hidden="1"/>
    <cellStyle name="Hyperlink" xfId="1864" builtinId="8" hidden="1"/>
    <cellStyle name="Hyperlink" xfId="1866" builtinId="8" hidden="1"/>
    <cellStyle name="Hyperlink" xfId="1868" builtinId="8" hidden="1"/>
    <cellStyle name="Hyperlink" xfId="1870" builtinId="8" hidden="1"/>
    <cellStyle name="Hyperlink" xfId="1872" builtinId="8" hidden="1"/>
    <cellStyle name="Hyperlink" xfId="1874" builtinId="8" hidden="1"/>
    <cellStyle name="Hyperlink" xfId="1876" builtinId="8" hidden="1"/>
    <cellStyle name="Hyperlink" xfId="1878" builtinId="8" hidden="1"/>
    <cellStyle name="Hyperlink" xfId="1880" builtinId="8" hidden="1"/>
    <cellStyle name="Hyperlink" xfId="1882" builtinId="8" hidden="1"/>
    <cellStyle name="Hyperlink" xfId="1884" builtinId="8" hidden="1"/>
    <cellStyle name="Hyperlink" xfId="1886" builtinId="8" hidden="1"/>
    <cellStyle name="Hyperlink" xfId="1888" builtinId="8" hidden="1"/>
    <cellStyle name="Hyperlink" xfId="1890" builtinId="8" hidden="1"/>
    <cellStyle name="Hyperlink" xfId="1892" builtinId="8" hidden="1"/>
    <cellStyle name="Hyperlink" xfId="1894" builtinId="8" hidden="1"/>
    <cellStyle name="Hyperlink" xfId="1896" builtinId="8" hidden="1"/>
    <cellStyle name="Hyperlink" xfId="1898" builtinId="8" hidden="1"/>
    <cellStyle name="Hyperlink" xfId="1900" builtinId="8" hidden="1"/>
    <cellStyle name="Hyperlink" xfId="1902" builtinId="8" hidden="1"/>
    <cellStyle name="Hyperlink" xfId="1904" builtinId="8" hidden="1"/>
    <cellStyle name="Hyperlink" xfId="1906" builtinId="8" hidden="1"/>
    <cellStyle name="Hyperlink" xfId="1908" builtinId="8" hidden="1"/>
    <cellStyle name="Hyperlink" xfId="1910" builtinId="8" hidden="1"/>
    <cellStyle name="Hyperlink" xfId="1912" builtinId="8" hidden="1"/>
    <cellStyle name="Hyperlink" xfId="1914" builtinId="8" hidden="1"/>
    <cellStyle name="Hyperlink" xfId="1916" builtinId="8" hidden="1"/>
    <cellStyle name="Hyperlink" xfId="1918" builtinId="8" hidden="1"/>
    <cellStyle name="Hyperlink" xfId="1920" builtinId="8" hidden="1"/>
    <cellStyle name="Hyperlink" xfId="1922" builtinId="8" hidden="1"/>
    <cellStyle name="Hyperlink" xfId="1924" builtinId="8" hidden="1"/>
    <cellStyle name="Hyperlink" xfId="1926" builtinId="8" hidden="1"/>
    <cellStyle name="Hyperlink" xfId="1928" builtinId="8" hidden="1"/>
    <cellStyle name="Hyperlink" xfId="1930" builtinId="8" hidden="1"/>
    <cellStyle name="Hyperlink" xfId="1932" builtinId="8" hidden="1"/>
    <cellStyle name="Hyperlink" xfId="1934" builtinId="8" hidden="1"/>
    <cellStyle name="Hyperlink" xfId="1936" builtinId="8" hidden="1"/>
    <cellStyle name="Hyperlink" xfId="1938" builtinId="8" hidden="1"/>
    <cellStyle name="Hyperlink" xfId="1940" builtinId="8" hidden="1"/>
    <cellStyle name="Hyperlink" xfId="1942" builtinId="8" hidden="1"/>
    <cellStyle name="Hyperlink" xfId="1944" builtinId="8" hidden="1"/>
    <cellStyle name="Hyperlink" xfId="1946" builtinId="8" hidden="1"/>
    <cellStyle name="Hyperlink" xfId="1948" builtinId="8" hidden="1"/>
    <cellStyle name="Hyperlink" xfId="1950" builtinId="8" hidden="1"/>
    <cellStyle name="Hyperlink" xfId="1952" builtinId="8" hidden="1"/>
    <cellStyle name="Hyperlink" xfId="1954" builtinId="8" hidden="1"/>
    <cellStyle name="Hyperlink" xfId="1956" builtinId="8" hidden="1"/>
    <cellStyle name="Hyperlink" xfId="1958" builtinId="8" hidden="1"/>
    <cellStyle name="Hyperlink" xfId="1960" builtinId="8" hidden="1"/>
    <cellStyle name="Hyperlink" xfId="1962" builtinId="8" hidden="1"/>
    <cellStyle name="Hyperlink" xfId="1964" builtinId="8" hidden="1"/>
    <cellStyle name="Hyperlink" xfId="1966" builtinId="8" hidden="1"/>
    <cellStyle name="Hyperlink" xfId="1968" builtinId="8" hidden="1"/>
    <cellStyle name="Hyperlink" xfId="1970" builtinId="8" hidden="1"/>
    <cellStyle name="Hyperlink" xfId="1972" builtinId="8" hidden="1"/>
    <cellStyle name="Hyperlink" xfId="1974" builtinId="8" hidden="1"/>
    <cellStyle name="Hyperlink" xfId="1976" builtinId="8" hidden="1"/>
    <cellStyle name="Hyperlink" xfId="1978" builtinId="8" hidden="1"/>
    <cellStyle name="Hyperlink" xfId="1980" builtinId="8" hidden="1"/>
    <cellStyle name="Hyperlink" xfId="1982" builtinId="8" hidden="1"/>
    <cellStyle name="Hyperlink" xfId="1984" builtinId="8" hidden="1"/>
    <cellStyle name="Hyperlink" xfId="1986" builtinId="8" hidden="1"/>
    <cellStyle name="Hyperlink" xfId="1988" builtinId="8" hidden="1"/>
    <cellStyle name="Hyperlink" xfId="1990" builtinId="8" hidden="1"/>
    <cellStyle name="Hyperlink" xfId="1992" builtinId="8" hidden="1"/>
    <cellStyle name="Hyperlink" xfId="1994" builtinId="8" hidden="1"/>
    <cellStyle name="Hyperlink" xfId="1996" builtinId="8" hidden="1"/>
    <cellStyle name="Hyperlink" xfId="1998" builtinId="8" hidden="1"/>
    <cellStyle name="Hyperlink" xfId="2000" builtinId="8" hidden="1"/>
    <cellStyle name="Hyperlink" xfId="2002" builtinId="8" hidden="1"/>
    <cellStyle name="Hyperlink" xfId="2004" builtinId="8" hidden="1"/>
    <cellStyle name="Hyperlink" xfId="2006" builtinId="8" hidden="1"/>
    <cellStyle name="Hyperlink" xfId="2008" builtinId="8" hidden="1"/>
    <cellStyle name="Hyperlink" xfId="2010" builtinId="8" hidden="1"/>
    <cellStyle name="Hyperlink" xfId="2012" builtinId="8" hidden="1"/>
    <cellStyle name="Hyperlink" xfId="2014" builtinId="8" hidden="1"/>
    <cellStyle name="Hyperlink" xfId="2016" builtinId="8" hidden="1"/>
    <cellStyle name="Hyperlink" xfId="2018" builtinId="8" hidden="1"/>
    <cellStyle name="Hyperlink" xfId="2020" builtinId="8" hidden="1"/>
    <cellStyle name="Hyperlink" xfId="2022" builtinId="8" hidden="1"/>
    <cellStyle name="Hyperlink" xfId="2024" builtinId="8" hidden="1"/>
    <cellStyle name="Hyperlink" xfId="2026" builtinId="8" hidden="1"/>
    <cellStyle name="Hyperlink" xfId="2028" builtinId="8" hidden="1"/>
    <cellStyle name="Hyperlink" xfId="2030" builtinId="8" hidden="1"/>
    <cellStyle name="Hyperlink" xfId="2032" builtinId="8" hidden="1"/>
    <cellStyle name="Hyperlink" xfId="2034" builtinId="8" hidden="1"/>
    <cellStyle name="Hyperlink" xfId="2036" builtinId="8" hidden="1"/>
    <cellStyle name="Hyperlink" xfId="2038" builtinId="8" hidden="1"/>
    <cellStyle name="Hyperlink" xfId="2040" builtinId="8" hidden="1"/>
    <cellStyle name="Hyperlink" xfId="2042" builtinId="8" hidden="1"/>
    <cellStyle name="Hyperlink" xfId="2044" builtinId="8" hidden="1"/>
    <cellStyle name="Hyperlink" xfId="2046" builtinId="8" hidden="1"/>
    <cellStyle name="Hyperlink" xfId="2048" builtinId="8" hidden="1"/>
    <cellStyle name="Hyperlink" xfId="2050" builtinId="8" hidden="1"/>
    <cellStyle name="Hyperlink" xfId="2052" builtinId="8" hidden="1"/>
    <cellStyle name="Hyperlink" xfId="2054" builtinId="8" hidden="1"/>
    <cellStyle name="Hyperlink" xfId="2056" builtinId="8" hidden="1"/>
    <cellStyle name="Hyperlink" xfId="2058" builtinId="8" hidden="1"/>
    <cellStyle name="Hyperlink" xfId="2060" builtinId="8" hidden="1"/>
    <cellStyle name="Hyperlink" xfId="2062" builtinId="8" hidden="1"/>
    <cellStyle name="Hyperlink" xfId="2064" builtinId="8" hidden="1"/>
    <cellStyle name="Hyperlink" xfId="2066" builtinId="8" hidden="1"/>
    <cellStyle name="Hyperlink" xfId="2068" builtinId="8" hidden="1"/>
    <cellStyle name="Hyperlink" xfId="2070" builtinId="8" hidden="1"/>
    <cellStyle name="Hyperlink" xfId="2072" builtinId="8" hidden="1"/>
    <cellStyle name="Hyperlink" xfId="2074" builtinId="8" hidden="1"/>
    <cellStyle name="Hyperlink" xfId="2076" builtinId="8" hidden="1"/>
    <cellStyle name="Hyperlink" xfId="2078" builtinId="8" hidden="1"/>
    <cellStyle name="Hyperlink" xfId="2080" builtinId="8" hidden="1"/>
    <cellStyle name="Hyperlink" xfId="2082" builtinId="8" hidden="1"/>
    <cellStyle name="Hyperlink" xfId="2084" builtinId="8" hidden="1"/>
    <cellStyle name="Hyperlink" xfId="2086" builtinId="8" hidden="1"/>
    <cellStyle name="Hyperlink" xfId="2088" builtinId="8" hidden="1"/>
    <cellStyle name="Hyperlink" xfId="2090" builtinId="8" hidden="1"/>
    <cellStyle name="Hyperlink" xfId="2092" builtinId="8" hidden="1"/>
    <cellStyle name="Hyperlink" xfId="2094" builtinId="8" hidden="1"/>
    <cellStyle name="Hyperlink" xfId="2096" builtinId="8" hidden="1"/>
    <cellStyle name="Hyperlink" xfId="2098" builtinId="8" hidden="1"/>
    <cellStyle name="Hyperlink" xfId="2100" builtinId="8" hidden="1"/>
    <cellStyle name="Hyperlink" xfId="2102" builtinId="8" hidden="1"/>
    <cellStyle name="Hyperlink" xfId="2104" builtinId="8" hidden="1"/>
    <cellStyle name="Hyperlink" xfId="2106" builtinId="8" hidden="1"/>
    <cellStyle name="Hyperlink" xfId="2108" builtinId="8" hidden="1"/>
    <cellStyle name="Hyperlink" xfId="2110" builtinId="8" hidden="1"/>
    <cellStyle name="Hyperlink" xfId="2112" builtinId="8" hidden="1"/>
    <cellStyle name="Hyperlink" xfId="2114" builtinId="8" hidden="1"/>
    <cellStyle name="Hyperlink" xfId="2116" builtinId="8" hidden="1"/>
    <cellStyle name="Hyperlink" xfId="2118" builtinId="8" hidden="1"/>
    <cellStyle name="Hyperlink" xfId="2120" builtinId="8" hidden="1"/>
    <cellStyle name="Hyperlink" xfId="2122" builtinId="8" hidden="1"/>
    <cellStyle name="Hyperlink" xfId="2124" builtinId="8" hidden="1"/>
    <cellStyle name="Hyperlink" xfId="2126" builtinId="8" hidden="1"/>
    <cellStyle name="Hyperlink" xfId="2128" builtinId="8" hidden="1"/>
    <cellStyle name="Hyperlink" xfId="2130" builtinId="8" hidden="1"/>
    <cellStyle name="Hyperlink" xfId="2132" builtinId="8" hidden="1"/>
    <cellStyle name="Hyperlink" xfId="2134" builtinId="8" hidden="1"/>
    <cellStyle name="Hyperlink" xfId="2136" builtinId="8" hidden="1"/>
    <cellStyle name="Hyperlink" xfId="2138" builtinId="8" hidden="1"/>
    <cellStyle name="Hyperlink" xfId="2140" builtinId="8" hidden="1"/>
    <cellStyle name="Hyperlink" xfId="2142" builtinId="8" hidden="1"/>
    <cellStyle name="Hyperlink" xfId="2144" builtinId="8" hidden="1"/>
    <cellStyle name="Hyperlink" xfId="2146" builtinId="8" hidden="1"/>
    <cellStyle name="Hyperlink" xfId="2148" builtinId="8" hidden="1"/>
    <cellStyle name="Hyperlink" xfId="2150" builtinId="8" hidden="1"/>
    <cellStyle name="Hyperlink" xfId="2152" builtinId="8" hidden="1"/>
    <cellStyle name="Hyperlink" xfId="2154" builtinId="8" hidden="1"/>
    <cellStyle name="Hyperlink" xfId="2156" builtinId="8" hidden="1"/>
    <cellStyle name="Hyperlink" xfId="2158" builtinId="8" hidden="1"/>
    <cellStyle name="Hyperlink" xfId="2160" builtinId="8" hidden="1"/>
    <cellStyle name="Hyperlink" xfId="2162" builtinId="8" hidden="1"/>
    <cellStyle name="Hyperlink" xfId="2164" builtinId="8" hidden="1"/>
    <cellStyle name="Hyperlink" xfId="2166" builtinId="8" hidden="1"/>
    <cellStyle name="Hyperlink" xfId="2168" builtinId="8" hidden="1"/>
    <cellStyle name="Hyperlink" xfId="2170" builtinId="8" hidden="1"/>
    <cellStyle name="Hyperlink" xfId="2172" builtinId="8" hidden="1"/>
    <cellStyle name="Hyperlink" xfId="2174" builtinId="8" hidden="1"/>
    <cellStyle name="Hyperlink" xfId="2176" builtinId="8" hidden="1"/>
    <cellStyle name="Hyperlink" xfId="2178" builtinId="8" hidden="1"/>
    <cellStyle name="Hyperlink" xfId="2180" builtinId="8" hidden="1"/>
    <cellStyle name="Hyperlink" xfId="2182" builtinId="8" hidden="1"/>
    <cellStyle name="Hyperlink" xfId="2184" builtinId="8" hidden="1"/>
    <cellStyle name="Hyperlink" xfId="2186" builtinId="8" hidden="1"/>
    <cellStyle name="Hyperlink" xfId="2188" builtinId="8" hidden="1"/>
    <cellStyle name="Hyperlink" xfId="2190" builtinId="8" hidden="1"/>
    <cellStyle name="Hyperlink" xfId="2192" builtinId="8" hidden="1"/>
    <cellStyle name="Hyperlink" xfId="2194" builtinId="8" hidden="1"/>
    <cellStyle name="Hyperlink" xfId="2196" builtinId="8" hidden="1"/>
    <cellStyle name="Hyperlink" xfId="2198" builtinId="8" hidden="1"/>
    <cellStyle name="Hyperlink" xfId="2200" builtinId="8" hidden="1"/>
    <cellStyle name="Hyperlink" xfId="2202" builtinId="8" hidden="1"/>
    <cellStyle name="Hyperlink" xfId="2204" builtinId="8" hidden="1"/>
    <cellStyle name="Hyperlink" xfId="2206" builtinId="8" hidden="1"/>
    <cellStyle name="Hyperlink" xfId="2208" builtinId="8" hidden="1"/>
    <cellStyle name="Hyperlink" xfId="2210" builtinId="8" hidden="1"/>
    <cellStyle name="Hyperlink" xfId="2212" builtinId="8" hidden="1"/>
    <cellStyle name="Hyperlink" xfId="2214" builtinId="8" hidden="1"/>
    <cellStyle name="Hyperlink" xfId="2216" builtinId="8" hidden="1"/>
    <cellStyle name="Hyperlink" xfId="2218" builtinId="8" hidden="1"/>
    <cellStyle name="Hyperlink" xfId="2220" builtinId="8" hidden="1"/>
    <cellStyle name="Hyperlink" xfId="2222" builtinId="8" hidden="1"/>
    <cellStyle name="Hyperlink" xfId="2224" builtinId="8" hidden="1"/>
    <cellStyle name="Hyperlink" xfId="2226" builtinId="8" hidden="1"/>
    <cellStyle name="Hyperlink" xfId="2228" builtinId="8" hidden="1"/>
    <cellStyle name="Hyperlink" xfId="2230" builtinId="8" hidden="1"/>
    <cellStyle name="Hyperlink" xfId="2232" builtinId="8" hidden="1"/>
    <cellStyle name="Hyperlink" xfId="2234" builtinId="8" hidden="1"/>
    <cellStyle name="Hyperlink" xfId="2236" builtinId="8" hidden="1"/>
    <cellStyle name="Hyperlink" xfId="2238" builtinId="8" hidden="1"/>
    <cellStyle name="Hyperlink" xfId="2240" builtinId="8" hidden="1"/>
    <cellStyle name="Hyperlink" xfId="2242" builtinId="8" hidden="1"/>
    <cellStyle name="Hyperlink" xfId="2244" builtinId="8" hidden="1"/>
    <cellStyle name="Hyperlink" xfId="2246" builtinId="8" hidden="1"/>
    <cellStyle name="Hyperlink" xfId="2248" builtinId="8" hidden="1"/>
    <cellStyle name="Hyperlink" xfId="2250" builtinId="8" hidden="1"/>
    <cellStyle name="Hyperlink" xfId="2252" builtinId="8" hidden="1"/>
    <cellStyle name="Hyperlink" xfId="2254" builtinId="8" hidden="1"/>
    <cellStyle name="Hyperlink" xfId="2256" builtinId="8" hidden="1"/>
    <cellStyle name="Hyperlink" xfId="2258" builtinId="8" hidden="1"/>
    <cellStyle name="Hyperlink" xfId="2260" builtinId="8" hidden="1"/>
    <cellStyle name="Hyperlink" xfId="2262" builtinId="8" hidden="1"/>
    <cellStyle name="Hyperlink" xfId="2264" builtinId="8" hidden="1"/>
    <cellStyle name="Hyperlink" xfId="2266" builtinId="8" hidden="1"/>
    <cellStyle name="Hyperlink" xfId="2268" builtinId="8" hidden="1"/>
    <cellStyle name="Hyperlink" xfId="2270" builtinId="8" hidden="1"/>
    <cellStyle name="Hyperlink" xfId="2272" builtinId="8" hidden="1"/>
    <cellStyle name="Hyperlink" xfId="2274" builtinId="8" hidden="1"/>
    <cellStyle name="Hyperlink" xfId="2276" builtinId="8" hidden="1"/>
    <cellStyle name="Hyperlink" xfId="2278" builtinId="8" hidden="1"/>
    <cellStyle name="Hyperlink" xfId="2280" builtinId="8" hidden="1"/>
    <cellStyle name="Hyperlink" xfId="2282" builtinId="8" hidden="1"/>
    <cellStyle name="Hyperlink" xfId="2284" builtinId="8" hidden="1"/>
    <cellStyle name="Hyperlink" xfId="2286" builtinId="8" hidden="1"/>
    <cellStyle name="Hyperlink" xfId="2288" builtinId="8" hidden="1"/>
    <cellStyle name="Hyperlink" xfId="2290" builtinId="8" hidden="1"/>
    <cellStyle name="Hyperlink" xfId="2292" builtinId="8" hidden="1"/>
    <cellStyle name="Hyperlink" xfId="2294" builtinId="8" hidden="1"/>
    <cellStyle name="Hyperlink" xfId="2296" builtinId="8" hidden="1"/>
    <cellStyle name="Hyperlink" xfId="2298" builtinId="8" hidden="1"/>
    <cellStyle name="Hyperlink" xfId="2300" builtinId="8" hidden="1"/>
    <cellStyle name="Hyperlink" xfId="2302" builtinId="8" hidden="1"/>
    <cellStyle name="Hyperlink" xfId="2304" builtinId="8" hidden="1"/>
    <cellStyle name="Hyperlink" xfId="2306" builtinId="8" hidden="1"/>
    <cellStyle name="Hyperlink" xfId="2308" builtinId="8" hidden="1"/>
    <cellStyle name="Hyperlink" xfId="2310" builtinId="8" hidden="1"/>
    <cellStyle name="Hyperlink" xfId="2312" builtinId="8" hidden="1"/>
    <cellStyle name="Hyperlink" xfId="2314" builtinId="8" hidden="1"/>
    <cellStyle name="Hyperlink" xfId="2316" builtinId="8" hidden="1"/>
    <cellStyle name="Hyperlink" xfId="2318" builtinId="8" hidden="1"/>
    <cellStyle name="Hyperlink" xfId="2320" builtinId="8" hidden="1"/>
    <cellStyle name="Hyperlink" xfId="2322" builtinId="8" hidden="1"/>
    <cellStyle name="Hyperlink" xfId="2324" builtinId="8" hidden="1"/>
    <cellStyle name="Hyperlink" xfId="2326" builtinId="8" hidden="1"/>
    <cellStyle name="Hyperlink" xfId="2328" builtinId="8" hidden="1"/>
    <cellStyle name="Hyperlink" xfId="2330" builtinId="8" hidden="1"/>
    <cellStyle name="Hyperlink" xfId="2332" builtinId="8" hidden="1"/>
    <cellStyle name="Hyperlink" xfId="2334" builtinId="8" hidden="1"/>
    <cellStyle name="Hyperlink" xfId="2336" builtinId="8" hidden="1"/>
    <cellStyle name="Hyperlink" xfId="2338" builtinId="8" hidden="1"/>
    <cellStyle name="Hyperlink" xfId="2340" builtinId="8" hidden="1"/>
    <cellStyle name="Hyperlink" xfId="2342" builtinId="8" hidden="1"/>
    <cellStyle name="Hyperlink" xfId="2344" builtinId="8" hidden="1"/>
    <cellStyle name="Hyperlink" xfId="2346" builtinId="8" hidden="1"/>
    <cellStyle name="Hyperlink" xfId="2348" builtinId="8" hidden="1"/>
    <cellStyle name="Hyperlink" xfId="2350" builtinId="8" hidden="1"/>
    <cellStyle name="Hyperlink" xfId="2352" builtinId="8" hidden="1"/>
    <cellStyle name="Hyperlink" xfId="2354" builtinId="8" hidden="1"/>
    <cellStyle name="Hyperlink" xfId="2356" builtinId="8" hidden="1"/>
    <cellStyle name="Hyperlink" xfId="2358" builtinId="8" hidden="1"/>
    <cellStyle name="Hyperlink" xfId="2360" builtinId="8" hidden="1"/>
    <cellStyle name="Hyperlink" xfId="2362" builtinId="8" hidden="1"/>
    <cellStyle name="Hyperlink" xfId="2364" builtinId="8" hidden="1"/>
    <cellStyle name="Hyperlink" xfId="2366" builtinId="8" hidden="1"/>
    <cellStyle name="Hyperlink" xfId="2368" builtinId="8" hidden="1"/>
    <cellStyle name="Hyperlink" xfId="2370" builtinId="8" hidden="1"/>
    <cellStyle name="Hyperlink" xfId="2372" builtinId="8" hidden="1"/>
    <cellStyle name="Hyperlink" xfId="2374" builtinId="8" hidden="1"/>
    <cellStyle name="Hyperlink" xfId="2376" builtinId="8" hidden="1"/>
    <cellStyle name="Hyperlink" xfId="2378" builtinId="8" hidden="1"/>
    <cellStyle name="Hyperlink" xfId="2380" builtinId="8" hidden="1"/>
    <cellStyle name="Hyperlink" xfId="2382" builtinId="8" hidden="1"/>
    <cellStyle name="Hyperlink" xfId="2384" builtinId="8" hidden="1"/>
    <cellStyle name="Hyperlink" xfId="2386" builtinId="8" hidden="1"/>
    <cellStyle name="Hyperlink" xfId="2388" builtinId="8" hidden="1"/>
    <cellStyle name="Hyperlink" xfId="2390" builtinId="8" hidden="1"/>
    <cellStyle name="Hyperlink" xfId="2392" builtinId="8" hidden="1"/>
    <cellStyle name="Hyperlink" xfId="2394" builtinId="8" hidden="1"/>
    <cellStyle name="Hyperlink" xfId="2396" builtinId="8" hidden="1"/>
    <cellStyle name="Hyperlink" xfId="2398" builtinId="8" hidden="1"/>
    <cellStyle name="Hyperlink" xfId="2400" builtinId="8" hidden="1"/>
    <cellStyle name="Hyperlink" xfId="2402" builtinId="8" hidden="1"/>
    <cellStyle name="Hyperlink" xfId="2404" builtinId="8" hidden="1"/>
    <cellStyle name="Hyperlink" xfId="2406" builtinId="8" hidden="1"/>
    <cellStyle name="Hyperlink" xfId="2408" builtinId="8" hidden="1"/>
    <cellStyle name="Hyperlink" xfId="2410" builtinId="8" hidden="1"/>
    <cellStyle name="Hyperlink" xfId="2412" builtinId="8" hidden="1"/>
    <cellStyle name="Hyperlink" xfId="2414" builtinId="8" hidden="1"/>
    <cellStyle name="Hyperlink" xfId="2416" builtinId="8" hidden="1"/>
    <cellStyle name="Hyperlink" xfId="2418" builtinId="8" hidden="1"/>
    <cellStyle name="Hyperlink" xfId="2420" builtinId="8" hidden="1"/>
    <cellStyle name="Hyperlink" xfId="2422" builtinId="8" hidden="1"/>
    <cellStyle name="Hyperlink" xfId="2424" builtinId="8" hidden="1"/>
    <cellStyle name="Hyperlink" xfId="2426" builtinId="8" hidden="1"/>
    <cellStyle name="Hyperlink" xfId="2428" builtinId="8" hidden="1"/>
    <cellStyle name="Hyperlink" xfId="2430" builtinId="8" hidden="1"/>
    <cellStyle name="Hyperlink" xfId="2432" builtinId="8" hidden="1"/>
    <cellStyle name="Hyperlink" xfId="2434" builtinId="8" hidden="1"/>
    <cellStyle name="Hyperlink" xfId="2436" builtinId="8" hidden="1"/>
    <cellStyle name="Hyperlink" xfId="2438" builtinId="8" hidden="1"/>
    <cellStyle name="Hyperlink" xfId="2440" builtinId="8" hidden="1"/>
    <cellStyle name="Hyperlink" xfId="2442" builtinId="8" hidden="1"/>
    <cellStyle name="Hyperlink" xfId="2444" builtinId="8" hidden="1"/>
    <cellStyle name="Hyperlink" xfId="2446" builtinId="8" hidden="1"/>
    <cellStyle name="Hyperlink" xfId="2448" builtinId="8" hidden="1"/>
    <cellStyle name="Hyperlink" xfId="2450" builtinId="8" hidden="1"/>
    <cellStyle name="Hyperlink" xfId="2452" builtinId="8" hidden="1"/>
    <cellStyle name="Hyperlink" xfId="2454" builtinId="8" hidden="1"/>
    <cellStyle name="Hyperlink" xfId="2456" builtinId="8" hidden="1"/>
    <cellStyle name="Hyperlink" xfId="2458" builtinId="8" hidden="1"/>
    <cellStyle name="Hyperlink" xfId="2460" builtinId="8" hidden="1"/>
    <cellStyle name="Hyperlink" xfId="2462" builtinId="8" hidden="1"/>
    <cellStyle name="Hyperlink" xfId="2464" builtinId="8" hidden="1"/>
    <cellStyle name="Hyperlink" xfId="2466" builtinId="8" hidden="1"/>
    <cellStyle name="Hyperlink" xfId="2468" builtinId="8" hidden="1"/>
    <cellStyle name="Hyperlink" xfId="2470" builtinId="8" hidden="1"/>
    <cellStyle name="Hyperlink" xfId="2472" builtinId="8" hidden="1"/>
    <cellStyle name="Hyperlink" xfId="2474" builtinId="8" hidden="1"/>
    <cellStyle name="Hyperlink" xfId="2476" builtinId="8" hidden="1"/>
    <cellStyle name="Hyperlink" xfId="2478" builtinId="8" hidden="1"/>
    <cellStyle name="Hyperlink" xfId="2480" builtinId="8" hidden="1"/>
    <cellStyle name="Hyperlink" xfId="2482" builtinId="8" hidden="1"/>
    <cellStyle name="Hyperlink" xfId="2484" builtinId="8" hidden="1"/>
    <cellStyle name="Hyperlink" xfId="2486" builtinId="8" hidden="1"/>
    <cellStyle name="Hyperlink" xfId="2488" builtinId="8" hidden="1"/>
    <cellStyle name="Hyperlink" xfId="2490" builtinId="8" hidden="1"/>
    <cellStyle name="Hyperlink" xfId="2492" builtinId="8" hidden="1"/>
    <cellStyle name="Hyperlink" xfId="2494" builtinId="8" hidden="1"/>
    <cellStyle name="Hyperlink" xfId="2496" builtinId="8" hidden="1"/>
    <cellStyle name="Hyperlink" xfId="2498" builtinId="8" hidden="1"/>
    <cellStyle name="Hyperlink" xfId="2500" builtinId="8" hidden="1"/>
    <cellStyle name="Hyperlink" xfId="2502" builtinId="8" hidden="1"/>
    <cellStyle name="Hyperlink" xfId="2504" builtinId="8" hidden="1"/>
    <cellStyle name="Hyperlink" xfId="2506" builtinId="8" hidden="1"/>
    <cellStyle name="Hyperlink" xfId="2508" builtinId="8" hidden="1"/>
    <cellStyle name="Hyperlink" xfId="2510" builtinId="8" hidden="1"/>
    <cellStyle name="Hyperlink" xfId="2512" builtinId="8" hidden="1"/>
    <cellStyle name="Hyperlink" xfId="2514" builtinId="8" hidden="1"/>
    <cellStyle name="Hyperlink" xfId="2516" builtinId="8" hidden="1"/>
    <cellStyle name="Hyperlink" xfId="2518" builtinId="8" hidden="1"/>
    <cellStyle name="Hyperlink" xfId="2520" builtinId="8" hidden="1"/>
    <cellStyle name="Hyperlink" xfId="2522" builtinId="8" hidden="1"/>
    <cellStyle name="Hyperlink" xfId="2524" builtinId="8" hidden="1"/>
    <cellStyle name="Hyperlink" xfId="2526" builtinId="8" hidden="1"/>
    <cellStyle name="Hyperlink" xfId="2528" builtinId="8" hidden="1"/>
    <cellStyle name="Hyperlink" xfId="2530" builtinId="8" hidden="1"/>
    <cellStyle name="Hyperlink" xfId="2532" builtinId="8" hidden="1"/>
    <cellStyle name="Hyperlink" xfId="2534" builtinId="8" hidden="1"/>
    <cellStyle name="Hyperlink" xfId="2536" builtinId="8" hidden="1"/>
    <cellStyle name="Hyperlink" xfId="2538" builtinId="8" hidden="1"/>
    <cellStyle name="Hyperlink" xfId="2540" builtinId="8" hidden="1"/>
    <cellStyle name="Hyperlink" xfId="2542" builtinId="8" hidden="1"/>
    <cellStyle name="Hyperlink" xfId="2544" builtinId="8" hidden="1"/>
    <cellStyle name="Hyperlink" xfId="2546" builtinId="8" hidden="1"/>
    <cellStyle name="Hyperlink" xfId="2548" builtinId="8" hidden="1"/>
    <cellStyle name="Hyperlink" xfId="2550" builtinId="8" hidden="1"/>
    <cellStyle name="Hyperlink" xfId="2552" builtinId="8" hidden="1"/>
    <cellStyle name="Hyperlink" xfId="2554" builtinId="8" hidden="1"/>
    <cellStyle name="Hyperlink" xfId="2556" builtinId="8" hidden="1"/>
    <cellStyle name="Hyperlink" xfId="2558" builtinId="8" hidden="1"/>
    <cellStyle name="Hyperlink" xfId="2560" builtinId="8" hidden="1"/>
    <cellStyle name="Hyperlink" xfId="2562" builtinId="8" hidden="1"/>
    <cellStyle name="Hyperlink" xfId="2564" builtinId="8" hidden="1"/>
    <cellStyle name="Hyperlink" xfId="2566" builtinId="8" hidden="1"/>
    <cellStyle name="Hyperlink" xfId="2568" builtinId="8" hidden="1"/>
    <cellStyle name="Hyperlink" xfId="2570" builtinId="8" hidden="1"/>
    <cellStyle name="Hyperlink" xfId="2572" builtinId="8" hidden="1"/>
    <cellStyle name="Hyperlink" xfId="2574" builtinId="8" hidden="1"/>
    <cellStyle name="Hyperlink" xfId="2576" builtinId="8" hidden="1"/>
    <cellStyle name="Hyperlink" xfId="2578" builtinId="8" hidden="1"/>
    <cellStyle name="Hyperlink" xfId="2580" builtinId="8" hidden="1"/>
    <cellStyle name="Hyperlink" xfId="2582" builtinId="8" hidden="1"/>
    <cellStyle name="Hyperlink" xfId="2584" builtinId="8" hidden="1"/>
    <cellStyle name="Hyperlink" xfId="2586" builtinId="8" hidden="1"/>
    <cellStyle name="Hyperlink" xfId="2588" builtinId="8" hidden="1"/>
    <cellStyle name="Hyperlink" xfId="2590" builtinId="8" hidden="1"/>
    <cellStyle name="Hyperlink" xfId="2592" builtinId="8" hidden="1"/>
    <cellStyle name="Hyperlink" xfId="2594" builtinId="8" hidden="1"/>
    <cellStyle name="Hyperlink" xfId="2596" builtinId="8" hidden="1"/>
    <cellStyle name="Hyperlink" xfId="2598" builtinId="8" hidden="1"/>
    <cellStyle name="Hyperlink" xfId="2600" builtinId="8" hidden="1"/>
    <cellStyle name="Hyperlink" xfId="2602" builtinId="8" hidden="1"/>
    <cellStyle name="Hyperlink" xfId="2604" builtinId="8" hidden="1"/>
    <cellStyle name="Hyperlink" xfId="2606" builtinId="8" hidden="1"/>
    <cellStyle name="Hyperlink" xfId="2608" builtinId="8" hidden="1"/>
    <cellStyle name="Hyperlink" xfId="2610" builtinId="8" hidden="1"/>
    <cellStyle name="Hyperlink" xfId="2612" builtinId="8" hidden="1"/>
    <cellStyle name="Hyperlink" xfId="2614" builtinId="8" hidden="1"/>
    <cellStyle name="Hyperlink" xfId="2616" builtinId="8" hidden="1"/>
    <cellStyle name="Hyperlink" xfId="2618" builtinId="8" hidden="1"/>
    <cellStyle name="Hyperlink" xfId="2620" builtinId="8" hidden="1"/>
    <cellStyle name="Hyperlink" xfId="2622" builtinId="8" hidden="1"/>
    <cellStyle name="Hyperlink" xfId="2624" builtinId="8" hidden="1"/>
    <cellStyle name="Hyperlink" xfId="2626" builtinId="8" hidden="1"/>
    <cellStyle name="Hyperlink" xfId="2628" builtinId="8" hidden="1"/>
    <cellStyle name="Hyperlink" xfId="2630" builtinId="8" hidden="1"/>
    <cellStyle name="Hyperlink" xfId="2632" builtinId="8" hidden="1"/>
    <cellStyle name="Hyperlink" xfId="2634" builtinId="8" hidden="1"/>
    <cellStyle name="Hyperlink" xfId="2636" builtinId="8" hidden="1"/>
    <cellStyle name="Hyperlink" xfId="2638" builtinId="8" hidden="1"/>
    <cellStyle name="Hyperlink" xfId="2640" builtinId="8" hidden="1"/>
    <cellStyle name="Hyperlink" xfId="2642" builtinId="8" hidden="1"/>
    <cellStyle name="Hyperlink" xfId="2644" builtinId="8" hidden="1"/>
    <cellStyle name="Hyperlink" xfId="2646" builtinId="8" hidden="1"/>
    <cellStyle name="Hyperlink" xfId="2648" builtinId="8" hidden="1"/>
    <cellStyle name="Hyperlink" xfId="2650" builtinId="8" hidden="1"/>
    <cellStyle name="Hyperlink" xfId="2652" builtinId="8" hidden="1"/>
    <cellStyle name="Hyperlink" xfId="2654" builtinId="8" hidden="1"/>
    <cellStyle name="Hyperlink" xfId="2656" builtinId="8" hidden="1"/>
    <cellStyle name="Hyperlink" xfId="2658" builtinId="8" hidden="1"/>
    <cellStyle name="Hyperlink" xfId="2660" builtinId="8" hidden="1"/>
    <cellStyle name="Hyperlink" xfId="2662" builtinId="8" hidden="1"/>
    <cellStyle name="Hyperlink" xfId="2664" builtinId="8" hidden="1"/>
    <cellStyle name="Hyperlink" xfId="2666" builtinId="8" hidden="1"/>
    <cellStyle name="Hyperlink" xfId="2668" builtinId="8" hidden="1"/>
    <cellStyle name="Hyperlink" xfId="2670" builtinId="8" hidden="1"/>
    <cellStyle name="Hyperlink" xfId="2672" builtinId="8" hidden="1"/>
    <cellStyle name="Hyperlink" xfId="2674" builtinId="8" hidden="1"/>
    <cellStyle name="Hyperlink" xfId="2676" builtinId="8" hidden="1"/>
    <cellStyle name="Hyperlink" xfId="2678" builtinId="8" hidden="1"/>
    <cellStyle name="Hyperlink" xfId="2680" builtinId="8" hidden="1"/>
    <cellStyle name="Hyperlink" xfId="2682" builtinId="8" hidden="1"/>
    <cellStyle name="Hyperlink" xfId="2684" builtinId="8" hidden="1"/>
    <cellStyle name="Hyperlink" xfId="2686" builtinId="8" hidden="1"/>
    <cellStyle name="Hyperlink" xfId="2688" builtinId="8" hidden="1"/>
    <cellStyle name="Hyperlink" xfId="2690" builtinId="8" hidden="1"/>
    <cellStyle name="Hyperlink" xfId="2692" builtinId="8" hidden="1"/>
    <cellStyle name="Hyperlink" xfId="2694" builtinId="8" hidden="1"/>
    <cellStyle name="Hyperlink" xfId="2696" builtinId="8" hidden="1"/>
    <cellStyle name="Hyperlink" xfId="2698" builtinId="8" hidden="1"/>
    <cellStyle name="Hyperlink" xfId="2700" builtinId="8" hidden="1"/>
    <cellStyle name="Hyperlink" xfId="2702" builtinId="8" hidden="1"/>
    <cellStyle name="Hyperlink" xfId="2704" builtinId="8" hidden="1"/>
    <cellStyle name="Hyperlink" xfId="2706" builtinId="8" hidden="1"/>
    <cellStyle name="Hyperlink" xfId="2708" builtinId="8" hidden="1"/>
    <cellStyle name="Hyperlink" xfId="2710" builtinId="8" hidden="1"/>
    <cellStyle name="Hyperlink" xfId="2712" builtinId="8" hidden="1"/>
    <cellStyle name="Hyperlink" xfId="2714" builtinId="8" hidden="1"/>
    <cellStyle name="Hyperlink" xfId="2716" builtinId="8" hidden="1"/>
    <cellStyle name="Hyperlink" xfId="2718" builtinId="8" hidden="1"/>
    <cellStyle name="Hyperlink" xfId="2720" builtinId="8" hidden="1"/>
    <cellStyle name="Hyperlink" xfId="2722" builtinId="8" hidden="1"/>
    <cellStyle name="Hyperlink" xfId="2724" builtinId="8" hidden="1"/>
    <cellStyle name="Hyperlink" xfId="2726" builtinId="8" hidden="1"/>
    <cellStyle name="Hyperlink" xfId="2728" builtinId="8" hidden="1"/>
    <cellStyle name="Hyperlink" xfId="2730" builtinId="8" hidden="1"/>
    <cellStyle name="Hyperlink" xfId="2732" builtinId="8" hidden="1"/>
    <cellStyle name="Hyperlink" xfId="2734" builtinId="8" hidden="1"/>
    <cellStyle name="Hyperlink" xfId="2736" builtinId="8" hidden="1"/>
    <cellStyle name="Hyperlink" xfId="2738" builtinId="8" hidden="1"/>
    <cellStyle name="Hyperlink" xfId="2740" builtinId="8" hidden="1"/>
    <cellStyle name="Hyperlink" xfId="2742" builtinId="8" hidden="1"/>
    <cellStyle name="Hyperlink" xfId="2744" builtinId="8" hidden="1"/>
    <cellStyle name="Hyperlink" xfId="2746" builtinId="8" hidden="1"/>
    <cellStyle name="Hyperlink" xfId="2748" builtinId="8" hidden="1"/>
    <cellStyle name="Hyperlink" xfId="2750" builtinId="8" hidden="1"/>
    <cellStyle name="Hyperlink" xfId="2752" builtinId="8" hidden="1"/>
    <cellStyle name="Hyperlink" xfId="2754" builtinId="8" hidden="1"/>
    <cellStyle name="Hyperlink" xfId="2756" builtinId="8" hidden="1"/>
    <cellStyle name="Hyperlink" xfId="2758" builtinId="8" hidden="1"/>
    <cellStyle name="Hyperlink" xfId="2760" builtinId="8" hidden="1"/>
    <cellStyle name="Hyperlink" xfId="2762" builtinId="8" hidden="1"/>
    <cellStyle name="Hyperlink" xfId="2764" builtinId="8" hidden="1"/>
    <cellStyle name="Hyperlink" xfId="2766" builtinId="8" hidden="1"/>
    <cellStyle name="Hyperlink" xfId="2768" builtinId="8" hidden="1"/>
    <cellStyle name="Hyperlink" xfId="2770" builtinId="8" hidden="1"/>
    <cellStyle name="Hyperlink" xfId="2772" builtinId="8" hidden="1"/>
    <cellStyle name="Hyperlink" xfId="2774" builtinId="8" hidden="1"/>
    <cellStyle name="Hyperlink" xfId="2776" builtinId="8" hidden="1"/>
    <cellStyle name="Hyperlink" xfId="2778" builtinId="8" hidden="1"/>
    <cellStyle name="Hyperlink" xfId="2780" builtinId="8" hidden="1"/>
    <cellStyle name="Hyperlink" xfId="2782" builtinId="8" hidden="1"/>
    <cellStyle name="Hyperlink" xfId="2784" builtinId="8" hidden="1"/>
    <cellStyle name="Hyperlink" xfId="2786" builtinId="8" hidden="1"/>
    <cellStyle name="Hyperlink" xfId="2788" builtinId="8" hidden="1"/>
    <cellStyle name="Hyperlink" xfId="2790" builtinId="8" hidden="1"/>
    <cellStyle name="Hyperlink" xfId="2792" builtinId="8" hidden="1"/>
    <cellStyle name="Hyperlink" xfId="2794" builtinId="8" hidden="1"/>
    <cellStyle name="Hyperlink" xfId="2796" builtinId="8" hidden="1"/>
    <cellStyle name="Hyperlink" xfId="2798" builtinId="8" hidden="1"/>
    <cellStyle name="Hyperlink" xfId="2800" builtinId="8" hidden="1"/>
    <cellStyle name="Hyperlink" xfId="2802" builtinId="8" hidden="1"/>
    <cellStyle name="Hyperlink" xfId="2804" builtinId="8" hidden="1"/>
    <cellStyle name="Hyperlink" xfId="2806" builtinId="8" hidden="1"/>
    <cellStyle name="Hyperlink" xfId="2808" builtinId="8" hidden="1"/>
    <cellStyle name="Hyperlink" xfId="2810" builtinId="8" hidden="1"/>
    <cellStyle name="Hyperlink" xfId="2812" builtinId="8" hidden="1"/>
    <cellStyle name="Hyperlink" xfId="2814" builtinId="8" hidden="1"/>
    <cellStyle name="Hyperlink" xfId="2816" builtinId="8" hidden="1"/>
    <cellStyle name="Hyperlink" xfId="2818" builtinId="8" hidden="1"/>
    <cellStyle name="Hyperlink" xfId="2820" builtinId="8" hidden="1"/>
    <cellStyle name="Hyperlink" xfId="2822" builtinId="8" hidden="1"/>
    <cellStyle name="Hyperlink" xfId="2824" builtinId="8" hidden="1"/>
    <cellStyle name="Hyperlink" xfId="2826" builtinId="8" hidden="1"/>
    <cellStyle name="Hyperlink" xfId="2828" builtinId="8" hidden="1"/>
    <cellStyle name="Hyperlink" xfId="2830" builtinId="8" hidden="1"/>
    <cellStyle name="Hyperlink" xfId="2832" builtinId="8" hidden="1"/>
    <cellStyle name="Hyperlink" xfId="2834" builtinId="8" hidden="1"/>
    <cellStyle name="Hyperlink" xfId="2836" builtinId="8" hidden="1"/>
    <cellStyle name="Hyperlink" xfId="2838" builtinId="8" hidden="1"/>
    <cellStyle name="Hyperlink" xfId="2840" builtinId="8" hidden="1"/>
    <cellStyle name="Hyperlink" xfId="2842" builtinId="8" hidden="1"/>
    <cellStyle name="Hyperlink" xfId="2844" builtinId="8" hidden="1"/>
    <cellStyle name="Hyperlink" xfId="2846" builtinId="8" hidden="1"/>
    <cellStyle name="Hyperlink" xfId="2848" builtinId="8" hidden="1"/>
    <cellStyle name="Hyperlink" xfId="2850" builtinId="8" hidden="1"/>
    <cellStyle name="Hyperlink" xfId="2852" builtinId="8" hidden="1"/>
    <cellStyle name="Hyperlink" xfId="2854" builtinId="8" hidden="1"/>
    <cellStyle name="Hyperlink" xfId="2856" builtinId="8" hidden="1"/>
    <cellStyle name="Hyperlink" xfId="2858" builtinId="8" hidden="1"/>
    <cellStyle name="Hyperlink" xfId="2860" builtinId="8" hidden="1"/>
    <cellStyle name="Hyperlink" xfId="2862" builtinId="8" hidden="1"/>
    <cellStyle name="Hyperlink" xfId="2864" builtinId="8" hidden="1"/>
    <cellStyle name="Hyperlink" xfId="2866" builtinId="8" hidden="1"/>
    <cellStyle name="Hyperlink" xfId="2868" builtinId="8" hidden="1"/>
    <cellStyle name="Hyperlink" xfId="2870" builtinId="8" hidden="1"/>
    <cellStyle name="Hyperlink" xfId="2872" builtinId="8" hidden="1"/>
    <cellStyle name="Hyperlink" xfId="2874" builtinId="8" hidden="1"/>
    <cellStyle name="Hyperlink" xfId="2876" builtinId="8" hidden="1"/>
    <cellStyle name="Hyperlink" xfId="2878" builtinId="8" hidden="1"/>
    <cellStyle name="Hyperlink" xfId="2880" builtinId="8" hidden="1"/>
    <cellStyle name="Hyperlink" xfId="2882" builtinId="8" hidden="1"/>
    <cellStyle name="Hyperlink" xfId="2884" builtinId="8" hidden="1"/>
    <cellStyle name="Hyperlink" xfId="2886" builtinId="8" hidden="1"/>
    <cellStyle name="Hyperlink" xfId="2888" builtinId="8" hidden="1"/>
    <cellStyle name="Hyperlink" xfId="2890" builtinId="8" hidden="1"/>
    <cellStyle name="Hyperlink" xfId="2892" builtinId="8" hidden="1"/>
    <cellStyle name="Hyperlink" xfId="2894" builtinId="8" hidden="1"/>
    <cellStyle name="Hyperlink" xfId="2896" builtinId="8" hidden="1"/>
    <cellStyle name="Hyperlink" xfId="2898" builtinId="8" hidden="1"/>
    <cellStyle name="Hyperlink" xfId="2900" builtinId="8" hidden="1"/>
    <cellStyle name="Hyperlink" xfId="2902" builtinId="8" hidden="1"/>
    <cellStyle name="Hyperlink" xfId="2904" builtinId="8" hidden="1"/>
    <cellStyle name="Hyperlink" xfId="2906" builtinId="8" hidden="1"/>
    <cellStyle name="Hyperlink" xfId="2908" builtinId="8" hidden="1"/>
    <cellStyle name="Hyperlink" xfId="2910" builtinId="8" hidden="1"/>
    <cellStyle name="Hyperlink" xfId="2912" builtinId="8" hidden="1"/>
    <cellStyle name="Hyperlink" xfId="2914" builtinId="8" hidden="1"/>
    <cellStyle name="Hyperlink" xfId="2916" builtinId="8" hidden="1"/>
    <cellStyle name="Hyperlink" xfId="2918" builtinId="8" hidden="1"/>
    <cellStyle name="Hyperlink" xfId="2920" builtinId="8" hidden="1"/>
    <cellStyle name="Hyperlink" xfId="2922" builtinId="8" hidden="1"/>
    <cellStyle name="Hyperlink" xfId="2924" builtinId="8" hidden="1"/>
    <cellStyle name="Hyperlink" xfId="2926" builtinId="8" hidden="1"/>
    <cellStyle name="Hyperlink" xfId="2928" builtinId="8" hidden="1"/>
    <cellStyle name="Hyperlink" xfId="2930" builtinId="8" hidden="1"/>
    <cellStyle name="Hyperlink" xfId="2932" builtinId="8" hidden="1"/>
    <cellStyle name="Hyperlink" xfId="2934" builtinId="8" hidden="1"/>
    <cellStyle name="Hyperlink" xfId="2936" builtinId="8" hidden="1"/>
    <cellStyle name="Hyperlink" xfId="2938" builtinId="8" hidden="1"/>
    <cellStyle name="Hyperlink" xfId="2940" builtinId="8" hidden="1"/>
    <cellStyle name="Hyperlink" xfId="2942" builtinId="8" hidden="1"/>
    <cellStyle name="Hyperlink" xfId="2944" builtinId="8" hidden="1"/>
    <cellStyle name="Hyperlink" xfId="2946" builtinId="8" hidden="1"/>
    <cellStyle name="Hyperlink" xfId="2948" builtinId="8" hidden="1"/>
    <cellStyle name="Hyperlink" xfId="2950" builtinId="8" hidden="1"/>
    <cellStyle name="Hyperlink" xfId="2952" builtinId="8" hidden="1"/>
    <cellStyle name="Hyperlink" xfId="2954" builtinId="8" hidden="1"/>
    <cellStyle name="Hyperlink" xfId="2956" builtinId="8" hidden="1"/>
    <cellStyle name="Hyperlink" xfId="2958" builtinId="8" hidden="1"/>
    <cellStyle name="Hyperlink" xfId="2960" builtinId="8" hidden="1"/>
    <cellStyle name="Hyperlink" xfId="2962" builtinId="8" hidden="1"/>
    <cellStyle name="Hyperlink" xfId="2964" builtinId="8" hidden="1"/>
    <cellStyle name="Hyperlink" xfId="2966" builtinId="8" hidden="1"/>
    <cellStyle name="Hyperlink" xfId="2968" builtinId="8" hidden="1"/>
    <cellStyle name="Hyperlink" xfId="2970" builtinId="8" hidden="1"/>
    <cellStyle name="Hyperlink" xfId="2972" builtinId="8" hidden="1"/>
    <cellStyle name="Hyperlink" xfId="2974" builtinId="8" hidden="1"/>
    <cellStyle name="Hyperlink" xfId="2976" builtinId="8" hidden="1"/>
    <cellStyle name="Hyperlink" xfId="2978" builtinId="8" hidden="1"/>
    <cellStyle name="Hyperlink" xfId="2980" builtinId="8" hidden="1"/>
    <cellStyle name="Hyperlink" xfId="2982" builtinId="8" hidden="1"/>
    <cellStyle name="Hyperlink" xfId="2984" builtinId="8" hidden="1"/>
    <cellStyle name="Hyperlink" xfId="2986" builtinId="8" hidden="1"/>
    <cellStyle name="Hyperlink" xfId="2988" builtinId="8" hidden="1"/>
    <cellStyle name="Hyperlink" xfId="2990" builtinId="8" hidden="1"/>
    <cellStyle name="Hyperlink" xfId="2992" builtinId="8" hidden="1"/>
    <cellStyle name="Hyperlink" xfId="2994" builtinId="8" hidden="1"/>
    <cellStyle name="Hyperlink" xfId="2996" builtinId="8" hidden="1"/>
    <cellStyle name="Hyperlink" xfId="2998" builtinId="8" hidden="1"/>
    <cellStyle name="Hyperlink" xfId="3000" builtinId="8" hidden="1"/>
    <cellStyle name="Hyperlink" xfId="3002" builtinId="8" hidden="1"/>
    <cellStyle name="Hyperlink" xfId="3004" builtinId="8" hidden="1"/>
    <cellStyle name="Hyperlink" xfId="3006" builtinId="8" hidden="1"/>
    <cellStyle name="Hyperlink" xfId="3008" builtinId="8" hidden="1"/>
    <cellStyle name="Hyperlink" xfId="3010" builtinId="8" hidden="1"/>
    <cellStyle name="Hyperlink" xfId="3012" builtinId="8" hidden="1"/>
    <cellStyle name="Hyperlink" xfId="3014" builtinId="8" hidden="1"/>
    <cellStyle name="Hyperlink" xfId="3016" builtinId="8" hidden="1"/>
    <cellStyle name="Hyperlink" xfId="3018" builtinId="8" hidden="1"/>
    <cellStyle name="Hyperlink" xfId="3020" builtinId="8" hidden="1"/>
    <cellStyle name="Hyperlink" xfId="3022" builtinId="8" hidden="1"/>
    <cellStyle name="Hyperlink" xfId="3024" builtinId="8" hidden="1"/>
    <cellStyle name="Hyperlink" xfId="3026" builtinId="8" hidden="1"/>
    <cellStyle name="Hyperlink" xfId="3028" builtinId="8" hidden="1"/>
    <cellStyle name="Hyperlink" xfId="3030" builtinId="8" hidden="1"/>
    <cellStyle name="Hyperlink" xfId="3032" builtinId="8" hidden="1"/>
    <cellStyle name="Hyperlink" xfId="3034" builtinId="8" hidden="1"/>
    <cellStyle name="Hyperlink" xfId="3036" builtinId="8" hidden="1"/>
    <cellStyle name="Hyperlink" xfId="3038" builtinId="8" hidden="1"/>
    <cellStyle name="Hyperlink" xfId="3040" builtinId="8" hidden="1"/>
    <cellStyle name="Hyperlink" xfId="3042" builtinId="8" hidden="1"/>
    <cellStyle name="Hyperlink" xfId="3044" builtinId="8" hidden="1"/>
    <cellStyle name="Hyperlink" xfId="3046" builtinId="8" hidden="1"/>
    <cellStyle name="Hyperlink" xfId="3048" builtinId="8" hidden="1"/>
    <cellStyle name="Hyperlink" xfId="3050" builtinId="8" hidden="1"/>
    <cellStyle name="Hyperlink" xfId="3052" builtinId="8" hidden="1"/>
    <cellStyle name="Hyperlink" xfId="3054" builtinId="8" hidden="1"/>
    <cellStyle name="Hyperlink" xfId="3056" builtinId="8" hidden="1"/>
    <cellStyle name="Hyperlink" xfId="3058" builtinId="8" hidden="1"/>
    <cellStyle name="Hyperlink" xfId="3060" builtinId="8" hidden="1"/>
    <cellStyle name="Hyperlink" xfId="3062" builtinId="8" hidden="1"/>
    <cellStyle name="Hyperlink" xfId="3064" builtinId="8" hidden="1"/>
    <cellStyle name="Hyperlink" xfId="3066" builtinId="8" hidden="1"/>
    <cellStyle name="Hyperlink" xfId="3068" builtinId="8" hidden="1"/>
    <cellStyle name="Hyperlink" xfId="3070" builtinId="8" hidden="1"/>
    <cellStyle name="Hyperlink" xfId="3072" builtinId="8" hidden="1"/>
    <cellStyle name="Hyperlink" xfId="3074" builtinId="8" hidden="1"/>
    <cellStyle name="Hyperlink" xfId="3076" builtinId="8" hidden="1"/>
    <cellStyle name="Hyperlink" xfId="3078" builtinId="8" hidden="1"/>
    <cellStyle name="Hyperlink" xfId="3080" builtinId="8" hidden="1"/>
    <cellStyle name="Hyperlink" xfId="3082" builtinId="8" hidden="1"/>
    <cellStyle name="Hyperlink" xfId="3084" builtinId="8" hidden="1"/>
    <cellStyle name="Hyperlink" xfId="3086" builtinId="8" hidden="1"/>
    <cellStyle name="Hyperlink" xfId="3088" builtinId="8" hidden="1"/>
    <cellStyle name="Hyperlink" xfId="3090" builtinId="8" hidden="1"/>
    <cellStyle name="Hyperlink" xfId="3092" builtinId="8" hidden="1"/>
    <cellStyle name="Hyperlink" xfId="3094" builtinId="8" hidden="1"/>
    <cellStyle name="Hyperlink" xfId="3096" builtinId="8" hidden="1"/>
    <cellStyle name="Hyperlink" xfId="3098" builtinId="8" hidden="1"/>
    <cellStyle name="Hyperlink" xfId="3100" builtinId="8" hidden="1"/>
    <cellStyle name="Hyperlink" xfId="3102" builtinId="8" hidden="1"/>
    <cellStyle name="Hyperlink" xfId="3104" builtinId="8" hidden="1"/>
    <cellStyle name="Hyperlink" xfId="3106" builtinId="8" hidden="1"/>
    <cellStyle name="Hyperlink" xfId="3108" builtinId="8" hidden="1"/>
    <cellStyle name="Hyperlink" xfId="3110" builtinId="8" hidden="1"/>
    <cellStyle name="Hyperlink" xfId="3112" builtinId="8" hidden="1"/>
    <cellStyle name="Hyperlink" xfId="3114" builtinId="8" hidden="1"/>
    <cellStyle name="Hyperlink" xfId="3116" builtinId="8" hidden="1"/>
    <cellStyle name="Hyperlink" xfId="3118" builtinId="8" hidden="1"/>
    <cellStyle name="Hyperlink" xfId="3120" builtinId="8" hidden="1"/>
    <cellStyle name="Hyperlink" xfId="3122" builtinId="8" hidden="1"/>
    <cellStyle name="Hyperlink" xfId="3124" builtinId="8" hidden="1"/>
    <cellStyle name="Hyperlink" xfId="3126" builtinId="8" hidden="1"/>
    <cellStyle name="Hyperlink" xfId="3128" builtinId="8" hidden="1"/>
    <cellStyle name="Hyperlink" xfId="3130" builtinId="8" hidden="1"/>
    <cellStyle name="Hyperlink" xfId="3132" builtinId="8" hidden="1"/>
    <cellStyle name="Hyperlink" xfId="3134" builtinId="8" hidden="1"/>
    <cellStyle name="Hyperlink" xfId="3136" builtinId="8" hidden="1"/>
    <cellStyle name="Hyperlink" xfId="3138" builtinId="8" hidden="1"/>
    <cellStyle name="Hyperlink" xfId="3140" builtinId="8" hidden="1"/>
    <cellStyle name="Hyperlink" xfId="3142" builtinId="8" hidden="1"/>
    <cellStyle name="Hyperlink" xfId="3144" builtinId="8" hidden="1"/>
    <cellStyle name="Hyperlink" xfId="3146" builtinId="8" hidden="1"/>
    <cellStyle name="Hyperlink" xfId="3148" builtinId="8" hidden="1"/>
    <cellStyle name="Hyperlink" xfId="3150" builtinId="8" hidden="1"/>
    <cellStyle name="Hyperlink" xfId="3152" builtinId="8" hidden="1"/>
    <cellStyle name="Hyperlink" xfId="3154" builtinId="8" hidden="1"/>
    <cellStyle name="Hyperlink" xfId="3156" builtinId="8" hidden="1"/>
    <cellStyle name="Hyperlink" xfId="3158" builtinId="8" hidden="1"/>
    <cellStyle name="Hyperlink" xfId="3160" builtinId="8" hidden="1"/>
    <cellStyle name="Hyperlink" xfId="3162" builtinId="8" hidden="1"/>
    <cellStyle name="Hyperlink" xfId="3164" builtinId="8" hidden="1"/>
    <cellStyle name="Hyperlink" xfId="3166" builtinId="8" hidden="1"/>
    <cellStyle name="Hyperlink" xfId="3168" builtinId="8" hidden="1"/>
    <cellStyle name="Hyperlink" xfId="3170" builtinId="8" hidden="1"/>
    <cellStyle name="Hyperlink" xfId="3172" builtinId="8" hidden="1"/>
    <cellStyle name="Hyperlink" xfId="3174" builtinId="8" hidden="1"/>
    <cellStyle name="Hyperlink" xfId="3176" builtinId="8" hidden="1"/>
    <cellStyle name="Hyperlink" xfId="3178" builtinId="8" hidden="1"/>
    <cellStyle name="Hyperlink" xfId="3180" builtinId="8" hidden="1"/>
    <cellStyle name="Hyperlink" xfId="3182" builtinId="8" hidden="1"/>
    <cellStyle name="Hyperlink" xfId="3184" builtinId="8" hidden="1"/>
    <cellStyle name="Hyperlink" xfId="3186" builtinId="8" hidden="1"/>
    <cellStyle name="Hyperlink" xfId="3188" builtinId="8" hidden="1"/>
    <cellStyle name="Hyperlink" xfId="3190" builtinId="8" hidden="1"/>
    <cellStyle name="Hyperlink" xfId="3192" builtinId="8" hidden="1"/>
    <cellStyle name="Hyperlink" xfId="3194" builtinId="8" hidden="1"/>
    <cellStyle name="Hyperlink" xfId="3196" builtinId="8" hidden="1"/>
    <cellStyle name="Hyperlink" xfId="3198" builtinId="8" hidden="1"/>
    <cellStyle name="Hyperlink" xfId="3200" builtinId="8" hidden="1"/>
    <cellStyle name="Hyperlink" xfId="3202" builtinId="8" hidden="1"/>
    <cellStyle name="Hyperlink" xfId="3204" builtinId="8" hidden="1"/>
    <cellStyle name="Hyperlink" xfId="3206" builtinId="8" hidden="1"/>
    <cellStyle name="Hyperlink" xfId="3208" builtinId="8" hidden="1"/>
    <cellStyle name="Hyperlink" xfId="3210" builtinId="8" hidden="1"/>
    <cellStyle name="Hyperlink" xfId="3212" builtinId="8" hidden="1"/>
    <cellStyle name="Hyperlink" xfId="3214" builtinId="8" hidden="1"/>
    <cellStyle name="Hyperlink" xfId="3216" builtinId="8" hidden="1"/>
    <cellStyle name="Hyperlink" xfId="3218" builtinId="8" hidden="1"/>
    <cellStyle name="Hyperlink" xfId="3220" builtinId="8" hidden="1"/>
    <cellStyle name="Hyperlink" xfId="3222" builtinId="8" hidden="1"/>
    <cellStyle name="Hyperlink" xfId="3224" builtinId="8" hidden="1"/>
    <cellStyle name="Hyperlink" xfId="3226" builtinId="8" hidden="1"/>
    <cellStyle name="Hyperlink" xfId="3228" builtinId="8" hidden="1"/>
    <cellStyle name="Hyperlink" xfId="3230" builtinId="8" hidden="1"/>
    <cellStyle name="Hyperlink" xfId="3232" builtinId="8" hidden="1"/>
    <cellStyle name="Hyperlink" xfId="3234" builtinId="8" hidden="1"/>
    <cellStyle name="Hyperlink" xfId="3236" builtinId="8" hidden="1"/>
    <cellStyle name="Hyperlink" xfId="3238" builtinId="8" hidden="1"/>
    <cellStyle name="Hyperlink" xfId="3240" builtinId="8" hidden="1"/>
    <cellStyle name="Hyperlink" xfId="3242" builtinId="8" hidden="1"/>
    <cellStyle name="Hyperlink" xfId="3244" builtinId="8" hidden="1"/>
    <cellStyle name="Hyperlink" xfId="3246" builtinId="8" hidden="1"/>
    <cellStyle name="Hyperlink" xfId="3248" builtinId="8" hidden="1"/>
    <cellStyle name="Hyperlink" xfId="3250" builtinId="8" hidden="1"/>
    <cellStyle name="Hyperlink" xfId="3252" builtinId="8" hidden="1"/>
    <cellStyle name="Hyperlink" xfId="3254" builtinId="8" hidden="1"/>
    <cellStyle name="Hyperlink" xfId="3256" builtinId="8" hidden="1"/>
    <cellStyle name="Hyperlink" xfId="3258" builtinId="8" hidden="1"/>
    <cellStyle name="Hyperlink" xfId="3260" builtinId="8" hidden="1"/>
    <cellStyle name="Hyperlink" xfId="3262" builtinId="8" hidden="1"/>
    <cellStyle name="Hyperlink" xfId="3264" builtinId="8" hidden="1"/>
    <cellStyle name="Hyperlink" xfId="3266" builtinId="8" hidden="1"/>
    <cellStyle name="Hyperlink" xfId="3268" builtinId="8" hidden="1"/>
    <cellStyle name="Hyperlink" xfId="3270" builtinId="8" hidden="1"/>
    <cellStyle name="Hyperlink" xfId="3272" builtinId="8" hidden="1"/>
    <cellStyle name="Hyperlink" xfId="3274" builtinId="8" hidden="1"/>
    <cellStyle name="Hyperlink" xfId="3276" builtinId="8" hidden="1"/>
    <cellStyle name="Hyperlink" xfId="3278" builtinId="8" hidden="1"/>
    <cellStyle name="Hyperlink" xfId="3280" builtinId="8" hidden="1"/>
    <cellStyle name="Hyperlink" xfId="3282" builtinId="8" hidden="1"/>
    <cellStyle name="Hyperlink" xfId="3284" builtinId="8" hidden="1"/>
    <cellStyle name="Hyperlink" xfId="3286" builtinId="8" hidden="1"/>
    <cellStyle name="Hyperlink" xfId="3288" builtinId="8" hidden="1"/>
    <cellStyle name="Hyperlink" xfId="3290" builtinId="8" hidden="1"/>
    <cellStyle name="Hyperlink" xfId="3292" builtinId="8" hidden="1"/>
    <cellStyle name="Hyperlink" xfId="3294" builtinId="8" hidden="1"/>
    <cellStyle name="Hyperlink" xfId="3296" builtinId="8" hidden="1"/>
    <cellStyle name="Hyperlink" xfId="3298" builtinId="8" hidden="1"/>
    <cellStyle name="Hyperlink" xfId="3300" builtinId="8" hidden="1"/>
    <cellStyle name="Hyperlink" xfId="3302" builtinId="8" hidden="1"/>
    <cellStyle name="Hyperlink" xfId="3304" builtinId="8" hidden="1"/>
    <cellStyle name="Hyperlink" xfId="3306" builtinId="8" hidden="1"/>
    <cellStyle name="Hyperlink" xfId="3308" builtinId="8" hidden="1"/>
    <cellStyle name="Hyperlink" xfId="3310" builtinId="8" hidden="1"/>
    <cellStyle name="Hyperlink" xfId="3312" builtinId="8" hidden="1"/>
    <cellStyle name="Hyperlink" xfId="3314" builtinId="8" hidden="1"/>
    <cellStyle name="Hyperlink" xfId="3316" builtinId="8" hidden="1"/>
    <cellStyle name="Hyperlink" xfId="3318" builtinId="8" hidden="1"/>
    <cellStyle name="Hyperlink" xfId="3320" builtinId="8" hidden="1"/>
    <cellStyle name="Hyperlink" xfId="3322" builtinId="8" hidden="1"/>
    <cellStyle name="Hyperlink" xfId="3324" builtinId="8" hidden="1"/>
    <cellStyle name="Hyperlink" xfId="3326" builtinId="8" hidden="1"/>
    <cellStyle name="Hyperlink" xfId="3328" builtinId="8" hidden="1"/>
    <cellStyle name="Hyperlink" xfId="3330" builtinId="8" hidden="1"/>
    <cellStyle name="Hyperlink" xfId="3332" builtinId="8" hidden="1"/>
    <cellStyle name="Hyperlink" xfId="3334" builtinId="8" hidden="1"/>
    <cellStyle name="Hyperlink" xfId="3336" builtinId="8" hidden="1"/>
    <cellStyle name="Hyperlink" xfId="3338" builtinId="8" hidden="1"/>
    <cellStyle name="Hyperlink" xfId="3340" builtinId="8" hidden="1"/>
    <cellStyle name="Hyperlink" xfId="3342" builtinId="8" hidden="1"/>
    <cellStyle name="Hyperlink" xfId="3344" builtinId="8" hidden="1"/>
    <cellStyle name="Hyperlink" xfId="3346" builtinId="8" hidden="1"/>
    <cellStyle name="Hyperlink" xfId="3348" builtinId="8" hidden="1"/>
    <cellStyle name="Hyperlink" xfId="3350" builtinId="8" hidden="1"/>
    <cellStyle name="Hyperlink" xfId="3352" builtinId="8" hidden="1"/>
    <cellStyle name="Hyperlink" xfId="3354" builtinId="8" hidden="1"/>
    <cellStyle name="Hyperlink" xfId="3356" builtinId="8" hidden="1"/>
    <cellStyle name="Hyperlink" xfId="3358" builtinId="8" hidden="1"/>
    <cellStyle name="Hyperlink" xfId="3360" builtinId="8" hidden="1"/>
    <cellStyle name="Hyperlink" xfId="3362" builtinId="8" hidden="1"/>
    <cellStyle name="Hyperlink" xfId="3364" builtinId="8" hidden="1"/>
    <cellStyle name="Hyperlink" xfId="3366" builtinId="8" hidden="1"/>
    <cellStyle name="Hyperlink" xfId="3368" builtinId="8" hidden="1"/>
    <cellStyle name="Hyperlink" xfId="3370" builtinId="8" hidden="1"/>
    <cellStyle name="Hyperlink" xfId="3372" builtinId="8" hidden="1"/>
    <cellStyle name="Hyperlink" xfId="3374" builtinId="8" hidden="1"/>
    <cellStyle name="Hyperlink" xfId="3376" builtinId="8" hidden="1"/>
    <cellStyle name="Hyperlink" xfId="3378" builtinId="8" hidden="1"/>
    <cellStyle name="Hyperlink" xfId="3380" builtinId="8" hidden="1"/>
    <cellStyle name="Hyperlink" xfId="3382" builtinId="8" hidden="1"/>
    <cellStyle name="Hyperlink" xfId="3384" builtinId="8" hidden="1"/>
    <cellStyle name="Hyperlink" xfId="3386" builtinId="8" hidden="1"/>
    <cellStyle name="Hyperlink" xfId="3388" builtinId="8" hidden="1"/>
    <cellStyle name="Hyperlink" xfId="3390" builtinId="8" hidden="1"/>
    <cellStyle name="Hyperlink" xfId="3392" builtinId="8" hidden="1"/>
    <cellStyle name="Hyperlink" xfId="3394" builtinId="8" hidden="1"/>
    <cellStyle name="Hyperlink" xfId="3396" builtinId="8" hidden="1"/>
    <cellStyle name="Hyperlink" xfId="3398" builtinId="8" hidden="1"/>
    <cellStyle name="Hyperlink" xfId="3400" builtinId="8" hidden="1"/>
    <cellStyle name="Hyperlink" xfId="3402" builtinId="8" hidden="1"/>
    <cellStyle name="Hyperlink" xfId="3404" builtinId="8" hidden="1"/>
    <cellStyle name="Hyperlink" xfId="3406" builtinId="8" hidden="1"/>
    <cellStyle name="Hyperlink" xfId="3408" builtinId="8" hidden="1"/>
    <cellStyle name="Hyperlink" xfId="3410" builtinId="8" hidden="1"/>
    <cellStyle name="Hyperlink" xfId="3412" builtinId="8" hidden="1"/>
    <cellStyle name="Hyperlink" xfId="3414" builtinId="8" hidden="1"/>
    <cellStyle name="Hyperlink" xfId="3416" builtinId="8" hidden="1"/>
    <cellStyle name="Hyperlink" xfId="3418" builtinId="8" hidden="1"/>
    <cellStyle name="Hyperlink" xfId="3420" builtinId="8" hidden="1"/>
    <cellStyle name="Hyperlink" xfId="3422" builtinId="8" hidden="1"/>
    <cellStyle name="Hyperlink" xfId="3424" builtinId="8" hidden="1"/>
    <cellStyle name="Hyperlink" xfId="3426" builtinId="8" hidden="1"/>
    <cellStyle name="Hyperlink" xfId="3428" builtinId="8" hidden="1"/>
    <cellStyle name="Hyperlink" xfId="3430" builtinId="8" hidden="1"/>
    <cellStyle name="Hyperlink" xfId="3432" builtinId="8" hidden="1"/>
    <cellStyle name="Hyperlink" xfId="3434" builtinId="8" hidden="1"/>
    <cellStyle name="Hyperlink" xfId="3436" builtinId="8" hidden="1"/>
    <cellStyle name="Hyperlink" xfId="3438" builtinId="8" hidden="1"/>
    <cellStyle name="Hyperlink" xfId="3440" builtinId="8" hidden="1"/>
    <cellStyle name="Hyperlink" xfId="3442" builtinId="8" hidden="1"/>
    <cellStyle name="Hyperlink" xfId="3444" builtinId="8" hidden="1"/>
    <cellStyle name="Hyperlink" xfId="3446" builtinId="8" hidden="1"/>
    <cellStyle name="Hyperlink" xfId="3448" builtinId="8" hidden="1"/>
    <cellStyle name="Hyperlink" xfId="3450" builtinId="8" hidden="1"/>
    <cellStyle name="Hyperlink" xfId="3452" builtinId="8" hidden="1"/>
    <cellStyle name="Hyperlink" xfId="3454" builtinId="8" hidden="1"/>
    <cellStyle name="Hyperlink" xfId="3456" builtinId="8" hidden="1"/>
    <cellStyle name="Hyperlink" xfId="3458" builtinId="8" hidden="1"/>
    <cellStyle name="Hyperlink" xfId="3460" builtinId="8" hidden="1"/>
    <cellStyle name="Hyperlink" xfId="3462" builtinId="8" hidden="1"/>
    <cellStyle name="Hyperlink" xfId="3464" builtinId="8" hidden="1"/>
    <cellStyle name="Hyperlink" xfId="3466" builtinId="8" hidden="1"/>
    <cellStyle name="Hyperlink" xfId="3468" builtinId="8" hidden="1"/>
    <cellStyle name="Hyperlink" xfId="3470" builtinId="8" hidden="1"/>
    <cellStyle name="Hyperlink" xfId="3472" builtinId="8" hidden="1"/>
    <cellStyle name="Hyperlink" xfId="3474" builtinId="8" hidden="1"/>
    <cellStyle name="Hyperlink" xfId="3476" builtinId="8" hidden="1"/>
    <cellStyle name="Hyperlink" xfId="3478" builtinId="8" hidden="1"/>
    <cellStyle name="Hyperlink" xfId="3480" builtinId="8" hidden="1"/>
    <cellStyle name="Hyperlink" xfId="3482" builtinId="8" hidden="1"/>
    <cellStyle name="Hyperlink" xfId="3484" builtinId="8" hidden="1"/>
    <cellStyle name="Hyperlink" xfId="3486" builtinId="8" hidden="1"/>
    <cellStyle name="Hyperlink" xfId="3488" builtinId="8" hidden="1"/>
    <cellStyle name="Hyperlink" xfId="3490" builtinId="8" hidden="1"/>
    <cellStyle name="Hyperlink" xfId="3492" builtinId="8" hidden="1"/>
    <cellStyle name="Hyperlink" xfId="3494" builtinId="8" hidden="1"/>
    <cellStyle name="Hyperlink" xfId="3496" builtinId="8" hidden="1"/>
    <cellStyle name="Hyperlink" xfId="3498" builtinId="8" hidden="1"/>
    <cellStyle name="Hyperlink" xfId="3500" builtinId="8" hidden="1"/>
    <cellStyle name="Hyperlink" xfId="3502" builtinId="8" hidden="1"/>
    <cellStyle name="Hyperlink" xfId="3504" builtinId="8" hidden="1"/>
    <cellStyle name="Hyperlink" xfId="3506" builtinId="8" hidden="1"/>
    <cellStyle name="Hyperlink" xfId="3508" builtinId="8" hidden="1"/>
    <cellStyle name="Hyperlink" xfId="3510" builtinId="8" hidden="1"/>
    <cellStyle name="Hyperlink" xfId="3512" builtinId="8" hidden="1"/>
    <cellStyle name="Hyperlink" xfId="3514" builtinId="8" hidden="1"/>
    <cellStyle name="Hyperlink" xfId="3516" builtinId="8" hidden="1"/>
    <cellStyle name="Hyperlink" xfId="3518" builtinId="8" hidden="1"/>
    <cellStyle name="Hyperlink" xfId="3520" builtinId="8" hidden="1"/>
    <cellStyle name="Hyperlink" xfId="3522" builtinId="8" hidden="1"/>
    <cellStyle name="Hyperlink" xfId="3524" builtinId="8" hidden="1"/>
    <cellStyle name="Hyperlink" xfId="3526" builtinId="8" hidden="1"/>
    <cellStyle name="Hyperlink" xfId="3528" builtinId="8" hidden="1"/>
    <cellStyle name="Hyperlink" xfId="3530" builtinId="8" hidden="1"/>
    <cellStyle name="Hyperlink" xfId="3532" builtinId="8" hidden="1"/>
    <cellStyle name="Hyperlink" xfId="3534" builtinId="8" hidden="1"/>
    <cellStyle name="Hyperlink" xfId="3536" builtinId="8" hidden="1"/>
    <cellStyle name="Hyperlink" xfId="3538" builtinId="8" hidden="1"/>
    <cellStyle name="Hyperlink" xfId="3540" builtinId="8" hidden="1"/>
    <cellStyle name="Hyperlink" xfId="3542" builtinId="8" hidden="1"/>
    <cellStyle name="Hyperlink" xfId="3544" builtinId="8" hidden="1"/>
    <cellStyle name="Hyperlink" xfId="3546" builtinId="8" hidden="1"/>
    <cellStyle name="Hyperlink" xfId="3548" builtinId="8" hidden="1"/>
    <cellStyle name="Hyperlink" xfId="3550" builtinId="8" hidden="1"/>
    <cellStyle name="Hyperlink" xfId="3552" builtinId="8" hidden="1"/>
    <cellStyle name="Hyperlink" xfId="3554" builtinId="8" hidden="1"/>
    <cellStyle name="Hyperlink" xfId="3556" builtinId="8" hidden="1"/>
    <cellStyle name="Hyperlink" xfId="3558" builtinId="8" hidden="1"/>
    <cellStyle name="Hyperlink" xfId="3560" builtinId="8" hidden="1"/>
    <cellStyle name="Hyperlink" xfId="3562" builtinId="8" hidden="1"/>
    <cellStyle name="Hyperlink" xfId="3564" builtinId="8" hidden="1"/>
    <cellStyle name="Hyperlink" xfId="3566" builtinId="8" hidden="1"/>
    <cellStyle name="Hyperlink" xfId="3568" builtinId="8" hidden="1"/>
    <cellStyle name="Hyperlink" xfId="3570" builtinId="8" hidden="1"/>
    <cellStyle name="Hyperlink" xfId="3572" builtinId="8" hidden="1"/>
    <cellStyle name="Hyperlink" xfId="3574" builtinId="8" hidden="1"/>
    <cellStyle name="Hyperlink" xfId="3576" builtinId="8" hidden="1"/>
    <cellStyle name="Hyperlink" xfId="3578" builtinId="8" hidden="1"/>
    <cellStyle name="Hyperlink" xfId="3580" builtinId="8" hidden="1"/>
    <cellStyle name="Hyperlink" xfId="3582" builtinId="8" hidden="1"/>
    <cellStyle name="Hyperlink" xfId="3584" builtinId="8" hidden="1"/>
    <cellStyle name="Hyperlink" xfId="3586" builtinId="8" hidden="1"/>
    <cellStyle name="Hyperlink" xfId="3588" builtinId="8" hidden="1"/>
    <cellStyle name="Hyperlink" xfId="3590" builtinId="8" hidden="1"/>
    <cellStyle name="Hyperlink" xfId="3592" builtinId="8" hidden="1"/>
    <cellStyle name="Hyperlink" xfId="3594" builtinId="8" hidden="1"/>
    <cellStyle name="Hyperlink" xfId="3596" builtinId="8" hidden="1"/>
    <cellStyle name="Hyperlink" xfId="3598" builtinId="8" hidden="1"/>
    <cellStyle name="Hyperlink" xfId="3600" builtinId="8" hidden="1"/>
    <cellStyle name="Hyperlink" xfId="3602" builtinId="8" hidden="1"/>
    <cellStyle name="Hyperlink" xfId="3604" builtinId="8" hidden="1"/>
    <cellStyle name="Hyperlink" xfId="3606" builtinId="8" hidden="1"/>
    <cellStyle name="Hyperlink" xfId="3608" builtinId="8" hidden="1"/>
    <cellStyle name="Hyperlink" xfId="3610" builtinId="8" hidden="1"/>
    <cellStyle name="Hyperlink" xfId="3612" builtinId="8" hidden="1"/>
    <cellStyle name="Hyperlink" xfId="3614" builtinId="8" hidden="1"/>
    <cellStyle name="Hyperlink" xfId="3616" builtinId="8" hidden="1"/>
    <cellStyle name="Hyperlink" xfId="3618" builtinId="8" hidden="1"/>
    <cellStyle name="Hyperlink" xfId="3620" builtinId="8" hidden="1"/>
    <cellStyle name="Hyperlink" xfId="3622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N783"/>
  <sheetViews>
    <sheetView zoomScale="50" zoomScaleNormal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5" sqref="C15"/>
    </sheetView>
  </sheetViews>
  <sheetFormatPr defaultColWidth="10.68359375" defaultRowHeight="34.299999999999997" customHeight="1"/>
  <cols>
    <col min="1" max="1" width="12" style="1" bestFit="1" customWidth="1"/>
    <col min="2" max="2" width="15.83984375" style="1" bestFit="1" customWidth="1"/>
    <col min="3" max="3" width="17.83984375" style="1" bestFit="1" customWidth="1"/>
    <col min="4" max="4" width="199" style="1" bestFit="1" customWidth="1"/>
    <col min="5" max="5" width="36.3125" style="1" bestFit="1" customWidth="1"/>
    <col min="6" max="6" width="22.47265625" style="1" bestFit="1" customWidth="1"/>
    <col min="7" max="7" width="45.3125" style="1" bestFit="1" customWidth="1"/>
    <col min="8" max="8" width="17.3125" style="1" bestFit="1" customWidth="1"/>
    <col min="9" max="9" width="18.68359375" style="2" bestFit="1" customWidth="1"/>
    <col min="10" max="10" width="9.83984375" style="2" bestFit="1" customWidth="1"/>
    <col min="11" max="11" width="70.15625" style="1" bestFit="1" customWidth="1"/>
    <col min="12" max="12" width="24" style="1" bestFit="1" customWidth="1"/>
    <col min="13" max="13" width="73.47265625" style="1" bestFit="1" customWidth="1"/>
    <col min="14" max="14" width="25.68359375" style="4" bestFit="1" customWidth="1"/>
    <col min="15" max="15" width="32.68359375" style="1" bestFit="1" customWidth="1"/>
    <col min="16" max="16" width="20.15625" style="1" bestFit="1" customWidth="1"/>
    <col min="17" max="17" width="28" style="1" bestFit="1" customWidth="1"/>
    <col min="18" max="18" width="19.68359375" style="1" bestFit="1" customWidth="1"/>
    <col min="19" max="19" width="21.83984375" style="1" bestFit="1" customWidth="1"/>
    <col min="20" max="20" width="19.15625" style="1" bestFit="1" customWidth="1"/>
    <col min="21" max="21" width="24" style="1" bestFit="1" customWidth="1"/>
    <col min="22" max="22" width="42.68359375" style="1" bestFit="1" customWidth="1"/>
    <col min="23" max="23" width="33.68359375" style="1" bestFit="1" customWidth="1"/>
    <col min="24" max="24" width="83.68359375" style="1" customWidth="1"/>
    <col min="25" max="25" width="6.47265625" style="1" bestFit="1" customWidth="1"/>
    <col min="26" max="45" width="10.68359375" style="15"/>
    <col min="46" max="46" width="18.68359375" style="4" customWidth="1"/>
    <col min="47" max="144" width="10.68359375" style="4"/>
    <col min="145" max="16384" width="10.68359375" style="1"/>
  </cols>
  <sheetData>
    <row r="1" spans="1:144" s="9" customFormat="1" ht="34.299999999999997" customHeight="1">
      <c r="A1" s="9" t="s">
        <v>219</v>
      </c>
      <c r="B1" s="9" t="s">
        <v>220</v>
      </c>
      <c r="C1" s="9" t="s">
        <v>278</v>
      </c>
      <c r="D1" s="9" t="s">
        <v>277</v>
      </c>
      <c r="E1" s="9" t="s">
        <v>344</v>
      </c>
      <c r="F1" s="9" t="s">
        <v>345</v>
      </c>
      <c r="G1" s="9" t="s">
        <v>346</v>
      </c>
      <c r="H1" s="9" t="s">
        <v>283</v>
      </c>
      <c r="I1" s="10" t="s">
        <v>279</v>
      </c>
      <c r="J1" s="10" t="s">
        <v>280</v>
      </c>
      <c r="K1" s="9" t="s">
        <v>281</v>
      </c>
      <c r="L1" s="10" t="s">
        <v>282</v>
      </c>
      <c r="M1" s="9" t="s">
        <v>347</v>
      </c>
      <c r="N1" s="9" t="s">
        <v>296</v>
      </c>
      <c r="O1" s="9" t="s">
        <v>284</v>
      </c>
      <c r="P1" s="9" t="s">
        <v>285</v>
      </c>
      <c r="Q1" s="9" t="s">
        <v>286</v>
      </c>
      <c r="R1" s="9" t="s">
        <v>287</v>
      </c>
      <c r="S1" s="9" t="s">
        <v>288</v>
      </c>
      <c r="T1" s="9" t="s">
        <v>289</v>
      </c>
      <c r="U1" s="9" t="s">
        <v>290</v>
      </c>
      <c r="V1" s="9" t="s">
        <v>687</v>
      </c>
      <c r="W1" s="9" t="s">
        <v>688</v>
      </c>
      <c r="X1" s="9" t="s">
        <v>689</v>
      </c>
      <c r="Y1" s="9" t="s">
        <v>113</v>
      </c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</row>
    <row r="2" spans="1:144" s="15" customFormat="1" ht="34.299999999999997" customHeight="1">
      <c r="A2" s="12" t="s">
        <v>135</v>
      </c>
      <c r="B2" s="12" t="s">
        <v>40</v>
      </c>
      <c r="C2" s="15">
        <v>2018</v>
      </c>
      <c r="D2" s="15" t="s">
        <v>226</v>
      </c>
      <c r="E2" s="15" t="s">
        <v>0</v>
      </c>
      <c r="F2" s="15" t="s">
        <v>172</v>
      </c>
      <c r="G2" s="15" t="s">
        <v>1</v>
      </c>
      <c r="H2" s="15" t="s">
        <v>11</v>
      </c>
      <c r="I2" s="16" t="s">
        <v>104</v>
      </c>
      <c r="J2" s="16" t="s">
        <v>684</v>
      </c>
      <c r="K2" s="15">
        <v>8.7999999999999995E-2</v>
      </c>
      <c r="L2" s="15" t="s">
        <v>297</v>
      </c>
      <c r="M2" s="15" t="s">
        <v>291</v>
      </c>
      <c r="N2" s="15" t="s">
        <v>297</v>
      </c>
      <c r="O2" s="15">
        <v>28</v>
      </c>
      <c r="P2" s="15" t="s">
        <v>67</v>
      </c>
      <c r="Q2" s="15" t="s">
        <v>119</v>
      </c>
      <c r="R2" s="15" t="s">
        <v>5</v>
      </c>
      <c r="S2" s="15" t="s">
        <v>34</v>
      </c>
      <c r="T2" s="15" t="s">
        <v>68</v>
      </c>
      <c r="U2" s="15" t="s">
        <v>13</v>
      </c>
      <c r="V2" s="15" t="s">
        <v>316</v>
      </c>
      <c r="W2" s="15" t="s">
        <v>333</v>
      </c>
      <c r="X2" s="3" t="s">
        <v>383</v>
      </c>
      <c r="Y2" s="15" t="s">
        <v>2</v>
      </c>
    </row>
    <row r="3" spans="1:144" s="15" customFormat="1" ht="34.299999999999997" customHeight="1">
      <c r="A3" s="12" t="s">
        <v>135</v>
      </c>
      <c r="B3" s="12" t="s">
        <v>40</v>
      </c>
      <c r="C3" s="15">
        <v>2018</v>
      </c>
      <c r="D3" s="15" t="s">
        <v>226</v>
      </c>
      <c r="E3" s="15" t="s">
        <v>0</v>
      </c>
      <c r="F3" s="15" t="s">
        <v>172</v>
      </c>
      <c r="G3" s="15" t="s">
        <v>1</v>
      </c>
      <c r="H3" s="15" t="s">
        <v>11</v>
      </c>
      <c r="I3" s="16" t="s">
        <v>104</v>
      </c>
      <c r="J3" s="16" t="s">
        <v>684</v>
      </c>
      <c r="K3" s="15">
        <v>8.7999999999999995E-2</v>
      </c>
      <c r="L3" s="15" t="s">
        <v>297</v>
      </c>
      <c r="M3" s="15" t="s">
        <v>291</v>
      </c>
      <c r="N3" s="15" t="s">
        <v>297</v>
      </c>
      <c r="O3" s="15">
        <v>28</v>
      </c>
      <c r="P3" s="15" t="s">
        <v>67</v>
      </c>
      <c r="Q3" s="15" t="s">
        <v>119</v>
      </c>
      <c r="R3" s="15" t="s">
        <v>5</v>
      </c>
      <c r="S3" s="15" t="s">
        <v>34</v>
      </c>
      <c r="T3" s="15" t="s">
        <v>68</v>
      </c>
      <c r="U3" s="15" t="s">
        <v>13</v>
      </c>
      <c r="V3" s="15" t="s">
        <v>316</v>
      </c>
      <c r="W3" s="15" t="s">
        <v>334</v>
      </c>
      <c r="X3" s="15" t="s">
        <v>384</v>
      </c>
      <c r="Y3" s="15" t="s">
        <v>2</v>
      </c>
    </row>
    <row r="4" spans="1:144" s="15" customFormat="1" ht="34.299999999999997" customHeight="1">
      <c r="A4" s="12" t="s">
        <v>135</v>
      </c>
      <c r="B4" s="12" t="s">
        <v>40</v>
      </c>
      <c r="C4" s="15">
        <v>2018</v>
      </c>
      <c r="D4" s="15" t="s">
        <v>226</v>
      </c>
      <c r="E4" s="15" t="s">
        <v>0</v>
      </c>
      <c r="F4" s="15" t="s">
        <v>172</v>
      </c>
      <c r="G4" s="15" t="s">
        <v>1</v>
      </c>
      <c r="H4" s="15" t="s">
        <v>11</v>
      </c>
      <c r="I4" s="16" t="s">
        <v>104</v>
      </c>
      <c r="J4" s="16" t="s">
        <v>684</v>
      </c>
      <c r="K4" s="15">
        <v>8.7999999999999995E-2</v>
      </c>
      <c r="L4" s="15" t="s">
        <v>297</v>
      </c>
      <c r="M4" s="15" t="s">
        <v>291</v>
      </c>
      <c r="N4" s="15" t="s">
        <v>297</v>
      </c>
      <c r="O4" s="15">
        <v>28</v>
      </c>
      <c r="P4" s="15" t="s">
        <v>67</v>
      </c>
      <c r="Q4" s="15" t="s">
        <v>119</v>
      </c>
      <c r="R4" s="15" t="s">
        <v>5</v>
      </c>
      <c r="S4" s="15" t="s">
        <v>34</v>
      </c>
      <c r="T4" s="15" t="s">
        <v>68</v>
      </c>
      <c r="U4" s="15" t="s">
        <v>13</v>
      </c>
      <c r="V4" s="15" t="s">
        <v>316</v>
      </c>
      <c r="W4" s="15" t="s">
        <v>334</v>
      </c>
      <c r="X4" s="15" t="s">
        <v>385</v>
      </c>
      <c r="Y4" s="15" t="s">
        <v>2</v>
      </c>
    </row>
    <row r="5" spans="1:144" s="15" customFormat="1" ht="34.299999999999997" customHeight="1">
      <c r="A5" s="12" t="s">
        <v>135</v>
      </c>
      <c r="B5" s="12" t="s">
        <v>40</v>
      </c>
      <c r="C5" s="15">
        <v>2018</v>
      </c>
      <c r="D5" s="15" t="s">
        <v>226</v>
      </c>
      <c r="E5" s="15" t="s">
        <v>0</v>
      </c>
      <c r="F5" s="15" t="s">
        <v>172</v>
      </c>
      <c r="G5" s="15" t="s">
        <v>1</v>
      </c>
      <c r="H5" s="15" t="s">
        <v>11</v>
      </c>
      <c r="I5" s="16" t="s">
        <v>104</v>
      </c>
      <c r="J5" s="16" t="s">
        <v>684</v>
      </c>
      <c r="K5" s="15">
        <v>8.7999999999999995E-2</v>
      </c>
      <c r="L5" s="15" t="s">
        <v>297</v>
      </c>
      <c r="M5" s="15" t="s">
        <v>291</v>
      </c>
      <c r="N5" s="15" t="s">
        <v>297</v>
      </c>
      <c r="O5" s="15">
        <v>28</v>
      </c>
      <c r="P5" s="15" t="s">
        <v>67</v>
      </c>
      <c r="Q5" s="15" t="s">
        <v>119</v>
      </c>
      <c r="R5" s="15" t="s">
        <v>5</v>
      </c>
      <c r="S5" s="15" t="s">
        <v>34</v>
      </c>
      <c r="T5" s="15" t="s">
        <v>68</v>
      </c>
      <c r="U5" s="15" t="s">
        <v>13</v>
      </c>
      <c r="V5" s="15" t="s">
        <v>316</v>
      </c>
      <c r="W5" s="15" t="s">
        <v>334</v>
      </c>
      <c r="X5" s="15" t="s">
        <v>386</v>
      </c>
      <c r="Y5" s="15" t="s">
        <v>2</v>
      </c>
    </row>
    <row r="6" spans="1:144" s="15" customFormat="1" ht="34.299999999999997" customHeight="1">
      <c r="A6" s="12" t="s">
        <v>135</v>
      </c>
      <c r="B6" s="12" t="s">
        <v>40</v>
      </c>
      <c r="C6" s="15">
        <v>2018</v>
      </c>
      <c r="D6" s="15" t="s">
        <v>226</v>
      </c>
      <c r="E6" s="15" t="s">
        <v>0</v>
      </c>
      <c r="F6" s="15" t="s">
        <v>172</v>
      </c>
      <c r="G6" s="15" t="s">
        <v>1</v>
      </c>
      <c r="H6" s="15" t="s">
        <v>11</v>
      </c>
      <c r="I6" s="16" t="s">
        <v>104</v>
      </c>
      <c r="J6" s="16" t="s">
        <v>684</v>
      </c>
      <c r="K6" s="15">
        <v>8.7999999999999995E-2</v>
      </c>
      <c r="L6" s="15" t="s">
        <v>297</v>
      </c>
      <c r="M6" s="15" t="s">
        <v>291</v>
      </c>
      <c r="N6" s="15" t="s">
        <v>297</v>
      </c>
      <c r="O6" s="15">
        <v>28</v>
      </c>
      <c r="P6" s="15" t="s">
        <v>67</v>
      </c>
      <c r="Q6" s="15" t="s">
        <v>119</v>
      </c>
      <c r="R6" s="15" t="s">
        <v>5</v>
      </c>
      <c r="S6" s="15" t="s">
        <v>34</v>
      </c>
      <c r="T6" s="15" t="s">
        <v>68</v>
      </c>
      <c r="U6" s="15" t="s">
        <v>13</v>
      </c>
      <c r="V6" s="15" t="s">
        <v>316</v>
      </c>
      <c r="W6" s="15" t="s">
        <v>334</v>
      </c>
      <c r="X6" s="15" t="s">
        <v>387</v>
      </c>
      <c r="Y6" s="15" t="s">
        <v>2</v>
      </c>
    </row>
    <row r="7" spans="1:144" s="15" customFormat="1" ht="34.299999999999997" customHeight="1">
      <c r="A7" s="12" t="s">
        <v>135</v>
      </c>
      <c r="B7" s="12" t="s">
        <v>40</v>
      </c>
      <c r="C7" s="15">
        <v>2018</v>
      </c>
      <c r="D7" s="15" t="s">
        <v>226</v>
      </c>
      <c r="E7" s="15" t="s">
        <v>0</v>
      </c>
      <c r="F7" s="15" t="s">
        <v>172</v>
      </c>
      <c r="G7" s="15" t="s">
        <v>1</v>
      </c>
      <c r="H7" s="15" t="s">
        <v>11</v>
      </c>
      <c r="I7" s="16" t="s">
        <v>104</v>
      </c>
      <c r="J7" s="16" t="s">
        <v>684</v>
      </c>
      <c r="K7" s="15">
        <v>8.7999999999999995E-2</v>
      </c>
      <c r="L7" s="15" t="s">
        <v>297</v>
      </c>
      <c r="M7" s="15" t="s">
        <v>291</v>
      </c>
      <c r="N7" s="15" t="s">
        <v>297</v>
      </c>
      <c r="O7" s="15">
        <v>28</v>
      </c>
      <c r="P7" s="15" t="s">
        <v>67</v>
      </c>
      <c r="Q7" s="15" t="s">
        <v>119</v>
      </c>
      <c r="R7" s="15" t="s">
        <v>5</v>
      </c>
      <c r="S7" s="15" t="s">
        <v>34</v>
      </c>
      <c r="T7" s="15" t="s">
        <v>68</v>
      </c>
      <c r="U7" s="15" t="s">
        <v>13</v>
      </c>
      <c r="V7" s="15" t="s">
        <v>316</v>
      </c>
      <c r="W7" s="15" t="s">
        <v>334</v>
      </c>
      <c r="X7" s="15" t="s">
        <v>388</v>
      </c>
      <c r="Y7" s="15" t="s">
        <v>2</v>
      </c>
    </row>
    <row r="8" spans="1:144" s="15" customFormat="1" ht="34.299999999999997" customHeight="1">
      <c r="A8" s="12" t="s">
        <v>135</v>
      </c>
      <c r="B8" s="12" t="s">
        <v>40</v>
      </c>
      <c r="C8" s="15">
        <v>2018</v>
      </c>
      <c r="D8" s="15" t="s">
        <v>226</v>
      </c>
      <c r="E8" s="15" t="s">
        <v>0</v>
      </c>
      <c r="F8" s="15" t="s">
        <v>172</v>
      </c>
      <c r="G8" s="15" t="s">
        <v>1</v>
      </c>
      <c r="H8" s="15" t="s">
        <v>11</v>
      </c>
      <c r="I8" s="16" t="s">
        <v>104</v>
      </c>
      <c r="J8" s="16" t="s">
        <v>684</v>
      </c>
      <c r="K8" s="15">
        <v>8.7999999999999995E-2</v>
      </c>
      <c r="L8" s="15" t="s">
        <v>297</v>
      </c>
      <c r="M8" s="15" t="s">
        <v>291</v>
      </c>
      <c r="N8" s="15" t="s">
        <v>297</v>
      </c>
      <c r="O8" s="15">
        <v>28</v>
      </c>
      <c r="P8" s="15" t="s">
        <v>67</v>
      </c>
      <c r="Q8" s="15" t="s">
        <v>119</v>
      </c>
      <c r="R8" s="15" t="s">
        <v>5</v>
      </c>
      <c r="S8" s="15" t="s">
        <v>34</v>
      </c>
      <c r="T8" s="15" t="s">
        <v>68</v>
      </c>
      <c r="U8" s="15" t="s">
        <v>13</v>
      </c>
      <c r="V8" s="15" t="s">
        <v>316</v>
      </c>
      <c r="W8" s="15" t="s">
        <v>332</v>
      </c>
      <c r="X8" s="15" t="s">
        <v>389</v>
      </c>
      <c r="Y8" s="15" t="s">
        <v>2</v>
      </c>
    </row>
    <row r="9" spans="1:144" s="15" customFormat="1" ht="34.299999999999997" customHeight="1">
      <c r="A9" s="12" t="s">
        <v>135</v>
      </c>
      <c r="B9" s="12" t="s">
        <v>40</v>
      </c>
      <c r="C9" s="15">
        <v>2018</v>
      </c>
      <c r="D9" s="15" t="s">
        <v>226</v>
      </c>
      <c r="E9" s="15" t="s">
        <v>0</v>
      </c>
      <c r="F9" s="15" t="s">
        <v>172</v>
      </c>
      <c r="G9" s="15" t="s">
        <v>1</v>
      </c>
      <c r="H9" s="15" t="s">
        <v>11</v>
      </c>
      <c r="I9" s="16" t="s">
        <v>104</v>
      </c>
      <c r="J9" s="16" t="s">
        <v>684</v>
      </c>
      <c r="K9" s="15">
        <v>8.7999999999999995E-2</v>
      </c>
      <c r="L9" s="15" t="s">
        <v>297</v>
      </c>
      <c r="M9" s="15" t="s">
        <v>291</v>
      </c>
      <c r="N9" s="15" t="s">
        <v>297</v>
      </c>
      <c r="O9" s="15">
        <v>28</v>
      </c>
      <c r="P9" s="15" t="s">
        <v>67</v>
      </c>
      <c r="Q9" s="15" t="s">
        <v>119</v>
      </c>
      <c r="R9" s="15" t="s">
        <v>5</v>
      </c>
      <c r="S9" s="15" t="s">
        <v>34</v>
      </c>
      <c r="T9" s="15" t="s">
        <v>68</v>
      </c>
      <c r="U9" s="15" t="s">
        <v>13</v>
      </c>
      <c r="V9" s="15" t="s">
        <v>316</v>
      </c>
      <c r="W9" s="15" t="s">
        <v>332</v>
      </c>
      <c r="X9" s="15" t="s">
        <v>390</v>
      </c>
      <c r="Y9" s="15" t="s">
        <v>2</v>
      </c>
    </row>
    <row r="10" spans="1:144" s="15" customFormat="1" ht="34.299999999999997" customHeight="1">
      <c r="A10" s="12" t="s">
        <v>135</v>
      </c>
      <c r="B10" s="12" t="s">
        <v>40</v>
      </c>
      <c r="C10" s="15">
        <v>2018</v>
      </c>
      <c r="D10" s="15" t="s">
        <v>226</v>
      </c>
      <c r="E10" s="15" t="s">
        <v>0</v>
      </c>
      <c r="F10" s="15" t="s">
        <v>172</v>
      </c>
      <c r="G10" s="15" t="s">
        <v>1</v>
      </c>
      <c r="H10" s="15" t="s">
        <v>11</v>
      </c>
      <c r="I10" s="16" t="s">
        <v>104</v>
      </c>
      <c r="J10" s="16" t="s">
        <v>684</v>
      </c>
      <c r="K10" s="15">
        <v>8.7999999999999995E-2</v>
      </c>
      <c r="L10" s="15" t="s">
        <v>297</v>
      </c>
      <c r="M10" s="15" t="s">
        <v>291</v>
      </c>
      <c r="N10" s="15" t="s">
        <v>297</v>
      </c>
      <c r="O10" s="15">
        <v>28</v>
      </c>
      <c r="P10" s="15" t="s">
        <v>67</v>
      </c>
      <c r="Q10" s="15" t="s">
        <v>119</v>
      </c>
      <c r="R10" s="15" t="s">
        <v>5</v>
      </c>
      <c r="S10" s="15" t="s">
        <v>34</v>
      </c>
      <c r="T10" s="15" t="s">
        <v>68</v>
      </c>
      <c r="U10" s="15" t="s">
        <v>13</v>
      </c>
      <c r="V10" s="15" t="s">
        <v>316</v>
      </c>
      <c r="W10" s="15" t="s">
        <v>332</v>
      </c>
      <c r="X10" s="15" t="s">
        <v>391</v>
      </c>
      <c r="Y10" s="15" t="s">
        <v>2</v>
      </c>
    </row>
    <row r="11" spans="1:144" s="15" customFormat="1" ht="34.299999999999997" customHeight="1">
      <c r="A11" s="12" t="s">
        <v>135</v>
      </c>
      <c r="B11" s="12" t="s">
        <v>40</v>
      </c>
      <c r="C11" s="15">
        <v>2018</v>
      </c>
      <c r="D11" s="15" t="s">
        <v>226</v>
      </c>
      <c r="E11" s="15" t="s">
        <v>0</v>
      </c>
      <c r="F11" s="15" t="s">
        <v>172</v>
      </c>
      <c r="G11" s="15" t="s">
        <v>1</v>
      </c>
      <c r="H11" s="15" t="s">
        <v>11</v>
      </c>
      <c r="I11" s="16" t="s">
        <v>104</v>
      </c>
      <c r="J11" s="16" t="s">
        <v>684</v>
      </c>
      <c r="K11" s="15">
        <v>8.7999999999999995E-2</v>
      </c>
      <c r="L11" s="15" t="s">
        <v>297</v>
      </c>
      <c r="M11" s="15" t="s">
        <v>291</v>
      </c>
      <c r="N11" s="15" t="s">
        <v>297</v>
      </c>
      <c r="O11" s="15">
        <v>28</v>
      </c>
      <c r="P11" s="15" t="s">
        <v>67</v>
      </c>
      <c r="Q11" s="15" t="s">
        <v>119</v>
      </c>
      <c r="R11" s="15" t="s">
        <v>5</v>
      </c>
      <c r="S11" s="15" t="s">
        <v>34</v>
      </c>
      <c r="T11" s="15" t="s">
        <v>68</v>
      </c>
      <c r="U11" s="15" t="s">
        <v>13</v>
      </c>
      <c r="V11" s="15" t="s">
        <v>316</v>
      </c>
      <c r="W11" s="15" t="s">
        <v>332</v>
      </c>
      <c r="X11" s="15" t="s">
        <v>392</v>
      </c>
      <c r="Y11" s="15" t="s">
        <v>2</v>
      </c>
    </row>
    <row r="12" spans="1:144" s="15" customFormat="1" ht="34.299999999999997" customHeight="1">
      <c r="A12" s="12" t="s">
        <v>135</v>
      </c>
      <c r="B12" s="12" t="s">
        <v>40</v>
      </c>
      <c r="C12" s="15">
        <v>2018</v>
      </c>
      <c r="D12" s="15" t="s">
        <v>226</v>
      </c>
      <c r="E12" s="15" t="s">
        <v>0</v>
      </c>
      <c r="F12" s="15" t="s">
        <v>172</v>
      </c>
      <c r="G12" s="15" t="s">
        <v>1</v>
      </c>
      <c r="H12" s="15" t="s">
        <v>11</v>
      </c>
      <c r="I12" s="16" t="s">
        <v>104</v>
      </c>
      <c r="J12" s="16" t="s">
        <v>684</v>
      </c>
      <c r="K12" s="15">
        <v>8.7999999999999995E-2</v>
      </c>
      <c r="L12" s="15" t="s">
        <v>297</v>
      </c>
      <c r="M12" s="15" t="s">
        <v>291</v>
      </c>
      <c r="N12" s="15" t="s">
        <v>297</v>
      </c>
      <c r="O12" s="15">
        <v>28</v>
      </c>
      <c r="P12" s="15" t="s">
        <v>67</v>
      </c>
      <c r="Q12" s="15" t="s">
        <v>119</v>
      </c>
      <c r="R12" s="15" t="s">
        <v>5</v>
      </c>
      <c r="S12" s="15" t="s">
        <v>34</v>
      </c>
      <c r="T12" s="15" t="s">
        <v>68</v>
      </c>
      <c r="U12" s="15" t="s">
        <v>13</v>
      </c>
      <c r="V12" s="15" t="s">
        <v>316</v>
      </c>
      <c r="W12" s="15" t="s">
        <v>332</v>
      </c>
      <c r="X12" s="15" t="s">
        <v>393</v>
      </c>
      <c r="Y12" s="15" t="s">
        <v>2</v>
      </c>
    </row>
    <row r="13" spans="1:144" s="15" customFormat="1" ht="34.299999999999997" customHeight="1">
      <c r="A13" s="12" t="s">
        <v>135</v>
      </c>
      <c r="B13" s="12" t="s">
        <v>40</v>
      </c>
      <c r="C13" s="15">
        <v>2018</v>
      </c>
      <c r="D13" s="15" t="s">
        <v>226</v>
      </c>
      <c r="E13" s="15" t="s">
        <v>0</v>
      </c>
      <c r="F13" s="15" t="s">
        <v>172</v>
      </c>
      <c r="G13" s="15" t="s">
        <v>1</v>
      </c>
      <c r="H13" s="15" t="s">
        <v>11</v>
      </c>
      <c r="I13" s="16" t="s">
        <v>104</v>
      </c>
      <c r="J13" s="16" t="s">
        <v>684</v>
      </c>
      <c r="K13" s="15">
        <v>8.7999999999999995E-2</v>
      </c>
      <c r="L13" s="15" t="s">
        <v>297</v>
      </c>
      <c r="M13" s="15" t="s">
        <v>291</v>
      </c>
      <c r="N13" s="15" t="s">
        <v>297</v>
      </c>
      <c r="O13" s="15">
        <v>28</v>
      </c>
      <c r="P13" s="15" t="s">
        <v>67</v>
      </c>
      <c r="Q13" s="15" t="s">
        <v>119</v>
      </c>
      <c r="R13" s="15" t="s">
        <v>5</v>
      </c>
      <c r="S13" s="15" t="s">
        <v>34</v>
      </c>
      <c r="T13" s="15" t="s">
        <v>68</v>
      </c>
      <c r="U13" s="15" t="s">
        <v>13</v>
      </c>
      <c r="V13" s="15" t="s">
        <v>316</v>
      </c>
      <c r="W13" s="15" t="s">
        <v>332</v>
      </c>
      <c r="X13" s="15" t="s">
        <v>394</v>
      </c>
      <c r="Y13" s="15" t="s">
        <v>2</v>
      </c>
    </row>
    <row r="14" spans="1:144" s="15" customFormat="1" ht="34.299999999999997" customHeight="1">
      <c r="A14" s="12" t="s">
        <v>135</v>
      </c>
      <c r="B14" s="12" t="s">
        <v>40</v>
      </c>
      <c r="C14" s="15">
        <v>2018</v>
      </c>
      <c r="D14" s="15" t="s">
        <v>226</v>
      </c>
      <c r="E14" s="15" t="s">
        <v>0</v>
      </c>
      <c r="F14" s="15" t="s">
        <v>172</v>
      </c>
      <c r="G14" s="15" t="s">
        <v>1</v>
      </c>
      <c r="H14" s="15" t="s">
        <v>11</v>
      </c>
      <c r="I14" s="16" t="s">
        <v>104</v>
      </c>
      <c r="J14" s="16" t="s">
        <v>684</v>
      </c>
      <c r="K14" s="15">
        <v>8.7999999999999995E-2</v>
      </c>
      <c r="L14" s="15" t="s">
        <v>297</v>
      </c>
      <c r="M14" s="15" t="s">
        <v>291</v>
      </c>
      <c r="N14" s="15" t="s">
        <v>297</v>
      </c>
      <c r="O14" s="15">
        <v>28</v>
      </c>
      <c r="P14" s="15" t="s">
        <v>67</v>
      </c>
      <c r="Q14" s="15" t="s">
        <v>119</v>
      </c>
      <c r="R14" s="15" t="s">
        <v>5</v>
      </c>
      <c r="S14" s="15" t="s">
        <v>34</v>
      </c>
      <c r="T14" s="15" t="s">
        <v>68</v>
      </c>
      <c r="U14" s="15" t="s">
        <v>13</v>
      </c>
      <c r="V14" s="15" t="s">
        <v>316</v>
      </c>
      <c r="W14" s="15" t="s">
        <v>332</v>
      </c>
      <c r="X14" s="15" t="s">
        <v>395</v>
      </c>
      <c r="Y14" s="15" t="s">
        <v>2</v>
      </c>
    </row>
    <row r="15" spans="1:144" s="15" customFormat="1" ht="34.299999999999997" customHeight="1">
      <c r="A15" s="12" t="s">
        <v>135</v>
      </c>
      <c r="B15" s="12" t="s">
        <v>40</v>
      </c>
      <c r="C15" s="15">
        <v>2018</v>
      </c>
      <c r="D15" s="15" t="s">
        <v>226</v>
      </c>
      <c r="E15" s="15" t="s">
        <v>0</v>
      </c>
      <c r="F15" s="15" t="s">
        <v>172</v>
      </c>
      <c r="G15" s="15" t="s">
        <v>1</v>
      </c>
      <c r="H15" s="15" t="s">
        <v>11</v>
      </c>
      <c r="I15" s="16" t="s">
        <v>104</v>
      </c>
      <c r="J15" s="16" t="s">
        <v>684</v>
      </c>
      <c r="K15" s="15">
        <v>8.7999999999999995E-2</v>
      </c>
      <c r="L15" s="15" t="s">
        <v>297</v>
      </c>
      <c r="M15" s="15" t="s">
        <v>291</v>
      </c>
      <c r="N15" s="15" t="s">
        <v>297</v>
      </c>
      <c r="O15" s="15">
        <v>28</v>
      </c>
      <c r="P15" s="15" t="s">
        <v>67</v>
      </c>
      <c r="Q15" s="15" t="s">
        <v>119</v>
      </c>
      <c r="R15" s="15" t="s">
        <v>5</v>
      </c>
      <c r="S15" s="15" t="s">
        <v>34</v>
      </c>
      <c r="T15" s="15" t="s">
        <v>68</v>
      </c>
      <c r="U15" s="15" t="s">
        <v>13</v>
      </c>
      <c r="V15" s="15" t="s">
        <v>316</v>
      </c>
      <c r="W15" s="15" t="s">
        <v>333</v>
      </c>
      <c r="X15" s="15" t="s">
        <v>396</v>
      </c>
      <c r="Y15" s="15" t="s">
        <v>2</v>
      </c>
    </row>
    <row r="16" spans="1:144" s="15" customFormat="1" ht="34.299999999999997" customHeight="1">
      <c r="A16" s="12" t="s">
        <v>135</v>
      </c>
      <c r="B16" s="12" t="s">
        <v>40</v>
      </c>
      <c r="C16" s="15">
        <v>2018</v>
      </c>
      <c r="D16" s="15" t="s">
        <v>226</v>
      </c>
      <c r="E16" s="15" t="s">
        <v>0</v>
      </c>
      <c r="F16" s="15" t="s">
        <v>172</v>
      </c>
      <c r="G16" s="15" t="s">
        <v>1</v>
      </c>
      <c r="H16" s="15" t="s">
        <v>11</v>
      </c>
      <c r="I16" s="16" t="s">
        <v>104</v>
      </c>
      <c r="J16" s="16" t="s">
        <v>684</v>
      </c>
      <c r="K16" s="15">
        <v>8.7999999999999995E-2</v>
      </c>
      <c r="L16" s="15" t="s">
        <v>297</v>
      </c>
      <c r="M16" s="15" t="s">
        <v>291</v>
      </c>
      <c r="N16" s="15" t="s">
        <v>297</v>
      </c>
      <c r="O16" s="15">
        <v>28</v>
      </c>
      <c r="P16" s="15" t="s">
        <v>67</v>
      </c>
      <c r="Q16" s="15" t="s">
        <v>119</v>
      </c>
      <c r="R16" s="15" t="s">
        <v>5</v>
      </c>
      <c r="S16" s="15" t="s">
        <v>34</v>
      </c>
      <c r="T16" s="15" t="s">
        <v>68</v>
      </c>
      <c r="U16" s="15" t="s">
        <v>13</v>
      </c>
      <c r="V16" s="15" t="s">
        <v>316</v>
      </c>
      <c r="W16" s="15" t="s">
        <v>333</v>
      </c>
      <c r="X16" s="15" t="s">
        <v>397</v>
      </c>
      <c r="Y16" s="15" t="s">
        <v>2</v>
      </c>
    </row>
    <row r="17" spans="1:25" s="15" customFormat="1" ht="34.299999999999997" customHeight="1">
      <c r="A17" s="12" t="s">
        <v>135</v>
      </c>
      <c r="B17" s="12" t="s">
        <v>40</v>
      </c>
      <c r="C17" s="15">
        <v>2018</v>
      </c>
      <c r="D17" s="15" t="s">
        <v>226</v>
      </c>
      <c r="E17" s="15" t="s">
        <v>0</v>
      </c>
      <c r="F17" s="15" t="s">
        <v>172</v>
      </c>
      <c r="G17" s="15" t="s">
        <v>1</v>
      </c>
      <c r="H17" s="15" t="s">
        <v>11</v>
      </c>
      <c r="I17" s="16" t="s">
        <v>104</v>
      </c>
      <c r="J17" s="16" t="s">
        <v>684</v>
      </c>
      <c r="K17" s="15">
        <v>8.7999999999999995E-2</v>
      </c>
      <c r="L17" s="15" t="s">
        <v>297</v>
      </c>
      <c r="M17" s="15" t="s">
        <v>291</v>
      </c>
      <c r="N17" s="15" t="s">
        <v>297</v>
      </c>
      <c r="O17" s="15">
        <v>28</v>
      </c>
      <c r="P17" s="15" t="s">
        <v>67</v>
      </c>
      <c r="Q17" s="15" t="s">
        <v>119</v>
      </c>
      <c r="R17" s="15" t="s">
        <v>5</v>
      </c>
      <c r="S17" s="15" t="s">
        <v>34</v>
      </c>
      <c r="T17" s="15" t="s">
        <v>68</v>
      </c>
      <c r="U17" s="15" t="s">
        <v>13</v>
      </c>
      <c r="V17" s="15" t="s">
        <v>316</v>
      </c>
      <c r="W17" s="15" t="s">
        <v>333</v>
      </c>
      <c r="X17" s="15" t="s">
        <v>398</v>
      </c>
      <c r="Y17" s="15" t="s">
        <v>2</v>
      </c>
    </row>
    <row r="18" spans="1:25" s="15" customFormat="1" ht="34.299999999999997" customHeight="1">
      <c r="A18" s="12" t="s">
        <v>135</v>
      </c>
      <c r="B18" s="12" t="s">
        <v>40</v>
      </c>
      <c r="C18" s="15">
        <v>2018</v>
      </c>
      <c r="D18" s="15" t="s">
        <v>226</v>
      </c>
      <c r="E18" s="15" t="s">
        <v>0</v>
      </c>
      <c r="F18" s="15" t="s">
        <v>172</v>
      </c>
      <c r="G18" s="15" t="s">
        <v>1</v>
      </c>
      <c r="H18" s="15" t="s">
        <v>11</v>
      </c>
      <c r="I18" s="16" t="s">
        <v>104</v>
      </c>
      <c r="J18" s="16" t="s">
        <v>684</v>
      </c>
      <c r="K18" s="15">
        <v>8.7999999999999995E-2</v>
      </c>
      <c r="L18" s="15" t="s">
        <v>297</v>
      </c>
      <c r="M18" s="15" t="s">
        <v>291</v>
      </c>
      <c r="N18" s="15" t="s">
        <v>297</v>
      </c>
      <c r="O18" s="15">
        <v>28</v>
      </c>
      <c r="P18" s="15" t="s">
        <v>67</v>
      </c>
      <c r="Q18" s="15" t="s">
        <v>119</v>
      </c>
      <c r="R18" s="15" t="s">
        <v>5</v>
      </c>
      <c r="S18" s="15" t="s">
        <v>34</v>
      </c>
      <c r="T18" s="15" t="s">
        <v>68</v>
      </c>
      <c r="U18" s="15" t="s">
        <v>13</v>
      </c>
      <c r="V18" s="15" t="s">
        <v>316</v>
      </c>
      <c r="W18" s="15" t="s">
        <v>332</v>
      </c>
      <c r="X18" s="15" t="s">
        <v>399</v>
      </c>
      <c r="Y18" s="15" t="s">
        <v>2</v>
      </c>
    </row>
    <row r="19" spans="1:25" s="15" customFormat="1" ht="34.299999999999997" customHeight="1">
      <c r="A19" s="12" t="s">
        <v>135</v>
      </c>
      <c r="B19" s="12" t="s">
        <v>40</v>
      </c>
      <c r="C19" s="15">
        <v>2018</v>
      </c>
      <c r="D19" s="15" t="s">
        <v>226</v>
      </c>
      <c r="E19" s="15" t="s">
        <v>0</v>
      </c>
      <c r="F19" s="15" t="s">
        <v>172</v>
      </c>
      <c r="G19" s="15" t="s">
        <v>1</v>
      </c>
      <c r="H19" s="15" t="s">
        <v>11</v>
      </c>
      <c r="I19" s="16" t="s">
        <v>104</v>
      </c>
      <c r="J19" s="16" t="s">
        <v>684</v>
      </c>
      <c r="K19" s="15">
        <v>8.7999999999999995E-2</v>
      </c>
      <c r="L19" s="15" t="s">
        <v>297</v>
      </c>
      <c r="M19" s="15" t="s">
        <v>291</v>
      </c>
      <c r="N19" s="15" t="s">
        <v>297</v>
      </c>
      <c r="O19" s="15">
        <v>28</v>
      </c>
      <c r="P19" s="15" t="s">
        <v>67</v>
      </c>
      <c r="Q19" s="15" t="s">
        <v>119</v>
      </c>
      <c r="R19" s="15" t="s">
        <v>5</v>
      </c>
      <c r="S19" s="15" t="s">
        <v>34</v>
      </c>
      <c r="T19" s="15" t="s">
        <v>68</v>
      </c>
      <c r="U19" s="15" t="s">
        <v>13</v>
      </c>
      <c r="V19" s="15" t="s">
        <v>316</v>
      </c>
      <c r="W19" s="15" t="s">
        <v>332</v>
      </c>
      <c r="X19" s="15" t="s">
        <v>400</v>
      </c>
      <c r="Y19" s="15" t="s">
        <v>2</v>
      </c>
    </row>
    <row r="20" spans="1:25" s="15" customFormat="1" ht="34.299999999999997" customHeight="1">
      <c r="A20" s="12" t="s">
        <v>135</v>
      </c>
      <c r="B20" s="12" t="s">
        <v>40</v>
      </c>
      <c r="C20" s="15">
        <v>2018</v>
      </c>
      <c r="D20" s="15" t="s">
        <v>226</v>
      </c>
      <c r="E20" s="15" t="s">
        <v>0</v>
      </c>
      <c r="F20" s="15" t="s">
        <v>172</v>
      </c>
      <c r="G20" s="15" t="s">
        <v>1</v>
      </c>
      <c r="H20" s="15" t="s">
        <v>11</v>
      </c>
      <c r="I20" s="16" t="s">
        <v>104</v>
      </c>
      <c r="J20" s="16" t="s">
        <v>684</v>
      </c>
      <c r="K20" s="15">
        <v>8.7999999999999995E-2</v>
      </c>
      <c r="L20" s="15" t="s">
        <v>297</v>
      </c>
      <c r="M20" s="15" t="s">
        <v>291</v>
      </c>
      <c r="N20" s="15" t="s">
        <v>297</v>
      </c>
      <c r="O20" s="15">
        <v>28</v>
      </c>
      <c r="P20" s="15" t="s">
        <v>67</v>
      </c>
      <c r="Q20" s="15" t="s">
        <v>119</v>
      </c>
      <c r="R20" s="15" t="s">
        <v>5</v>
      </c>
      <c r="S20" s="15" t="s">
        <v>34</v>
      </c>
      <c r="T20" s="15" t="s">
        <v>68</v>
      </c>
      <c r="U20" s="15" t="s">
        <v>13</v>
      </c>
      <c r="V20" s="15" t="s">
        <v>316</v>
      </c>
      <c r="W20" s="15" t="s">
        <v>332</v>
      </c>
      <c r="X20" s="15" t="s">
        <v>401</v>
      </c>
      <c r="Y20" s="15" t="s">
        <v>2</v>
      </c>
    </row>
    <row r="21" spans="1:25" s="15" customFormat="1" ht="34.299999999999997" customHeight="1">
      <c r="A21" s="12" t="s">
        <v>135</v>
      </c>
      <c r="B21" s="12" t="s">
        <v>40</v>
      </c>
      <c r="C21" s="15">
        <v>2018</v>
      </c>
      <c r="D21" s="15" t="s">
        <v>226</v>
      </c>
      <c r="E21" s="15" t="s">
        <v>0</v>
      </c>
      <c r="F21" s="15" t="s">
        <v>172</v>
      </c>
      <c r="G21" s="15" t="s">
        <v>1</v>
      </c>
      <c r="H21" s="15" t="s">
        <v>11</v>
      </c>
      <c r="I21" s="16" t="s">
        <v>104</v>
      </c>
      <c r="J21" s="16" t="s">
        <v>684</v>
      </c>
      <c r="K21" s="15">
        <v>8.7999999999999995E-2</v>
      </c>
      <c r="L21" s="15" t="s">
        <v>297</v>
      </c>
      <c r="M21" s="15" t="s">
        <v>291</v>
      </c>
      <c r="N21" s="15" t="s">
        <v>297</v>
      </c>
      <c r="O21" s="15">
        <v>28</v>
      </c>
      <c r="P21" s="15" t="s">
        <v>67</v>
      </c>
      <c r="Q21" s="15" t="s">
        <v>119</v>
      </c>
      <c r="R21" s="15" t="s">
        <v>5</v>
      </c>
      <c r="S21" s="15" t="s">
        <v>34</v>
      </c>
      <c r="T21" s="15" t="s">
        <v>68</v>
      </c>
      <c r="U21" s="15" t="s">
        <v>13</v>
      </c>
      <c r="V21" s="15" t="s">
        <v>316</v>
      </c>
      <c r="W21" s="15" t="s">
        <v>332</v>
      </c>
      <c r="X21" s="15" t="s">
        <v>402</v>
      </c>
      <c r="Y21" s="15" t="s">
        <v>2</v>
      </c>
    </row>
    <row r="22" spans="1:25" s="15" customFormat="1" ht="34.299999999999997" customHeight="1">
      <c r="A22" s="12" t="s">
        <v>135</v>
      </c>
      <c r="B22" s="12" t="s">
        <v>40</v>
      </c>
      <c r="C22" s="15">
        <v>2018</v>
      </c>
      <c r="D22" s="15" t="s">
        <v>226</v>
      </c>
      <c r="E22" s="15" t="s">
        <v>0</v>
      </c>
      <c r="F22" s="15" t="s">
        <v>172</v>
      </c>
      <c r="G22" s="15" t="s">
        <v>1</v>
      </c>
      <c r="H22" s="15" t="s">
        <v>11</v>
      </c>
      <c r="I22" s="16" t="s">
        <v>104</v>
      </c>
      <c r="J22" s="16" t="s">
        <v>684</v>
      </c>
      <c r="K22" s="15">
        <v>8.7999999999999995E-2</v>
      </c>
      <c r="L22" s="15" t="s">
        <v>297</v>
      </c>
      <c r="M22" s="15" t="s">
        <v>291</v>
      </c>
      <c r="N22" s="15" t="s">
        <v>297</v>
      </c>
      <c r="O22" s="15">
        <v>28</v>
      </c>
      <c r="P22" s="15" t="s">
        <v>67</v>
      </c>
      <c r="Q22" s="15" t="s">
        <v>119</v>
      </c>
      <c r="R22" s="15" t="s">
        <v>5</v>
      </c>
      <c r="S22" s="15" t="s">
        <v>34</v>
      </c>
      <c r="T22" s="15" t="s">
        <v>68</v>
      </c>
      <c r="U22" s="15" t="s">
        <v>13</v>
      </c>
      <c r="V22" s="15" t="s">
        <v>316</v>
      </c>
      <c r="W22" s="15" t="s">
        <v>332</v>
      </c>
      <c r="X22" s="15" t="s">
        <v>403</v>
      </c>
      <c r="Y22" s="15" t="s">
        <v>2</v>
      </c>
    </row>
    <row r="23" spans="1:25" s="15" customFormat="1" ht="34.299999999999997" customHeight="1">
      <c r="A23" s="12" t="s">
        <v>135</v>
      </c>
      <c r="B23" s="12" t="s">
        <v>40</v>
      </c>
      <c r="C23" s="15">
        <v>2018</v>
      </c>
      <c r="D23" s="15" t="s">
        <v>226</v>
      </c>
      <c r="E23" s="15" t="s">
        <v>0</v>
      </c>
      <c r="F23" s="15" t="s">
        <v>172</v>
      </c>
      <c r="G23" s="15" t="s">
        <v>1</v>
      </c>
      <c r="H23" s="15" t="s">
        <v>11</v>
      </c>
      <c r="I23" s="16" t="s">
        <v>104</v>
      </c>
      <c r="J23" s="16" t="s">
        <v>684</v>
      </c>
      <c r="K23" s="15">
        <v>8.7999999999999995E-2</v>
      </c>
      <c r="L23" s="15" t="s">
        <v>297</v>
      </c>
      <c r="M23" s="15" t="s">
        <v>291</v>
      </c>
      <c r="N23" s="15" t="s">
        <v>297</v>
      </c>
      <c r="O23" s="15">
        <v>28</v>
      </c>
      <c r="P23" s="15" t="s">
        <v>67</v>
      </c>
      <c r="Q23" s="15" t="s">
        <v>119</v>
      </c>
      <c r="R23" s="15" t="s">
        <v>5</v>
      </c>
      <c r="S23" s="15" t="s">
        <v>34</v>
      </c>
      <c r="T23" s="15" t="s">
        <v>68</v>
      </c>
      <c r="U23" s="15" t="s">
        <v>13</v>
      </c>
      <c r="V23" s="15" t="s">
        <v>316</v>
      </c>
      <c r="W23" s="15" t="s">
        <v>332</v>
      </c>
      <c r="X23" s="15" t="s">
        <v>404</v>
      </c>
      <c r="Y23" s="15" t="s">
        <v>2</v>
      </c>
    </row>
    <row r="24" spans="1:25" s="15" customFormat="1" ht="34.299999999999997" customHeight="1">
      <c r="A24" s="12" t="s">
        <v>135</v>
      </c>
      <c r="B24" s="12" t="s">
        <v>40</v>
      </c>
      <c r="C24" s="15">
        <v>2018</v>
      </c>
      <c r="D24" s="15" t="s">
        <v>226</v>
      </c>
      <c r="E24" s="15" t="s">
        <v>0</v>
      </c>
      <c r="F24" s="15" t="s">
        <v>172</v>
      </c>
      <c r="G24" s="15" t="s">
        <v>1</v>
      </c>
      <c r="H24" s="15" t="s">
        <v>11</v>
      </c>
      <c r="I24" s="16" t="s">
        <v>104</v>
      </c>
      <c r="J24" s="16" t="s">
        <v>684</v>
      </c>
      <c r="K24" s="15">
        <v>8.7999999999999995E-2</v>
      </c>
      <c r="L24" s="15" t="s">
        <v>297</v>
      </c>
      <c r="M24" s="15" t="s">
        <v>291</v>
      </c>
      <c r="N24" s="15" t="s">
        <v>297</v>
      </c>
      <c r="O24" s="15">
        <v>28</v>
      </c>
      <c r="P24" s="15" t="s">
        <v>67</v>
      </c>
      <c r="Q24" s="15" t="s">
        <v>119</v>
      </c>
      <c r="R24" s="15" t="s">
        <v>5</v>
      </c>
      <c r="S24" s="15" t="s">
        <v>34</v>
      </c>
      <c r="T24" s="15" t="s">
        <v>68</v>
      </c>
      <c r="U24" s="15" t="s">
        <v>13</v>
      </c>
      <c r="V24" s="15" t="s">
        <v>316</v>
      </c>
      <c r="W24" s="15" t="s">
        <v>332</v>
      </c>
      <c r="X24" s="15" t="s">
        <v>405</v>
      </c>
      <c r="Y24" s="15" t="s">
        <v>2</v>
      </c>
    </row>
    <row r="25" spans="1:25" s="15" customFormat="1" ht="34.299999999999997" customHeight="1">
      <c r="A25" s="12" t="s">
        <v>135</v>
      </c>
      <c r="B25" s="12" t="s">
        <v>40</v>
      </c>
      <c r="C25" s="15">
        <v>2018</v>
      </c>
      <c r="D25" s="15" t="s">
        <v>226</v>
      </c>
      <c r="E25" s="15" t="s">
        <v>0</v>
      </c>
      <c r="F25" s="15" t="s">
        <v>172</v>
      </c>
      <c r="G25" s="15" t="s">
        <v>1</v>
      </c>
      <c r="H25" s="15" t="s">
        <v>11</v>
      </c>
      <c r="I25" s="16" t="s">
        <v>104</v>
      </c>
      <c r="J25" s="16" t="s">
        <v>684</v>
      </c>
      <c r="K25" s="15">
        <v>8.7999999999999995E-2</v>
      </c>
      <c r="L25" s="15" t="s">
        <v>297</v>
      </c>
      <c r="M25" s="15" t="s">
        <v>291</v>
      </c>
      <c r="N25" s="15" t="s">
        <v>297</v>
      </c>
      <c r="O25" s="15">
        <v>28</v>
      </c>
      <c r="P25" s="15" t="s">
        <v>67</v>
      </c>
      <c r="Q25" s="15" t="s">
        <v>119</v>
      </c>
      <c r="R25" s="15" t="s">
        <v>5</v>
      </c>
      <c r="S25" s="15" t="s">
        <v>34</v>
      </c>
      <c r="T25" s="15" t="s">
        <v>68</v>
      </c>
      <c r="U25" s="15" t="s">
        <v>13</v>
      </c>
      <c r="V25" s="15" t="s">
        <v>316</v>
      </c>
      <c r="W25" s="15" t="s">
        <v>333</v>
      </c>
      <c r="X25" s="15" t="s">
        <v>406</v>
      </c>
      <c r="Y25" s="15" t="s">
        <v>2</v>
      </c>
    </row>
    <row r="26" spans="1:25" s="15" customFormat="1" ht="34.299999999999997" customHeight="1">
      <c r="A26" s="12" t="s">
        <v>135</v>
      </c>
      <c r="B26" s="12" t="s">
        <v>40</v>
      </c>
      <c r="C26" s="15">
        <v>2018</v>
      </c>
      <c r="D26" s="15" t="s">
        <v>226</v>
      </c>
      <c r="E26" s="15" t="s">
        <v>0</v>
      </c>
      <c r="F26" s="15" t="s">
        <v>172</v>
      </c>
      <c r="G26" s="15" t="s">
        <v>1</v>
      </c>
      <c r="H26" s="15" t="s">
        <v>11</v>
      </c>
      <c r="I26" s="16" t="s">
        <v>104</v>
      </c>
      <c r="J26" s="16" t="s">
        <v>684</v>
      </c>
      <c r="K26" s="15">
        <v>8.7999999999999995E-2</v>
      </c>
      <c r="L26" s="15" t="s">
        <v>297</v>
      </c>
      <c r="M26" s="15" t="s">
        <v>291</v>
      </c>
      <c r="N26" s="15" t="s">
        <v>297</v>
      </c>
      <c r="O26" s="15">
        <v>28</v>
      </c>
      <c r="P26" s="15" t="s">
        <v>67</v>
      </c>
      <c r="Q26" s="15" t="s">
        <v>119</v>
      </c>
      <c r="R26" s="15" t="s">
        <v>5</v>
      </c>
      <c r="S26" s="15" t="s">
        <v>34</v>
      </c>
      <c r="T26" s="15" t="s">
        <v>68</v>
      </c>
      <c r="U26" s="15" t="s">
        <v>13</v>
      </c>
      <c r="V26" s="15" t="s">
        <v>316</v>
      </c>
      <c r="W26" s="15" t="s">
        <v>333</v>
      </c>
      <c r="X26" s="15" t="s">
        <v>407</v>
      </c>
      <c r="Y26" s="15" t="s">
        <v>2</v>
      </c>
    </row>
    <row r="27" spans="1:25" s="15" customFormat="1" ht="34.299999999999997" customHeight="1">
      <c r="A27" s="12" t="s">
        <v>135</v>
      </c>
      <c r="B27" s="12" t="s">
        <v>40</v>
      </c>
      <c r="C27" s="15">
        <v>2018</v>
      </c>
      <c r="D27" s="15" t="s">
        <v>226</v>
      </c>
      <c r="E27" s="15" t="s">
        <v>0</v>
      </c>
      <c r="F27" s="15" t="s">
        <v>172</v>
      </c>
      <c r="G27" s="15" t="s">
        <v>1</v>
      </c>
      <c r="H27" s="15" t="s">
        <v>11</v>
      </c>
      <c r="I27" s="16" t="s">
        <v>104</v>
      </c>
      <c r="J27" s="16" t="s">
        <v>684</v>
      </c>
      <c r="K27" s="15">
        <v>8.7999999999999995E-2</v>
      </c>
      <c r="L27" s="15" t="s">
        <v>297</v>
      </c>
      <c r="M27" s="15" t="s">
        <v>291</v>
      </c>
      <c r="N27" s="15" t="s">
        <v>297</v>
      </c>
      <c r="O27" s="15">
        <v>28</v>
      </c>
      <c r="P27" s="15" t="s">
        <v>67</v>
      </c>
      <c r="Q27" s="15" t="s">
        <v>119</v>
      </c>
      <c r="R27" s="15" t="s">
        <v>5</v>
      </c>
      <c r="S27" s="15" t="s">
        <v>34</v>
      </c>
      <c r="T27" s="15" t="s">
        <v>68</v>
      </c>
      <c r="U27" s="15" t="s">
        <v>13</v>
      </c>
      <c r="V27" s="15" t="s">
        <v>316</v>
      </c>
      <c r="W27" s="15" t="s">
        <v>333</v>
      </c>
      <c r="X27" s="15" t="s">
        <v>408</v>
      </c>
      <c r="Y27" s="15" t="s">
        <v>2</v>
      </c>
    </row>
    <row r="28" spans="1:25" s="15" customFormat="1" ht="34.299999999999997" customHeight="1">
      <c r="A28" s="15" t="s">
        <v>136</v>
      </c>
      <c r="B28" s="15" t="s">
        <v>40</v>
      </c>
      <c r="C28" s="15">
        <v>2018</v>
      </c>
      <c r="D28" s="3" t="s">
        <v>39</v>
      </c>
      <c r="E28" s="15" t="s">
        <v>0</v>
      </c>
      <c r="F28" s="15" t="s">
        <v>172</v>
      </c>
      <c r="G28" s="15" t="s">
        <v>1</v>
      </c>
      <c r="H28" s="15" t="s">
        <v>11</v>
      </c>
      <c r="I28" s="16" t="s">
        <v>104</v>
      </c>
      <c r="J28" s="16" t="s">
        <v>684</v>
      </c>
      <c r="K28" s="15">
        <v>8.7999999999999995E-2</v>
      </c>
      <c r="L28" s="15" t="s">
        <v>297</v>
      </c>
      <c r="M28" s="15" t="s">
        <v>291</v>
      </c>
      <c r="N28" s="15" t="s">
        <v>297</v>
      </c>
      <c r="O28" s="15">
        <v>28</v>
      </c>
      <c r="P28" s="15" t="s">
        <v>67</v>
      </c>
      <c r="Q28" s="15" t="s">
        <v>119</v>
      </c>
      <c r="R28" s="15" t="s">
        <v>5</v>
      </c>
      <c r="S28" s="15" t="s">
        <v>34</v>
      </c>
      <c r="T28" s="15" t="s">
        <v>68</v>
      </c>
      <c r="U28" s="15" t="s">
        <v>13</v>
      </c>
      <c r="V28" s="15" t="s">
        <v>317</v>
      </c>
      <c r="W28" s="15" t="s">
        <v>335</v>
      </c>
      <c r="X28" s="3" t="s">
        <v>666</v>
      </c>
      <c r="Y28" s="15" t="s">
        <v>2</v>
      </c>
    </row>
    <row r="29" spans="1:25" s="15" customFormat="1" ht="34.299999999999997" customHeight="1">
      <c r="A29" s="15" t="s">
        <v>136</v>
      </c>
      <c r="B29" s="15" t="s">
        <v>40</v>
      </c>
      <c r="C29" s="15">
        <v>2018</v>
      </c>
      <c r="D29" s="3" t="s">
        <v>39</v>
      </c>
      <c r="E29" s="15" t="s">
        <v>0</v>
      </c>
      <c r="F29" s="15" t="s">
        <v>172</v>
      </c>
      <c r="G29" s="15" t="s">
        <v>1</v>
      </c>
      <c r="H29" s="15" t="s">
        <v>11</v>
      </c>
      <c r="I29" s="16" t="s">
        <v>104</v>
      </c>
      <c r="J29" s="16" t="s">
        <v>684</v>
      </c>
      <c r="K29" s="15">
        <v>8.7999999999999995E-2</v>
      </c>
      <c r="L29" s="15" t="s">
        <v>297</v>
      </c>
      <c r="M29" s="15" t="s">
        <v>291</v>
      </c>
      <c r="N29" s="15" t="s">
        <v>297</v>
      </c>
      <c r="O29" s="15">
        <v>28</v>
      </c>
      <c r="P29" s="15" t="s">
        <v>67</v>
      </c>
      <c r="Q29" s="15" t="s">
        <v>119</v>
      </c>
      <c r="R29" s="15" t="s">
        <v>5</v>
      </c>
      <c r="S29" s="15" t="s">
        <v>34</v>
      </c>
      <c r="T29" s="15" t="s">
        <v>68</v>
      </c>
      <c r="U29" s="15" t="s">
        <v>13</v>
      </c>
      <c r="V29" s="15" t="s">
        <v>317</v>
      </c>
      <c r="W29" s="15" t="s">
        <v>335</v>
      </c>
      <c r="X29" s="3" t="s">
        <v>409</v>
      </c>
      <c r="Y29" s="15" t="s">
        <v>2</v>
      </c>
    </row>
    <row r="30" spans="1:25" s="15" customFormat="1" ht="34.299999999999997" customHeight="1">
      <c r="A30" s="15" t="s">
        <v>136</v>
      </c>
      <c r="B30" s="15" t="s">
        <v>40</v>
      </c>
      <c r="C30" s="15">
        <v>2018</v>
      </c>
      <c r="D30" s="3" t="s">
        <v>39</v>
      </c>
      <c r="E30" s="15" t="s">
        <v>0</v>
      </c>
      <c r="F30" s="15" t="s">
        <v>172</v>
      </c>
      <c r="G30" s="15" t="s">
        <v>1</v>
      </c>
      <c r="H30" s="15" t="s">
        <v>11</v>
      </c>
      <c r="I30" s="16" t="s">
        <v>104</v>
      </c>
      <c r="J30" s="16" t="s">
        <v>684</v>
      </c>
      <c r="K30" s="15">
        <v>8.7999999999999995E-2</v>
      </c>
      <c r="L30" s="15" t="s">
        <v>297</v>
      </c>
      <c r="M30" s="15" t="s">
        <v>291</v>
      </c>
      <c r="N30" s="15" t="s">
        <v>297</v>
      </c>
      <c r="O30" s="15">
        <v>28</v>
      </c>
      <c r="P30" s="15" t="s">
        <v>67</v>
      </c>
      <c r="Q30" s="15" t="s">
        <v>119</v>
      </c>
      <c r="R30" s="15" t="s">
        <v>5</v>
      </c>
      <c r="S30" s="15" t="s">
        <v>34</v>
      </c>
      <c r="T30" s="15" t="s">
        <v>68</v>
      </c>
      <c r="U30" s="15" t="s">
        <v>13</v>
      </c>
      <c r="V30" s="15" t="s">
        <v>317</v>
      </c>
      <c r="W30" s="15" t="s">
        <v>335</v>
      </c>
      <c r="X30" s="3" t="s">
        <v>663</v>
      </c>
      <c r="Y30" s="15" t="s">
        <v>2</v>
      </c>
    </row>
    <row r="31" spans="1:25" s="15" customFormat="1" ht="34.299999999999997" customHeight="1">
      <c r="A31" s="15" t="s">
        <v>136</v>
      </c>
      <c r="B31" s="15" t="s">
        <v>40</v>
      </c>
      <c r="C31" s="15">
        <v>2018</v>
      </c>
      <c r="D31" s="3" t="s">
        <v>39</v>
      </c>
      <c r="E31" s="15" t="s">
        <v>0</v>
      </c>
      <c r="F31" s="15" t="s">
        <v>172</v>
      </c>
      <c r="G31" s="15" t="s">
        <v>1</v>
      </c>
      <c r="H31" s="15" t="s">
        <v>11</v>
      </c>
      <c r="I31" s="16" t="s">
        <v>104</v>
      </c>
      <c r="J31" s="16" t="s">
        <v>684</v>
      </c>
      <c r="K31" s="15">
        <v>8.7999999999999995E-2</v>
      </c>
      <c r="L31" s="15" t="s">
        <v>297</v>
      </c>
      <c r="M31" s="15" t="s">
        <v>291</v>
      </c>
      <c r="N31" s="15" t="s">
        <v>297</v>
      </c>
      <c r="O31" s="15">
        <v>28</v>
      </c>
      <c r="P31" s="15" t="s">
        <v>67</v>
      </c>
      <c r="Q31" s="15" t="s">
        <v>119</v>
      </c>
      <c r="R31" s="15" t="s">
        <v>5</v>
      </c>
      <c r="S31" s="15" t="s">
        <v>34</v>
      </c>
      <c r="T31" s="15" t="s">
        <v>68</v>
      </c>
      <c r="U31" s="15" t="s">
        <v>13</v>
      </c>
      <c r="V31" s="15" t="s">
        <v>317</v>
      </c>
      <c r="W31" s="15" t="s">
        <v>335</v>
      </c>
      <c r="X31" s="3" t="s">
        <v>667</v>
      </c>
      <c r="Y31" s="15" t="s">
        <v>2</v>
      </c>
    </row>
    <row r="32" spans="1:25" s="15" customFormat="1" ht="34.299999999999997" customHeight="1">
      <c r="A32" s="15" t="s">
        <v>136</v>
      </c>
      <c r="B32" s="15" t="s">
        <v>40</v>
      </c>
      <c r="C32" s="15">
        <v>2018</v>
      </c>
      <c r="D32" s="3" t="s">
        <v>39</v>
      </c>
      <c r="E32" s="15" t="s">
        <v>0</v>
      </c>
      <c r="F32" s="15" t="s">
        <v>172</v>
      </c>
      <c r="G32" s="15" t="s">
        <v>1</v>
      </c>
      <c r="H32" s="15" t="s">
        <v>11</v>
      </c>
      <c r="I32" s="16" t="s">
        <v>104</v>
      </c>
      <c r="J32" s="16" t="s">
        <v>684</v>
      </c>
      <c r="K32" s="15">
        <v>8.7999999999999995E-2</v>
      </c>
      <c r="L32" s="15" t="s">
        <v>297</v>
      </c>
      <c r="M32" s="15" t="s">
        <v>291</v>
      </c>
      <c r="N32" s="15" t="s">
        <v>297</v>
      </c>
      <c r="O32" s="15">
        <v>28</v>
      </c>
      <c r="P32" s="15" t="s">
        <v>67</v>
      </c>
      <c r="Q32" s="15" t="s">
        <v>119</v>
      </c>
      <c r="R32" s="15" t="s">
        <v>5</v>
      </c>
      <c r="S32" s="15" t="s">
        <v>34</v>
      </c>
      <c r="T32" s="15" t="s">
        <v>68</v>
      </c>
      <c r="U32" s="15" t="s">
        <v>13</v>
      </c>
      <c r="V32" s="15" t="s">
        <v>317</v>
      </c>
      <c r="W32" s="15" t="s">
        <v>335</v>
      </c>
      <c r="X32" s="3" t="s">
        <v>410</v>
      </c>
      <c r="Y32" s="15" t="s">
        <v>2</v>
      </c>
    </row>
    <row r="33" spans="1:25" s="15" customFormat="1" ht="34.299999999999997" customHeight="1">
      <c r="A33" s="15" t="s">
        <v>136</v>
      </c>
      <c r="B33" s="15" t="s">
        <v>40</v>
      </c>
      <c r="C33" s="15">
        <v>2018</v>
      </c>
      <c r="D33" s="3" t="s">
        <v>39</v>
      </c>
      <c r="E33" s="15" t="s">
        <v>0</v>
      </c>
      <c r="F33" s="15" t="s">
        <v>172</v>
      </c>
      <c r="G33" s="15" t="s">
        <v>1</v>
      </c>
      <c r="H33" s="15" t="s">
        <v>11</v>
      </c>
      <c r="I33" s="16" t="s">
        <v>104</v>
      </c>
      <c r="J33" s="16" t="s">
        <v>684</v>
      </c>
      <c r="K33" s="15">
        <v>8.7999999999999995E-2</v>
      </c>
      <c r="L33" s="15" t="s">
        <v>297</v>
      </c>
      <c r="M33" s="15" t="s">
        <v>291</v>
      </c>
      <c r="N33" s="15" t="s">
        <v>297</v>
      </c>
      <c r="O33" s="15">
        <v>28</v>
      </c>
      <c r="P33" s="15" t="s">
        <v>67</v>
      </c>
      <c r="Q33" s="15" t="s">
        <v>119</v>
      </c>
      <c r="R33" s="15" t="s">
        <v>5</v>
      </c>
      <c r="S33" s="15" t="s">
        <v>34</v>
      </c>
      <c r="T33" s="15" t="s">
        <v>68</v>
      </c>
      <c r="U33" s="15" t="s">
        <v>13</v>
      </c>
      <c r="V33" s="15" t="s">
        <v>317</v>
      </c>
      <c r="W33" s="15" t="s">
        <v>335</v>
      </c>
      <c r="X33" s="3" t="s">
        <v>653</v>
      </c>
      <c r="Y33" s="15" t="s">
        <v>2</v>
      </c>
    </row>
    <row r="34" spans="1:25" s="15" customFormat="1" ht="34.299999999999997" customHeight="1">
      <c r="A34" s="15" t="s">
        <v>136</v>
      </c>
      <c r="B34" s="15" t="s">
        <v>40</v>
      </c>
      <c r="C34" s="15">
        <v>2018</v>
      </c>
      <c r="D34" s="3" t="s">
        <v>39</v>
      </c>
      <c r="E34" s="15" t="s">
        <v>0</v>
      </c>
      <c r="F34" s="15" t="s">
        <v>172</v>
      </c>
      <c r="G34" s="15" t="s">
        <v>1</v>
      </c>
      <c r="H34" s="15" t="s">
        <v>11</v>
      </c>
      <c r="I34" s="16" t="s">
        <v>104</v>
      </c>
      <c r="J34" s="16" t="s">
        <v>684</v>
      </c>
      <c r="K34" s="15">
        <v>8.7999999999999995E-2</v>
      </c>
      <c r="L34" s="15" t="s">
        <v>297</v>
      </c>
      <c r="M34" s="15" t="s">
        <v>291</v>
      </c>
      <c r="N34" s="15" t="s">
        <v>297</v>
      </c>
      <c r="O34" s="15">
        <v>28</v>
      </c>
      <c r="P34" s="15" t="s">
        <v>67</v>
      </c>
      <c r="Q34" s="15" t="s">
        <v>119</v>
      </c>
      <c r="R34" s="15" t="s">
        <v>5</v>
      </c>
      <c r="S34" s="15" t="s">
        <v>34</v>
      </c>
      <c r="T34" s="15" t="s">
        <v>68</v>
      </c>
      <c r="U34" s="15" t="s">
        <v>13</v>
      </c>
      <c r="V34" s="15" t="s">
        <v>317</v>
      </c>
      <c r="W34" s="15" t="s">
        <v>335</v>
      </c>
      <c r="X34" s="3" t="s">
        <v>664</v>
      </c>
      <c r="Y34" s="15" t="s">
        <v>2</v>
      </c>
    </row>
    <row r="35" spans="1:25" s="15" customFormat="1" ht="34.299999999999997" customHeight="1">
      <c r="A35" s="15" t="s">
        <v>136</v>
      </c>
      <c r="B35" s="15" t="s">
        <v>40</v>
      </c>
      <c r="C35" s="15">
        <v>2018</v>
      </c>
      <c r="D35" s="3" t="s">
        <v>39</v>
      </c>
      <c r="E35" s="15" t="s">
        <v>0</v>
      </c>
      <c r="F35" s="15" t="s">
        <v>172</v>
      </c>
      <c r="G35" s="15" t="s">
        <v>1</v>
      </c>
      <c r="H35" s="15" t="s">
        <v>11</v>
      </c>
      <c r="I35" s="16" t="s">
        <v>104</v>
      </c>
      <c r="J35" s="16" t="s">
        <v>684</v>
      </c>
      <c r="K35" s="15">
        <v>8.7999999999999995E-2</v>
      </c>
      <c r="L35" s="15" t="s">
        <v>297</v>
      </c>
      <c r="M35" s="15" t="s">
        <v>291</v>
      </c>
      <c r="N35" s="15" t="s">
        <v>297</v>
      </c>
      <c r="O35" s="15">
        <v>28</v>
      </c>
      <c r="P35" s="15" t="s">
        <v>67</v>
      </c>
      <c r="Q35" s="15" t="s">
        <v>119</v>
      </c>
      <c r="R35" s="15" t="s">
        <v>5</v>
      </c>
      <c r="S35" s="15" t="s">
        <v>34</v>
      </c>
      <c r="T35" s="15" t="s">
        <v>68</v>
      </c>
      <c r="U35" s="15" t="s">
        <v>13</v>
      </c>
      <c r="V35" s="15" t="s">
        <v>317</v>
      </c>
      <c r="W35" s="15" t="s">
        <v>335</v>
      </c>
      <c r="X35" s="3" t="s">
        <v>411</v>
      </c>
      <c r="Y35" s="15" t="s">
        <v>2</v>
      </c>
    </row>
    <row r="36" spans="1:25" s="15" customFormat="1" ht="34.299999999999997" customHeight="1">
      <c r="A36" s="15" t="s">
        <v>136</v>
      </c>
      <c r="B36" s="15" t="s">
        <v>40</v>
      </c>
      <c r="C36" s="15">
        <v>2018</v>
      </c>
      <c r="D36" s="3" t="s">
        <v>39</v>
      </c>
      <c r="E36" s="15" t="s">
        <v>0</v>
      </c>
      <c r="F36" s="15" t="s">
        <v>172</v>
      </c>
      <c r="G36" s="15" t="s">
        <v>1</v>
      </c>
      <c r="H36" s="15" t="s">
        <v>11</v>
      </c>
      <c r="I36" s="16" t="s">
        <v>104</v>
      </c>
      <c r="J36" s="16" t="s">
        <v>684</v>
      </c>
      <c r="K36" s="15">
        <v>8.7999999999999995E-2</v>
      </c>
      <c r="L36" s="15" t="s">
        <v>297</v>
      </c>
      <c r="M36" s="15" t="s">
        <v>291</v>
      </c>
      <c r="N36" s="15" t="s">
        <v>297</v>
      </c>
      <c r="O36" s="15">
        <v>28</v>
      </c>
      <c r="P36" s="15" t="s">
        <v>67</v>
      </c>
      <c r="Q36" s="15" t="s">
        <v>119</v>
      </c>
      <c r="R36" s="15" t="s">
        <v>5</v>
      </c>
      <c r="S36" s="15" t="s">
        <v>34</v>
      </c>
      <c r="T36" s="15" t="s">
        <v>68</v>
      </c>
      <c r="U36" s="15" t="s">
        <v>13</v>
      </c>
      <c r="V36" s="15" t="s">
        <v>317</v>
      </c>
      <c r="W36" s="15" t="s">
        <v>335</v>
      </c>
      <c r="X36" s="3" t="s">
        <v>412</v>
      </c>
      <c r="Y36" s="15" t="s">
        <v>2</v>
      </c>
    </row>
    <row r="37" spans="1:25" s="15" customFormat="1" ht="34.299999999999997" customHeight="1">
      <c r="A37" s="15" t="s">
        <v>136</v>
      </c>
      <c r="B37" s="15" t="s">
        <v>40</v>
      </c>
      <c r="C37" s="15">
        <v>2018</v>
      </c>
      <c r="D37" s="3" t="s">
        <v>39</v>
      </c>
      <c r="E37" s="15" t="s">
        <v>0</v>
      </c>
      <c r="F37" s="15" t="s">
        <v>172</v>
      </c>
      <c r="G37" s="15" t="s">
        <v>1</v>
      </c>
      <c r="H37" s="15" t="s">
        <v>11</v>
      </c>
      <c r="I37" s="16" t="s">
        <v>104</v>
      </c>
      <c r="J37" s="16" t="s">
        <v>684</v>
      </c>
      <c r="K37" s="15">
        <v>8.7999999999999995E-2</v>
      </c>
      <c r="L37" s="15" t="s">
        <v>297</v>
      </c>
      <c r="M37" s="15" t="s">
        <v>291</v>
      </c>
      <c r="N37" s="15" t="s">
        <v>297</v>
      </c>
      <c r="O37" s="15">
        <v>28</v>
      </c>
      <c r="P37" s="15" t="s">
        <v>67</v>
      </c>
      <c r="Q37" s="15" t="s">
        <v>119</v>
      </c>
      <c r="R37" s="15" t="s">
        <v>5</v>
      </c>
      <c r="S37" s="15" t="s">
        <v>34</v>
      </c>
      <c r="T37" s="15" t="s">
        <v>68</v>
      </c>
      <c r="U37" s="15" t="s">
        <v>13</v>
      </c>
      <c r="V37" s="15" t="s">
        <v>317</v>
      </c>
      <c r="W37" s="15" t="s">
        <v>180</v>
      </c>
      <c r="X37" s="3" t="s">
        <v>413</v>
      </c>
      <c r="Y37" s="15" t="s">
        <v>2</v>
      </c>
    </row>
    <row r="38" spans="1:25" s="15" customFormat="1" ht="34.299999999999997" customHeight="1">
      <c r="A38" s="15" t="s">
        <v>136</v>
      </c>
      <c r="B38" s="15" t="s">
        <v>40</v>
      </c>
      <c r="C38" s="15">
        <v>2018</v>
      </c>
      <c r="D38" s="3" t="s">
        <v>39</v>
      </c>
      <c r="E38" s="15" t="s">
        <v>0</v>
      </c>
      <c r="F38" s="15" t="s">
        <v>172</v>
      </c>
      <c r="G38" s="15" t="s">
        <v>1</v>
      </c>
      <c r="H38" s="15" t="s">
        <v>11</v>
      </c>
      <c r="I38" s="16" t="s">
        <v>104</v>
      </c>
      <c r="J38" s="16" t="s">
        <v>684</v>
      </c>
      <c r="K38" s="15">
        <v>8.7999999999999995E-2</v>
      </c>
      <c r="L38" s="15" t="s">
        <v>297</v>
      </c>
      <c r="M38" s="15" t="s">
        <v>291</v>
      </c>
      <c r="N38" s="15" t="s">
        <v>297</v>
      </c>
      <c r="O38" s="15">
        <v>28</v>
      </c>
      <c r="P38" s="15" t="s">
        <v>67</v>
      </c>
      <c r="Q38" s="15" t="s">
        <v>119</v>
      </c>
      <c r="R38" s="15" t="s">
        <v>5</v>
      </c>
      <c r="S38" s="15" t="s">
        <v>34</v>
      </c>
      <c r="T38" s="15" t="s">
        <v>68</v>
      </c>
      <c r="U38" s="15" t="s">
        <v>13</v>
      </c>
      <c r="V38" s="15" t="s">
        <v>317</v>
      </c>
      <c r="W38" s="15" t="s">
        <v>335</v>
      </c>
      <c r="X38" s="3" t="s">
        <v>414</v>
      </c>
      <c r="Y38" s="15" t="s">
        <v>2</v>
      </c>
    </row>
    <row r="39" spans="1:25" s="15" customFormat="1" ht="34.299999999999997" customHeight="1">
      <c r="A39" s="15" t="s">
        <v>136</v>
      </c>
      <c r="B39" s="15" t="s">
        <v>40</v>
      </c>
      <c r="C39" s="15">
        <v>2018</v>
      </c>
      <c r="D39" s="3" t="s">
        <v>39</v>
      </c>
      <c r="E39" s="15" t="s">
        <v>0</v>
      </c>
      <c r="F39" s="15" t="s">
        <v>172</v>
      </c>
      <c r="G39" s="15" t="s">
        <v>1</v>
      </c>
      <c r="H39" s="15" t="s">
        <v>11</v>
      </c>
      <c r="I39" s="16" t="s">
        <v>104</v>
      </c>
      <c r="J39" s="16" t="s">
        <v>684</v>
      </c>
      <c r="K39" s="15">
        <v>8.7999999999999995E-2</v>
      </c>
      <c r="L39" s="15" t="s">
        <v>297</v>
      </c>
      <c r="M39" s="15" t="s">
        <v>291</v>
      </c>
      <c r="N39" s="15" t="s">
        <v>297</v>
      </c>
      <c r="O39" s="15">
        <v>28</v>
      </c>
      <c r="P39" s="15" t="s">
        <v>67</v>
      </c>
      <c r="Q39" s="15" t="s">
        <v>119</v>
      </c>
      <c r="R39" s="15" t="s">
        <v>5</v>
      </c>
      <c r="S39" s="15" t="s">
        <v>34</v>
      </c>
      <c r="T39" s="15" t="s">
        <v>68</v>
      </c>
      <c r="U39" s="15" t="s">
        <v>13</v>
      </c>
      <c r="V39" s="15" t="s">
        <v>317</v>
      </c>
      <c r="W39" s="15" t="s">
        <v>180</v>
      </c>
      <c r="X39" s="3" t="s">
        <v>651</v>
      </c>
      <c r="Y39" s="15" t="s">
        <v>2</v>
      </c>
    </row>
    <row r="40" spans="1:25" s="15" customFormat="1" ht="34.299999999999997" customHeight="1">
      <c r="A40" s="15" t="s">
        <v>136</v>
      </c>
      <c r="B40" s="15" t="s">
        <v>40</v>
      </c>
      <c r="C40" s="15">
        <v>2018</v>
      </c>
      <c r="D40" s="3" t="s">
        <v>39</v>
      </c>
      <c r="E40" s="15" t="s">
        <v>0</v>
      </c>
      <c r="F40" s="15" t="s">
        <v>172</v>
      </c>
      <c r="G40" s="15" t="s">
        <v>1</v>
      </c>
      <c r="H40" s="15" t="s">
        <v>11</v>
      </c>
      <c r="I40" s="16" t="s">
        <v>104</v>
      </c>
      <c r="J40" s="16" t="s">
        <v>684</v>
      </c>
      <c r="K40" s="15">
        <v>8.7999999999999995E-2</v>
      </c>
      <c r="L40" s="15" t="s">
        <v>297</v>
      </c>
      <c r="M40" s="15" t="s">
        <v>291</v>
      </c>
      <c r="N40" s="15" t="s">
        <v>297</v>
      </c>
      <c r="O40" s="15">
        <v>28</v>
      </c>
      <c r="P40" s="15" t="s">
        <v>67</v>
      </c>
      <c r="Q40" s="15" t="s">
        <v>119</v>
      </c>
      <c r="R40" s="15" t="s">
        <v>5</v>
      </c>
      <c r="S40" s="15" t="s">
        <v>34</v>
      </c>
      <c r="T40" s="15" t="s">
        <v>68</v>
      </c>
      <c r="U40" s="15" t="s">
        <v>13</v>
      </c>
      <c r="V40" s="15" t="s">
        <v>317</v>
      </c>
      <c r="W40" s="15" t="s">
        <v>180</v>
      </c>
      <c r="X40" s="3" t="s">
        <v>652</v>
      </c>
      <c r="Y40" s="15" t="s">
        <v>2</v>
      </c>
    </row>
    <row r="41" spans="1:25" s="15" customFormat="1" ht="34.299999999999997" customHeight="1">
      <c r="A41" s="15" t="s">
        <v>136</v>
      </c>
      <c r="B41" s="15" t="s">
        <v>40</v>
      </c>
      <c r="C41" s="15">
        <v>2018</v>
      </c>
      <c r="D41" s="3" t="s">
        <v>39</v>
      </c>
      <c r="E41" s="15" t="s">
        <v>0</v>
      </c>
      <c r="F41" s="15" t="s">
        <v>172</v>
      </c>
      <c r="G41" s="15" t="s">
        <v>1</v>
      </c>
      <c r="H41" s="15" t="s">
        <v>11</v>
      </c>
      <c r="I41" s="16" t="s">
        <v>104</v>
      </c>
      <c r="J41" s="16" t="s">
        <v>684</v>
      </c>
      <c r="K41" s="15">
        <v>8.7999999999999995E-2</v>
      </c>
      <c r="L41" s="15" t="s">
        <v>297</v>
      </c>
      <c r="M41" s="15" t="s">
        <v>291</v>
      </c>
      <c r="N41" s="15" t="s">
        <v>297</v>
      </c>
      <c r="O41" s="15">
        <v>28</v>
      </c>
      <c r="P41" s="15" t="s">
        <v>67</v>
      </c>
      <c r="Q41" s="15" t="s">
        <v>119</v>
      </c>
      <c r="R41" s="15" t="s">
        <v>5</v>
      </c>
      <c r="S41" s="15" t="s">
        <v>34</v>
      </c>
      <c r="T41" s="15" t="s">
        <v>68</v>
      </c>
      <c r="U41" s="15" t="s">
        <v>13</v>
      </c>
      <c r="V41" s="15" t="s">
        <v>317</v>
      </c>
      <c r="W41" s="15" t="s">
        <v>180</v>
      </c>
      <c r="X41" s="3" t="s">
        <v>668</v>
      </c>
      <c r="Y41" s="15" t="s">
        <v>2</v>
      </c>
    </row>
    <row r="42" spans="1:25" s="15" customFormat="1" ht="34.299999999999997" customHeight="1">
      <c r="A42" s="15" t="s">
        <v>136</v>
      </c>
      <c r="B42" s="15" t="s">
        <v>40</v>
      </c>
      <c r="C42" s="15">
        <v>2018</v>
      </c>
      <c r="D42" s="3" t="s">
        <v>39</v>
      </c>
      <c r="E42" s="15" t="s">
        <v>0</v>
      </c>
      <c r="F42" s="15" t="s">
        <v>172</v>
      </c>
      <c r="G42" s="15" t="s">
        <v>1</v>
      </c>
      <c r="H42" s="15" t="s">
        <v>11</v>
      </c>
      <c r="I42" s="16" t="s">
        <v>104</v>
      </c>
      <c r="J42" s="16" t="s">
        <v>684</v>
      </c>
      <c r="K42" s="15">
        <v>8.7999999999999995E-2</v>
      </c>
      <c r="L42" s="15" t="s">
        <v>297</v>
      </c>
      <c r="M42" s="15" t="s">
        <v>291</v>
      </c>
      <c r="N42" s="15" t="s">
        <v>297</v>
      </c>
      <c r="O42" s="15">
        <v>28</v>
      </c>
      <c r="P42" s="15" t="s">
        <v>67</v>
      </c>
      <c r="Q42" s="15" t="s">
        <v>119</v>
      </c>
      <c r="R42" s="15" t="s">
        <v>5</v>
      </c>
      <c r="S42" s="15" t="s">
        <v>34</v>
      </c>
      <c r="T42" s="15" t="s">
        <v>68</v>
      </c>
      <c r="U42" s="15" t="s">
        <v>13</v>
      </c>
      <c r="V42" s="15" t="s">
        <v>317</v>
      </c>
      <c r="W42" s="15" t="s">
        <v>180</v>
      </c>
      <c r="X42" s="3" t="s">
        <v>669</v>
      </c>
      <c r="Y42" s="15" t="s">
        <v>2</v>
      </c>
    </row>
    <row r="43" spans="1:25" s="15" customFormat="1" ht="34.299999999999997" customHeight="1">
      <c r="A43" s="15" t="s">
        <v>136</v>
      </c>
      <c r="B43" s="15" t="s">
        <v>40</v>
      </c>
      <c r="C43" s="15">
        <v>2018</v>
      </c>
      <c r="D43" s="3" t="s">
        <v>39</v>
      </c>
      <c r="E43" s="15" t="s">
        <v>0</v>
      </c>
      <c r="F43" s="15" t="s">
        <v>172</v>
      </c>
      <c r="G43" s="15" t="s">
        <v>1</v>
      </c>
      <c r="H43" s="15" t="s">
        <v>11</v>
      </c>
      <c r="I43" s="16" t="s">
        <v>104</v>
      </c>
      <c r="J43" s="16" t="s">
        <v>684</v>
      </c>
      <c r="K43" s="15">
        <v>8.7999999999999995E-2</v>
      </c>
      <c r="L43" s="15" t="s">
        <v>297</v>
      </c>
      <c r="M43" s="15" t="s">
        <v>291</v>
      </c>
      <c r="N43" s="15" t="s">
        <v>297</v>
      </c>
      <c r="O43" s="15">
        <v>28</v>
      </c>
      <c r="P43" s="15" t="s">
        <v>67</v>
      </c>
      <c r="Q43" s="15" t="s">
        <v>119</v>
      </c>
      <c r="R43" s="15" t="s">
        <v>5</v>
      </c>
      <c r="S43" s="15" t="s">
        <v>34</v>
      </c>
      <c r="T43" s="15" t="s">
        <v>68</v>
      </c>
      <c r="U43" s="15" t="s">
        <v>13</v>
      </c>
      <c r="V43" s="15" t="s">
        <v>315</v>
      </c>
      <c r="W43" s="15" t="s">
        <v>329</v>
      </c>
      <c r="X43" s="3" t="s">
        <v>415</v>
      </c>
      <c r="Y43" s="15" t="s">
        <v>2</v>
      </c>
    </row>
    <row r="44" spans="1:25" s="15" customFormat="1" ht="34.299999999999997" customHeight="1">
      <c r="A44" s="15" t="s">
        <v>136</v>
      </c>
      <c r="B44" s="15" t="s">
        <v>40</v>
      </c>
      <c r="C44" s="15">
        <v>2018</v>
      </c>
      <c r="D44" s="3" t="s">
        <v>39</v>
      </c>
      <c r="E44" s="15" t="s">
        <v>0</v>
      </c>
      <c r="F44" s="15" t="s">
        <v>172</v>
      </c>
      <c r="G44" s="15" t="s">
        <v>1</v>
      </c>
      <c r="H44" s="15" t="s">
        <v>11</v>
      </c>
      <c r="I44" s="16" t="s">
        <v>104</v>
      </c>
      <c r="J44" s="16" t="s">
        <v>684</v>
      </c>
      <c r="K44" s="15">
        <v>8.7999999999999995E-2</v>
      </c>
      <c r="L44" s="15" t="s">
        <v>297</v>
      </c>
      <c r="M44" s="15" t="s">
        <v>291</v>
      </c>
      <c r="N44" s="15" t="s">
        <v>297</v>
      </c>
      <c r="O44" s="15">
        <v>28</v>
      </c>
      <c r="P44" s="15" t="s">
        <v>67</v>
      </c>
      <c r="Q44" s="15" t="s">
        <v>119</v>
      </c>
      <c r="R44" s="15" t="s">
        <v>5</v>
      </c>
      <c r="S44" s="15" t="s">
        <v>34</v>
      </c>
      <c r="T44" s="15" t="s">
        <v>68</v>
      </c>
      <c r="U44" s="15" t="s">
        <v>13</v>
      </c>
      <c r="V44" s="15" t="s">
        <v>315</v>
      </c>
      <c r="W44" s="15" t="s">
        <v>329</v>
      </c>
      <c r="X44" s="3" t="s">
        <v>416</v>
      </c>
      <c r="Y44" s="15" t="s">
        <v>2</v>
      </c>
    </row>
    <row r="45" spans="1:25" s="15" customFormat="1" ht="34.299999999999997" customHeight="1">
      <c r="A45" s="15" t="s">
        <v>136</v>
      </c>
      <c r="B45" s="15" t="s">
        <v>40</v>
      </c>
      <c r="C45" s="15">
        <v>2018</v>
      </c>
      <c r="D45" s="3" t="s">
        <v>39</v>
      </c>
      <c r="E45" s="15" t="s">
        <v>0</v>
      </c>
      <c r="F45" s="15" t="s">
        <v>172</v>
      </c>
      <c r="G45" s="15" t="s">
        <v>1</v>
      </c>
      <c r="H45" s="15" t="s">
        <v>11</v>
      </c>
      <c r="I45" s="16" t="s">
        <v>104</v>
      </c>
      <c r="J45" s="16" t="s">
        <v>684</v>
      </c>
      <c r="K45" s="15">
        <v>8.7999999999999995E-2</v>
      </c>
      <c r="L45" s="15" t="s">
        <v>297</v>
      </c>
      <c r="M45" s="15" t="s">
        <v>291</v>
      </c>
      <c r="N45" s="15" t="s">
        <v>297</v>
      </c>
      <c r="O45" s="15">
        <v>28</v>
      </c>
      <c r="P45" s="15" t="s">
        <v>67</v>
      </c>
      <c r="Q45" s="15" t="s">
        <v>119</v>
      </c>
      <c r="R45" s="15" t="s">
        <v>5</v>
      </c>
      <c r="S45" s="15" t="s">
        <v>34</v>
      </c>
      <c r="T45" s="15" t="s">
        <v>68</v>
      </c>
      <c r="U45" s="15" t="s">
        <v>13</v>
      </c>
      <c r="V45" s="15" t="s">
        <v>315</v>
      </c>
      <c r="W45" s="15" t="s">
        <v>330</v>
      </c>
      <c r="X45" s="3" t="s">
        <v>670</v>
      </c>
      <c r="Y45" s="15" t="s">
        <v>2</v>
      </c>
    </row>
    <row r="46" spans="1:25" s="15" customFormat="1" ht="34.299999999999997" customHeight="1">
      <c r="A46" s="15" t="s">
        <v>136</v>
      </c>
      <c r="B46" s="15" t="s">
        <v>40</v>
      </c>
      <c r="C46" s="15">
        <v>2018</v>
      </c>
      <c r="D46" s="3" t="s">
        <v>39</v>
      </c>
      <c r="E46" s="15" t="s">
        <v>0</v>
      </c>
      <c r="F46" s="15" t="s">
        <v>172</v>
      </c>
      <c r="G46" s="15" t="s">
        <v>1</v>
      </c>
      <c r="H46" s="15" t="s">
        <v>11</v>
      </c>
      <c r="I46" s="16" t="s">
        <v>104</v>
      </c>
      <c r="J46" s="16" t="s">
        <v>684</v>
      </c>
      <c r="K46" s="15">
        <v>8.7999999999999995E-2</v>
      </c>
      <c r="L46" s="15" t="s">
        <v>297</v>
      </c>
      <c r="M46" s="15" t="s">
        <v>291</v>
      </c>
      <c r="N46" s="15" t="s">
        <v>297</v>
      </c>
      <c r="O46" s="15">
        <v>28</v>
      </c>
      <c r="P46" s="15" t="s">
        <v>67</v>
      </c>
      <c r="Q46" s="15" t="s">
        <v>119</v>
      </c>
      <c r="R46" s="15" t="s">
        <v>5</v>
      </c>
      <c r="S46" s="15" t="s">
        <v>34</v>
      </c>
      <c r="T46" s="15" t="s">
        <v>68</v>
      </c>
      <c r="U46" s="15" t="s">
        <v>13</v>
      </c>
      <c r="V46" s="15" t="s">
        <v>315</v>
      </c>
      <c r="W46" s="15" t="s">
        <v>329</v>
      </c>
      <c r="X46" s="3" t="s">
        <v>655</v>
      </c>
      <c r="Y46" s="15" t="s">
        <v>2</v>
      </c>
    </row>
    <row r="47" spans="1:25" s="15" customFormat="1" ht="34.299999999999997" customHeight="1">
      <c r="A47" s="15" t="s">
        <v>136</v>
      </c>
      <c r="B47" s="15" t="s">
        <v>40</v>
      </c>
      <c r="C47" s="15">
        <v>2018</v>
      </c>
      <c r="D47" s="3" t="s">
        <v>39</v>
      </c>
      <c r="E47" s="15" t="s">
        <v>0</v>
      </c>
      <c r="F47" s="15" t="s">
        <v>172</v>
      </c>
      <c r="G47" s="15" t="s">
        <v>1</v>
      </c>
      <c r="H47" s="15" t="s">
        <v>11</v>
      </c>
      <c r="I47" s="16" t="s">
        <v>104</v>
      </c>
      <c r="J47" s="16" t="s">
        <v>684</v>
      </c>
      <c r="K47" s="15">
        <v>8.7999999999999995E-2</v>
      </c>
      <c r="L47" s="15" t="s">
        <v>297</v>
      </c>
      <c r="M47" s="15" t="s">
        <v>291</v>
      </c>
      <c r="N47" s="15" t="s">
        <v>297</v>
      </c>
      <c r="O47" s="15">
        <v>28</v>
      </c>
      <c r="P47" s="15" t="s">
        <v>67</v>
      </c>
      <c r="Q47" s="15" t="s">
        <v>119</v>
      </c>
      <c r="R47" s="15" t="s">
        <v>5</v>
      </c>
      <c r="S47" s="15" t="s">
        <v>34</v>
      </c>
      <c r="T47" s="15" t="s">
        <v>68</v>
      </c>
      <c r="U47" s="15" t="s">
        <v>13</v>
      </c>
      <c r="V47" s="15" t="s">
        <v>317</v>
      </c>
      <c r="W47" s="15" t="s">
        <v>335</v>
      </c>
      <c r="X47" s="15" t="s">
        <v>409</v>
      </c>
      <c r="Y47" s="15" t="s">
        <v>2</v>
      </c>
    </row>
    <row r="48" spans="1:25" s="15" customFormat="1" ht="34.299999999999997" customHeight="1">
      <c r="A48" s="15" t="s">
        <v>136</v>
      </c>
      <c r="B48" s="15" t="s">
        <v>40</v>
      </c>
      <c r="C48" s="15">
        <v>2018</v>
      </c>
      <c r="D48" s="3" t="s">
        <v>39</v>
      </c>
      <c r="E48" s="15" t="s">
        <v>0</v>
      </c>
      <c r="F48" s="15" t="s">
        <v>172</v>
      </c>
      <c r="G48" s="15" t="s">
        <v>1</v>
      </c>
      <c r="H48" s="15" t="s">
        <v>11</v>
      </c>
      <c r="I48" s="16" t="s">
        <v>104</v>
      </c>
      <c r="J48" s="16" t="s">
        <v>684</v>
      </c>
      <c r="K48" s="15">
        <v>8.7999999999999995E-2</v>
      </c>
      <c r="L48" s="15" t="s">
        <v>297</v>
      </c>
      <c r="M48" s="15" t="s">
        <v>291</v>
      </c>
      <c r="N48" s="15" t="s">
        <v>297</v>
      </c>
      <c r="O48" s="15">
        <v>28</v>
      </c>
      <c r="P48" s="15" t="s">
        <v>67</v>
      </c>
      <c r="Q48" s="15" t="s">
        <v>119</v>
      </c>
      <c r="R48" s="15" t="s">
        <v>5</v>
      </c>
      <c r="S48" s="15" t="s">
        <v>34</v>
      </c>
      <c r="T48" s="15" t="s">
        <v>68</v>
      </c>
      <c r="U48" s="15" t="s">
        <v>13</v>
      </c>
      <c r="V48" s="15" t="s">
        <v>317</v>
      </c>
      <c r="W48" s="15" t="s">
        <v>335</v>
      </c>
      <c r="X48" s="15" t="s">
        <v>414</v>
      </c>
      <c r="Y48" s="15" t="s">
        <v>2</v>
      </c>
    </row>
    <row r="49" spans="1:25" s="15" customFormat="1" ht="34.299999999999997" customHeight="1">
      <c r="A49" s="15" t="s">
        <v>136</v>
      </c>
      <c r="B49" s="15" t="s">
        <v>40</v>
      </c>
      <c r="C49" s="15">
        <v>2018</v>
      </c>
      <c r="D49" s="3" t="s">
        <v>39</v>
      </c>
      <c r="E49" s="15" t="s">
        <v>0</v>
      </c>
      <c r="F49" s="15" t="s">
        <v>172</v>
      </c>
      <c r="G49" s="15" t="s">
        <v>1</v>
      </c>
      <c r="H49" s="15" t="s">
        <v>11</v>
      </c>
      <c r="I49" s="16" t="s">
        <v>104</v>
      </c>
      <c r="J49" s="16" t="s">
        <v>684</v>
      </c>
      <c r="K49" s="15">
        <v>8.7999999999999995E-2</v>
      </c>
      <c r="L49" s="15" t="s">
        <v>297</v>
      </c>
      <c r="M49" s="15" t="s">
        <v>291</v>
      </c>
      <c r="N49" s="15" t="s">
        <v>297</v>
      </c>
      <c r="O49" s="15">
        <v>28</v>
      </c>
      <c r="P49" s="15" t="s">
        <v>67</v>
      </c>
      <c r="Q49" s="15" t="s">
        <v>119</v>
      </c>
      <c r="R49" s="15" t="s">
        <v>5</v>
      </c>
      <c r="S49" s="15" t="s">
        <v>34</v>
      </c>
      <c r="T49" s="15" t="s">
        <v>68</v>
      </c>
      <c r="U49" s="15" t="s">
        <v>13</v>
      </c>
      <c r="V49" s="15" t="s">
        <v>317</v>
      </c>
      <c r="W49" s="15" t="s">
        <v>335</v>
      </c>
      <c r="X49" s="15" t="s">
        <v>667</v>
      </c>
      <c r="Y49" s="15" t="s">
        <v>2</v>
      </c>
    </row>
    <row r="50" spans="1:25" s="15" customFormat="1" ht="34.299999999999997" customHeight="1">
      <c r="A50" s="15" t="s">
        <v>136</v>
      </c>
      <c r="B50" s="15" t="s">
        <v>40</v>
      </c>
      <c r="C50" s="15">
        <v>2018</v>
      </c>
      <c r="D50" s="3" t="s">
        <v>39</v>
      </c>
      <c r="E50" s="15" t="s">
        <v>0</v>
      </c>
      <c r="F50" s="15" t="s">
        <v>172</v>
      </c>
      <c r="G50" s="15" t="s">
        <v>1</v>
      </c>
      <c r="H50" s="15" t="s">
        <v>11</v>
      </c>
      <c r="I50" s="16" t="s">
        <v>104</v>
      </c>
      <c r="J50" s="16" t="s">
        <v>684</v>
      </c>
      <c r="K50" s="15">
        <v>8.7999999999999995E-2</v>
      </c>
      <c r="L50" s="15" t="s">
        <v>297</v>
      </c>
      <c r="M50" s="15" t="s">
        <v>291</v>
      </c>
      <c r="N50" s="15" t="s">
        <v>297</v>
      </c>
      <c r="O50" s="15">
        <v>28</v>
      </c>
      <c r="P50" s="15" t="s">
        <v>67</v>
      </c>
      <c r="Q50" s="15" t="s">
        <v>119</v>
      </c>
      <c r="R50" s="15" t="s">
        <v>5</v>
      </c>
      <c r="S50" s="15" t="s">
        <v>34</v>
      </c>
      <c r="T50" s="15" t="s">
        <v>68</v>
      </c>
      <c r="U50" s="15" t="s">
        <v>13</v>
      </c>
      <c r="V50" s="15" t="s">
        <v>317</v>
      </c>
      <c r="W50" s="15" t="s">
        <v>180</v>
      </c>
      <c r="X50" s="15" t="s">
        <v>417</v>
      </c>
      <c r="Y50" s="15" t="s">
        <v>2</v>
      </c>
    </row>
    <row r="51" spans="1:25" s="15" customFormat="1" ht="34.299999999999997" customHeight="1">
      <c r="A51" s="15" t="s">
        <v>136</v>
      </c>
      <c r="B51" s="15" t="s">
        <v>40</v>
      </c>
      <c r="C51" s="15">
        <v>2018</v>
      </c>
      <c r="D51" s="3" t="s">
        <v>39</v>
      </c>
      <c r="E51" s="15" t="s">
        <v>0</v>
      </c>
      <c r="F51" s="15" t="s">
        <v>172</v>
      </c>
      <c r="G51" s="15" t="s">
        <v>1</v>
      </c>
      <c r="H51" s="15" t="s">
        <v>11</v>
      </c>
      <c r="I51" s="16" t="s">
        <v>104</v>
      </c>
      <c r="J51" s="16" t="s">
        <v>684</v>
      </c>
      <c r="K51" s="15">
        <v>8.7999999999999995E-2</v>
      </c>
      <c r="L51" s="15" t="s">
        <v>297</v>
      </c>
      <c r="M51" s="15" t="s">
        <v>291</v>
      </c>
      <c r="N51" s="15" t="s">
        <v>297</v>
      </c>
      <c r="O51" s="15">
        <v>28</v>
      </c>
      <c r="P51" s="15" t="s">
        <v>67</v>
      </c>
      <c r="Q51" s="15" t="s">
        <v>119</v>
      </c>
      <c r="R51" s="15" t="s">
        <v>5</v>
      </c>
      <c r="S51" s="15" t="s">
        <v>34</v>
      </c>
      <c r="T51" s="15" t="s">
        <v>68</v>
      </c>
      <c r="U51" s="15" t="s">
        <v>13</v>
      </c>
      <c r="V51" s="15" t="s">
        <v>317</v>
      </c>
      <c r="W51" s="15" t="s">
        <v>335</v>
      </c>
      <c r="X51" s="15" t="s">
        <v>418</v>
      </c>
      <c r="Y51" s="15" t="s">
        <v>2</v>
      </c>
    </row>
    <row r="52" spans="1:25" s="15" customFormat="1" ht="34.299999999999997" customHeight="1">
      <c r="A52" s="15" t="s">
        <v>136</v>
      </c>
      <c r="B52" s="15" t="s">
        <v>40</v>
      </c>
      <c r="C52" s="15">
        <v>2018</v>
      </c>
      <c r="D52" s="3" t="s">
        <v>39</v>
      </c>
      <c r="E52" s="15" t="s">
        <v>0</v>
      </c>
      <c r="F52" s="15" t="s">
        <v>172</v>
      </c>
      <c r="G52" s="15" t="s">
        <v>1</v>
      </c>
      <c r="H52" s="15" t="s">
        <v>11</v>
      </c>
      <c r="I52" s="16" t="s">
        <v>104</v>
      </c>
      <c r="J52" s="16" t="s">
        <v>684</v>
      </c>
      <c r="K52" s="15">
        <v>8.7999999999999995E-2</v>
      </c>
      <c r="L52" s="15" t="s">
        <v>297</v>
      </c>
      <c r="M52" s="15" t="s">
        <v>291</v>
      </c>
      <c r="N52" s="15" t="s">
        <v>297</v>
      </c>
      <c r="O52" s="15">
        <v>28</v>
      </c>
      <c r="P52" s="15" t="s">
        <v>67</v>
      </c>
      <c r="Q52" s="15" t="s">
        <v>119</v>
      </c>
      <c r="R52" s="15" t="s">
        <v>5</v>
      </c>
      <c r="S52" s="15" t="s">
        <v>34</v>
      </c>
      <c r="T52" s="15" t="s">
        <v>68</v>
      </c>
      <c r="U52" s="15" t="s">
        <v>13</v>
      </c>
      <c r="V52" s="15" t="s">
        <v>317</v>
      </c>
      <c r="W52" s="15" t="s">
        <v>335</v>
      </c>
      <c r="X52" s="15" t="s">
        <v>653</v>
      </c>
      <c r="Y52" s="15" t="s">
        <v>2</v>
      </c>
    </row>
    <row r="53" spans="1:25" s="15" customFormat="1" ht="34.299999999999997" customHeight="1">
      <c r="A53" s="15" t="s">
        <v>137</v>
      </c>
      <c r="B53" s="15" t="s">
        <v>15</v>
      </c>
      <c r="C53" s="15">
        <v>2018</v>
      </c>
      <c r="D53" s="3" t="s">
        <v>38</v>
      </c>
      <c r="E53" s="15" t="s">
        <v>72</v>
      </c>
      <c r="F53" s="15" t="s">
        <v>172</v>
      </c>
      <c r="G53" s="15" t="s">
        <v>1</v>
      </c>
      <c r="H53" s="15" t="s">
        <v>10</v>
      </c>
      <c r="I53" s="16" t="s">
        <v>87</v>
      </c>
      <c r="J53" s="16" t="s">
        <v>311</v>
      </c>
      <c r="K53" s="15">
        <v>260</v>
      </c>
      <c r="L53" s="16" t="s">
        <v>302</v>
      </c>
      <c r="M53" s="15">
        <v>47746482.927568614</v>
      </c>
      <c r="N53" s="15" t="s">
        <v>298</v>
      </c>
      <c r="O53" s="15">
        <v>4</v>
      </c>
      <c r="P53" s="15" t="s">
        <v>16</v>
      </c>
      <c r="Q53" s="15" t="s">
        <v>120</v>
      </c>
      <c r="R53" s="15" t="s">
        <v>173</v>
      </c>
      <c r="S53" s="15" t="s">
        <v>34</v>
      </c>
      <c r="T53" s="15" t="s">
        <v>68</v>
      </c>
      <c r="U53" s="15" t="s">
        <v>132</v>
      </c>
      <c r="V53" s="15" t="s">
        <v>341</v>
      </c>
      <c r="W53" s="15" t="s">
        <v>325</v>
      </c>
      <c r="X53" s="15" t="s">
        <v>649</v>
      </c>
      <c r="Y53" s="15" t="s">
        <v>2</v>
      </c>
    </row>
    <row r="54" spans="1:25" s="15" customFormat="1" ht="34.299999999999997" customHeight="1">
      <c r="A54" s="15" t="s">
        <v>137</v>
      </c>
      <c r="B54" s="15" t="s">
        <v>15</v>
      </c>
      <c r="C54" s="15">
        <v>2018</v>
      </c>
      <c r="D54" s="3" t="s">
        <v>38</v>
      </c>
      <c r="E54" s="15" t="s">
        <v>72</v>
      </c>
      <c r="F54" s="15" t="s">
        <v>172</v>
      </c>
      <c r="G54" s="15" t="s">
        <v>1</v>
      </c>
      <c r="H54" s="15" t="s">
        <v>10</v>
      </c>
      <c r="I54" s="16" t="s">
        <v>87</v>
      </c>
      <c r="J54" s="16" t="s">
        <v>311</v>
      </c>
      <c r="K54" s="15">
        <v>260</v>
      </c>
      <c r="L54" s="16" t="s">
        <v>302</v>
      </c>
      <c r="M54" s="15">
        <v>47746482.927568614</v>
      </c>
      <c r="N54" s="15" t="s">
        <v>298</v>
      </c>
      <c r="O54" s="15">
        <v>4</v>
      </c>
      <c r="P54" s="15" t="s">
        <v>16</v>
      </c>
      <c r="Q54" s="15" t="s">
        <v>120</v>
      </c>
      <c r="R54" s="15" t="s">
        <v>173</v>
      </c>
      <c r="S54" s="15" t="s">
        <v>34</v>
      </c>
      <c r="T54" s="15" t="s">
        <v>68</v>
      </c>
      <c r="U54" s="15" t="s">
        <v>132</v>
      </c>
      <c r="V54" s="15" t="s">
        <v>341</v>
      </c>
      <c r="W54" s="15" t="s">
        <v>325</v>
      </c>
      <c r="X54" s="15" t="s">
        <v>650</v>
      </c>
      <c r="Y54" s="15" t="s">
        <v>2</v>
      </c>
    </row>
    <row r="55" spans="1:25" s="15" customFormat="1" ht="34.299999999999997" customHeight="1">
      <c r="A55" s="15" t="s">
        <v>137</v>
      </c>
      <c r="B55" s="15" t="s">
        <v>15</v>
      </c>
      <c r="C55" s="15">
        <v>2018</v>
      </c>
      <c r="D55" s="3" t="s">
        <v>38</v>
      </c>
      <c r="E55" s="15" t="s">
        <v>72</v>
      </c>
      <c r="F55" s="15" t="s">
        <v>172</v>
      </c>
      <c r="G55" s="15" t="s">
        <v>1</v>
      </c>
      <c r="H55" s="15" t="s">
        <v>10</v>
      </c>
      <c r="I55" s="16" t="s">
        <v>87</v>
      </c>
      <c r="J55" s="16" t="s">
        <v>311</v>
      </c>
      <c r="K55" s="15">
        <v>260</v>
      </c>
      <c r="L55" s="16" t="s">
        <v>302</v>
      </c>
      <c r="M55" s="15">
        <v>47746482.927568614</v>
      </c>
      <c r="N55" s="15" t="s">
        <v>298</v>
      </c>
      <c r="O55" s="15">
        <v>4</v>
      </c>
      <c r="P55" s="15" t="s">
        <v>16</v>
      </c>
      <c r="Q55" s="15" t="s">
        <v>120</v>
      </c>
      <c r="R55" s="15" t="s">
        <v>173</v>
      </c>
      <c r="S55" s="15" t="s">
        <v>34</v>
      </c>
      <c r="T55" s="15" t="s">
        <v>68</v>
      </c>
      <c r="U55" s="15" t="s">
        <v>132</v>
      </c>
      <c r="V55" s="15" t="s">
        <v>317</v>
      </c>
      <c r="W55" s="15" t="s">
        <v>335</v>
      </c>
      <c r="X55" s="3" t="s">
        <v>419</v>
      </c>
      <c r="Y55" s="15" t="s">
        <v>2</v>
      </c>
    </row>
    <row r="56" spans="1:25" s="15" customFormat="1" ht="34.299999999999997" customHeight="1">
      <c r="A56" s="15" t="s">
        <v>137</v>
      </c>
      <c r="B56" s="15" t="s">
        <v>15</v>
      </c>
      <c r="C56" s="15">
        <v>2018</v>
      </c>
      <c r="D56" s="3" t="s">
        <v>38</v>
      </c>
      <c r="E56" s="15" t="s">
        <v>72</v>
      </c>
      <c r="F56" s="15" t="s">
        <v>172</v>
      </c>
      <c r="G56" s="15" t="s">
        <v>1</v>
      </c>
      <c r="H56" s="15" t="s">
        <v>10</v>
      </c>
      <c r="I56" s="16" t="s">
        <v>87</v>
      </c>
      <c r="J56" s="16" t="s">
        <v>311</v>
      </c>
      <c r="K56" s="15">
        <v>260</v>
      </c>
      <c r="L56" s="16" t="s">
        <v>302</v>
      </c>
      <c r="M56" s="15">
        <v>47746482.927568614</v>
      </c>
      <c r="N56" s="15" t="s">
        <v>298</v>
      </c>
      <c r="O56" s="15">
        <v>4</v>
      </c>
      <c r="P56" s="15" t="s">
        <v>16</v>
      </c>
      <c r="Q56" s="15" t="s">
        <v>120</v>
      </c>
      <c r="R56" s="15" t="s">
        <v>173</v>
      </c>
      <c r="S56" s="15" t="s">
        <v>34</v>
      </c>
      <c r="T56" s="15" t="s">
        <v>68</v>
      </c>
      <c r="U56" s="15" t="s">
        <v>132</v>
      </c>
      <c r="V56" s="15" t="s">
        <v>317</v>
      </c>
      <c r="W56" s="15" t="s">
        <v>335</v>
      </c>
      <c r="X56" s="3" t="s">
        <v>671</v>
      </c>
      <c r="Y56" s="15" t="s">
        <v>2</v>
      </c>
    </row>
    <row r="57" spans="1:25" s="15" customFormat="1" ht="34.299999999999997" customHeight="1">
      <c r="A57" s="15" t="s">
        <v>137</v>
      </c>
      <c r="B57" s="15" t="s">
        <v>15</v>
      </c>
      <c r="C57" s="15">
        <v>2018</v>
      </c>
      <c r="D57" s="3" t="s">
        <v>38</v>
      </c>
      <c r="E57" s="15" t="s">
        <v>72</v>
      </c>
      <c r="F57" s="15" t="s">
        <v>172</v>
      </c>
      <c r="G57" s="15" t="s">
        <v>1</v>
      </c>
      <c r="H57" s="15" t="s">
        <v>10</v>
      </c>
      <c r="I57" s="16" t="s">
        <v>87</v>
      </c>
      <c r="J57" s="16" t="s">
        <v>311</v>
      </c>
      <c r="K57" s="15">
        <v>260</v>
      </c>
      <c r="L57" s="16" t="s">
        <v>302</v>
      </c>
      <c r="M57" s="15">
        <v>47746482.927568614</v>
      </c>
      <c r="N57" s="15" t="s">
        <v>298</v>
      </c>
      <c r="O57" s="15">
        <v>4</v>
      </c>
      <c r="P57" s="15" t="s">
        <v>16</v>
      </c>
      <c r="Q57" s="15" t="s">
        <v>120</v>
      </c>
      <c r="R57" s="15" t="s">
        <v>173</v>
      </c>
      <c r="S57" s="15" t="s">
        <v>34</v>
      </c>
      <c r="T57" s="15" t="s">
        <v>68</v>
      </c>
      <c r="U57" s="15" t="s">
        <v>132</v>
      </c>
      <c r="V57" s="15" t="s">
        <v>317</v>
      </c>
      <c r="W57" s="15" t="s">
        <v>336</v>
      </c>
      <c r="X57" s="3" t="s">
        <v>523</v>
      </c>
      <c r="Y57" s="15" t="s">
        <v>2</v>
      </c>
    </row>
    <row r="58" spans="1:25" s="15" customFormat="1" ht="34.299999999999997" customHeight="1">
      <c r="A58" s="15" t="s">
        <v>137</v>
      </c>
      <c r="B58" s="15" t="s">
        <v>15</v>
      </c>
      <c r="C58" s="15">
        <v>2018</v>
      </c>
      <c r="D58" s="3" t="s">
        <v>38</v>
      </c>
      <c r="E58" s="15" t="s">
        <v>72</v>
      </c>
      <c r="F58" s="15" t="s">
        <v>172</v>
      </c>
      <c r="G58" s="15" t="s">
        <v>1</v>
      </c>
      <c r="H58" s="15" t="s">
        <v>10</v>
      </c>
      <c r="I58" s="16" t="s">
        <v>87</v>
      </c>
      <c r="J58" s="16" t="s">
        <v>311</v>
      </c>
      <c r="K58" s="15">
        <v>260</v>
      </c>
      <c r="L58" s="16" t="s">
        <v>302</v>
      </c>
      <c r="M58" s="15">
        <v>47746482.927568614</v>
      </c>
      <c r="N58" s="15" t="s">
        <v>298</v>
      </c>
      <c r="O58" s="15">
        <v>4</v>
      </c>
      <c r="P58" s="15" t="s">
        <v>16</v>
      </c>
      <c r="Q58" s="15" t="s">
        <v>120</v>
      </c>
      <c r="R58" s="15" t="s">
        <v>173</v>
      </c>
      <c r="S58" s="15" t="s">
        <v>34</v>
      </c>
      <c r="T58" s="15" t="s">
        <v>68</v>
      </c>
      <c r="U58" s="15" t="s">
        <v>132</v>
      </c>
      <c r="V58" s="15" t="s">
        <v>317</v>
      </c>
      <c r="W58" s="15" t="s">
        <v>336</v>
      </c>
      <c r="X58" s="15" t="s">
        <v>660</v>
      </c>
      <c r="Y58" s="15" t="s">
        <v>2</v>
      </c>
    </row>
    <row r="59" spans="1:25" s="15" customFormat="1" ht="34.299999999999997" customHeight="1">
      <c r="A59" s="15" t="s">
        <v>137</v>
      </c>
      <c r="B59" s="15" t="s">
        <v>15</v>
      </c>
      <c r="C59" s="15">
        <v>2018</v>
      </c>
      <c r="D59" s="3" t="s">
        <v>38</v>
      </c>
      <c r="E59" s="15" t="s">
        <v>72</v>
      </c>
      <c r="F59" s="15" t="s">
        <v>172</v>
      </c>
      <c r="G59" s="15" t="s">
        <v>1</v>
      </c>
      <c r="H59" s="15" t="s">
        <v>10</v>
      </c>
      <c r="I59" s="16" t="s">
        <v>87</v>
      </c>
      <c r="J59" s="16" t="s">
        <v>311</v>
      </c>
      <c r="K59" s="15">
        <v>690</v>
      </c>
      <c r="L59" s="16" t="s">
        <v>302</v>
      </c>
      <c r="M59" s="15">
        <v>126711820.07700901</v>
      </c>
      <c r="N59" s="15" t="s">
        <v>298</v>
      </c>
      <c r="O59" s="15">
        <v>4</v>
      </c>
      <c r="P59" s="15" t="s">
        <v>16</v>
      </c>
      <c r="Q59" s="15" t="s">
        <v>120</v>
      </c>
      <c r="R59" s="15" t="s">
        <v>173</v>
      </c>
      <c r="S59" s="15" t="s">
        <v>34</v>
      </c>
      <c r="T59" s="15" t="s">
        <v>68</v>
      </c>
      <c r="U59" s="15" t="s">
        <v>132</v>
      </c>
      <c r="V59" s="15" t="s">
        <v>341</v>
      </c>
      <c r="W59" s="15" t="s">
        <v>325</v>
      </c>
      <c r="X59" s="15" t="s">
        <v>649</v>
      </c>
      <c r="Y59" s="15" t="s">
        <v>1</v>
      </c>
    </row>
    <row r="60" spans="1:25" s="15" customFormat="1" ht="34.299999999999997" customHeight="1">
      <c r="A60" s="15" t="s">
        <v>137</v>
      </c>
      <c r="B60" s="15" t="s">
        <v>15</v>
      </c>
      <c r="C60" s="15">
        <v>2018</v>
      </c>
      <c r="D60" s="3" t="s">
        <v>38</v>
      </c>
      <c r="E60" s="15" t="s">
        <v>72</v>
      </c>
      <c r="F60" s="15" t="s">
        <v>172</v>
      </c>
      <c r="G60" s="15" t="s">
        <v>1</v>
      </c>
      <c r="H60" s="15" t="s">
        <v>10</v>
      </c>
      <c r="I60" s="16" t="s">
        <v>87</v>
      </c>
      <c r="J60" s="16" t="s">
        <v>311</v>
      </c>
      <c r="K60" s="15">
        <v>690</v>
      </c>
      <c r="L60" s="16" t="s">
        <v>302</v>
      </c>
      <c r="M60" s="15">
        <v>126711820.07700901</v>
      </c>
      <c r="N60" s="15" t="s">
        <v>298</v>
      </c>
      <c r="O60" s="15">
        <v>4</v>
      </c>
      <c r="P60" s="15" t="s">
        <v>16</v>
      </c>
      <c r="Q60" s="15" t="s">
        <v>120</v>
      </c>
      <c r="R60" s="15" t="s">
        <v>173</v>
      </c>
      <c r="S60" s="15" t="s">
        <v>34</v>
      </c>
      <c r="T60" s="15" t="s">
        <v>68</v>
      </c>
      <c r="U60" s="15" t="s">
        <v>132</v>
      </c>
      <c r="V60" s="15" t="s">
        <v>341</v>
      </c>
      <c r="W60" s="15" t="s">
        <v>325</v>
      </c>
      <c r="X60" s="15" t="s">
        <v>650</v>
      </c>
      <c r="Y60" s="15" t="s">
        <v>2</v>
      </c>
    </row>
    <row r="61" spans="1:25" s="15" customFormat="1" ht="34.299999999999997" customHeight="1">
      <c r="A61" s="15" t="s">
        <v>137</v>
      </c>
      <c r="B61" s="15" t="s">
        <v>15</v>
      </c>
      <c r="C61" s="15">
        <v>2018</v>
      </c>
      <c r="D61" s="3" t="s">
        <v>38</v>
      </c>
      <c r="E61" s="15" t="s">
        <v>72</v>
      </c>
      <c r="F61" s="15" t="s">
        <v>172</v>
      </c>
      <c r="G61" s="15" t="s">
        <v>1</v>
      </c>
      <c r="H61" s="15" t="s">
        <v>10</v>
      </c>
      <c r="I61" s="16" t="s">
        <v>87</v>
      </c>
      <c r="J61" s="16" t="s">
        <v>311</v>
      </c>
      <c r="K61" s="15">
        <v>690</v>
      </c>
      <c r="L61" s="16" t="s">
        <v>302</v>
      </c>
      <c r="M61" s="15">
        <v>126711820.07700901</v>
      </c>
      <c r="N61" s="15" t="s">
        <v>298</v>
      </c>
      <c r="O61" s="15">
        <v>4</v>
      </c>
      <c r="P61" s="15" t="s">
        <v>16</v>
      </c>
      <c r="Q61" s="15" t="s">
        <v>120</v>
      </c>
      <c r="R61" s="15" t="s">
        <v>173</v>
      </c>
      <c r="S61" s="15" t="s">
        <v>34</v>
      </c>
      <c r="T61" s="15" t="s">
        <v>68</v>
      </c>
      <c r="U61" s="15" t="s">
        <v>132</v>
      </c>
      <c r="V61" s="15" t="s">
        <v>317</v>
      </c>
      <c r="W61" s="15" t="s">
        <v>335</v>
      </c>
      <c r="X61" s="3" t="s">
        <v>419</v>
      </c>
      <c r="Y61" s="15" t="s">
        <v>1</v>
      </c>
    </row>
    <row r="62" spans="1:25" s="15" customFormat="1" ht="34.299999999999997" customHeight="1">
      <c r="A62" s="15" t="s">
        <v>137</v>
      </c>
      <c r="B62" s="15" t="s">
        <v>15</v>
      </c>
      <c r="C62" s="15">
        <v>2018</v>
      </c>
      <c r="D62" s="3" t="s">
        <v>38</v>
      </c>
      <c r="E62" s="15" t="s">
        <v>72</v>
      </c>
      <c r="F62" s="15" t="s">
        <v>172</v>
      </c>
      <c r="G62" s="15" t="s">
        <v>1</v>
      </c>
      <c r="H62" s="15" t="s">
        <v>10</v>
      </c>
      <c r="I62" s="16" t="s">
        <v>87</v>
      </c>
      <c r="J62" s="16" t="s">
        <v>311</v>
      </c>
      <c r="K62" s="15">
        <v>690</v>
      </c>
      <c r="L62" s="16" t="s">
        <v>302</v>
      </c>
      <c r="M62" s="15">
        <v>126711820.07700901</v>
      </c>
      <c r="N62" s="15" t="s">
        <v>298</v>
      </c>
      <c r="O62" s="15">
        <v>4</v>
      </c>
      <c r="P62" s="15" t="s">
        <v>16</v>
      </c>
      <c r="Q62" s="15" t="s">
        <v>120</v>
      </c>
      <c r="R62" s="15" t="s">
        <v>173</v>
      </c>
      <c r="S62" s="15" t="s">
        <v>34</v>
      </c>
      <c r="T62" s="15" t="s">
        <v>68</v>
      </c>
      <c r="U62" s="15" t="s">
        <v>132</v>
      </c>
      <c r="V62" s="15" t="s">
        <v>317</v>
      </c>
      <c r="W62" s="15" t="s">
        <v>335</v>
      </c>
      <c r="X62" s="3" t="s">
        <v>671</v>
      </c>
      <c r="Y62" s="15" t="s">
        <v>1</v>
      </c>
    </row>
    <row r="63" spans="1:25" s="15" customFormat="1" ht="34.299999999999997" customHeight="1">
      <c r="A63" s="15" t="s">
        <v>137</v>
      </c>
      <c r="B63" s="15" t="s">
        <v>15</v>
      </c>
      <c r="C63" s="15">
        <v>2018</v>
      </c>
      <c r="D63" s="3" t="s">
        <v>38</v>
      </c>
      <c r="E63" s="15" t="s">
        <v>72</v>
      </c>
      <c r="F63" s="15" t="s">
        <v>172</v>
      </c>
      <c r="G63" s="15" t="s">
        <v>1</v>
      </c>
      <c r="H63" s="15" t="s">
        <v>10</v>
      </c>
      <c r="I63" s="16" t="s">
        <v>87</v>
      </c>
      <c r="J63" s="16" t="s">
        <v>311</v>
      </c>
      <c r="K63" s="15">
        <v>690</v>
      </c>
      <c r="L63" s="16" t="s">
        <v>302</v>
      </c>
      <c r="M63" s="15">
        <v>126711820.07700901</v>
      </c>
      <c r="N63" s="15" t="s">
        <v>298</v>
      </c>
      <c r="O63" s="15">
        <v>4</v>
      </c>
      <c r="P63" s="15" t="s">
        <v>16</v>
      </c>
      <c r="Q63" s="15" t="s">
        <v>120</v>
      </c>
      <c r="R63" s="15" t="s">
        <v>173</v>
      </c>
      <c r="S63" s="15" t="s">
        <v>34</v>
      </c>
      <c r="T63" s="15" t="s">
        <v>68</v>
      </c>
      <c r="U63" s="15" t="s">
        <v>132</v>
      </c>
      <c r="V63" s="15" t="s">
        <v>317</v>
      </c>
      <c r="W63" s="15" t="s">
        <v>336</v>
      </c>
      <c r="X63" s="3" t="s">
        <v>523</v>
      </c>
      <c r="Y63" s="15" t="s">
        <v>1</v>
      </c>
    </row>
    <row r="64" spans="1:25" s="15" customFormat="1" ht="34.299999999999997" customHeight="1">
      <c r="A64" s="15" t="s">
        <v>137</v>
      </c>
      <c r="B64" s="15" t="s">
        <v>15</v>
      </c>
      <c r="C64" s="15">
        <v>2018</v>
      </c>
      <c r="D64" s="3" t="s">
        <v>38</v>
      </c>
      <c r="E64" s="15" t="s">
        <v>72</v>
      </c>
      <c r="F64" s="15" t="s">
        <v>172</v>
      </c>
      <c r="G64" s="15" t="s">
        <v>1</v>
      </c>
      <c r="H64" s="15" t="s">
        <v>10</v>
      </c>
      <c r="I64" s="16" t="s">
        <v>87</v>
      </c>
      <c r="J64" s="16" t="s">
        <v>311</v>
      </c>
      <c r="K64" s="15">
        <v>690</v>
      </c>
      <c r="L64" s="16" t="s">
        <v>302</v>
      </c>
      <c r="M64" s="15">
        <v>126711820.07700901</v>
      </c>
      <c r="N64" s="15" t="s">
        <v>298</v>
      </c>
      <c r="O64" s="15">
        <v>4</v>
      </c>
      <c r="P64" s="15" t="s">
        <v>16</v>
      </c>
      <c r="Q64" s="15" t="s">
        <v>120</v>
      </c>
      <c r="R64" s="15" t="s">
        <v>173</v>
      </c>
      <c r="S64" s="15" t="s">
        <v>34</v>
      </c>
      <c r="T64" s="15" t="s">
        <v>68</v>
      </c>
      <c r="U64" s="15" t="s">
        <v>132</v>
      </c>
      <c r="V64" s="15" t="s">
        <v>317</v>
      </c>
      <c r="W64" s="15" t="s">
        <v>336</v>
      </c>
      <c r="X64" s="15" t="s">
        <v>660</v>
      </c>
      <c r="Y64" s="15" t="s">
        <v>1</v>
      </c>
    </row>
    <row r="65" spans="1:25" s="15" customFormat="1" ht="34.299999999999997" customHeight="1">
      <c r="A65" s="15" t="s">
        <v>138</v>
      </c>
      <c r="B65" s="15" t="s">
        <v>15</v>
      </c>
      <c r="C65" s="15">
        <v>2018</v>
      </c>
      <c r="D65" s="15" t="s">
        <v>134</v>
      </c>
      <c r="E65" s="15" t="s">
        <v>72</v>
      </c>
      <c r="F65" s="15" t="s">
        <v>172</v>
      </c>
      <c r="G65" s="15" t="s">
        <v>1</v>
      </c>
      <c r="H65" s="15" t="s">
        <v>10</v>
      </c>
      <c r="I65" s="16" t="s">
        <v>87</v>
      </c>
      <c r="J65" s="16" t="s">
        <v>311</v>
      </c>
      <c r="K65" s="15">
        <v>260</v>
      </c>
      <c r="L65" s="15" t="s">
        <v>302</v>
      </c>
      <c r="M65" s="15">
        <v>47736000</v>
      </c>
      <c r="N65" s="15" t="s">
        <v>298</v>
      </c>
      <c r="O65" s="15">
        <v>4</v>
      </c>
      <c r="P65" s="15" t="s">
        <v>16</v>
      </c>
      <c r="Q65" s="15" t="s">
        <v>120</v>
      </c>
      <c r="R65" s="15" t="s">
        <v>173</v>
      </c>
      <c r="S65" s="15" t="s">
        <v>34</v>
      </c>
      <c r="T65" s="15" t="s">
        <v>68</v>
      </c>
      <c r="U65" s="6" t="s">
        <v>132</v>
      </c>
      <c r="V65" s="15" t="s">
        <v>317</v>
      </c>
      <c r="W65" s="15" t="s">
        <v>335</v>
      </c>
      <c r="X65" s="3" t="s">
        <v>672</v>
      </c>
      <c r="Y65" s="15" t="s">
        <v>2</v>
      </c>
    </row>
    <row r="66" spans="1:25" s="15" customFormat="1" ht="34.299999999999997" customHeight="1">
      <c r="A66" s="15" t="s">
        <v>138</v>
      </c>
      <c r="B66" s="15" t="s">
        <v>15</v>
      </c>
      <c r="C66" s="15">
        <v>2018</v>
      </c>
      <c r="D66" s="15" t="s">
        <v>134</v>
      </c>
      <c r="E66" s="15" t="s">
        <v>72</v>
      </c>
      <c r="F66" s="15" t="s">
        <v>172</v>
      </c>
      <c r="G66" s="15" t="s">
        <v>1</v>
      </c>
      <c r="H66" s="15" t="s">
        <v>10</v>
      </c>
      <c r="I66" s="16" t="s">
        <v>87</v>
      </c>
      <c r="J66" s="16" t="s">
        <v>311</v>
      </c>
      <c r="K66" s="15">
        <v>260</v>
      </c>
      <c r="L66" s="15" t="s">
        <v>302</v>
      </c>
      <c r="M66" s="15">
        <v>47736000</v>
      </c>
      <c r="N66" s="15" t="s">
        <v>298</v>
      </c>
      <c r="O66" s="15">
        <v>4</v>
      </c>
      <c r="P66" s="15" t="s">
        <v>16</v>
      </c>
      <c r="Q66" s="15" t="s">
        <v>120</v>
      </c>
      <c r="R66" s="15" t="s">
        <v>173</v>
      </c>
      <c r="S66" s="15" t="s">
        <v>34</v>
      </c>
      <c r="T66" s="15" t="s">
        <v>68</v>
      </c>
      <c r="U66" s="6" t="s">
        <v>132</v>
      </c>
      <c r="V66" s="15" t="s">
        <v>317</v>
      </c>
      <c r="W66" s="15" t="s">
        <v>335</v>
      </c>
      <c r="X66" s="3" t="s">
        <v>673</v>
      </c>
      <c r="Y66" s="15" t="s">
        <v>2</v>
      </c>
    </row>
    <row r="67" spans="1:25" s="15" customFormat="1" ht="34.299999999999997" customHeight="1">
      <c r="A67" s="15" t="s">
        <v>138</v>
      </c>
      <c r="B67" s="15" t="s">
        <v>15</v>
      </c>
      <c r="C67" s="15">
        <v>2018</v>
      </c>
      <c r="D67" s="15" t="s">
        <v>134</v>
      </c>
      <c r="E67" s="15" t="s">
        <v>72</v>
      </c>
      <c r="F67" s="15" t="s">
        <v>172</v>
      </c>
      <c r="G67" s="15" t="s">
        <v>1</v>
      </c>
      <c r="H67" s="15" t="s">
        <v>10</v>
      </c>
      <c r="I67" s="16" t="s">
        <v>87</v>
      </c>
      <c r="J67" s="16" t="s">
        <v>311</v>
      </c>
      <c r="K67" s="15">
        <v>260</v>
      </c>
      <c r="L67" s="15" t="s">
        <v>302</v>
      </c>
      <c r="M67" s="15">
        <v>47736000</v>
      </c>
      <c r="N67" s="15" t="s">
        <v>298</v>
      </c>
      <c r="O67" s="15">
        <v>4</v>
      </c>
      <c r="P67" s="15" t="s">
        <v>16</v>
      </c>
      <c r="Q67" s="15" t="s">
        <v>120</v>
      </c>
      <c r="R67" s="15" t="s">
        <v>173</v>
      </c>
      <c r="S67" s="15" t="s">
        <v>34</v>
      </c>
      <c r="T67" s="15" t="s">
        <v>68</v>
      </c>
      <c r="U67" s="6" t="s">
        <v>132</v>
      </c>
      <c r="V67" s="15" t="s">
        <v>317</v>
      </c>
      <c r="W67" s="15" t="s">
        <v>335</v>
      </c>
      <c r="X67" s="15" t="s">
        <v>420</v>
      </c>
      <c r="Y67" s="15" t="s">
        <v>1</v>
      </c>
    </row>
    <row r="68" spans="1:25" s="15" customFormat="1" ht="34.299999999999997" customHeight="1">
      <c r="A68" s="15" t="s">
        <v>138</v>
      </c>
      <c r="B68" s="15" t="s">
        <v>15</v>
      </c>
      <c r="C68" s="15">
        <v>2018</v>
      </c>
      <c r="D68" s="15" t="s">
        <v>134</v>
      </c>
      <c r="E68" s="15" t="s">
        <v>72</v>
      </c>
      <c r="F68" s="15" t="s">
        <v>172</v>
      </c>
      <c r="G68" s="15" t="s">
        <v>1</v>
      </c>
      <c r="H68" s="15" t="s">
        <v>10</v>
      </c>
      <c r="I68" s="16" t="s">
        <v>87</v>
      </c>
      <c r="J68" s="16" t="s">
        <v>311</v>
      </c>
      <c r="K68" s="15">
        <v>260</v>
      </c>
      <c r="L68" s="15" t="s">
        <v>302</v>
      </c>
      <c r="M68" s="15">
        <v>47736000</v>
      </c>
      <c r="N68" s="15" t="s">
        <v>298</v>
      </c>
      <c r="O68" s="15">
        <v>4</v>
      </c>
      <c r="P68" s="15" t="s">
        <v>16</v>
      </c>
      <c r="Q68" s="15" t="s">
        <v>120</v>
      </c>
      <c r="R68" s="15" t="s">
        <v>173</v>
      </c>
      <c r="S68" s="15" t="s">
        <v>34</v>
      </c>
      <c r="T68" s="15" t="s">
        <v>68</v>
      </c>
      <c r="U68" s="6" t="s">
        <v>132</v>
      </c>
      <c r="V68" s="15" t="s">
        <v>317</v>
      </c>
      <c r="W68" s="15" t="s">
        <v>335</v>
      </c>
      <c r="X68" s="15" t="s">
        <v>462</v>
      </c>
      <c r="Y68" s="15" t="s">
        <v>1</v>
      </c>
    </row>
    <row r="69" spans="1:25" s="15" customFormat="1" ht="34.299999999999997" customHeight="1">
      <c r="A69" s="15" t="s">
        <v>138</v>
      </c>
      <c r="B69" s="15" t="s">
        <v>15</v>
      </c>
      <c r="C69" s="15">
        <v>2018</v>
      </c>
      <c r="D69" s="15" t="s">
        <v>134</v>
      </c>
      <c r="E69" s="15" t="s">
        <v>72</v>
      </c>
      <c r="F69" s="15" t="s">
        <v>172</v>
      </c>
      <c r="G69" s="15" t="s">
        <v>1</v>
      </c>
      <c r="H69" s="15" t="s">
        <v>10</v>
      </c>
      <c r="I69" s="16" t="s">
        <v>87</v>
      </c>
      <c r="J69" s="16" t="s">
        <v>311</v>
      </c>
      <c r="K69" s="15">
        <v>260</v>
      </c>
      <c r="L69" s="15" t="s">
        <v>302</v>
      </c>
      <c r="M69" s="15">
        <v>47736000</v>
      </c>
      <c r="N69" s="15" t="s">
        <v>298</v>
      </c>
      <c r="O69" s="15">
        <v>4</v>
      </c>
      <c r="P69" s="15" t="s">
        <v>16</v>
      </c>
      <c r="Q69" s="15" t="s">
        <v>120</v>
      </c>
      <c r="R69" s="15" t="s">
        <v>173</v>
      </c>
      <c r="S69" s="15" t="s">
        <v>34</v>
      </c>
      <c r="T69" s="15" t="s">
        <v>68</v>
      </c>
      <c r="U69" s="6" t="s">
        <v>132</v>
      </c>
      <c r="V69" s="15" t="s">
        <v>317</v>
      </c>
      <c r="W69" s="15" t="s">
        <v>335</v>
      </c>
      <c r="X69" s="15" t="s">
        <v>654</v>
      </c>
      <c r="Y69" s="15" t="s">
        <v>2</v>
      </c>
    </row>
    <row r="70" spans="1:25" s="15" customFormat="1" ht="34.299999999999997" customHeight="1">
      <c r="A70" s="15" t="s">
        <v>138</v>
      </c>
      <c r="B70" s="15" t="s">
        <v>15</v>
      </c>
      <c r="C70" s="15">
        <v>2018</v>
      </c>
      <c r="D70" s="15" t="s">
        <v>134</v>
      </c>
      <c r="E70" s="15" t="s">
        <v>72</v>
      </c>
      <c r="F70" s="15" t="s">
        <v>172</v>
      </c>
      <c r="G70" s="15" t="s">
        <v>1</v>
      </c>
      <c r="H70" s="15" t="s">
        <v>10</v>
      </c>
      <c r="I70" s="16" t="s">
        <v>87</v>
      </c>
      <c r="J70" s="16" t="s">
        <v>311</v>
      </c>
      <c r="K70" s="15">
        <v>260</v>
      </c>
      <c r="L70" s="15" t="s">
        <v>302</v>
      </c>
      <c r="M70" s="15">
        <v>47736000</v>
      </c>
      <c r="N70" s="15" t="s">
        <v>298</v>
      </c>
      <c r="O70" s="15">
        <v>4</v>
      </c>
      <c r="P70" s="15" t="s">
        <v>16</v>
      </c>
      <c r="Q70" s="15" t="s">
        <v>120</v>
      </c>
      <c r="R70" s="15" t="s">
        <v>173</v>
      </c>
      <c r="S70" s="15" t="s">
        <v>34</v>
      </c>
      <c r="T70" s="15" t="s">
        <v>68</v>
      </c>
      <c r="U70" s="6" t="s">
        <v>132</v>
      </c>
      <c r="V70" s="15" t="s">
        <v>317</v>
      </c>
      <c r="W70" s="15" t="s">
        <v>335</v>
      </c>
      <c r="X70" s="15" t="s">
        <v>480</v>
      </c>
      <c r="Y70" s="15" t="s">
        <v>1</v>
      </c>
    </row>
    <row r="71" spans="1:25" s="15" customFormat="1" ht="34.299999999999997" customHeight="1">
      <c r="A71" s="15" t="s">
        <v>138</v>
      </c>
      <c r="B71" s="15" t="s">
        <v>15</v>
      </c>
      <c r="C71" s="15">
        <v>2018</v>
      </c>
      <c r="D71" s="15" t="s">
        <v>134</v>
      </c>
      <c r="E71" s="15" t="s">
        <v>72</v>
      </c>
      <c r="F71" s="15" t="s">
        <v>172</v>
      </c>
      <c r="G71" s="15" t="s">
        <v>1</v>
      </c>
      <c r="H71" s="15" t="s">
        <v>10</v>
      </c>
      <c r="I71" s="16" t="s">
        <v>87</v>
      </c>
      <c r="J71" s="16" t="s">
        <v>311</v>
      </c>
      <c r="K71" s="15">
        <v>260</v>
      </c>
      <c r="L71" s="15" t="s">
        <v>302</v>
      </c>
      <c r="M71" s="15">
        <v>47736000</v>
      </c>
      <c r="N71" s="15" t="s">
        <v>298</v>
      </c>
      <c r="O71" s="15">
        <v>4</v>
      </c>
      <c r="P71" s="15" t="s">
        <v>16</v>
      </c>
      <c r="Q71" s="15" t="s">
        <v>120</v>
      </c>
      <c r="R71" s="15" t="s">
        <v>173</v>
      </c>
      <c r="S71" s="15" t="s">
        <v>34</v>
      </c>
      <c r="T71" s="15" t="s">
        <v>68</v>
      </c>
      <c r="U71" s="6" t="s">
        <v>132</v>
      </c>
      <c r="V71" s="15" t="s">
        <v>317</v>
      </c>
      <c r="W71" s="15" t="s">
        <v>180</v>
      </c>
      <c r="X71" s="15" t="s">
        <v>657</v>
      </c>
      <c r="Y71" s="15" t="s">
        <v>2</v>
      </c>
    </row>
    <row r="72" spans="1:25" s="15" customFormat="1" ht="34.299999999999997" customHeight="1">
      <c r="A72" s="15" t="s">
        <v>138</v>
      </c>
      <c r="B72" s="15" t="s">
        <v>15</v>
      </c>
      <c r="C72" s="15">
        <v>2018</v>
      </c>
      <c r="D72" s="15" t="s">
        <v>134</v>
      </c>
      <c r="E72" s="15" t="s">
        <v>72</v>
      </c>
      <c r="F72" s="15" t="s">
        <v>172</v>
      </c>
      <c r="G72" s="15" t="s">
        <v>1</v>
      </c>
      <c r="H72" s="15" t="s">
        <v>10</v>
      </c>
      <c r="I72" s="16" t="s">
        <v>87</v>
      </c>
      <c r="J72" s="16" t="s">
        <v>311</v>
      </c>
      <c r="K72" s="15">
        <v>260</v>
      </c>
      <c r="L72" s="15" t="s">
        <v>302</v>
      </c>
      <c r="M72" s="15">
        <v>47736000</v>
      </c>
      <c r="N72" s="15" t="s">
        <v>298</v>
      </c>
      <c r="O72" s="15">
        <v>4</v>
      </c>
      <c r="P72" s="15" t="s">
        <v>16</v>
      </c>
      <c r="Q72" s="15" t="s">
        <v>120</v>
      </c>
      <c r="R72" s="15" t="s">
        <v>173</v>
      </c>
      <c r="S72" s="15" t="s">
        <v>34</v>
      </c>
      <c r="T72" s="15" t="s">
        <v>68</v>
      </c>
      <c r="U72" s="6" t="s">
        <v>132</v>
      </c>
      <c r="V72" s="15" t="s">
        <v>317</v>
      </c>
      <c r="W72" s="15" t="s">
        <v>180</v>
      </c>
      <c r="X72" s="15" t="s">
        <v>658</v>
      </c>
      <c r="Y72" s="15" t="s">
        <v>2</v>
      </c>
    </row>
    <row r="73" spans="1:25" s="15" customFormat="1" ht="34.299999999999997" customHeight="1">
      <c r="A73" s="15" t="s">
        <v>138</v>
      </c>
      <c r="B73" s="15" t="s">
        <v>15</v>
      </c>
      <c r="C73" s="15">
        <v>2018</v>
      </c>
      <c r="D73" s="15" t="s">
        <v>134</v>
      </c>
      <c r="E73" s="15" t="s">
        <v>72</v>
      </c>
      <c r="F73" s="15" t="s">
        <v>172</v>
      </c>
      <c r="G73" s="15" t="s">
        <v>1</v>
      </c>
      <c r="H73" s="15" t="s">
        <v>10</v>
      </c>
      <c r="I73" s="16" t="s">
        <v>87</v>
      </c>
      <c r="J73" s="16" t="s">
        <v>311</v>
      </c>
      <c r="K73" s="15">
        <v>260</v>
      </c>
      <c r="L73" s="15" t="s">
        <v>302</v>
      </c>
      <c r="M73" s="15">
        <v>47736000</v>
      </c>
      <c r="N73" s="15" t="s">
        <v>298</v>
      </c>
      <c r="O73" s="15">
        <v>4</v>
      </c>
      <c r="P73" s="15" t="s">
        <v>16</v>
      </c>
      <c r="Q73" s="15" t="s">
        <v>120</v>
      </c>
      <c r="R73" s="15" t="s">
        <v>173</v>
      </c>
      <c r="S73" s="15" t="s">
        <v>34</v>
      </c>
      <c r="T73" s="15" t="s">
        <v>68</v>
      </c>
      <c r="U73" s="6" t="s">
        <v>132</v>
      </c>
      <c r="V73" s="15" t="s">
        <v>317</v>
      </c>
      <c r="W73" s="15" t="s">
        <v>335</v>
      </c>
      <c r="X73" s="15" t="s">
        <v>656</v>
      </c>
      <c r="Y73" s="15" t="s">
        <v>2</v>
      </c>
    </row>
    <row r="74" spans="1:25" s="15" customFormat="1" ht="34.299999999999997" customHeight="1">
      <c r="A74" s="15" t="s">
        <v>138</v>
      </c>
      <c r="B74" s="15" t="s">
        <v>15</v>
      </c>
      <c r="C74" s="15">
        <v>2018</v>
      </c>
      <c r="D74" s="15" t="s">
        <v>134</v>
      </c>
      <c r="E74" s="15" t="s">
        <v>72</v>
      </c>
      <c r="F74" s="15" t="s">
        <v>172</v>
      </c>
      <c r="G74" s="15" t="s">
        <v>1</v>
      </c>
      <c r="H74" s="15" t="s">
        <v>10</v>
      </c>
      <c r="I74" s="16" t="s">
        <v>87</v>
      </c>
      <c r="J74" s="16" t="s">
        <v>311</v>
      </c>
      <c r="K74" s="15">
        <v>260</v>
      </c>
      <c r="L74" s="15" t="s">
        <v>302</v>
      </c>
      <c r="M74" s="15">
        <v>47736000</v>
      </c>
      <c r="N74" s="15" t="s">
        <v>298</v>
      </c>
      <c r="O74" s="15">
        <v>4</v>
      </c>
      <c r="P74" s="15" t="s">
        <v>16</v>
      </c>
      <c r="Q74" s="15" t="s">
        <v>120</v>
      </c>
      <c r="R74" s="15" t="s">
        <v>173</v>
      </c>
      <c r="S74" s="15" t="s">
        <v>34</v>
      </c>
      <c r="T74" s="15" t="s">
        <v>68</v>
      </c>
      <c r="U74" s="6" t="s">
        <v>132</v>
      </c>
      <c r="V74" s="15" t="s">
        <v>317</v>
      </c>
      <c r="W74" s="15" t="s">
        <v>335</v>
      </c>
      <c r="X74" s="15" t="s">
        <v>421</v>
      </c>
      <c r="Y74" s="15" t="s">
        <v>2</v>
      </c>
    </row>
    <row r="75" spans="1:25" s="15" customFormat="1" ht="34.299999999999997" customHeight="1">
      <c r="A75" s="15" t="s">
        <v>138</v>
      </c>
      <c r="B75" s="15" t="s">
        <v>15</v>
      </c>
      <c r="C75" s="15">
        <v>2018</v>
      </c>
      <c r="D75" s="15" t="s">
        <v>134</v>
      </c>
      <c r="E75" s="15" t="s">
        <v>72</v>
      </c>
      <c r="F75" s="15" t="s">
        <v>172</v>
      </c>
      <c r="G75" s="15" t="s">
        <v>1</v>
      </c>
      <c r="H75" s="15" t="s">
        <v>10</v>
      </c>
      <c r="I75" s="16" t="s">
        <v>87</v>
      </c>
      <c r="J75" s="16" t="s">
        <v>311</v>
      </c>
      <c r="K75" s="15">
        <v>260</v>
      </c>
      <c r="L75" s="15" t="s">
        <v>302</v>
      </c>
      <c r="M75" s="15">
        <v>47736000</v>
      </c>
      <c r="N75" s="15" t="s">
        <v>298</v>
      </c>
      <c r="O75" s="15">
        <v>4</v>
      </c>
      <c r="P75" s="15" t="s">
        <v>16</v>
      </c>
      <c r="Q75" s="15" t="s">
        <v>120</v>
      </c>
      <c r="R75" s="15" t="s">
        <v>173</v>
      </c>
      <c r="S75" s="15" t="s">
        <v>34</v>
      </c>
      <c r="T75" s="15" t="s">
        <v>68</v>
      </c>
      <c r="U75" s="6" t="s">
        <v>132</v>
      </c>
      <c r="V75" s="15" t="s">
        <v>317</v>
      </c>
      <c r="W75" s="15" t="s">
        <v>335</v>
      </c>
      <c r="X75" s="15" t="s">
        <v>422</v>
      </c>
      <c r="Y75" s="15" t="s">
        <v>2</v>
      </c>
    </row>
    <row r="76" spans="1:25" s="15" customFormat="1" ht="34.299999999999997" customHeight="1">
      <c r="A76" s="15" t="s">
        <v>138</v>
      </c>
      <c r="B76" s="15" t="s">
        <v>15</v>
      </c>
      <c r="C76" s="15">
        <v>2018</v>
      </c>
      <c r="D76" s="15" t="s">
        <v>134</v>
      </c>
      <c r="E76" s="15" t="s">
        <v>72</v>
      </c>
      <c r="F76" s="15" t="s">
        <v>172</v>
      </c>
      <c r="G76" s="15" t="s">
        <v>1</v>
      </c>
      <c r="H76" s="15" t="s">
        <v>10</v>
      </c>
      <c r="I76" s="16" t="s">
        <v>87</v>
      </c>
      <c r="J76" s="16" t="s">
        <v>311</v>
      </c>
      <c r="K76" s="15">
        <v>260</v>
      </c>
      <c r="L76" s="15" t="s">
        <v>302</v>
      </c>
      <c r="M76" s="15">
        <v>47736000</v>
      </c>
      <c r="N76" s="15" t="s">
        <v>298</v>
      </c>
      <c r="O76" s="15">
        <v>4</v>
      </c>
      <c r="P76" s="15" t="s">
        <v>16</v>
      </c>
      <c r="Q76" s="15" t="s">
        <v>120</v>
      </c>
      <c r="R76" s="15" t="s">
        <v>173</v>
      </c>
      <c r="S76" s="15" t="s">
        <v>34</v>
      </c>
      <c r="T76" s="15" t="s">
        <v>68</v>
      </c>
      <c r="U76" s="6" t="s">
        <v>132</v>
      </c>
      <c r="V76" s="15" t="s">
        <v>317</v>
      </c>
      <c r="W76" s="15" t="s">
        <v>335</v>
      </c>
      <c r="X76" s="15" t="s">
        <v>423</v>
      </c>
      <c r="Y76" s="15" t="s">
        <v>2</v>
      </c>
    </row>
    <row r="77" spans="1:25" s="15" customFormat="1" ht="34.299999999999997" customHeight="1">
      <c r="A77" s="15" t="s">
        <v>138</v>
      </c>
      <c r="B77" s="15" t="s">
        <v>15</v>
      </c>
      <c r="C77" s="15">
        <v>2018</v>
      </c>
      <c r="D77" s="15" t="s">
        <v>134</v>
      </c>
      <c r="E77" s="15" t="s">
        <v>72</v>
      </c>
      <c r="F77" s="15" t="s">
        <v>172</v>
      </c>
      <c r="G77" s="15" t="s">
        <v>1</v>
      </c>
      <c r="H77" s="15" t="s">
        <v>10</v>
      </c>
      <c r="I77" s="16" t="s">
        <v>87</v>
      </c>
      <c r="J77" s="16" t="s">
        <v>311</v>
      </c>
      <c r="K77" s="15">
        <v>690</v>
      </c>
      <c r="L77" s="15" t="s">
        <v>302</v>
      </c>
      <c r="M77" s="15">
        <v>126684000</v>
      </c>
      <c r="N77" s="15" t="s">
        <v>298</v>
      </c>
      <c r="O77" s="15">
        <v>4</v>
      </c>
      <c r="P77" s="15" t="s">
        <v>16</v>
      </c>
      <c r="Q77" s="15" t="s">
        <v>120</v>
      </c>
      <c r="R77" s="15" t="s">
        <v>173</v>
      </c>
      <c r="S77" s="15" t="s">
        <v>34</v>
      </c>
      <c r="T77" s="15" t="s">
        <v>68</v>
      </c>
      <c r="U77" s="6" t="s">
        <v>132</v>
      </c>
      <c r="V77" s="15" t="s">
        <v>317</v>
      </c>
      <c r="W77" s="15" t="s">
        <v>335</v>
      </c>
      <c r="X77" s="3" t="s">
        <v>672</v>
      </c>
      <c r="Y77" s="15" t="s">
        <v>1</v>
      </c>
    </row>
    <row r="78" spans="1:25" s="15" customFormat="1" ht="34.299999999999997" customHeight="1">
      <c r="A78" s="15" t="s">
        <v>138</v>
      </c>
      <c r="B78" s="15" t="s">
        <v>15</v>
      </c>
      <c r="C78" s="15">
        <v>2018</v>
      </c>
      <c r="D78" s="15" t="s">
        <v>134</v>
      </c>
      <c r="E78" s="15" t="s">
        <v>72</v>
      </c>
      <c r="F78" s="15" t="s">
        <v>172</v>
      </c>
      <c r="G78" s="15" t="s">
        <v>1</v>
      </c>
      <c r="H78" s="15" t="s">
        <v>10</v>
      </c>
      <c r="I78" s="16" t="s">
        <v>87</v>
      </c>
      <c r="J78" s="16" t="s">
        <v>311</v>
      </c>
      <c r="K78" s="15">
        <v>690</v>
      </c>
      <c r="L78" s="15" t="s">
        <v>302</v>
      </c>
      <c r="M78" s="15">
        <v>126684000</v>
      </c>
      <c r="N78" s="15" t="s">
        <v>298</v>
      </c>
      <c r="O78" s="15">
        <v>4</v>
      </c>
      <c r="P78" s="15" t="s">
        <v>16</v>
      </c>
      <c r="Q78" s="15" t="s">
        <v>120</v>
      </c>
      <c r="R78" s="15" t="s">
        <v>173</v>
      </c>
      <c r="S78" s="15" t="s">
        <v>34</v>
      </c>
      <c r="T78" s="15" t="s">
        <v>68</v>
      </c>
      <c r="U78" s="6" t="s">
        <v>132</v>
      </c>
      <c r="V78" s="15" t="s">
        <v>317</v>
      </c>
      <c r="W78" s="15" t="s">
        <v>335</v>
      </c>
      <c r="X78" s="3" t="s">
        <v>673</v>
      </c>
      <c r="Y78" s="15" t="s">
        <v>2</v>
      </c>
    </row>
    <row r="79" spans="1:25" s="15" customFormat="1" ht="34.299999999999997" customHeight="1">
      <c r="A79" s="15" t="s">
        <v>138</v>
      </c>
      <c r="B79" s="15" t="s">
        <v>15</v>
      </c>
      <c r="C79" s="15">
        <v>2018</v>
      </c>
      <c r="D79" s="15" t="s">
        <v>134</v>
      </c>
      <c r="E79" s="15" t="s">
        <v>72</v>
      </c>
      <c r="F79" s="15" t="s">
        <v>172</v>
      </c>
      <c r="G79" s="15" t="s">
        <v>1</v>
      </c>
      <c r="H79" s="15" t="s">
        <v>10</v>
      </c>
      <c r="I79" s="16" t="s">
        <v>87</v>
      </c>
      <c r="J79" s="16" t="s">
        <v>311</v>
      </c>
      <c r="K79" s="15">
        <v>690</v>
      </c>
      <c r="L79" s="15" t="s">
        <v>302</v>
      </c>
      <c r="M79" s="15">
        <v>126684000</v>
      </c>
      <c r="N79" s="15" t="s">
        <v>298</v>
      </c>
      <c r="O79" s="15">
        <v>4</v>
      </c>
      <c r="P79" s="15" t="s">
        <v>16</v>
      </c>
      <c r="Q79" s="15" t="s">
        <v>120</v>
      </c>
      <c r="R79" s="15" t="s">
        <v>173</v>
      </c>
      <c r="S79" s="15" t="s">
        <v>34</v>
      </c>
      <c r="T79" s="15" t="s">
        <v>68</v>
      </c>
      <c r="U79" s="6" t="s">
        <v>132</v>
      </c>
      <c r="V79" s="15" t="s">
        <v>317</v>
      </c>
      <c r="W79" s="15" t="s">
        <v>335</v>
      </c>
      <c r="X79" s="15" t="s">
        <v>420</v>
      </c>
      <c r="Y79" s="15" t="s">
        <v>1</v>
      </c>
    </row>
    <row r="80" spans="1:25" s="15" customFormat="1" ht="34.299999999999997" customHeight="1">
      <c r="A80" s="15" t="s">
        <v>138</v>
      </c>
      <c r="B80" s="15" t="s">
        <v>15</v>
      </c>
      <c r="C80" s="15">
        <v>2018</v>
      </c>
      <c r="D80" s="15" t="s">
        <v>134</v>
      </c>
      <c r="E80" s="15" t="s">
        <v>72</v>
      </c>
      <c r="F80" s="15" t="s">
        <v>172</v>
      </c>
      <c r="G80" s="15" t="s">
        <v>1</v>
      </c>
      <c r="H80" s="15" t="s">
        <v>10</v>
      </c>
      <c r="I80" s="16" t="s">
        <v>87</v>
      </c>
      <c r="J80" s="16" t="s">
        <v>311</v>
      </c>
      <c r="K80" s="15">
        <v>690</v>
      </c>
      <c r="L80" s="15" t="s">
        <v>302</v>
      </c>
      <c r="M80" s="15">
        <v>126684000</v>
      </c>
      <c r="N80" s="15" t="s">
        <v>298</v>
      </c>
      <c r="O80" s="15">
        <v>4</v>
      </c>
      <c r="P80" s="15" t="s">
        <v>16</v>
      </c>
      <c r="Q80" s="15" t="s">
        <v>120</v>
      </c>
      <c r="R80" s="15" t="s">
        <v>173</v>
      </c>
      <c r="S80" s="15" t="s">
        <v>34</v>
      </c>
      <c r="T80" s="15" t="s">
        <v>68</v>
      </c>
      <c r="U80" s="6" t="s">
        <v>132</v>
      </c>
      <c r="V80" s="15" t="s">
        <v>317</v>
      </c>
      <c r="W80" s="15" t="s">
        <v>335</v>
      </c>
      <c r="X80" s="15" t="s">
        <v>462</v>
      </c>
      <c r="Y80" s="15" t="s">
        <v>1</v>
      </c>
    </row>
    <row r="81" spans="1:25" s="15" customFormat="1" ht="34.299999999999997" customHeight="1">
      <c r="A81" s="15" t="s">
        <v>138</v>
      </c>
      <c r="B81" s="15" t="s">
        <v>15</v>
      </c>
      <c r="C81" s="15">
        <v>2018</v>
      </c>
      <c r="D81" s="15" t="s">
        <v>134</v>
      </c>
      <c r="E81" s="15" t="s">
        <v>72</v>
      </c>
      <c r="F81" s="15" t="s">
        <v>172</v>
      </c>
      <c r="G81" s="15" t="s">
        <v>1</v>
      </c>
      <c r="H81" s="15" t="s">
        <v>10</v>
      </c>
      <c r="I81" s="16" t="s">
        <v>87</v>
      </c>
      <c r="J81" s="16" t="s">
        <v>311</v>
      </c>
      <c r="K81" s="15">
        <v>690</v>
      </c>
      <c r="L81" s="15" t="s">
        <v>302</v>
      </c>
      <c r="M81" s="15">
        <v>126684000</v>
      </c>
      <c r="N81" s="15" t="s">
        <v>298</v>
      </c>
      <c r="O81" s="15">
        <v>4</v>
      </c>
      <c r="P81" s="15" t="s">
        <v>16</v>
      </c>
      <c r="Q81" s="15" t="s">
        <v>120</v>
      </c>
      <c r="R81" s="15" t="s">
        <v>173</v>
      </c>
      <c r="S81" s="15" t="s">
        <v>34</v>
      </c>
      <c r="T81" s="15" t="s">
        <v>68</v>
      </c>
      <c r="U81" s="6" t="s">
        <v>132</v>
      </c>
      <c r="V81" s="15" t="s">
        <v>317</v>
      </c>
      <c r="W81" s="15" t="s">
        <v>335</v>
      </c>
      <c r="X81" s="15" t="s">
        <v>654</v>
      </c>
      <c r="Y81" s="15" t="s">
        <v>1</v>
      </c>
    </row>
    <row r="82" spans="1:25" s="15" customFormat="1" ht="34.299999999999997" customHeight="1">
      <c r="A82" s="15" t="s">
        <v>138</v>
      </c>
      <c r="B82" s="15" t="s">
        <v>15</v>
      </c>
      <c r="C82" s="15">
        <v>2018</v>
      </c>
      <c r="D82" s="15" t="s">
        <v>134</v>
      </c>
      <c r="E82" s="15" t="s">
        <v>72</v>
      </c>
      <c r="F82" s="15" t="s">
        <v>172</v>
      </c>
      <c r="G82" s="15" t="s">
        <v>1</v>
      </c>
      <c r="H82" s="15" t="s">
        <v>10</v>
      </c>
      <c r="I82" s="16" t="s">
        <v>87</v>
      </c>
      <c r="J82" s="16" t="s">
        <v>311</v>
      </c>
      <c r="K82" s="15">
        <v>690</v>
      </c>
      <c r="L82" s="15" t="s">
        <v>302</v>
      </c>
      <c r="M82" s="15">
        <v>126684000</v>
      </c>
      <c r="N82" s="15" t="s">
        <v>298</v>
      </c>
      <c r="O82" s="15">
        <v>4</v>
      </c>
      <c r="P82" s="15" t="s">
        <v>16</v>
      </c>
      <c r="Q82" s="15" t="s">
        <v>120</v>
      </c>
      <c r="R82" s="15" t="s">
        <v>173</v>
      </c>
      <c r="S82" s="15" t="s">
        <v>34</v>
      </c>
      <c r="T82" s="15" t="s">
        <v>68</v>
      </c>
      <c r="U82" s="6" t="s">
        <v>132</v>
      </c>
      <c r="V82" s="15" t="s">
        <v>317</v>
      </c>
      <c r="W82" s="15" t="s">
        <v>335</v>
      </c>
      <c r="X82" s="15" t="s">
        <v>480</v>
      </c>
      <c r="Y82" s="15" t="s">
        <v>1</v>
      </c>
    </row>
    <row r="83" spans="1:25" s="15" customFormat="1" ht="34.299999999999997" customHeight="1">
      <c r="A83" s="15" t="s">
        <v>138</v>
      </c>
      <c r="B83" s="15" t="s">
        <v>15</v>
      </c>
      <c r="C83" s="15">
        <v>2018</v>
      </c>
      <c r="D83" s="15" t="s">
        <v>134</v>
      </c>
      <c r="E83" s="15" t="s">
        <v>72</v>
      </c>
      <c r="F83" s="15" t="s">
        <v>172</v>
      </c>
      <c r="G83" s="15" t="s">
        <v>1</v>
      </c>
      <c r="H83" s="15" t="s">
        <v>10</v>
      </c>
      <c r="I83" s="16" t="s">
        <v>87</v>
      </c>
      <c r="J83" s="16" t="s">
        <v>311</v>
      </c>
      <c r="K83" s="15">
        <v>690</v>
      </c>
      <c r="L83" s="15" t="s">
        <v>302</v>
      </c>
      <c r="M83" s="15">
        <v>126684000</v>
      </c>
      <c r="N83" s="15" t="s">
        <v>298</v>
      </c>
      <c r="O83" s="15">
        <v>4</v>
      </c>
      <c r="P83" s="15" t="s">
        <v>16</v>
      </c>
      <c r="Q83" s="15" t="s">
        <v>120</v>
      </c>
      <c r="R83" s="15" t="s">
        <v>173</v>
      </c>
      <c r="S83" s="15" t="s">
        <v>34</v>
      </c>
      <c r="T83" s="15" t="s">
        <v>68</v>
      </c>
      <c r="U83" s="6" t="s">
        <v>132</v>
      </c>
      <c r="V83" s="15" t="s">
        <v>317</v>
      </c>
      <c r="W83" s="15" t="s">
        <v>180</v>
      </c>
      <c r="X83" s="15" t="s">
        <v>657</v>
      </c>
      <c r="Y83" s="15" t="s">
        <v>1</v>
      </c>
    </row>
    <row r="84" spans="1:25" s="15" customFormat="1" ht="34.299999999999997" customHeight="1">
      <c r="A84" s="15" t="s">
        <v>138</v>
      </c>
      <c r="B84" s="15" t="s">
        <v>15</v>
      </c>
      <c r="C84" s="15">
        <v>2018</v>
      </c>
      <c r="D84" s="15" t="s">
        <v>134</v>
      </c>
      <c r="E84" s="15" t="s">
        <v>72</v>
      </c>
      <c r="F84" s="15" t="s">
        <v>172</v>
      </c>
      <c r="G84" s="15" t="s">
        <v>1</v>
      </c>
      <c r="H84" s="15" t="s">
        <v>10</v>
      </c>
      <c r="I84" s="16" t="s">
        <v>87</v>
      </c>
      <c r="J84" s="16" t="s">
        <v>311</v>
      </c>
      <c r="K84" s="15">
        <v>690</v>
      </c>
      <c r="L84" s="15" t="s">
        <v>302</v>
      </c>
      <c r="M84" s="15">
        <v>126684000</v>
      </c>
      <c r="N84" s="15" t="s">
        <v>298</v>
      </c>
      <c r="O84" s="15">
        <v>4</v>
      </c>
      <c r="P84" s="15" t="s">
        <v>16</v>
      </c>
      <c r="Q84" s="15" t="s">
        <v>120</v>
      </c>
      <c r="R84" s="15" t="s">
        <v>173</v>
      </c>
      <c r="S84" s="15" t="s">
        <v>34</v>
      </c>
      <c r="T84" s="15" t="s">
        <v>68</v>
      </c>
      <c r="U84" s="6" t="s">
        <v>132</v>
      </c>
      <c r="V84" s="15" t="s">
        <v>317</v>
      </c>
      <c r="W84" s="15" t="s">
        <v>180</v>
      </c>
      <c r="X84" s="15" t="s">
        <v>658</v>
      </c>
      <c r="Y84" s="15" t="s">
        <v>1</v>
      </c>
    </row>
    <row r="85" spans="1:25" s="15" customFormat="1" ht="34.299999999999997" customHeight="1">
      <c r="A85" s="15" t="s">
        <v>138</v>
      </c>
      <c r="B85" s="15" t="s">
        <v>15</v>
      </c>
      <c r="C85" s="15">
        <v>2018</v>
      </c>
      <c r="D85" s="15" t="s">
        <v>134</v>
      </c>
      <c r="E85" s="15" t="s">
        <v>72</v>
      </c>
      <c r="F85" s="15" t="s">
        <v>172</v>
      </c>
      <c r="G85" s="15" t="s">
        <v>1</v>
      </c>
      <c r="H85" s="15" t="s">
        <v>10</v>
      </c>
      <c r="I85" s="16" t="s">
        <v>87</v>
      </c>
      <c r="J85" s="16" t="s">
        <v>311</v>
      </c>
      <c r="K85" s="15">
        <v>690</v>
      </c>
      <c r="L85" s="15" t="s">
        <v>302</v>
      </c>
      <c r="M85" s="15">
        <v>126684000</v>
      </c>
      <c r="N85" s="15" t="s">
        <v>298</v>
      </c>
      <c r="O85" s="15">
        <v>4</v>
      </c>
      <c r="P85" s="15" t="s">
        <v>16</v>
      </c>
      <c r="Q85" s="15" t="s">
        <v>120</v>
      </c>
      <c r="R85" s="15" t="s">
        <v>173</v>
      </c>
      <c r="S85" s="15" t="s">
        <v>34</v>
      </c>
      <c r="T85" s="15" t="s">
        <v>68</v>
      </c>
      <c r="U85" s="6" t="s">
        <v>132</v>
      </c>
      <c r="V85" s="15" t="s">
        <v>317</v>
      </c>
      <c r="W85" s="15" t="s">
        <v>335</v>
      </c>
      <c r="X85" s="15" t="s">
        <v>656</v>
      </c>
      <c r="Y85" s="15" t="s">
        <v>2</v>
      </c>
    </row>
    <row r="86" spans="1:25" s="15" customFormat="1" ht="34.299999999999997" customHeight="1">
      <c r="A86" s="15" t="s">
        <v>138</v>
      </c>
      <c r="B86" s="15" t="s">
        <v>15</v>
      </c>
      <c r="C86" s="15">
        <v>2018</v>
      </c>
      <c r="D86" s="15" t="s">
        <v>134</v>
      </c>
      <c r="E86" s="15" t="s">
        <v>72</v>
      </c>
      <c r="F86" s="15" t="s">
        <v>172</v>
      </c>
      <c r="G86" s="15" t="s">
        <v>1</v>
      </c>
      <c r="H86" s="15" t="s">
        <v>10</v>
      </c>
      <c r="I86" s="16" t="s">
        <v>87</v>
      </c>
      <c r="J86" s="16" t="s">
        <v>311</v>
      </c>
      <c r="K86" s="15">
        <v>690</v>
      </c>
      <c r="L86" s="15" t="s">
        <v>302</v>
      </c>
      <c r="M86" s="15">
        <v>126684000</v>
      </c>
      <c r="N86" s="15" t="s">
        <v>298</v>
      </c>
      <c r="O86" s="15">
        <v>4</v>
      </c>
      <c r="P86" s="15" t="s">
        <v>16</v>
      </c>
      <c r="Q86" s="15" t="s">
        <v>120</v>
      </c>
      <c r="R86" s="15" t="s">
        <v>173</v>
      </c>
      <c r="S86" s="15" t="s">
        <v>34</v>
      </c>
      <c r="T86" s="15" t="s">
        <v>68</v>
      </c>
      <c r="U86" s="6" t="s">
        <v>132</v>
      </c>
      <c r="V86" s="15" t="s">
        <v>317</v>
      </c>
      <c r="W86" s="15" t="s">
        <v>335</v>
      </c>
      <c r="X86" s="15" t="s">
        <v>421</v>
      </c>
      <c r="Y86" s="15" t="s">
        <v>1</v>
      </c>
    </row>
    <row r="87" spans="1:25" s="15" customFormat="1" ht="34.299999999999997" customHeight="1">
      <c r="A87" s="15" t="s">
        <v>138</v>
      </c>
      <c r="B87" s="15" t="s">
        <v>15</v>
      </c>
      <c r="C87" s="15">
        <v>2018</v>
      </c>
      <c r="D87" s="15" t="s">
        <v>134</v>
      </c>
      <c r="E87" s="15" t="s">
        <v>72</v>
      </c>
      <c r="F87" s="15" t="s">
        <v>172</v>
      </c>
      <c r="G87" s="15" t="s">
        <v>1</v>
      </c>
      <c r="H87" s="15" t="s">
        <v>10</v>
      </c>
      <c r="I87" s="16" t="s">
        <v>87</v>
      </c>
      <c r="J87" s="16" t="s">
        <v>311</v>
      </c>
      <c r="K87" s="15">
        <v>690</v>
      </c>
      <c r="L87" s="15" t="s">
        <v>302</v>
      </c>
      <c r="M87" s="15">
        <v>126684000</v>
      </c>
      <c r="N87" s="15" t="s">
        <v>298</v>
      </c>
      <c r="O87" s="15">
        <v>4</v>
      </c>
      <c r="P87" s="15" t="s">
        <v>16</v>
      </c>
      <c r="Q87" s="15" t="s">
        <v>120</v>
      </c>
      <c r="R87" s="15" t="s">
        <v>173</v>
      </c>
      <c r="S87" s="15" t="s">
        <v>34</v>
      </c>
      <c r="T87" s="15" t="s">
        <v>68</v>
      </c>
      <c r="U87" s="6" t="s">
        <v>132</v>
      </c>
      <c r="V87" s="15" t="s">
        <v>317</v>
      </c>
      <c r="W87" s="15" t="s">
        <v>335</v>
      </c>
      <c r="X87" s="15" t="s">
        <v>422</v>
      </c>
      <c r="Y87" s="15" t="s">
        <v>2</v>
      </c>
    </row>
    <row r="88" spans="1:25" s="15" customFormat="1" ht="34.299999999999997" customHeight="1">
      <c r="A88" s="15" t="s">
        <v>138</v>
      </c>
      <c r="B88" s="15" t="s">
        <v>15</v>
      </c>
      <c r="C88" s="15">
        <v>2018</v>
      </c>
      <c r="D88" s="15" t="s">
        <v>134</v>
      </c>
      <c r="E88" s="15" t="s">
        <v>72</v>
      </c>
      <c r="F88" s="15" t="s">
        <v>172</v>
      </c>
      <c r="G88" s="15" t="s">
        <v>1</v>
      </c>
      <c r="H88" s="15" t="s">
        <v>10</v>
      </c>
      <c r="I88" s="16" t="s">
        <v>87</v>
      </c>
      <c r="J88" s="16" t="s">
        <v>311</v>
      </c>
      <c r="K88" s="15">
        <v>690</v>
      </c>
      <c r="L88" s="15" t="s">
        <v>302</v>
      </c>
      <c r="M88" s="15">
        <v>126684000</v>
      </c>
      <c r="N88" s="15" t="s">
        <v>298</v>
      </c>
      <c r="O88" s="15">
        <v>4</v>
      </c>
      <c r="P88" s="15" t="s">
        <v>16</v>
      </c>
      <c r="Q88" s="15" t="s">
        <v>120</v>
      </c>
      <c r="R88" s="15" t="s">
        <v>173</v>
      </c>
      <c r="S88" s="15" t="s">
        <v>34</v>
      </c>
      <c r="T88" s="15" t="s">
        <v>68</v>
      </c>
      <c r="U88" s="6" t="s">
        <v>132</v>
      </c>
      <c r="V88" s="15" t="s">
        <v>317</v>
      </c>
      <c r="W88" s="15" t="s">
        <v>335</v>
      </c>
      <c r="X88" s="15" t="s">
        <v>423</v>
      </c>
      <c r="Y88" s="15" t="s">
        <v>1</v>
      </c>
    </row>
    <row r="89" spans="1:25" s="15" customFormat="1" ht="34.299999999999997" customHeight="1">
      <c r="A89" s="15" t="s">
        <v>139</v>
      </c>
      <c r="B89" s="15" t="s">
        <v>15</v>
      </c>
      <c r="C89" s="15">
        <v>2018</v>
      </c>
      <c r="D89" s="3" t="s">
        <v>14</v>
      </c>
      <c r="E89" s="15" t="s">
        <v>72</v>
      </c>
      <c r="F89" s="15" t="s">
        <v>172</v>
      </c>
      <c r="G89" s="15" t="s">
        <v>1</v>
      </c>
      <c r="H89" s="15" t="s">
        <v>10</v>
      </c>
      <c r="I89" s="16" t="s">
        <v>87</v>
      </c>
      <c r="J89" s="16" t="s">
        <v>311</v>
      </c>
      <c r="K89" s="15">
        <v>260</v>
      </c>
      <c r="L89" s="16" t="s">
        <v>302</v>
      </c>
      <c r="M89" s="15">
        <v>47736000</v>
      </c>
      <c r="N89" s="15" t="s">
        <v>298</v>
      </c>
      <c r="O89" s="15">
        <v>4</v>
      </c>
      <c r="P89" s="15" t="s">
        <v>16</v>
      </c>
      <c r="Q89" s="15" t="s">
        <v>120</v>
      </c>
      <c r="R89" s="15" t="s">
        <v>173</v>
      </c>
      <c r="S89" s="15" t="s">
        <v>34</v>
      </c>
      <c r="T89" s="15" t="s">
        <v>68</v>
      </c>
      <c r="U89" s="6" t="s">
        <v>132</v>
      </c>
      <c r="V89" s="15" t="s">
        <v>315</v>
      </c>
      <c r="W89" s="15" t="s">
        <v>69</v>
      </c>
      <c r="X89" s="15" t="s">
        <v>424</v>
      </c>
      <c r="Y89" s="15" t="s">
        <v>2</v>
      </c>
    </row>
    <row r="90" spans="1:25" s="15" customFormat="1" ht="34.299999999999997" customHeight="1">
      <c r="A90" s="15" t="s">
        <v>139</v>
      </c>
      <c r="B90" s="15" t="s">
        <v>15</v>
      </c>
      <c r="C90" s="15">
        <v>2018</v>
      </c>
      <c r="D90" s="3" t="s">
        <v>14</v>
      </c>
      <c r="E90" s="15" t="s">
        <v>72</v>
      </c>
      <c r="F90" s="15" t="s">
        <v>172</v>
      </c>
      <c r="G90" s="15" t="s">
        <v>1</v>
      </c>
      <c r="H90" s="15" t="s">
        <v>10</v>
      </c>
      <c r="I90" s="16" t="s">
        <v>87</v>
      </c>
      <c r="J90" s="16" t="s">
        <v>311</v>
      </c>
      <c r="K90" s="15">
        <v>260</v>
      </c>
      <c r="L90" s="16" t="s">
        <v>302</v>
      </c>
      <c r="M90" s="15">
        <v>47736000</v>
      </c>
      <c r="N90" s="15" t="s">
        <v>298</v>
      </c>
      <c r="O90" s="15">
        <v>4</v>
      </c>
      <c r="P90" s="15" t="s">
        <v>16</v>
      </c>
      <c r="Q90" s="15" t="s">
        <v>120</v>
      </c>
      <c r="R90" s="15" t="s">
        <v>173</v>
      </c>
      <c r="S90" s="15" t="s">
        <v>34</v>
      </c>
      <c r="T90" s="15" t="s">
        <v>68</v>
      </c>
      <c r="U90" s="6" t="s">
        <v>132</v>
      </c>
      <c r="V90" s="15" t="s">
        <v>341</v>
      </c>
      <c r="W90" s="15" t="s">
        <v>323</v>
      </c>
      <c r="X90" s="15" t="s">
        <v>425</v>
      </c>
      <c r="Y90" s="15" t="s">
        <v>2</v>
      </c>
    </row>
    <row r="91" spans="1:25" s="15" customFormat="1" ht="34.299999999999997" customHeight="1">
      <c r="A91" s="15" t="s">
        <v>139</v>
      </c>
      <c r="B91" s="15" t="s">
        <v>15</v>
      </c>
      <c r="C91" s="15">
        <v>2018</v>
      </c>
      <c r="D91" s="3" t="s">
        <v>14</v>
      </c>
      <c r="E91" s="15" t="s">
        <v>72</v>
      </c>
      <c r="F91" s="15" t="s">
        <v>172</v>
      </c>
      <c r="G91" s="15" t="s">
        <v>1</v>
      </c>
      <c r="H91" s="15" t="s">
        <v>10</v>
      </c>
      <c r="I91" s="16" t="s">
        <v>87</v>
      </c>
      <c r="J91" s="16" t="s">
        <v>311</v>
      </c>
      <c r="K91" s="15">
        <v>260</v>
      </c>
      <c r="L91" s="16" t="s">
        <v>302</v>
      </c>
      <c r="M91" s="15">
        <v>47736000</v>
      </c>
      <c r="N91" s="15" t="s">
        <v>298</v>
      </c>
      <c r="O91" s="15">
        <v>4</v>
      </c>
      <c r="P91" s="15" t="s">
        <v>16</v>
      </c>
      <c r="Q91" s="15" t="s">
        <v>120</v>
      </c>
      <c r="R91" s="15" t="s">
        <v>173</v>
      </c>
      <c r="S91" s="15" t="s">
        <v>34</v>
      </c>
      <c r="T91" s="15" t="s">
        <v>68</v>
      </c>
      <c r="U91" s="6" t="s">
        <v>132</v>
      </c>
      <c r="V91" s="15" t="s">
        <v>341</v>
      </c>
      <c r="W91" s="15" t="s">
        <v>323</v>
      </c>
      <c r="X91" s="15" t="s">
        <v>426</v>
      </c>
      <c r="Y91" s="15" t="s">
        <v>1</v>
      </c>
    </row>
    <row r="92" spans="1:25" s="15" customFormat="1" ht="34.299999999999997" customHeight="1">
      <c r="A92" s="15" t="s">
        <v>139</v>
      </c>
      <c r="B92" s="15" t="s">
        <v>15</v>
      </c>
      <c r="C92" s="15">
        <v>2018</v>
      </c>
      <c r="D92" s="3" t="s">
        <v>14</v>
      </c>
      <c r="E92" s="15" t="s">
        <v>72</v>
      </c>
      <c r="F92" s="15" t="s">
        <v>172</v>
      </c>
      <c r="G92" s="15" t="s">
        <v>1</v>
      </c>
      <c r="H92" s="15" t="s">
        <v>10</v>
      </c>
      <c r="I92" s="16" t="s">
        <v>87</v>
      </c>
      <c r="J92" s="16" t="s">
        <v>311</v>
      </c>
      <c r="K92" s="15">
        <v>690</v>
      </c>
      <c r="L92" s="16" t="s">
        <v>302</v>
      </c>
      <c r="M92" s="15">
        <v>126684000</v>
      </c>
      <c r="N92" s="15" t="s">
        <v>298</v>
      </c>
      <c r="O92" s="15">
        <v>4</v>
      </c>
      <c r="P92" s="15" t="s">
        <v>16</v>
      </c>
      <c r="Q92" s="15" t="s">
        <v>120</v>
      </c>
      <c r="R92" s="15" t="s">
        <v>173</v>
      </c>
      <c r="S92" s="15" t="s">
        <v>34</v>
      </c>
      <c r="T92" s="15" t="s">
        <v>68</v>
      </c>
      <c r="U92" s="6" t="s">
        <v>132</v>
      </c>
      <c r="V92" s="15" t="s">
        <v>315</v>
      </c>
      <c r="W92" s="15" t="s">
        <v>69</v>
      </c>
      <c r="X92" s="15" t="s">
        <v>424</v>
      </c>
      <c r="Y92" s="15" t="s">
        <v>2</v>
      </c>
    </row>
    <row r="93" spans="1:25" s="15" customFormat="1" ht="34.299999999999997" customHeight="1">
      <c r="A93" s="15" t="s">
        <v>139</v>
      </c>
      <c r="B93" s="15" t="s">
        <v>15</v>
      </c>
      <c r="C93" s="15">
        <v>2018</v>
      </c>
      <c r="D93" s="3" t="s">
        <v>14</v>
      </c>
      <c r="E93" s="15" t="s">
        <v>72</v>
      </c>
      <c r="F93" s="15" t="s">
        <v>172</v>
      </c>
      <c r="G93" s="15" t="s">
        <v>1</v>
      </c>
      <c r="H93" s="15" t="s">
        <v>10</v>
      </c>
      <c r="I93" s="16" t="s">
        <v>87</v>
      </c>
      <c r="J93" s="16" t="s">
        <v>311</v>
      </c>
      <c r="K93" s="15">
        <v>690</v>
      </c>
      <c r="L93" s="16" t="s">
        <v>302</v>
      </c>
      <c r="M93" s="15">
        <v>126684000</v>
      </c>
      <c r="N93" s="15" t="s">
        <v>298</v>
      </c>
      <c r="O93" s="15">
        <v>4</v>
      </c>
      <c r="P93" s="15" t="s">
        <v>16</v>
      </c>
      <c r="Q93" s="15" t="s">
        <v>120</v>
      </c>
      <c r="R93" s="15" t="s">
        <v>173</v>
      </c>
      <c r="S93" s="15" t="s">
        <v>34</v>
      </c>
      <c r="T93" s="15" t="s">
        <v>68</v>
      </c>
      <c r="U93" s="6" t="s">
        <v>132</v>
      </c>
      <c r="V93" s="15" t="s">
        <v>341</v>
      </c>
      <c r="W93" s="15" t="s">
        <v>323</v>
      </c>
      <c r="X93" s="15" t="s">
        <v>425</v>
      </c>
      <c r="Y93" s="15" t="s">
        <v>1</v>
      </c>
    </row>
    <row r="94" spans="1:25" s="15" customFormat="1" ht="34.299999999999997" customHeight="1">
      <c r="A94" s="15" t="s">
        <v>139</v>
      </c>
      <c r="B94" s="15" t="s">
        <v>15</v>
      </c>
      <c r="C94" s="15">
        <v>2018</v>
      </c>
      <c r="D94" s="3" t="s">
        <v>14</v>
      </c>
      <c r="E94" s="15" t="s">
        <v>72</v>
      </c>
      <c r="F94" s="15" t="s">
        <v>172</v>
      </c>
      <c r="G94" s="15" t="s">
        <v>1</v>
      </c>
      <c r="H94" s="15" t="s">
        <v>10</v>
      </c>
      <c r="I94" s="16" t="s">
        <v>87</v>
      </c>
      <c r="J94" s="16" t="s">
        <v>311</v>
      </c>
      <c r="K94" s="15">
        <v>690</v>
      </c>
      <c r="L94" s="16" t="s">
        <v>302</v>
      </c>
      <c r="M94" s="15">
        <v>126684000</v>
      </c>
      <c r="N94" s="15" t="s">
        <v>298</v>
      </c>
      <c r="O94" s="15">
        <v>4</v>
      </c>
      <c r="P94" s="15" t="s">
        <v>16</v>
      </c>
      <c r="Q94" s="15" t="s">
        <v>120</v>
      </c>
      <c r="R94" s="15" t="s">
        <v>173</v>
      </c>
      <c r="S94" s="15" t="s">
        <v>34</v>
      </c>
      <c r="T94" s="15" t="s">
        <v>68</v>
      </c>
      <c r="U94" s="6" t="s">
        <v>132</v>
      </c>
      <c r="V94" s="15" t="s">
        <v>341</v>
      </c>
      <c r="W94" s="15" t="s">
        <v>323</v>
      </c>
      <c r="X94" s="15" t="s">
        <v>426</v>
      </c>
      <c r="Y94" s="15" t="s">
        <v>1</v>
      </c>
    </row>
    <row r="95" spans="1:25" s="15" customFormat="1" ht="34.299999999999997" customHeight="1">
      <c r="A95" s="15" t="s">
        <v>140</v>
      </c>
      <c r="B95" s="15" t="s">
        <v>58</v>
      </c>
      <c r="C95" s="15">
        <v>2016</v>
      </c>
      <c r="D95" s="15" t="s">
        <v>59</v>
      </c>
      <c r="E95" s="15" t="s">
        <v>7</v>
      </c>
      <c r="F95" s="15" t="s">
        <v>172</v>
      </c>
      <c r="G95" s="15" t="s">
        <v>1</v>
      </c>
      <c r="H95" s="15" t="s">
        <v>11</v>
      </c>
      <c r="I95" s="16" t="s">
        <v>251</v>
      </c>
      <c r="J95" s="16" t="s">
        <v>311</v>
      </c>
      <c r="K95" s="3">
        <v>0.22500000000000001</v>
      </c>
      <c r="L95" s="15" t="s">
        <v>297</v>
      </c>
      <c r="M95" s="15">
        <v>120000</v>
      </c>
      <c r="N95" s="15" t="s">
        <v>297</v>
      </c>
      <c r="O95" s="15">
        <v>3</v>
      </c>
      <c r="P95" s="15" t="s">
        <v>225</v>
      </c>
      <c r="Q95" s="15" t="s">
        <v>122</v>
      </c>
      <c r="R95" s="15" t="s">
        <v>5</v>
      </c>
      <c r="S95" s="15" t="s">
        <v>27</v>
      </c>
      <c r="T95" s="15" t="s">
        <v>60</v>
      </c>
      <c r="U95" s="15" t="s">
        <v>231</v>
      </c>
      <c r="V95" s="15" t="s">
        <v>317</v>
      </c>
      <c r="W95" s="15" t="s">
        <v>180</v>
      </c>
      <c r="X95" s="3" t="s">
        <v>463</v>
      </c>
      <c r="Y95" s="15" t="s">
        <v>2</v>
      </c>
    </row>
    <row r="96" spans="1:25" s="15" customFormat="1" ht="34.299999999999997" customHeight="1">
      <c r="A96" s="15" t="s">
        <v>141</v>
      </c>
      <c r="B96" s="15" t="s">
        <v>213</v>
      </c>
      <c r="C96" s="15">
        <v>2018</v>
      </c>
      <c r="D96" s="3" t="s">
        <v>214</v>
      </c>
      <c r="E96" s="15" t="s">
        <v>7</v>
      </c>
      <c r="F96" s="15" t="s">
        <v>172</v>
      </c>
      <c r="G96" s="15" t="s">
        <v>1</v>
      </c>
      <c r="H96" s="15" t="s">
        <v>10</v>
      </c>
      <c r="I96" s="16" t="s">
        <v>215</v>
      </c>
      <c r="J96" s="16" t="s">
        <v>311</v>
      </c>
      <c r="K96" s="15">
        <v>1000</v>
      </c>
      <c r="L96" s="15" t="s">
        <v>298</v>
      </c>
      <c r="M96" s="15">
        <v>15670640.550586617</v>
      </c>
      <c r="N96" s="15" t="s">
        <v>298</v>
      </c>
      <c r="O96" s="15">
        <v>2</v>
      </c>
      <c r="P96" s="15" t="s">
        <v>26</v>
      </c>
      <c r="Q96" s="15" t="s">
        <v>192</v>
      </c>
      <c r="R96" s="15" t="s">
        <v>274</v>
      </c>
      <c r="S96" s="15" t="s">
        <v>27</v>
      </c>
      <c r="T96" s="15" t="s">
        <v>276</v>
      </c>
      <c r="U96" s="15" t="s">
        <v>132</v>
      </c>
      <c r="V96" s="15" t="s">
        <v>315</v>
      </c>
      <c r="W96" s="15" t="s">
        <v>69</v>
      </c>
      <c r="X96" s="15" t="s">
        <v>424</v>
      </c>
      <c r="Y96" s="15" t="s">
        <v>2</v>
      </c>
    </row>
    <row r="97" spans="1:25" s="15" customFormat="1" ht="34.299999999999997" customHeight="1">
      <c r="A97" s="15" t="s">
        <v>141</v>
      </c>
      <c r="B97" s="15" t="s">
        <v>213</v>
      </c>
      <c r="C97" s="15">
        <v>2018</v>
      </c>
      <c r="D97" s="3" t="s">
        <v>214</v>
      </c>
      <c r="E97" s="15" t="s">
        <v>7</v>
      </c>
      <c r="F97" s="15" t="s">
        <v>172</v>
      </c>
      <c r="G97" s="15" t="s">
        <v>1</v>
      </c>
      <c r="H97" s="15" t="s">
        <v>10</v>
      </c>
      <c r="I97" s="16" t="s">
        <v>215</v>
      </c>
      <c r="J97" s="16" t="s">
        <v>311</v>
      </c>
      <c r="K97" s="15">
        <v>10000</v>
      </c>
      <c r="L97" s="15" t="s">
        <v>298</v>
      </c>
      <c r="M97" s="15">
        <v>156706405.50586617</v>
      </c>
      <c r="N97" s="15" t="s">
        <v>298</v>
      </c>
      <c r="O97" s="15">
        <v>2</v>
      </c>
      <c r="P97" s="15" t="s">
        <v>26</v>
      </c>
      <c r="Q97" s="15" t="s">
        <v>192</v>
      </c>
      <c r="R97" s="15" t="s">
        <v>274</v>
      </c>
      <c r="S97" s="15" t="s">
        <v>27</v>
      </c>
      <c r="T97" s="15" t="s">
        <v>276</v>
      </c>
      <c r="U97" s="15" t="s">
        <v>132</v>
      </c>
      <c r="V97" s="15" t="s">
        <v>315</v>
      </c>
      <c r="W97" s="15" t="s">
        <v>69</v>
      </c>
      <c r="X97" s="15" t="s">
        <v>424</v>
      </c>
      <c r="Y97" s="15" t="s">
        <v>2</v>
      </c>
    </row>
    <row r="98" spans="1:25" s="15" customFormat="1" ht="34.299999999999997" customHeight="1">
      <c r="A98" s="15" t="s">
        <v>142</v>
      </c>
      <c r="B98" s="15" t="s">
        <v>238</v>
      </c>
      <c r="C98" s="15">
        <v>2018</v>
      </c>
      <c r="D98" s="15" t="s">
        <v>239</v>
      </c>
      <c r="E98" s="15" t="s">
        <v>9</v>
      </c>
      <c r="F98" s="15" t="s">
        <v>70</v>
      </c>
      <c r="G98" s="15" t="s">
        <v>2</v>
      </c>
      <c r="H98" s="15" t="s">
        <v>11</v>
      </c>
      <c r="I98" s="16" t="s">
        <v>240</v>
      </c>
      <c r="J98" s="16" t="s">
        <v>684</v>
      </c>
      <c r="K98" s="15">
        <v>0.14000000000000001</v>
      </c>
      <c r="L98" s="15" t="s">
        <v>297</v>
      </c>
      <c r="M98" s="15" t="s">
        <v>132</v>
      </c>
      <c r="N98" s="15" t="s">
        <v>685</v>
      </c>
      <c r="O98" s="15">
        <v>90</v>
      </c>
      <c r="P98" s="15" t="s">
        <v>16</v>
      </c>
      <c r="Q98" s="15" t="s">
        <v>120</v>
      </c>
      <c r="R98" s="15" t="s">
        <v>173</v>
      </c>
      <c r="S98" s="15" t="s">
        <v>34</v>
      </c>
      <c r="T98" s="15" t="s">
        <v>60</v>
      </c>
      <c r="U98" s="15" t="s">
        <v>13</v>
      </c>
      <c r="V98" s="15" t="s">
        <v>318</v>
      </c>
      <c r="W98" s="15" t="s">
        <v>271</v>
      </c>
      <c r="X98" s="15" t="s">
        <v>427</v>
      </c>
      <c r="Y98" s="15" t="s">
        <v>2</v>
      </c>
    </row>
    <row r="99" spans="1:25" s="15" customFormat="1" ht="34.299999999999997" customHeight="1">
      <c r="A99" s="15" t="s">
        <v>143</v>
      </c>
      <c r="B99" s="15" t="s">
        <v>54</v>
      </c>
      <c r="C99" s="15">
        <v>2012</v>
      </c>
      <c r="D99" s="3" t="s">
        <v>227</v>
      </c>
      <c r="E99" s="15" t="s">
        <v>0</v>
      </c>
      <c r="F99" s="15" t="s">
        <v>172</v>
      </c>
      <c r="G99" s="15" t="s">
        <v>2</v>
      </c>
      <c r="H99" s="15" t="s">
        <v>11</v>
      </c>
      <c r="I99" s="16">
        <v>2.4E-2</v>
      </c>
      <c r="J99" s="16" t="s">
        <v>299</v>
      </c>
      <c r="K99" s="15" t="s">
        <v>132</v>
      </c>
      <c r="L99" s="15" t="s">
        <v>685</v>
      </c>
      <c r="M99" s="15" t="s">
        <v>132</v>
      </c>
      <c r="N99" s="15" t="s">
        <v>685</v>
      </c>
      <c r="O99" s="15">
        <v>39</v>
      </c>
      <c r="P99" s="5" t="s">
        <v>112</v>
      </c>
      <c r="Q99" s="15" t="s">
        <v>121</v>
      </c>
      <c r="R99" s="15" t="s">
        <v>5</v>
      </c>
      <c r="S99" s="15" t="s">
        <v>66</v>
      </c>
      <c r="T99" s="15" t="s">
        <v>109</v>
      </c>
      <c r="U99" s="15" t="s">
        <v>61</v>
      </c>
      <c r="V99" s="15" t="s">
        <v>315</v>
      </c>
      <c r="W99" s="15" t="s">
        <v>234</v>
      </c>
      <c r="X99" s="15" t="s">
        <v>428</v>
      </c>
      <c r="Y99" s="15" t="s">
        <v>1</v>
      </c>
    </row>
    <row r="100" spans="1:25" s="15" customFormat="1" ht="34.299999999999997" customHeight="1">
      <c r="A100" s="15" t="s">
        <v>143</v>
      </c>
      <c r="B100" s="15" t="s">
        <v>54</v>
      </c>
      <c r="C100" s="15">
        <v>2012</v>
      </c>
      <c r="D100" s="3" t="s">
        <v>227</v>
      </c>
      <c r="E100" s="15" t="s">
        <v>0</v>
      </c>
      <c r="F100" s="15" t="s">
        <v>172</v>
      </c>
      <c r="G100" s="15" t="s">
        <v>2</v>
      </c>
      <c r="H100" s="15" t="s">
        <v>11</v>
      </c>
      <c r="I100" s="16">
        <v>2.4E-2</v>
      </c>
      <c r="J100" s="16" t="s">
        <v>299</v>
      </c>
      <c r="K100" s="15" t="s">
        <v>132</v>
      </c>
      <c r="L100" s="15" t="s">
        <v>685</v>
      </c>
      <c r="M100" s="15" t="s">
        <v>132</v>
      </c>
      <c r="N100" s="15" t="s">
        <v>685</v>
      </c>
      <c r="O100" s="15">
        <v>39</v>
      </c>
      <c r="P100" s="5" t="s">
        <v>112</v>
      </c>
      <c r="Q100" s="15" t="s">
        <v>121</v>
      </c>
      <c r="R100" s="15" t="s">
        <v>5</v>
      </c>
      <c r="S100" s="15" t="s">
        <v>66</v>
      </c>
      <c r="T100" s="15" t="s">
        <v>109</v>
      </c>
      <c r="U100" s="15" t="s">
        <v>61</v>
      </c>
      <c r="V100" s="15" t="s">
        <v>317</v>
      </c>
      <c r="W100" s="15" t="s">
        <v>337</v>
      </c>
      <c r="X100" s="15" t="s">
        <v>429</v>
      </c>
      <c r="Y100" s="15" t="s">
        <v>1</v>
      </c>
    </row>
    <row r="101" spans="1:25" s="15" customFormat="1" ht="34.299999999999997" customHeight="1">
      <c r="A101" s="15" t="s">
        <v>143</v>
      </c>
      <c r="B101" s="15" t="s">
        <v>54</v>
      </c>
      <c r="C101" s="15">
        <v>2012</v>
      </c>
      <c r="D101" s="3" t="s">
        <v>227</v>
      </c>
      <c r="E101" s="15" t="s">
        <v>0</v>
      </c>
      <c r="F101" s="15" t="s">
        <v>172</v>
      </c>
      <c r="G101" s="15" t="s">
        <v>2</v>
      </c>
      <c r="H101" s="15" t="s">
        <v>11</v>
      </c>
      <c r="I101" s="16">
        <v>2.4E-2</v>
      </c>
      <c r="J101" s="16" t="s">
        <v>299</v>
      </c>
      <c r="K101" s="15" t="s">
        <v>132</v>
      </c>
      <c r="L101" s="15" t="s">
        <v>685</v>
      </c>
      <c r="M101" s="15" t="s">
        <v>132</v>
      </c>
      <c r="N101" s="15" t="s">
        <v>685</v>
      </c>
      <c r="O101" s="15">
        <v>39</v>
      </c>
      <c r="P101" s="5" t="s">
        <v>112</v>
      </c>
      <c r="Q101" s="15" t="s">
        <v>121</v>
      </c>
      <c r="R101" s="15" t="s">
        <v>5</v>
      </c>
      <c r="S101" s="15" t="s">
        <v>66</v>
      </c>
      <c r="T101" s="15" t="s">
        <v>109</v>
      </c>
      <c r="U101" s="15" t="s">
        <v>61</v>
      </c>
      <c r="V101" s="15" t="s">
        <v>317</v>
      </c>
      <c r="W101" s="15" t="s">
        <v>337</v>
      </c>
      <c r="X101" s="15" t="s">
        <v>430</v>
      </c>
      <c r="Y101" s="15" t="s">
        <v>1</v>
      </c>
    </row>
    <row r="102" spans="1:25" s="15" customFormat="1" ht="34.299999999999997" customHeight="1">
      <c r="A102" s="15" t="s">
        <v>143</v>
      </c>
      <c r="B102" s="15" t="s">
        <v>54</v>
      </c>
      <c r="C102" s="15">
        <v>2012</v>
      </c>
      <c r="D102" s="3" t="s">
        <v>227</v>
      </c>
      <c r="E102" s="15" t="s">
        <v>0</v>
      </c>
      <c r="F102" s="15" t="s">
        <v>172</v>
      </c>
      <c r="G102" s="15" t="s">
        <v>2</v>
      </c>
      <c r="H102" s="15" t="s">
        <v>11</v>
      </c>
      <c r="I102" s="16">
        <v>2.4E-2</v>
      </c>
      <c r="J102" s="16" t="s">
        <v>299</v>
      </c>
      <c r="K102" s="15" t="s">
        <v>132</v>
      </c>
      <c r="L102" s="15" t="s">
        <v>685</v>
      </c>
      <c r="M102" s="15" t="s">
        <v>132</v>
      </c>
      <c r="N102" s="15" t="s">
        <v>685</v>
      </c>
      <c r="O102" s="15">
        <v>39</v>
      </c>
      <c r="P102" s="5" t="s">
        <v>112</v>
      </c>
      <c r="Q102" s="15" t="s">
        <v>121</v>
      </c>
      <c r="R102" s="15" t="s">
        <v>5</v>
      </c>
      <c r="S102" s="15" t="s">
        <v>66</v>
      </c>
      <c r="T102" s="15" t="s">
        <v>109</v>
      </c>
      <c r="U102" s="15" t="s">
        <v>61</v>
      </c>
      <c r="V102" s="15" t="s">
        <v>341</v>
      </c>
      <c r="W102" s="15" t="s">
        <v>272</v>
      </c>
      <c r="X102" s="15" t="s">
        <v>549</v>
      </c>
      <c r="Y102" s="15" t="s">
        <v>1</v>
      </c>
    </row>
    <row r="103" spans="1:25" s="15" customFormat="1" ht="34.299999999999997" customHeight="1">
      <c r="A103" s="15" t="s">
        <v>144</v>
      </c>
      <c r="B103" s="15" t="s">
        <v>6</v>
      </c>
      <c r="C103" s="15">
        <v>2018</v>
      </c>
      <c r="D103" s="15" t="s">
        <v>52</v>
      </c>
      <c r="E103" s="15" t="s">
        <v>0</v>
      </c>
      <c r="F103" s="15" t="s">
        <v>172</v>
      </c>
      <c r="G103" s="15" t="s">
        <v>2</v>
      </c>
      <c r="H103" s="15" t="s">
        <v>10</v>
      </c>
      <c r="I103" s="16" t="s">
        <v>145</v>
      </c>
      <c r="J103" s="16" t="s">
        <v>299</v>
      </c>
      <c r="K103" s="15">
        <v>5000</v>
      </c>
      <c r="L103" s="3" t="s">
        <v>298</v>
      </c>
      <c r="M103" s="15" t="s">
        <v>132</v>
      </c>
      <c r="N103" s="15" t="s">
        <v>686</v>
      </c>
      <c r="O103" s="15">
        <v>7</v>
      </c>
      <c r="P103" s="5" t="s">
        <v>129</v>
      </c>
      <c r="Q103" s="15" t="s">
        <v>130</v>
      </c>
      <c r="R103" s="15" t="s">
        <v>5</v>
      </c>
      <c r="S103" s="15" t="s">
        <v>34</v>
      </c>
      <c r="T103" s="15" t="s">
        <v>60</v>
      </c>
      <c r="U103" s="6" t="s">
        <v>132</v>
      </c>
      <c r="V103" s="15" t="s">
        <v>341</v>
      </c>
      <c r="W103" s="15" t="s">
        <v>323</v>
      </c>
      <c r="X103" s="15" t="s">
        <v>431</v>
      </c>
      <c r="Y103" s="15" t="s">
        <v>1</v>
      </c>
    </row>
    <row r="104" spans="1:25" s="15" customFormat="1" ht="34.299999999999997" customHeight="1">
      <c r="A104" s="15" t="s">
        <v>144</v>
      </c>
      <c r="B104" s="15" t="s">
        <v>6</v>
      </c>
      <c r="C104" s="15">
        <v>2018</v>
      </c>
      <c r="D104" s="15" t="s">
        <v>52</v>
      </c>
      <c r="E104" s="15" t="s">
        <v>0</v>
      </c>
      <c r="F104" s="15" t="s">
        <v>172</v>
      </c>
      <c r="G104" s="15" t="s">
        <v>2</v>
      </c>
      <c r="H104" s="15" t="s">
        <v>10</v>
      </c>
      <c r="I104" s="16" t="s">
        <v>145</v>
      </c>
      <c r="J104" s="16" t="s">
        <v>299</v>
      </c>
      <c r="K104" s="15">
        <v>5000</v>
      </c>
      <c r="L104" s="3" t="s">
        <v>298</v>
      </c>
      <c r="M104" s="15" t="s">
        <v>132</v>
      </c>
      <c r="N104" s="15" t="s">
        <v>686</v>
      </c>
      <c r="O104" s="15">
        <v>7</v>
      </c>
      <c r="P104" s="5" t="s">
        <v>129</v>
      </c>
      <c r="Q104" s="15" t="s">
        <v>130</v>
      </c>
      <c r="R104" s="15" t="s">
        <v>5</v>
      </c>
      <c r="S104" s="15" t="s">
        <v>34</v>
      </c>
      <c r="T104" s="15" t="s">
        <v>60</v>
      </c>
      <c r="U104" s="6" t="s">
        <v>132</v>
      </c>
      <c r="V104" s="15" t="s">
        <v>341</v>
      </c>
      <c r="W104" s="15" t="s">
        <v>324</v>
      </c>
      <c r="X104" s="15" t="s">
        <v>432</v>
      </c>
      <c r="Y104" s="15" t="s">
        <v>1</v>
      </c>
    </row>
    <row r="105" spans="1:25" s="15" customFormat="1" ht="34.299999999999997" customHeight="1">
      <c r="A105" s="15" t="s">
        <v>144</v>
      </c>
      <c r="B105" s="15" t="s">
        <v>6</v>
      </c>
      <c r="C105" s="15">
        <v>2018</v>
      </c>
      <c r="D105" s="15" t="s">
        <v>52</v>
      </c>
      <c r="E105" s="15" t="s">
        <v>0</v>
      </c>
      <c r="F105" s="15" t="s">
        <v>172</v>
      </c>
      <c r="G105" s="15" t="s">
        <v>2</v>
      </c>
      <c r="H105" s="15" t="s">
        <v>10</v>
      </c>
      <c r="I105" s="16" t="s">
        <v>145</v>
      </c>
      <c r="J105" s="16" t="s">
        <v>299</v>
      </c>
      <c r="K105" s="15">
        <v>5000</v>
      </c>
      <c r="L105" s="3" t="s">
        <v>298</v>
      </c>
      <c r="M105" s="15" t="s">
        <v>132</v>
      </c>
      <c r="N105" s="15" t="s">
        <v>686</v>
      </c>
      <c r="O105" s="15">
        <v>7</v>
      </c>
      <c r="P105" s="5" t="s">
        <v>275</v>
      </c>
      <c r="Q105" s="15" t="s">
        <v>131</v>
      </c>
      <c r="R105" s="15" t="s">
        <v>5</v>
      </c>
      <c r="S105" s="15" t="s">
        <v>27</v>
      </c>
      <c r="T105" s="15" t="s">
        <v>60</v>
      </c>
      <c r="U105" s="6" t="s">
        <v>132</v>
      </c>
      <c r="V105" s="15" t="s">
        <v>341</v>
      </c>
      <c r="W105" s="15" t="s">
        <v>323</v>
      </c>
      <c r="X105" s="15" t="s">
        <v>431</v>
      </c>
      <c r="Y105" s="15" t="s">
        <v>1</v>
      </c>
    </row>
    <row r="106" spans="1:25" s="15" customFormat="1" ht="34.299999999999997" customHeight="1">
      <c r="A106" s="15" t="s">
        <v>144</v>
      </c>
      <c r="B106" s="15" t="s">
        <v>6</v>
      </c>
      <c r="C106" s="15">
        <v>2018</v>
      </c>
      <c r="D106" s="15" t="s">
        <v>52</v>
      </c>
      <c r="E106" s="15" t="s">
        <v>0</v>
      </c>
      <c r="F106" s="15" t="s">
        <v>172</v>
      </c>
      <c r="G106" s="15" t="s">
        <v>2</v>
      </c>
      <c r="H106" s="15" t="s">
        <v>10</v>
      </c>
      <c r="I106" s="16" t="s">
        <v>145</v>
      </c>
      <c r="J106" s="16" t="s">
        <v>299</v>
      </c>
      <c r="K106" s="15">
        <v>5000</v>
      </c>
      <c r="L106" s="3" t="s">
        <v>298</v>
      </c>
      <c r="M106" s="15" t="s">
        <v>132</v>
      </c>
      <c r="N106" s="15" t="s">
        <v>686</v>
      </c>
      <c r="O106" s="15">
        <v>7</v>
      </c>
      <c r="P106" s="5" t="s">
        <v>275</v>
      </c>
      <c r="Q106" s="15" t="s">
        <v>131</v>
      </c>
      <c r="R106" s="15" t="s">
        <v>5</v>
      </c>
      <c r="S106" s="15" t="s">
        <v>27</v>
      </c>
      <c r="T106" s="15" t="s">
        <v>60</v>
      </c>
      <c r="U106" s="6" t="s">
        <v>132</v>
      </c>
      <c r="V106" s="15" t="s">
        <v>341</v>
      </c>
      <c r="W106" s="15" t="s">
        <v>324</v>
      </c>
      <c r="X106" s="15" t="s">
        <v>432</v>
      </c>
      <c r="Y106" s="15" t="s">
        <v>1</v>
      </c>
    </row>
    <row r="107" spans="1:25" s="15" customFormat="1" ht="34.299999999999997" customHeight="1">
      <c r="A107" s="6" t="s">
        <v>147</v>
      </c>
      <c r="B107" s="6" t="s">
        <v>4</v>
      </c>
      <c r="C107" s="6">
        <v>2017</v>
      </c>
      <c r="D107" s="11" t="s">
        <v>174</v>
      </c>
      <c r="E107" s="6" t="s">
        <v>0</v>
      </c>
      <c r="F107" s="15" t="s">
        <v>172</v>
      </c>
      <c r="G107" s="6" t="s">
        <v>1</v>
      </c>
      <c r="H107" s="6" t="s">
        <v>10</v>
      </c>
      <c r="I107" s="19" t="s">
        <v>146</v>
      </c>
      <c r="J107" s="19" t="s">
        <v>299</v>
      </c>
      <c r="K107" s="6">
        <v>1000</v>
      </c>
      <c r="L107" s="6" t="s">
        <v>298</v>
      </c>
      <c r="M107" s="15" t="s">
        <v>132</v>
      </c>
      <c r="N107" s="15" t="s">
        <v>686</v>
      </c>
      <c r="O107" s="6">
        <v>3</v>
      </c>
      <c r="P107" s="15" t="s">
        <v>225</v>
      </c>
      <c r="Q107" s="6" t="s">
        <v>122</v>
      </c>
      <c r="R107" s="6" t="s">
        <v>5</v>
      </c>
      <c r="S107" s="6" t="s">
        <v>27</v>
      </c>
      <c r="T107" s="6" t="s">
        <v>60</v>
      </c>
      <c r="U107" s="6" t="s">
        <v>132</v>
      </c>
      <c r="V107" s="15" t="s">
        <v>341</v>
      </c>
      <c r="W107" s="6" t="s">
        <v>325</v>
      </c>
      <c r="X107" s="11" t="s">
        <v>433</v>
      </c>
      <c r="Y107" s="6" t="s">
        <v>1</v>
      </c>
    </row>
    <row r="108" spans="1:25" s="15" customFormat="1" ht="34.299999999999997" customHeight="1">
      <c r="A108" s="6" t="s">
        <v>147</v>
      </c>
      <c r="B108" s="6" t="s">
        <v>4</v>
      </c>
      <c r="C108" s="6">
        <v>2017</v>
      </c>
      <c r="D108" s="11" t="s">
        <v>174</v>
      </c>
      <c r="E108" s="6" t="s">
        <v>0</v>
      </c>
      <c r="F108" s="15" t="s">
        <v>172</v>
      </c>
      <c r="G108" s="6" t="s">
        <v>1</v>
      </c>
      <c r="H108" s="6" t="s">
        <v>10</v>
      </c>
      <c r="I108" s="19" t="s">
        <v>146</v>
      </c>
      <c r="J108" s="19" t="s">
        <v>299</v>
      </c>
      <c r="K108" s="6">
        <v>1000</v>
      </c>
      <c r="L108" s="6" t="s">
        <v>298</v>
      </c>
      <c r="M108" s="15" t="s">
        <v>132</v>
      </c>
      <c r="N108" s="15" t="s">
        <v>686</v>
      </c>
      <c r="O108" s="6">
        <v>3</v>
      </c>
      <c r="P108" s="15" t="s">
        <v>225</v>
      </c>
      <c r="Q108" s="6" t="s">
        <v>122</v>
      </c>
      <c r="R108" s="6" t="s">
        <v>5</v>
      </c>
      <c r="S108" s="6" t="s">
        <v>27</v>
      </c>
      <c r="T108" s="6" t="s">
        <v>60</v>
      </c>
      <c r="U108" s="6" t="s">
        <v>132</v>
      </c>
      <c r="V108" s="15" t="s">
        <v>341</v>
      </c>
      <c r="W108" s="6" t="s">
        <v>325</v>
      </c>
      <c r="X108" s="11" t="s">
        <v>434</v>
      </c>
      <c r="Y108" s="6" t="s">
        <v>2</v>
      </c>
    </row>
    <row r="109" spans="1:25" s="15" customFormat="1" ht="34.299999999999997" customHeight="1">
      <c r="A109" s="6" t="s">
        <v>147</v>
      </c>
      <c r="B109" s="6" t="s">
        <v>4</v>
      </c>
      <c r="C109" s="6">
        <v>2017</v>
      </c>
      <c r="D109" s="11" t="s">
        <v>174</v>
      </c>
      <c r="E109" s="6" t="s">
        <v>0</v>
      </c>
      <c r="F109" s="15" t="s">
        <v>172</v>
      </c>
      <c r="G109" s="6" t="s">
        <v>1</v>
      </c>
      <c r="H109" s="6" t="s">
        <v>10</v>
      </c>
      <c r="I109" s="19" t="s">
        <v>146</v>
      </c>
      <c r="J109" s="19" t="s">
        <v>299</v>
      </c>
      <c r="K109" s="6">
        <v>1000</v>
      </c>
      <c r="L109" s="6" t="s">
        <v>298</v>
      </c>
      <c r="M109" s="15" t="s">
        <v>132</v>
      </c>
      <c r="N109" s="15" t="s">
        <v>686</v>
      </c>
      <c r="O109" s="6">
        <v>3</v>
      </c>
      <c r="P109" s="15" t="s">
        <v>225</v>
      </c>
      <c r="Q109" s="6" t="s">
        <v>122</v>
      </c>
      <c r="R109" s="6" t="s">
        <v>5</v>
      </c>
      <c r="S109" s="6" t="s">
        <v>27</v>
      </c>
      <c r="T109" s="6" t="s">
        <v>60</v>
      </c>
      <c r="U109" s="6" t="s">
        <v>132</v>
      </c>
      <c r="V109" s="15" t="s">
        <v>341</v>
      </c>
      <c r="W109" s="6" t="s">
        <v>325</v>
      </c>
      <c r="X109" s="11" t="s">
        <v>435</v>
      </c>
      <c r="Y109" s="6" t="s">
        <v>1</v>
      </c>
    </row>
    <row r="110" spans="1:25" s="15" customFormat="1" ht="34.299999999999997" customHeight="1">
      <c r="A110" s="6" t="s">
        <v>147</v>
      </c>
      <c r="B110" s="6" t="s">
        <v>4</v>
      </c>
      <c r="C110" s="6">
        <v>2017</v>
      </c>
      <c r="D110" s="11" t="s">
        <v>174</v>
      </c>
      <c r="E110" s="6" t="s">
        <v>0</v>
      </c>
      <c r="F110" s="15" t="s">
        <v>172</v>
      </c>
      <c r="G110" s="6" t="s">
        <v>1</v>
      </c>
      <c r="H110" s="6" t="s">
        <v>10</v>
      </c>
      <c r="I110" s="19" t="s">
        <v>146</v>
      </c>
      <c r="J110" s="19" t="s">
        <v>299</v>
      </c>
      <c r="K110" s="6">
        <v>1000</v>
      </c>
      <c r="L110" s="6" t="s">
        <v>298</v>
      </c>
      <c r="M110" s="15" t="s">
        <v>132</v>
      </c>
      <c r="N110" s="15" t="s">
        <v>686</v>
      </c>
      <c r="O110" s="6">
        <v>3</v>
      </c>
      <c r="P110" s="15" t="s">
        <v>225</v>
      </c>
      <c r="Q110" s="6" t="s">
        <v>122</v>
      </c>
      <c r="R110" s="6" t="s">
        <v>5</v>
      </c>
      <c r="S110" s="6" t="s">
        <v>27</v>
      </c>
      <c r="T110" s="6" t="s">
        <v>60</v>
      </c>
      <c r="U110" s="6" t="s">
        <v>132</v>
      </c>
      <c r="V110" s="15" t="s">
        <v>341</v>
      </c>
      <c r="W110" s="6" t="s">
        <v>325</v>
      </c>
      <c r="X110" s="11" t="s">
        <v>434</v>
      </c>
      <c r="Y110" s="6" t="s">
        <v>2</v>
      </c>
    </row>
    <row r="111" spans="1:25" s="15" customFormat="1" ht="34.299999999999997" customHeight="1">
      <c r="A111" s="6" t="s">
        <v>147</v>
      </c>
      <c r="B111" s="6" t="s">
        <v>4</v>
      </c>
      <c r="C111" s="6">
        <v>2017</v>
      </c>
      <c r="D111" s="11" t="s">
        <v>174</v>
      </c>
      <c r="E111" s="6" t="s">
        <v>0</v>
      </c>
      <c r="F111" s="15" t="s">
        <v>172</v>
      </c>
      <c r="G111" s="6" t="s">
        <v>1</v>
      </c>
      <c r="H111" s="6" t="s">
        <v>10</v>
      </c>
      <c r="I111" s="19" t="s">
        <v>146</v>
      </c>
      <c r="J111" s="19" t="s">
        <v>299</v>
      </c>
      <c r="K111" s="6">
        <v>1000</v>
      </c>
      <c r="L111" s="6" t="s">
        <v>298</v>
      </c>
      <c r="M111" s="15" t="s">
        <v>132</v>
      </c>
      <c r="N111" s="15" t="s">
        <v>686</v>
      </c>
      <c r="O111" s="6">
        <v>3</v>
      </c>
      <c r="P111" s="15" t="s">
        <v>225</v>
      </c>
      <c r="Q111" s="6" t="s">
        <v>122</v>
      </c>
      <c r="R111" s="6" t="s">
        <v>5</v>
      </c>
      <c r="S111" s="6" t="s">
        <v>27</v>
      </c>
      <c r="T111" s="6" t="s">
        <v>60</v>
      </c>
      <c r="U111" s="6" t="s">
        <v>132</v>
      </c>
      <c r="V111" s="15" t="s">
        <v>341</v>
      </c>
      <c r="W111" s="6" t="s">
        <v>325</v>
      </c>
      <c r="X111" s="11" t="s">
        <v>436</v>
      </c>
      <c r="Y111" s="6" t="s">
        <v>2</v>
      </c>
    </row>
    <row r="112" spans="1:25" s="15" customFormat="1" ht="34.299999999999997" customHeight="1">
      <c r="A112" s="6" t="s">
        <v>147</v>
      </c>
      <c r="B112" s="6" t="s">
        <v>4</v>
      </c>
      <c r="C112" s="6">
        <v>2017</v>
      </c>
      <c r="D112" s="11" t="s">
        <v>174</v>
      </c>
      <c r="E112" s="6" t="s">
        <v>0</v>
      </c>
      <c r="F112" s="15" t="s">
        <v>172</v>
      </c>
      <c r="G112" s="6" t="s">
        <v>1</v>
      </c>
      <c r="H112" s="6" t="s">
        <v>10</v>
      </c>
      <c r="I112" s="19" t="s">
        <v>146</v>
      </c>
      <c r="J112" s="19" t="s">
        <v>299</v>
      </c>
      <c r="K112" s="6">
        <v>1000</v>
      </c>
      <c r="L112" s="6" t="s">
        <v>298</v>
      </c>
      <c r="M112" s="15" t="s">
        <v>132</v>
      </c>
      <c r="N112" s="15" t="s">
        <v>686</v>
      </c>
      <c r="O112" s="6">
        <v>3</v>
      </c>
      <c r="P112" s="15" t="s">
        <v>225</v>
      </c>
      <c r="Q112" s="6" t="s">
        <v>122</v>
      </c>
      <c r="R112" s="6" t="s">
        <v>5</v>
      </c>
      <c r="S112" s="6" t="s">
        <v>27</v>
      </c>
      <c r="T112" s="6" t="s">
        <v>60</v>
      </c>
      <c r="U112" s="6" t="s">
        <v>132</v>
      </c>
      <c r="V112" s="15" t="s">
        <v>341</v>
      </c>
      <c r="W112" s="6" t="s">
        <v>325</v>
      </c>
      <c r="X112" s="11" t="s">
        <v>437</v>
      </c>
      <c r="Y112" s="6" t="s">
        <v>2</v>
      </c>
    </row>
    <row r="113" spans="1:25" s="15" customFormat="1" ht="34.299999999999997" customHeight="1">
      <c r="A113" s="6" t="s">
        <v>147</v>
      </c>
      <c r="B113" s="6" t="s">
        <v>4</v>
      </c>
      <c r="C113" s="6">
        <v>2017</v>
      </c>
      <c r="D113" s="11" t="s">
        <v>174</v>
      </c>
      <c r="E113" s="6" t="s">
        <v>0</v>
      </c>
      <c r="F113" s="15" t="s">
        <v>172</v>
      </c>
      <c r="G113" s="6" t="s">
        <v>1</v>
      </c>
      <c r="H113" s="6" t="s">
        <v>10</v>
      </c>
      <c r="I113" s="19" t="s">
        <v>146</v>
      </c>
      <c r="J113" s="19" t="s">
        <v>299</v>
      </c>
      <c r="K113" s="6">
        <v>1000</v>
      </c>
      <c r="L113" s="6" t="s">
        <v>298</v>
      </c>
      <c r="M113" s="15" t="s">
        <v>132</v>
      </c>
      <c r="N113" s="15" t="s">
        <v>686</v>
      </c>
      <c r="O113" s="6">
        <v>3</v>
      </c>
      <c r="P113" s="15" t="s">
        <v>225</v>
      </c>
      <c r="Q113" s="6" t="s">
        <v>122</v>
      </c>
      <c r="R113" s="6" t="s">
        <v>5</v>
      </c>
      <c r="S113" s="6" t="s">
        <v>27</v>
      </c>
      <c r="T113" s="6" t="s">
        <v>60</v>
      </c>
      <c r="U113" s="6" t="s">
        <v>132</v>
      </c>
      <c r="V113" s="15" t="s">
        <v>341</v>
      </c>
      <c r="W113" s="6" t="s">
        <v>325</v>
      </c>
      <c r="X113" s="11" t="s">
        <v>438</v>
      </c>
      <c r="Y113" s="6" t="s">
        <v>2</v>
      </c>
    </row>
    <row r="114" spans="1:25" s="15" customFormat="1" ht="34.299999999999997" customHeight="1">
      <c r="A114" s="6" t="s">
        <v>147</v>
      </c>
      <c r="B114" s="6" t="s">
        <v>4</v>
      </c>
      <c r="C114" s="6">
        <v>2017</v>
      </c>
      <c r="D114" s="11" t="s">
        <v>174</v>
      </c>
      <c r="E114" s="6" t="s">
        <v>0</v>
      </c>
      <c r="F114" s="15" t="s">
        <v>172</v>
      </c>
      <c r="G114" s="6" t="s">
        <v>1</v>
      </c>
      <c r="H114" s="6" t="s">
        <v>10</v>
      </c>
      <c r="I114" s="19" t="s">
        <v>146</v>
      </c>
      <c r="J114" s="19" t="s">
        <v>299</v>
      </c>
      <c r="K114" s="6">
        <v>1000</v>
      </c>
      <c r="L114" s="6" t="s">
        <v>298</v>
      </c>
      <c r="M114" s="15" t="s">
        <v>132</v>
      </c>
      <c r="N114" s="15" t="s">
        <v>686</v>
      </c>
      <c r="O114" s="6">
        <v>3</v>
      </c>
      <c r="P114" s="15" t="s">
        <v>225</v>
      </c>
      <c r="Q114" s="6" t="s">
        <v>122</v>
      </c>
      <c r="R114" s="6" t="s">
        <v>5</v>
      </c>
      <c r="S114" s="6" t="s">
        <v>27</v>
      </c>
      <c r="T114" s="6" t="s">
        <v>60</v>
      </c>
      <c r="U114" s="6" t="s">
        <v>132</v>
      </c>
      <c r="V114" s="15" t="s">
        <v>341</v>
      </c>
      <c r="W114" s="6" t="s">
        <v>325</v>
      </c>
      <c r="X114" s="11" t="s">
        <v>439</v>
      </c>
      <c r="Y114" s="6" t="s">
        <v>1</v>
      </c>
    </row>
    <row r="115" spans="1:25" s="15" customFormat="1" ht="34.299999999999997" customHeight="1">
      <c r="A115" s="15" t="s">
        <v>148</v>
      </c>
      <c r="B115" s="15" t="s">
        <v>4</v>
      </c>
      <c r="C115" s="15">
        <v>2017</v>
      </c>
      <c r="D115" s="15" t="s">
        <v>3</v>
      </c>
      <c r="E115" s="15" t="s">
        <v>0</v>
      </c>
      <c r="F115" s="15" t="s">
        <v>172</v>
      </c>
      <c r="G115" s="15" t="s">
        <v>1</v>
      </c>
      <c r="H115" s="15" t="s">
        <v>10</v>
      </c>
      <c r="I115" s="16" t="s">
        <v>146</v>
      </c>
      <c r="J115" s="16" t="s">
        <v>299</v>
      </c>
      <c r="K115" s="15">
        <v>1000</v>
      </c>
      <c r="L115" s="16" t="s">
        <v>298</v>
      </c>
      <c r="M115" s="15">
        <v>14691225516174.953</v>
      </c>
      <c r="N115" s="15" t="s">
        <v>301</v>
      </c>
      <c r="O115" s="15">
        <v>5</v>
      </c>
      <c r="P115" s="15" t="s">
        <v>225</v>
      </c>
      <c r="Q115" s="15" t="s">
        <v>122</v>
      </c>
      <c r="R115" s="15" t="s">
        <v>5</v>
      </c>
      <c r="S115" s="15" t="s">
        <v>27</v>
      </c>
      <c r="T115" s="15" t="s">
        <v>276</v>
      </c>
      <c r="U115" s="6" t="s">
        <v>132</v>
      </c>
      <c r="V115" s="15" t="s">
        <v>341</v>
      </c>
      <c r="W115" s="6" t="s">
        <v>325</v>
      </c>
      <c r="X115" s="15" t="s">
        <v>440</v>
      </c>
      <c r="Y115" s="15" t="s">
        <v>1</v>
      </c>
    </row>
    <row r="116" spans="1:25" s="15" customFormat="1" ht="34.299999999999997" customHeight="1">
      <c r="A116" s="15" t="s">
        <v>148</v>
      </c>
      <c r="B116" s="15" t="s">
        <v>4</v>
      </c>
      <c r="C116" s="15">
        <v>2017</v>
      </c>
      <c r="D116" s="15" t="s">
        <v>3</v>
      </c>
      <c r="E116" s="15" t="s">
        <v>0</v>
      </c>
      <c r="F116" s="15" t="s">
        <v>172</v>
      </c>
      <c r="G116" s="15" t="s">
        <v>1</v>
      </c>
      <c r="H116" s="15" t="s">
        <v>10</v>
      </c>
      <c r="I116" s="16" t="s">
        <v>146</v>
      </c>
      <c r="J116" s="16" t="s">
        <v>299</v>
      </c>
      <c r="K116" s="15">
        <v>1000</v>
      </c>
      <c r="L116" s="16" t="s">
        <v>298</v>
      </c>
      <c r="M116" s="15">
        <v>14691225516174.953</v>
      </c>
      <c r="N116" s="15" t="s">
        <v>301</v>
      </c>
      <c r="O116" s="15">
        <v>5</v>
      </c>
      <c r="P116" s="15" t="s">
        <v>225</v>
      </c>
      <c r="Q116" s="15" t="s">
        <v>122</v>
      </c>
      <c r="R116" s="15" t="s">
        <v>5</v>
      </c>
      <c r="S116" s="15" t="s">
        <v>27</v>
      </c>
      <c r="T116" s="15" t="s">
        <v>276</v>
      </c>
      <c r="U116" s="6" t="s">
        <v>132</v>
      </c>
      <c r="V116" s="15" t="s">
        <v>341</v>
      </c>
      <c r="W116" s="6" t="s">
        <v>325</v>
      </c>
      <c r="X116" s="11" t="s">
        <v>441</v>
      </c>
      <c r="Y116" s="15" t="s">
        <v>1</v>
      </c>
    </row>
    <row r="117" spans="1:25" s="15" customFormat="1" ht="34.299999999999997" customHeight="1">
      <c r="A117" s="15" t="s">
        <v>148</v>
      </c>
      <c r="B117" s="15" t="s">
        <v>4</v>
      </c>
      <c r="C117" s="15">
        <v>2017</v>
      </c>
      <c r="D117" s="15" t="s">
        <v>3</v>
      </c>
      <c r="E117" s="15" t="s">
        <v>0</v>
      </c>
      <c r="F117" s="15" t="s">
        <v>172</v>
      </c>
      <c r="G117" s="15" t="s">
        <v>1</v>
      </c>
      <c r="H117" s="15" t="s">
        <v>10</v>
      </c>
      <c r="I117" s="16" t="s">
        <v>146</v>
      </c>
      <c r="J117" s="16" t="s">
        <v>299</v>
      </c>
      <c r="K117" s="15">
        <v>1000</v>
      </c>
      <c r="L117" s="16" t="s">
        <v>298</v>
      </c>
      <c r="M117" s="15">
        <v>14691225516174.953</v>
      </c>
      <c r="N117" s="15" t="s">
        <v>301</v>
      </c>
      <c r="O117" s="15">
        <v>5</v>
      </c>
      <c r="P117" s="15" t="s">
        <v>225</v>
      </c>
      <c r="Q117" s="15" t="s">
        <v>122</v>
      </c>
      <c r="R117" s="15" t="s">
        <v>5</v>
      </c>
      <c r="S117" s="15" t="s">
        <v>27</v>
      </c>
      <c r="T117" s="15" t="s">
        <v>276</v>
      </c>
      <c r="U117" s="6" t="s">
        <v>132</v>
      </c>
      <c r="V117" s="15" t="s">
        <v>341</v>
      </c>
      <c r="W117" s="15" t="s">
        <v>323</v>
      </c>
      <c r="X117" s="15" t="s">
        <v>431</v>
      </c>
      <c r="Y117" s="15" t="s">
        <v>1</v>
      </c>
    </row>
    <row r="118" spans="1:25" s="15" customFormat="1" ht="34.299999999999997" customHeight="1">
      <c r="A118" s="15" t="s">
        <v>148</v>
      </c>
      <c r="B118" s="15" t="s">
        <v>4</v>
      </c>
      <c r="C118" s="15">
        <v>2017</v>
      </c>
      <c r="D118" s="15" t="s">
        <v>3</v>
      </c>
      <c r="E118" s="15" t="s">
        <v>0</v>
      </c>
      <c r="F118" s="15" t="s">
        <v>172</v>
      </c>
      <c r="G118" s="15" t="s">
        <v>1</v>
      </c>
      <c r="H118" s="15" t="s">
        <v>10</v>
      </c>
      <c r="I118" s="16" t="s">
        <v>146</v>
      </c>
      <c r="J118" s="16" t="s">
        <v>299</v>
      </c>
      <c r="K118" s="15">
        <v>1000</v>
      </c>
      <c r="L118" s="16" t="s">
        <v>298</v>
      </c>
      <c r="M118" s="15">
        <v>14691225516174.953</v>
      </c>
      <c r="N118" s="15" t="s">
        <v>301</v>
      </c>
      <c r="O118" s="15">
        <v>5</v>
      </c>
      <c r="P118" s="15" t="s">
        <v>225</v>
      </c>
      <c r="Q118" s="15" t="s">
        <v>122</v>
      </c>
      <c r="R118" s="15" t="s">
        <v>5</v>
      </c>
      <c r="S118" s="15" t="s">
        <v>27</v>
      </c>
      <c r="T118" s="15" t="s">
        <v>276</v>
      </c>
      <c r="U118" s="6" t="s">
        <v>132</v>
      </c>
      <c r="V118" s="15" t="s">
        <v>317</v>
      </c>
      <c r="W118" s="15" t="s">
        <v>335</v>
      </c>
      <c r="X118" s="3" t="s">
        <v>442</v>
      </c>
      <c r="Y118" s="15" t="s">
        <v>2</v>
      </c>
    </row>
    <row r="119" spans="1:25" s="15" customFormat="1" ht="34.299999999999997" customHeight="1">
      <c r="A119" s="15" t="s">
        <v>148</v>
      </c>
      <c r="B119" s="15" t="s">
        <v>4</v>
      </c>
      <c r="C119" s="15">
        <v>2017</v>
      </c>
      <c r="D119" s="15" t="s">
        <v>3</v>
      </c>
      <c r="E119" s="15" t="s">
        <v>0</v>
      </c>
      <c r="F119" s="15" t="s">
        <v>172</v>
      </c>
      <c r="G119" s="15" t="s">
        <v>1</v>
      </c>
      <c r="H119" s="15" t="s">
        <v>10</v>
      </c>
      <c r="I119" s="16" t="s">
        <v>146</v>
      </c>
      <c r="J119" s="16" t="s">
        <v>299</v>
      </c>
      <c r="K119" s="15">
        <v>1000</v>
      </c>
      <c r="L119" s="16" t="s">
        <v>298</v>
      </c>
      <c r="M119" s="15">
        <v>14691225516175</v>
      </c>
      <c r="N119" s="15" t="s">
        <v>301</v>
      </c>
      <c r="O119" s="15">
        <v>5</v>
      </c>
      <c r="P119" s="15" t="s">
        <v>225</v>
      </c>
      <c r="Q119" s="15" t="s">
        <v>122</v>
      </c>
      <c r="R119" s="15" t="s">
        <v>5</v>
      </c>
      <c r="S119" s="15" t="s">
        <v>27</v>
      </c>
      <c r="T119" s="15" t="s">
        <v>276</v>
      </c>
      <c r="U119" s="6" t="s">
        <v>132</v>
      </c>
      <c r="V119" s="15" t="s">
        <v>317</v>
      </c>
      <c r="W119" s="15" t="s">
        <v>335</v>
      </c>
      <c r="X119" s="3" t="s">
        <v>443</v>
      </c>
      <c r="Y119" s="15" t="s">
        <v>2</v>
      </c>
    </row>
    <row r="120" spans="1:25" s="15" customFormat="1" ht="34.299999999999997" customHeight="1">
      <c r="A120" s="15" t="s">
        <v>148</v>
      </c>
      <c r="B120" s="15" t="s">
        <v>4</v>
      </c>
      <c r="C120" s="15">
        <v>2017</v>
      </c>
      <c r="D120" s="15" t="s">
        <v>3</v>
      </c>
      <c r="E120" s="15" t="s">
        <v>0</v>
      </c>
      <c r="F120" s="15" t="s">
        <v>172</v>
      </c>
      <c r="G120" s="15" t="s">
        <v>1</v>
      </c>
      <c r="H120" s="15" t="s">
        <v>10</v>
      </c>
      <c r="I120" s="16" t="s">
        <v>146</v>
      </c>
      <c r="J120" s="16" t="s">
        <v>299</v>
      </c>
      <c r="K120" s="15">
        <v>1000</v>
      </c>
      <c r="L120" s="16" t="s">
        <v>298</v>
      </c>
      <c r="M120" s="15">
        <v>14691225516175</v>
      </c>
      <c r="N120" s="15" t="s">
        <v>301</v>
      </c>
      <c r="O120" s="15">
        <v>5</v>
      </c>
      <c r="P120" s="15" t="s">
        <v>225</v>
      </c>
      <c r="Q120" s="15" t="s">
        <v>122</v>
      </c>
      <c r="R120" s="15" t="s">
        <v>5</v>
      </c>
      <c r="S120" s="15" t="s">
        <v>27</v>
      </c>
      <c r="T120" s="15" t="s">
        <v>276</v>
      </c>
      <c r="U120" s="6" t="s">
        <v>132</v>
      </c>
      <c r="V120" s="15" t="s">
        <v>317</v>
      </c>
      <c r="W120" s="15" t="s">
        <v>335</v>
      </c>
      <c r="X120" s="3" t="s">
        <v>444</v>
      </c>
      <c r="Y120" s="15" t="s">
        <v>1</v>
      </c>
    </row>
    <row r="121" spans="1:25" s="15" customFormat="1" ht="34.299999999999997" customHeight="1">
      <c r="A121" s="15" t="s">
        <v>148</v>
      </c>
      <c r="B121" s="15" t="s">
        <v>4</v>
      </c>
      <c r="C121" s="15">
        <v>2017</v>
      </c>
      <c r="D121" s="15" t="s">
        <v>3</v>
      </c>
      <c r="E121" s="15" t="s">
        <v>0</v>
      </c>
      <c r="F121" s="15" t="s">
        <v>172</v>
      </c>
      <c r="G121" s="15" t="s">
        <v>1</v>
      </c>
      <c r="H121" s="15" t="s">
        <v>10</v>
      </c>
      <c r="I121" s="16" t="s">
        <v>146</v>
      </c>
      <c r="J121" s="16" t="s">
        <v>299</v>
      </c>
      <c r="K121" s="15">
        <v>1000</v>
      </c>
      <c r="L121" s="16" t="s">
        <v>298</v>
      </c>
      <c r="M121" s="15">
        <v>14691225516175</v>
      </c>
      <c r="N121" s="15" t="s">
        <v>301</v>
      </c>
      <c r="O121" s="15">
        <v>5</v>
      </c>
      <c r="P121" s="15" t="s">
        <v>225</v>
      </c>
      <c r="Q121" s="15" t="s">
        <v>122</v>
      </c>
      <c r="R121" s="15" t="s">
        <v>5</v>
      </c>
      <c r="S121" s="15" t="s">
        <v>27</v>
      </c>
      <c r="T121" s="15" t="s">
        <v>276</v>
      </c>
      <c r="U121" s="6" t="s">
        <v>132</v>
      </c>
      <c r="V121" s="15" t="s">
        <v>341</v>
      </c>
      <c r="W121" s="15" t="s">
        <v>233</v>
      </c>
      <c r="X121" s="15" t="s">
        <v>445</v>
      </c>
      <c r="Y121" s="15" t="s">
        <v>2</v>
      </c>
    </row>
    <row r="122" spans="1:25" s="15" customFormat="1" ht="34.299999999999997" customHeight="1">
      <c r="A122" s="15" t="s">
        <v>148</v>
      </c>
      <c r="B122" s="15" t="s">
        <v>4</v>
      </c>
      <c r="C122" s="15">
        <v>2017</v>
      </c>
      <c r="D122" s="15" t="s">
        <v>3</v>
      </c>
      <c r="E122" s="15" t="s">
        <v>0</v>
      </c>
      <c r="F122" s="15" t="s">
        <v>172</v>
      </c>
      <c r="G122" s="15" t="s">
        <v>1</v>
      </c>
      <c r="H122" s="15" t="s">
        <v>10</v>
      </c>
      <c r="I122" s="16" t="s">
        <v>146</v>
      </c>
      <c r="J122" s="16" t="s">
        <v>299</v>
      </c>
      <c r="K122" s="15">
        <v>1000</v>
      </c>
      <c r="L122" s="16" t="s">
        <v>298</v>
      </c>
      <c r="M122" s="15">
        <v>14691225516175</v>
      </c>
      <c r="N122" s="15" t="s">
        <v>301</v>
      </c>
      <c r="O122" s="15">
        <v>5</v>
      </c>
      <c r="P122" s="15" t="s">
        <v>225</v>
      </c>
      <c r="Q122" s="15" t="s">
        <v>122</v>
      </c>
      <c r="R122" s="15" t="s">
        <v>5</v>
      </c>
      <c r="S122" s="15" t="s">
        <v>27</v>
      </c>
      <c r="T122" s="15" t="s">
        <v>276</v>
      </c>
      <c r="U122" s="6" t="s">
        <v>132</v>
      </c>
      <c r="V122" s="15" t="s">
        <v>341</v>
      </c>
      <c r="W122" s="15" t="s">
        <v>233</v>
      </c>
      <c r="X122" s="15" t="s">
        <v>446</v>
      </c>
      <c r="Y122" s="15" t="s">
        <v>2</v>
      </c>
    </row>
    <row r="123" spans="1:25" s="15" customFormat="1" ht="34.299999999999997" customHeight="1">
      <c r="A123" s="15" t="s">
        <v>148</v>
      </c>
      <c r="B123" s="15" t="s">
        <v>4</v>
      </c>
      <c r="C123" s="15">
        <v>2017</v>
      </c>
      <c r="D123" s="15" t="s">
        <v>3</v>
      </c>
      <c r="E123" s="15" t="s">
        <v>0</v>
      </c>
      <c r="F123" s="15" t="s">
        <v>172</v>
      </c>
      <c r="G123" s="15" t="s">
        <v>1</v>
      </c>
      <c r="H123" s="15" t="s">
        <v>10</v>
      </c>
      <c r="I123" s="16" t="s">
        <v>146</v>
      </c>
      <c r="J123" s="16" t="s">
        <v>299</v>
      </c>
      <c r="K123" s="15">
        <v>1000</v>
      </c>
      <c r="L123" s="16" t="s">
        <v>298</v>
      </c>
      <c r="M123" s="15">
        <v>14691225516175</v>
      </c>
      <c r="N123" s="15" t="s">
        <v>301</v>
      </c>
      <c r="O123" s="15">
        <v>5</v>
      </c>
      <c r="P123" s="15" t="s">
        <v>225</v>
      </c>
      <c r="Q123" s="15" t="s">
        <v>122</v>
      </c>
      <c r="R123" s="15" t="s">
        <v>5</v>
      </c>
      <c r="S123" s="15" t="s">
        <v>27</v>
      </c>
      <c r="T123" s="15" t="s">
        <v>276</v>
      </c>
      <c r="U123" s="6" t="s">
        <v>132</v>
      </c>
      <c r="V123" s="15" t="s">
        <v>315</v>
      </c>
      <c r="W123" s="15" t="s">
        <v>234</v>
      </c>
      <c r="X123" s="15" t="s">
        <v>447</v>
      </c>
      <c r="Y123" s="15" t="s">
        <v>1</v>
      </c>
    </row>
    <row r="124" spans="1:25" s="15" customFormat="1" ht="34.299999999999997" customHeight="1">
      <c r="A124" s="15" t="s">
        <v>148</v>
      </c>
      <c r="B124" s="15" t="s">
        <v>4</v>
      </c>
      <c r="C124" s="15">
        <v>2017</v>
      </c>
      <c r="D124" s="15" t="s">
        <v>3</v>
      </c>
      <c r="E124" s="15" t="s">
        <v>0</v>
      </c>
      <c r="F124" s="15" t="s">
        <v>172</v>
      </c>
      <c r="G124" s="15" t="s">
        <v>1</v>
      </c>
      <c r="H124" s="15" t="s">
        <v>10</v>
      </c>
      <c r="I124" s="16" t="s">
        <v>146</v>
      </c>
      <c r="J124" s="16" t="s">
        <v>299</v>
      </c>
      <c r="K124" s="15">
        <v>1000</v>
      </c>
      <c r="L124" s="16" t="s">
        <v>298</v>
      </c>
      <c r="M124" s="15">
        <v>14691225516175</v>
      </c>
      <c r="N124" s="15" t="s">
        <v>301</v>
      </c>
      <c r="O124" s="15">
        <v>5</v>
      </c>
      <c r="P124" s="15" t="s">
        <v>225</v>
      </c>
      <c r="Q124" s="15" t="s">
        <v>122</v>
      </c>
      <c r="R124" s="15" t="s">
        <v>5</v>
      </c>
      <c r="S124" s="15" t="s">
        <v>27</v>
      </c>
      <c r="T124" s="15" t="s">
        <v>276</v>
      </c>
      <c r="U124" s="6" t="s">
        <v>132</v>
      </c>
      <c r="V124" s="15" t="s">
        <v>341</v>
      </c>
      <c r="W124" s="6" t="s">
        <v>325</v>
      </c>
      <c r="X124" s="15" t="s">
        <v>448</v>
      </c>
      <c r="Y124" s="15" t="s">
        <v>1</v>
      </c>
    </row>
    <row r="125" spans="1:25" s="15" customFormat="1" ht="34.299999999999997" customHeight="1">
      <c r="A125" s="15" t="s">
        <v>148</v>
      </c>
      <c r="B125" s="15" t="s">
        <v>4</v>
      </c>
      <c r="C125" s="15">
        <v>2017</v>
      </c>
      <c r="D125" s="15" t="s">
        <v>3</v>
      </c>
      <c r="E125" s="15" t="s">
        <v>0</v>
      </c>
      <c r="F125" s="15" t="s">
        <v>172</v>
      </c>
      <c r="G125" s="15" t="s">
        <v>1</v>
      </c>
      <c r="H125" s="15" t="s">
        <v>10</v>
      </c>
      <c r="I125" s="16" t="s">
        <v>90</v>
      </c>
      <c r="J125" s="16" t="s">
        <v>300</v>
      </c>
      <c r="K125" s="15">
        <v>1000</v>
      </c>
      <c r="L125" s="16" t="s">
        <v>298</v>
      </c>
      <c r="M125" s="15">
        <v>28693.799836279206</v>
      </c>
      <c r="N125" s="6" t="s">
        <v>302</v>
      </c>
      <c r="O125" s="15">
        <v>5</v>
      </c>
      <c r="P125" s="15" t="s">
        <v>225</v>
      </c>
      <c r="Q125" s="15" t="s">
        <v>122</v>
      </c>
      <c r="R125" s="15" t="s">
        <v>5</v>
      </c>
      <c r="S125" s="15" t="s">
        <v>27</v>
      </c>
      <c r="T125" s="15" t="s">
        <v>276</v>
      </c>
      <c r="U125" s="6" t="s">
        <v>132</v>
      </c>
      <c r="V125" s="15" t="s">
        <v>341</v>
      </c>
      <c r="W125" s="6" t="s">
        <v>325</v>
      </c>
      <c r="X125" s="15" t="s">
        <v>449</v>
      </c>
      <c r="Y125" s="15" t="s">
        <v>2</v>
      </c>
    </row>
    <row r="126" spans="1:25" s="15" customFormat="1" ht="34.299999999999997" customHeight="1">
      <c r="A126" s="15" t="s">
        <v>148</v>
      </c>
      <c r="B126" s="15" t="s">
        <v>4</v>
      </c>
      <c r="C126" s="15">
        <v>2017</v>
      </c>
      <c r="D126" s="15" t="s">
        <v>3</v>
      </c>
      <c r="E126" s="15" t="s">
        <v>0</v>
      </c>
      <c r="F126" s="15" t="s">
        <v>172</v>
      </c>
      <c r="G126" s="15" t="s">
        <v>1</v>
      </c>
      <c r="H126" s="15" t="s">
        <v>10</v>
      </c>
      <c r="I126" s="16" t="s">
        <v>90</v>
      </c>
      <c r="J126" s="16" t="s">
        <v>300</v>
      </c>
      <c r="K126" s="15">
        <v>1000</v>
      </c>
      <c r="L126" s="16" t="s">
        <v>298</v>
      </c>
      <c r="M126" s="15">
        <v>28693.799836279206</v>
      </c>
      <c r="N126" s="6" t="s">
        <v>302</v>
      </c>
      <c r="O126" s="15">
        <v>5</v>
      </c>
      <c r="P126" s="15" t="s">
        <v>225</v>
      </c>
      <c r="Q126" s="15" t="s">
        <v>122</v>
      </c>
      <c r="R126" s="15" t="s">
        <v>5</v>
      </c>
      <c r="S126" s="15" t="s">
        <v>27</v>
      </c>
      <c r="T126" s="15" t="s">
        <v>276</v>
      </c>
      <c r="U126" s="6" t="s">
        <v>132</v>
      </c>
      <c r="V126" s="15" t="s">
        <v>341</v>
      </c>
      <c r="W126" s="6" t="s">
        <v>325</v>
      </c>
      <c r="X126" s="11" t="s">
        <v>441</v>
      </c>
      <c r="Y126" s="15" t="s">
        <v>2</v>
      </c>
    </row>
    <row r="127" spans="1:25" s="15" customFormat="1" ht="34.299999999999997" customHeight="1">
      <c r="A127" s="15" t="s">
        <v>148</v>
      </c>
      <c r="B127" s="15" t="s">
        <v>4</v>
      </c>
      <c r="C127" s="15">
        <v>2017</v>
      </c>
      <c r="D127" s="15" t="s">
        <v>3</v>
      </c>
      <c r="E127" s="15" t="s">
        <v>0</v>
      </c>
      <c r="F127" s="15" t="s">
        <v>172</v>
      </c>
      <c r="G127" s="15" t="s">
        <v>1</v>
      </c>
      <c r="H127" s="15" t="s">
        <v>10</v>
      </c>
      <c r="I127" s="16" t="s">
        <v>90</v>
      </c>
      <c r="J127" s="16" t="s">
        <v>300</v>
      </c>
      <c r="K127" s="15">
        <v>1000</v>
      </c>
      <c r="L127" s="16" t="s">
        <v>298</v>
      </c>
      <c r="M127" s="15">
        <v>28693.799836279206</v>
      </c>
      <c r="N127" s="6" t="s">
        <v>302</v>
      </c>
      <c r="O127" s="15">
        <v>5</v>
      </c>
      <c r="P127" s="15" t="s">
        <v>225</v>
      </c>
      <c r="Q127" s="15" t="s">
        <v>122</v>
      </c>
      <c r="R127" s="15" t="s">
        <v>5</v>
      </c>
      <c r="S127" s="15" t="s">
        <v>27</v>
      </c>
      <c r="T127" s="15" t="s">
        <v>276</v>
      </c>
      <c r="U127" s="6" t="s">
        <v>132</v>
      </c>
      <c r="V127" s="15" t="s">
        <v>341</v>
      </c>
      <c r="W127" s="15" t="s">
        <v>323</v>
      </c>
      <c r="X127" s="15" t="s">
        <v>431</v>
      </c>
      <c r="Y127" s="15" t="s">
        <v>2</v>
      </c>
    </row>
    <row r="128" spans="1:25" s="15" customFormat="1" ht="34.299999999999997" customHeight="1">
      <c r="A128" s="15" t="s">
        <v>148</v>
      </c>
      <c r="B128" s="15" t="s">
        <v>4</v>
      </c>
      <c r="C128" s="15">
        <v>2017</v>
      </c>
      <c r="D128" s="15" t="s">
        <v>3</v>
      </c>
      <c r="E128" s="15" t="s">
        <v>0</v>
      </c>
      <c r="F128" s="15" t="s">
        <v>172</v>
      </c>
      <c r="G128" s="15" t="s">
        <v>1</v>
      </c>
      <c r="H128" s="15" t="s">
        <v>10</v>
      </c>
      <c r="I128" s="16" t="s">
        <v>90</v>
      </c>
      <c r="J128" s="16" t="s">
        <v>300</v>
      </c>
      <c r="K128" s="15">
        <v>1000</v>
      </c>
      <c r="L128" s="16" t="s">
        <v>298</v>
      </c>
      <c r="M128" s="15">
        <v>28693.799836279206</v>
      </c>
      <c r="N128" s="6" t="s">
        <v>302</v>
      </c>
      <c r="O128" s="15">
        <v>5</v>
      </c>
      <c r="P128" s="15" t="s">
        <v>225</v>
      </c>
      <c r="Q128" s="15" t="s">
        <v>122</v>
      </c>
      <c r="R128" s="15" t="s">
        <v>5</v>
      </c>
      <c r="S128" s="15" t="s">
        <v>27</v>
      </c>
      <c r="T128" s="15" t="s">
        <v>276</v>
      </c>
      <c r="U128" s="6" t="s">
        <v>132</v>
      </c>
      <c r="V128" s="15" t="s">
        <v>317</v>
      </c>
      <c r="W128" s="15" t="s">
        <v>335</v>
      </c>
      <c r="X128" s="3" t="s">
        <v>442</v>
      </c>
      <c r="Y128" s="15" t="s">
        <v>2</v>
      </c>
    </row>
    <row r="129" spans="1:25" s="15" customFormat="1" ht="34.299999999999997" customHeight="1">
      <c r="A129" s="15" t="s">
        <v>148</v>
      </c>
      <c r="B129" s="15" t="s">
        <v>4</v>
      </c>
      <c r="C129" s="15">
        <v>2017</v>
      </c>
      <c r="D129" s="15" t="s">
        <v>3</v>
      </c>
      <c r="E129" s="15" t="s">
        <v>0</v>
      </c>
      <c r="F129" s="15" t="s">
        <v>172</v>
      </c>
      <c r="G129" s="15" t="s">
        <v>1</v>
      </c>
      <c r="H129" s="15" t="s">
        <v>10</v>
      </c>
      <c r="I129" s="16" t="s">
        <v>90</v>
      </c>
      <c r="J129" s="16" t="s">
        <v>300</v>
      </c>
      <c r="K129" s="15">
        <v>1000</v>
      </c>
      <c r="L129" s="16" t="s">
        <v>298</v>
      </c>
      <c r="M129" s="15">
        <v>28693.799836279206</v>
      </c>
      <c r="N129" s="6" t="s">
        <v>302</v>
      </c>
      <c r="O129" s="15">
        <v>5</v>
      </c>
      <c r="P129" s="15" t="s">
        <v>225</v>
      </c>
      <c r="Q129" s="15" t="s">
        <v>122</v>
      </c>
      <c r="R129" s="15" t="s">
        <v>5</v>
      </c>
      <c r="S129" s="15" t="s">
        <v>27</v>
      </c>
      <c r="T129" s="15" t="s">
        <v>276</v>
      </c>
      <c r="U129" s="6" t="s">
        <v>132</v>
      </c>
      <c r="V129" s="15" t="s">
        <v>317</v>
      </c>
      <c r="W129" s="15" t="s">
        <v>335</v>
      </c>
      <c r="X129" s="3" t="s">
        <v>443</v>
      </c>
      <c r="Y129" s="15" t="s">
        <v>2</v>
      </c>
    </row>
    <row r="130" spans="1:25" s="15" customFormat="1" ht="34.299999999999997" customHeight="1">
      <c r="A130" s="15" t="s">
        <v>148</v>
      </c>
      <c r="B130" s="15" t="s">
        <v>4</v>
      </c>
      <c r="C130" s="15">
        <v>2017</v>
      </c>
      <c r="D130" s="15" t="s">
        <v>3</v>
      </c>
      <c r="E130" s="15" t="s">
        <v>0</v>
      </c>
      <c r="F130" s="15" t="s">
        <v>172</v>
      </c>
      <c r="G130" s="15" t="s">
        <v>1</v>
      </c>
      <c r="H130" s="15" t="s">
        <v>10</v>
      </c>
      <c r="I130" s="16" t="s">
        <v>90</v>
      </c>
      <c r="J130" s="16" t="s">
        <v>300</v>
      </c>
      <c r="K130" s="15">
        <v>1000</v>
      </c>
      <c r="L130" s="16" t="s">
        <v>298</v>
      </c>
      <c r="M130" s="15">
        <v>28693.799836279206</v>
      </c>
      <c r="N130" s="6" t="s">
        <v>302</v>
      </c>
      <c r="O130" s="15">
        <v>5</v>
      </c>
      <c r="P130" s="15" t="s">
        <v>225</v>
      </c>
      <c r="Q130" s="15" t="s">
        <v>122</v>
      </c>
      <c r="R130" s="15" t="s">
        <v>5</v>
      </c>
      <c r="S130" s="15" t="s">
        <v>27</v>
      </c>
      <c r="T130" s="15" t="s">
        <v>276</v>
      </c>
      <c r="U130" s="6" t="s">
        <v>132</v>
      </c>
      <c r="V130" s="15" t="s">
        <v>317</v>
      </c>
      <c r="W130" s="15" t="s">
        <v>335</v>
      </c>
      <c r="X130" s="3" t="s">
        <v>444</v>
      </c>
      <c r="Y130" s="15" t="s">
        <v>1</v>
      </c>
    </row>
    <row r="131" spans="1:25" s="15" customFormat="1" ht="34.299999999999997" customHeight="1">
      <c r="A131" s="15" t="s">
        <v>148</v>
      </c>
      <c r="B131" s="15" t="s">
        <v>4</v>
      </c>
      <c r="C131" s="15">
        <v>2017</v>
      </c>
      <c r="D131" s="15" t="s">
        <v>3</v>
      </c>
      <c r="E131" s="15" t="s">
        <v>0</v>
      </c>
      <c r="F131" s="15" t="s">
        <v>172</v>
      </c>
      <c r="G131" s="15" t="s">
        <v>1</v>
      </c>
      <c r="H131" s="15" t="s">
        <v>10</v>
      </c>
      <c r="I131" s="16" t="s">
        <v>90</v>
      </c>
      <c r="J131" s="16" t="s">
        <v>300</v>
      </c>
      <c r="K131" s="15">
        <v>1000</v>
      </c>
      <c r="L131" s="16" t="s">
        <v>298</v>
      </c>
      <c r="M131" s="15">
        <v>28693.799836279206</v>
      </c>
      <c r="N131" s="6" t="s">
        <v>302</v>
      </c>
      <c r="O131" s="15">
        <v>5</v>
      </c>
      <c r="P131" s="15" t="s">
        <v>225</v>
      </c>
      <c r="Q131" s="15" t="s">
        <v>122</v>
      </c>
      <c r="R131" s="15" t="s">
        <v>5</v>
      </c>
      <c r="S131" s="15" t="s">
        <v>27</v>
      </c>
      <c r="T131" s="15" t="s">
        <v>276</v>
      </c>
      <c r="U131" s="6" t="s">
        <v>132</v>
      </c>
      <c r="V131" s="15" t="s">
        <v>341</v>
      </c>
      <c r="W131" s="15" t="s">
        <v>233</v>
      </c>
      <c r="X131" s="15" t="s">
        <v>445</v>
      </c>
      <c r="Y131" s="15" t="s">
        <v>1</v>
      </c>
    </row>
    <row r="132" spans="1:25" s="15" customFormat="1" ht="34.299999999999997" customHeight="1">
      <c r="A132" s="15" t="s">
        <v>148</v>
      </c>
      <c r="B132" s="15" t="s">
        <v>4</v>
      </c>
      <c r="C132" s="15">
        <v>2017</v>
      </c>
      <c r="D132" s="15" t="s">
        <v>3</v>
      </c>
      <c r="E132" s="15" t="s">
        <v>0</v>
      </c>
      <c r="F132" s="15" t="s">
        <v>172</v>
      </c>
      <c r="G132" s="15" t="s">
        <v>1</v>
      </c>
      <c r="H132" s="15" t="s">
        <v>10</v>
      </c>
      <c r="I132" s="16" t="s">
        <v>90</v>
      </c>
      <c r="J132" s="16" t="s">
        <v>300</v>
      </c>
      <c r="K132" s="15">
        <v>1000</v>
      </c>
      <c r="L132" s="16" t="s">
        <v>298</v>
      </c>
      <c r="M132" s="15">
        <v>28693.799836279206</v>
      </c>
      <c r="N132" s="6" t="s">
        <v>302</v>
      </c>
      <c r="O132" s="15">
        <v>5</v>
      </c>
      <c r="P132" s="15" t="s">
        <v>225</v>
      </c>
      <c r="Q132" s="15" t="s">
        <v>122</v>
      </c>
      <c r="R132" s="15" t="s">
        <v>5</v>
      </c>
      <c r="S132" s="15" t="s">
        <v>27</v>
      </c>
      <c r="T132" s="15" t="s">
        <v>276</v>
      </c>
      <c r="U132" s="6" t="s">
        <v>132</v>
      </c>
      <c r="V132" s="15" t="s">
        <v>341</v>
      </c>
      <c r="W132" s="15" t="s">
        <v>233</v>
      </c>
      <c r="X132" s="15" t="s">
        <v>446</v>
      </c>
      <c r="Y132" s="15" t="s">
        <v>2</v>
      </c>
    </row>
    <row r="133" spans="1:25" s="15" customFormat="1" ht="34.299999999999997" customHeight="1">
      <c r="A133" s="15" t="s">
        <v>148</v>
      </c>
      <c r="B133" s="15" t="s">
        <v>4</v>
      </c>
      <c r="C133" s="15">
        <v>2017</v>
      </c>
      <c r="D133" s="15" t="s">
        <v>3</v>
      </c>
      <c r="E133" s="15" t="s">
        <v>0</v>
      </c>
      <c r="F133" s="15" t="s">
        <v>172</v>
      </c>
      <c r="G133" s="15" t="s">
        <v>1</v>
      </c>
      <c r="H133" s="15" t="s">
        <v>10</v>
      </c>
      <c r="I133" s="16" t="s">
        <v>90</v>
      </c>
      <c r="J133" s="16" t="s">
        <v>300</v>
      </c>
      <c r="K133" s="15">
        <v>1000</v>
      </c>
      <c r="L133" s="16" t="s">
        <v>298</v>
      </c>
      <c r="M133" s="15">
        <v>28693.799836279206</v>
      </c>
      <c r="N133" s="6" t="s">
        <v>302</v>
      </c>
      <c r="O133" s="15">
        <v>5</v>
      </c>
      <c r="P133" s="15" t="s">
        <v>225</v>
      </c>
      <c r="Q133" s="15" t="s">
        <v>122</v>
      </c>
      <c r="R133" s="15" t="s">
        <v>5</v>
      </c>
      <c r="S133" s="15" t="s">
        <v>27</v>
      </c>
      <c r="T133" s="15" t="s">
        <v>276</v>
      </c>
      <c r="U133" s="6" t="s">
        <v>132</v>
      </c>
      <c r="V133" s="15" t="s">
        <v>315</v>
      </c>
      <c r="W133" s="15" t="s">
        <v>234</v>
      </c>
      <c r="X133" s="15" t="s">
        <v>447</v>
      </c>
      <c r="Y133" s="15" t="s">
        <v>1</v>
      </c>
    </row>
    <row r="134" spans="1:25" s="15" customFormat="1" ht="34.299999999999997" customHeight="1">
      <c r="A134" s="15" t="s">
        <v>148</v>
      </c>
      <c r="B134" s="15" t="s">
        <v>4</v>
      </c>
      <c r="C134" s="15">
        <v>2017</v>
      </c>
      <c r="D134" s="15" t="s">
        <v>3</v>
      </c>
      <c r="E134" s="15" t="s">
        <v>0</v>
      </c>
      <c r="F134" s="15" t="s">
        <v>172</v>
      </c>
      <c r="G134" s="15" t="s">
        <v>1</v>
      </c>
      <c r="H134" s="15" t="s">
        <v>10</v>
      </c>
      <c r="I134" s="16" t="s">
        <v>90</v>
      </c>
      <c r="J134" s="16" t="s">
        <v>300</v>
      </c>
      <c r="K134" s="15">
        <v>1000</v>
      </c>
      <c r="L134" s="16" t="s">
        <v>298</v>
      </c>
      <c r="M134" s="15">
        <v>28693.799836279206</v>
      </c>
      <c r="N134" s="6" t="s">
        <v>302</v>
      </c>
      <c r="O134" s="15">
        <v>5</v>
      </c>
      <c r="P134" s="15" t="s">
        <v>225</v>
      </c>
      <c r="Q134" s="15" t="s">
        <v>122</v>
      </c>
      <c r="R134" s="15" t="s">
        <v>5</v>
      </c>
      <c r="S134" s="15" t="s">
        <v>27</v>
      </c>
      <c r="T134" s="15" t="s">
        <v>276</v>
      </c>
      <c r="U134" s="6" t="s">
        <v>132</v>
      </c>
      <c r="V134" s="15" t="s">
        <v>341</v>
      </c>
      <c r="W134" s="6" t="s">
        <v>325</v>
      </c>
      <c r="X134" s="15" t="s">
        <v>450</v>
      </c>
      <c r="Y134" s="15" t="s">
        <v>1</v>
      </c>
    </row>
    <row r="135" spans="1:25" s="15" customFormat="1" ht="34.299999999999997" customHeight="1">
      <c r="A135" s="15" t="s">
        <v>149</v>
      </c>
      <c r="B135" s="15" t="s">
        <v>175</v>
      </c>
      <c r="C135" s="15">
        <v>2018</v>
      </c>
      <c r="D135" s="3" t="s">
        <v>176</v>
      </c>
      <c r="E135" s="15" t="s">
        <v>7</v>
      </c>
      <c r="F135" s="15" t="s">
        <v>172</v>
      </c>
      <c r="G135" s="15" t="s">
        <v>2</v>
      </c>
      <c r="H135" s="15" t="s">
        <v>10</v>
      </c>
      <c r="I135" s="16" t="s">
        <v>177</v>
      </c>
      <c r="J135" s="16" t="s">
        <v>303</v>
      </c>
      <c r="K135" s="15">
        <v>50000</v>
      </c>
      <c r="L135" s="15" t="s">
        <v>298</v>
      </c>
      <c r="M135" s="15">
        <v>20739.375936102206</v>
      </c>
      <c r="N135" s="6" t="s">
        <v>302</v>
      </c>
      <c r="O135" s="15">
        <v>4</v>
      </c>
      <c r="P135" s="15" t="s">
        <v>178</v>
      </c>
      <c r="Q135" s="15" t="s">
        <v>179</v>
      </c>
      <c r="R135" s="15" t="s">
        <v>173</v>
      </c>
      <c r="S135" s="15" t="s">
        <v>27</v>
      </c>
      <c r="T135" s="15" t="s">
        <v>276</v>
      </c>
      <c r="U135" s="15" t="s">
        <v>132</v>
      </c>
      <c r="V135" s="15" t="s">
        <v>315</v>
      </c>
      <c r="W135" s="15" t="s">
        <v>69</v>
      </c>
      <c r="X135" s="15" t="s">
        <v>424</v>
      </c>
      <c r="Y135" s="15" t="s">
        <v>2</v>
      </c>
    </row>
    <row r="136" spans="1:25" s="15" customFormat="1" ht="34.299999999999997" customHeight="1">
      <c r="A136" s="15" t="s">
        <v>149</v>
      </c>
      <c r="B136" s="15" t="s">
        <v>175</v>
      </c>
      <c r="C136" s="15">
        <v>2018</v>
      </c>
      <c r="D136" s="3" t="s">
        <v>176</v>
      </c>
      <c r="E136" s="15" t="s">
        <v>7</v>
      </c>
      <c r="F136" s="15" t="s">
        <v>172</v>
      </c>
      <c r="G136" s="15" t="s">
        <v>2</v>
      </c>
      <c r="H136" s="15" t="s">
        <v>10</v>
      </c>
      <c r="I136" s="16" t="s">
        <v>177</v>
      </c>
      <c r="J136" s="16" t="s">
        <v>303</v>
      </c>
      <c r="K136" s="15">
        <v>50000</v>
      </c>
      <c r="L136" s="15" t="s">
        <v>298</v>
      </c>
      <c r="M136" s="15">
        <v>20739.375936102206</v>
      </c>
      <c r="N136" s="6" t="s">
        <v>302</v>
      </c>
      <c r="O136" s="15">
        <v>4</v>
      </c>
      <c r="P136" s="15" t="s">
        <v>178</v>
      </c>
      <c r="Q136" s="15" t="s">
        <v>179</v>
      </c>
      <c r="R136" s="15" t="s">
        <v>173</v>
      </c>
      <c r="S136" s="15" t="s">
        <v>27</v>
      </c>
      <c r="T136" s="15" t="s">
        <v>276</v>
      </c>
      <c r="U136" s="15" t="s">
        <v>132</v>
      </c>
      <c r="V136" s="15" t="s">
        <v>317</v>
      </c>
      <c r="W136" s="15" t="s">
        <v>180</v>
      </c>
      <c r="X136" s="15" t="s">
        <v>451</v>
      </c>
      <c r="Y136" s="15" t="s">
        <v>2</v>
      </c>
    </row>
    <row r="137" spans="1:25" s="15" customFormat="1" ht="34.299999999999997" customHeight="1">
      <c r="A137" s="15" t="s">
        <v>149</v>
      </c>
      <c r="B137" s="15" t="s">
        <v>175</v>
      </c>
      <c r="C137" s="15">
        <v>2018</v>
      </c>
      <c r="D137" s="3" t="s">
        <v>176</v>
      </c>
      <c r="E137" s="15" t="s">
        <v>7</v>
      </c>
      <c r="F137" s="15" t="s">
        <v>172</v>
      </c>
      <c r="G137" s="15" t="s">
        <v>2</v>
      </c>
      <c r="H137" s="15" t="s">
        <v>10</v>
      </c>
      <c r="I137" s="16" t="s">
        <v>177</v>
      </c>
      <c r="J137" s="16" t="s">
        <v>303</v>
      </c>
      <c r="K137" s="15">
        <v>50000</v>
      </c>
      <c r="L137" s="15" t="s">
        <v>298</v>
      </c>
      <c r="M137" s="15">
        <v>20739.375936102206</v>
      </c>
      <c r="N137" s="6" t="s">
        <v>302</v>
      </c>
      <c r="O137" s="15">
        <v>4</v>
      </c>
      <c r="P137" s="15" t="s">
        <v>178</v>
      </c>
      <c r="Q137" s="15" t="s">
        <v>179</v>
      </c>
      <c r="R137" s="15" t="s">
        <v>173</v>
      </c>
      <c r="S137" s="15" t="s">
        <v>27</v>
      </c>
      <c r="T137" s="15" t="s">
        <v>276</v>
      </c>
      <c r="U137" s="15" t="s">
        <v>132</v>
      </c>
      <c r="V137" s="15" t="s">
        <v>317</v>
      </c>
      <c r="W137" s="15" t="s">
        <v>335</v>
      </c>
      <c r="X137" s="15" t="s">
        <v>442</v>
      </c>
      <c r="Y137" s="15" t="s">
        <v>2</v>
      </c>
    </row>
    <row r="138" spans="1:25" s="15" customFormat="1" ht="34.299999999999997" customHeight="1">
      <c r="A138" s="15" t="s">
        <v>149</v>
      </c>
      <c r="B138" s="15" t="s">
        <v>175</v>
      </c>
      <c r="C138" s="15">
        <v>2018</v>
      </c>
      <c r="D138" s="3" t="s">
        <v>176</v>
      </c>
      <c r="E138" s="15" t="s">
        <v>7</v>
      </c>
      <c r="F138" s="15" t="s">
        <v>172</v>
      </c>
      <c r="G138" s="15" t="s">
        <v>2</v>
      </c>
      <c r="H138" s="15" t="s">
        <v>10</v>
      </c>
      <c r="I138" s="16" t="s">
        <v>177</v>
      </c>
      <c r="J138" s="16" t="s">
        <v>303</v>
      </c>
      <c r="K138" s="15">
        <v>50000</v>
      </c>
      <c r="L138" s="15" t="s">
        <v>298</v>
      </c>
      <c r="M138" s="15">
        <v>20739.375936102206</v>
      </c>
      <c r="N138" s="6" t="s">
        <v>302</v>
      </c>
      <c r="O138" s="15">
        <v>4</v>
      </c>
      <c r="P138" s="15" t="s">
        <v>178</v>
      </c>
      <c r="Q138" s="15" t="s">
        <v>179</v>
      </c>
      <c r="R138" s="15" t="s">
        <v>173</v>
      </c>
      <c r="S138" s="15" t="s">
        <v>27</v>
      </c>
      <c r="T138" s="15" t="s">
        <v>276</v>
      </c>
      <c r="U138" s="15" t="s">
        <v>132</v>
      </c>
      <c r="V138" s="15" t="s">
        <v>317</v>
      </c>
      <c r="W138" s="15" t="s">
        <v>335</v>
      </c>
      <c r="X138" s="15" t="s">
        <v>452</v>
      </c>
      <c r="Y138" s="15" t="s">
        <v>1</v>
      </c>
    </row>
    <row r="139" spans="1:25" s="15" customFormat="1" ht="34.299999999999997" customHeight="1">
      <c r="A139" s="15" t="s">
        <v>149</v>
      </c>
      <c r="B139" s="15" t="s">
        <v>175</v>
      </c>
      <c r="C139" s="15">
        <v>2018</v>
      </c>
      <c r="D139" s="3" t="s">
        <v>176</v>
      </c>
      <c r="E139" s="15" t="s">
        <v>7</v>
      </c>
      <c r="F139" s="15" t="s">
        <v>172</v>
      </c>
      <c r="G139" s="15" t="s">
        <v>2</v>
      </c>
      <c r="H139" s="15" t="s">
        <v>10</v>
      </c>
      <c r="I139" s="16" t="s">
        <v>177</v>
      </c>
      <c r="J139" s="16" t="s">
        <v>303</v>
      </c>
      <c r="K139" s="15">
        <v>50000</v>
      </c>
      <c r="L139" s="15" t="s">
        <v>298</v>
      </c>
      <c r="M139" s="15">
        <v>20739.375936102206</v>
      </c>
      <c r="N139" s="6" t="s">
        <v>302</v>
      </c>
      <c r="O139" s="15">
        <v>4</v>
      </c>
      <c r="P139" s="15" t="s">
        <v>178</v>
      </c>
      <c r="Q139" s="15" t="s">
        <v>179</v>
      </c>
      <c r="R139" s="15" t="s">
        <v>173</v>
      </c>
      <c r="S139" s="15" t="s">
        <v>27</v>
      </c>
      <c r="T139" s="15" t="s">
        <v>276</v>
      </c>
      <c r="U139" s="15" t="s">
        <v>132</v>
      </c>
      <c r="V139" s="15" t="s">
        <v>316</v>
      </c>
      <c r="W139" s="15" t="s">
        <v>332</v>
      </c>
      <c r="X139" s="15" t="s">
        <v>453</v>
      </c>
      <c r="Y139" s="15" t="s">
        <v>2</v>
      </c>
    </row>
    <row r="140" spans="1:25" s="15" customFormat="1" ht="34.299999999999997" customHeight="1">
      <c r="A140" s="15" t="s">
        <v>149</v>
      </c>
      <c r="B140" s="15" t="s">
        <v>175</v>
      </c>
      <c r="C140" s="15">
        <v>2018</v>
      </c>
      <c r="D140" s="3" t="s">
        <v>176</v>
      </c>
      <c r="E140" s="15" t="s">
        <v>7</v>
      </c>
      <c r="F140" s="15" t="s">
        <v>172</v>
      </c>
      <c r="G140" s="15" t="s">
        <v>2</v>
      </c>
      <c r="H140" s="15" t="s">
        <v>10</v>
      </c>
      <c r="I140" s="16" t="s">
        <v>177</v>
      </c>
      <c r="J140" s="16" t="s">
        <v>303</v>
      </c>
      <c r="K140" s="15">
        <v>50000</v>
      </c>
      <c r="L140" s="15" t="s">
        <v>298</v>
      </c>
      <c r="M140" s="15">
        <v>20739.375936102206</v>
      </c>
      <c r="N140" s="6" t="s">
        <v>302</v>
      </c>
      <c r="O140" s="15">
        <v>4</v>
      </c>
      <c r="P140" s="15" t="s">
        <v>178</v>
      </c>
      <c r="Q140" s="15" t="s">
        <v>179</v>
      </c>
      <c r="R140" s="15" t="s">
        <v>173</v>
      </c>
      <c r="S140" s="15" t="s">
        <v>27</v>
      </c>
      <c r="T140" s="15" t="s">
        <v>276</v>
      </c>
      <c r="U140" s="15" t="s">
        <v>132</v>
      </c>
      <c r="V140" s="15" t="s">
        <v>316</v>
      </c>
      <c r="W140" s="15" t="s">
        <v>332</v>
      </c>
      <c r="X140" s="15" t="s">
        <v>454</v>
      </c>
      <c r="Y140" s="15" t="s">
        <v>2</v>
      </c>
    </row>
    <row r="141" spans="1:25" s="15" customFormat="1" ht="34.299999999999997" customHeight="1">
      <c r="A141" s="15" t="s">
        <v>149</v>
      </c>
      <c r="B141" s="15" t="s">
        <v>175</v>
      </c>
      <c r="C141" s="15">
        <v>2018</v>
      </c>
      <c r="D141" s="3" t="s">
        <v>176</v>
      </c>
      <c r="E141" s="15" t="s">
        <v>7</v>
      </c>
      <c r="F141" s="15" t="s">
        <v>172</v>
      </c>
      <c r="G141" s="15" t="s">
        <v>2</v>
      </c>
      <c r="H141" s="15" t="s">
        <v>10</v>
      </c>
      <c r="I141" s="16" t="s">
        <v>177</v>
      </c>
      <c r="J141" s="16" t="s">
        <v>303</v>
      </c>
      <c r="K141" s="15">
        <v>50000</v>
      </c>
      <c r="L141" s="15" t="s">
        <v>298</v>
      </c>
      <c r="M141" s="15">
        <v>20739.375936102206</v>
      </c>
      <c r="N141" s="6" t="s">
        <v>302</v>
      </c>
      <c r="O141" s="15">
        <v>4</v>
      </c>
      <c r="P141" s="15" t="s">
        <v>178</v>
      </c>
      <c r="Q141" s="15" t="s">
        <v>179</v>
      </c>
      <c r="R141" s="15" t="s">
        <v>173</v>
      </c>
      <c r="S141" s="15" t="s">
        <v>27</v>
      </c>
      <c r="T141" s="15" t="s">
        <v>276</v>
      </c>
      <c r="U141" s="15" t="s">
        <v>132</v>
      </c>
      <c r="V141" s="15" t="s">
        <v>316</v>
      </c>
      <c r="W141" s="15" t="s">
        <v>333</v>
      </c>
      <c r="X141" s="15" t="s">
        <v>455</v>
      </c>
      <c r="Y141" s="15" t="s">
        <v>2</v>
      </c>
    </row>
    <row r="142" spans="1:25" s="15" customFormat="1" ht="34.299999999999997" customHeight="1">
      <c r="A142" s="15" t="s">
        <v>149</v>
      </c>
      <c r="B142" s="15" t="s">
        <v>175</v>
      </c>
      <c r="C142" s="15">
        <v>2018</v>
      </c>
      <c r="D142" s="3" t="s">
        <v>176</v>
      </c>
      <c r="E142" s="15" t="s">
        <v>7</v>
      </c>
      <c r="F142" s="15" t="s">
        <v>172</v>
      </c>
      <c r="G142" s="15" t="s">
        <v>2</v>
      </c>
      <c r="H142" s="15" t="s">
        <v>10</v>
      </c>
      <c r="I142" s="16" t="s">
        <v>177</v>
      </c>
      <c r="J142" s="16" t="s">
        <v>303</v>
      </c>
      <c r="K142" s="15">
        <v>50000</v>
      </c>
      <c r="L142" s="15" t="s">
        <v>298</v>
      </c>
      <c r="M142" s="15">
        <v>20739.375936102206</v>
      </c>
      <c r="N142" s="6" t="s">
        <v>302</v>
      </c>
      <c r="O142" s="15">
        <v>4</v>
      </c>
      <c r="P142" s="15" t="s">
        <v>178</v>
      </c>
      <c r="Q142" s="15" t="s">
        <v>179</v>
      </c>
      <c r="R142" s="15" t="s">
        <v>173</v>
      </c>
      <c r="S142" s="15" t="s">
        <v>27</v>
      </c>
      <c r="T142" s="15" t="s">
        <v>276</v>
      </c>
      <c r="U142" s="15" t="s">
        <v>132</v>
      </c>
      <c r="V142" s="15" t="s">
        <v>316</v>
      </c>
      <c r="W142" s="15" t="s">
        <v>333</v>
      </c>
      <c r="X142" s="15" t="s">
        <v>456</v>
      </c>
      <c r="Y142" s="15" t="s">
        <v>2</v>
      </c>
    </row>
    <row r="143" spans="1:25" s="15" customFormat="1" ht="34.299999999999997" customHeight="1">
      <c r="A143" s="15" t="s">
        <v>149</v>
      </c>
      <c r="B143" s="15" t="s">
        <v>175</v>
      </c>
      <c r="C143" s="15">
        <v>2018</v>
      </c>
      <c r="D143" s="3" t="s">
        <v>176</v>
      </c>
      <c r="E143" s="15" t="s">
        <v>7</v>
      </c>
      <c r="F143" s="15" t="s">
        <v>172</v>
      </c>
      <c r="G143" s="15" t="s">
        <v>2</v>
      </c>
      <c r="H143" s="15" t="s">
        <v>10</v>
      </c>
      <c r="I143" s="16" t="s">
        <v>177</v>
      </c>
      <c r="J143" s="16" t="s">
        <v>303</v>
      </c>
      <c r="K143" s="15">
        <v>50000</v>
      </c>
      <c r="L143" s="15" t="s">
        <v>298</v>
      </c>
      <c r="M143" s="15">
        <v>20739.375936102206</v>
      </c>
      <c r="N143" s="6" t="s">
        <v>302</v>
      </c>
      <c r="O143" s="15">
        <v>4</v>
      </c>
      <c r="P143" s="15" t="s">
        <v>178</v>
      </c>
      <c r="Q143" s="15" t="s">
        <v>179</v>
      </c>
      <c r="R143" s="15" t="s">
        <v>173</v>
      </c>
      <c r="S143" s="15" t="s">
        <v>27</v>
      </c>
      <c r="T143" s="15" t="s">
        <v>276</v>
      </c>
      <c r="U143" s="15" t="s">
        <v>132</v>
      </c>
      <c r="V143" s="15" t="s">
        <v>317</v>
      </c>
      <c r="W143" s="15" t="s">
        <v>335</v>
      </c>
      <c r="X143" s="15" t="s">
        <v>458</v>
      </c>
      <c r="Y143" s="15" t="s">
        <v>2</v>
      </c>
    </row>
    <row r="144" spans="1:25" s="15" customFormat="1" ht="34.299999999999997" customHeight="1">
      <c r="A144" s="15" t="s">
        <v>149</v>
      </c>
      <c r="B144" s="15" t="s">
        <v>175</v>
      </c>
      <c r="C144" s="15">
        <v>2018</v>
      </c>
      <c r="D144" s="3" t="s">
        <v>176</v>
      </c>
      <c r="E144" s="15" t="s">
        <v>7</v>
      </c>
      <c r="F144" s="15" t="s">
        <v>172</v>
      </c>
      <c r="G144" s="15" t="s">
        <v>2</v>
      </c>
      <c r="H144" s="15" t="s">
        <v>10</v>
      </c>
      <c r="I144" s="16" t="s">
        <v>177</v>
      </c>
      <c r="J144" s="16" t="s">
        <v>303</v>
      </c>
      <c r="K144" s="15">
        <v>50000</v>
      </c>
      <c r="L144" s="15" t="s">
        <v>298</v>
      </c>
      <c r="M144" s="15">
        <v>20739.375936102206</v>
      </c>
      <c r="N144" s="6" t="s">
        <v>302</v>
      </c>
      <c r="O144" s="15">
        <v>4</v>
      </c>
      <c r="P144" s="15" t="s">
        <v>178</v>
      </c>
      <c r="Q144" s="15" t="s">
        <v>179</v>
      </c>
      <c r="R144" s="15" t="s">
        <v>173</v>
      </c>
      <c r="S144" s="15" t="s">
        <v>27</v>
      </c>
      <c r="T144" s="15" t="s">
        <v>276</v>
      </c>
      <c r="U144" s="15" t="s">
        <v>132</v>
      </c>
      <c r="V144" s="15" t="s">
        <v>317</v>
      </c>
      <c r="W144" s="15" t="s">
        <v>335</v>
      </c>
      <c r="X144" s="15" t="s">
        <v>442</v>
      </c>
      <c r="Y144" s="15" t="s">
        <v>2</v>
      </c>
    </row>
    <row r="145" spans="1:25" s="15" customFormat="1" ht="34.299999999999997" customHeight="1">
      <c r="A145" s="15" t="s">
        <v>149</v>
      </c>
      <c r="B145" s="15" t="s">
        <v>175</v>
      </c>
      <c r="C145" s="15">
        <v>2018</v>
      </c>
      <c r="D145" s="3" t="s">
        <v>176</v>
      </c>
      <c r="E145" s="15" t="s">
        <v>7</v>
      </c>
      <c r="F145" s="15" t="s">
        <v>172</v>
      </c>
      <c r="G145" s="15" t="s">
        <v>2</v>
      </c>
      <c r="H145" s="15" t="s">
        <v>10</v>
      </c>
      <c r="I145" s="16" t="s">
        <v>177</v>
      </c>
      <c r="J145" s="16" t="s">
        <v>303</v>
      </c>
      <c r="K145" s="15">
        <v>50000</v>
      </c>
      <c r="L145" s="15" t="s">
        <v>298</v>
      </c>
      <c r="M145" s="15">
        <v>20739.375936102206</v>
      </c>
      <c r="N145" s="6" t="s">
        <v>302</v>
      </c>
      <c r="O145" s="15">
        <v>4</v>
      </c>
      <c r="P145" s="15" t="s">
        <v>178</v>
      </c>
      <c r="Q145" s="15" t="s">
        <v>179</v>
      </c>
      <c r="R145" s="15" t="s">
        <v>173</v>
      </c>
      <c r="S145" s="15" t="s">
        <v>27</v>
      </c>
      <c r="T145" s="15" t="s">
        <v>276</v>
      </c>
      <c r="U145" s="15" t="s">
        <v>132</v>
      </c>
      <c r="V145" s="15" t="s">
        <v>316</v>
      </c>
      <c r="W145" s="15" t="s">
        <v>333</v>
      </c>
      <c r="X145" s="15" t="s">
        <v>459</v>
      </c>
      <c r="Y145" s="15" t="s">
        <v>2</v>
      </c>
    </row>
    <row r="146" spans="1:25" s="15" customFormat="1" ht="34.299999999999997" customHeight="1">
      <c r="A146" s="15" t="s">
        <v>149</v>
      </c>
      <c r="B146" s="15" t="s">
        <v>175</v>
      </c>
      <c r="C146" s="15">
        <v>2018</v>
      </c>
      <c r="D146" s="3" t="s">
        <v>176</v>
      </c>
      <c r="E146" s="15" t="s">
        <v>7</v>
      </c>
      <c r="F146" s="15" t="s">
        <v>172</v>
      </c>
      <c r="G146" s="15" t="s">
        <v>2</v>
      </c>
      <c r="H146" s="15" t="s">
        <v>10</v>
      </c>
      <c r="I146" s="16" t="s">
        <v>177</v>
      </c>
      <c r="J146" s="16" t="s">
        <v>303</v>
      </c>
      <c r="K146" s="15">
        <v>250000</v>
      </c>
      <c r="L146" s="15" t="s">
        <v>298</v>
      </c>
      <c r="M146" s="15">
        <v>103696.87968051103</v>
      </c>
      <c r="N146" s="6" t="s">
        <v>302</v>
      </c>
      <c r="O146" s="15">
        <v>4</v>
      </c>
      <c r="P146" s="15" t="s">
        <v>178</v>
      </c>
      <c r="Q146" s="15" t="s">
        <v>179</v>
      </c>
      <c r="R146" s="15" t="s">
        <v>173</v>
      </c>
      <c r="S146" s="15" t="s">
        <v>27</v>
      </c>
      <c r="T146" s="15" t="s">
        <v>276</v>
      </c>
      <c r="U146" s="15" t="s">
        <v>132</v>
      </c>
      <c r="V146" s="15" t="s">
        <v>315</v>
      </c>
      <c r="W146" s="15" t="s">
        <v>69</v>
      </c>
      <c r="X146" s="15" t="s">
        <v>424</v>
      </c>
      <c r="Y146" s="15" t="s">
        <v>2</v>
      </c>
    </row>
    <row r="147" spans="1:25" s="15" customFormat="1" ht="34.299999999999997" customHeight="1">
      <c r="A147" s="15" t="s">
        <v>149</v>
      </c>
      <c r="B147" s="15" t="s">
        <v>175</v>
      </c>
      <c r="C147" s="15">
        <v>2018</v>
      </c>
      <c r="D147" s="3" t="s">
        <v>176</v>
      </c>
      <c r="E147" s="15" t="s">
        <v>7</v>
      </c>
      <c r="F147" s="15" t="s">
        <v>172</v>
      </c>
      <c r="G147" s="15" t="s">
        <v>2</v>
      </c>
      <c r="H147" s="15" t="s">
        <v>10</v>
      </c>
      <c r="I147" s="16" t="s">
        <v>177</v>
      </c>
      <c r="J147" s="16" t="s">
        <v>303</v>
      </c>
      <c r="K147" s="15">
        <v>250000</v>
      </c>
      <c r="L147" s="15" t="s">
        <v>298</v>
      </c>
      <c r="M147" s="15">
        <v>103696.87968051103</v>
      </c>
      <c r="N147" s="6" t="s">
        <v>302</v>
      </c>
      <c r="O147" s="15">
        <v>4</v>
      </c>
      <c r="P147" s="15" t="s">
        <v>178</v>
      </c>
      <c r="Q147" s="15" t="s">
        <v>179</v>
      </c>
      <c r="R147" s="15" t="s">
        <v>173</v>
      </c>
      <c r="S147" s="15" t="s">
        <v>27</v>
      </c>
      <c r="T147" s="15" t="s">
        <v>276</v>
      </c>
      <c r="U147" s="15" t="s">
        <v>132</v>
      </c>
      <c r="V147" s="15" t="s">
        <v>341</v>
      </c>
      <c r="W147" s="15" t="s">
        <v>323</v>
      </c>
      <c r="X147" s="15" t="s">
        <v>431</v>
      </c>
      <c r="Y147" s="15" t="s">
        <v>2</v>
      </c>
    </row>
    <row r="148" spans="1:25" s="15" customFormat="1" ht="34.299999999999997" customHeight="1">
      <c r="A148" s="15" t="s">
        <v>149</v>
      </c>
      <c r="B148" s="15" t="s">
        <v>175</v>
      </c>
      <c r="C148" s="15">
        <v>2018</v>
      </c>
      <c r="D148" s="3" t="s">
        <v>176</v>
      </c>
      <c r="E148" s="15" t="s">
        <v>7</v>
      </c>
      <c r="F148" s="15" t="s">
        <v>172</v>
      </c>
      <c r="G148" s="15" t="s">
        <v>2</v>
      </c>
      <c r="H148" s="15" t="s">
        <v>10</v>
      </c>
      <c r="I148" s="16" t="s">
        <v>177</v>
      </c>
      <c r="J148" s="16" t="s">
        <v>303</v>
      </c>
      <c r="K148" s="15">
        <v>250000</v>
      </c>
      <c r="L148" s="15" t="s">
        <v>298</v>
      </c>
      <c r="M148" s="15">
        <v>103696.87968051103</v>
      </c>
      <c r="N148" s="6" t="s">
        <v>302</v>
      </c>
      <c r="O148" s="15">
        <v>4</v>
      </c>
      <c r="P148" s="15" t="s">
        <v>178</v>
      </c>
      <c r="Q148" s="15" t="s">
        <v>179</v>
      </c>
      <c r="R148" s="15" t="s">
        <v>173</v>
      </c>
      <c r="S148" s="15" t="s">
        <v>27</v>
      </c>
      <c r="T148" s="15" t="s">
        <v>276</v>
      </c>
      <c r="U148" s="15" t="s">
        <v>132</v>
      </c>
      <c r="V148" s="15" t="s">
        <v>341</v>
      </c>
      <c r="W148" s="15" t="s">
        <v>323</v>
      </c>
      <c r="X148" s="15" t="s">
        <v>460</v>
      </c>
      <c r="Y148" s="15" t="s">
        <v>2</v>
      </c>
    </row>
    <row r="149" spans="1:25" s="15" customFormat="1" ht="34.299999999999997" customHeight="1">
      <c r="A149" s="15" t="s">
        <v>149</v>
      </c>
      <c r="B149" s="15" t="s">
        <v>175</v>
      </c>
      <c r="C149" s="15">
        <v>2018</v>
      </c>
      <c r="D149" s="3" t="s">
        <v>176</v>
      </c>
      <c r="E149" s="15" t="s">
        <v>7</v>
      </c>
      <c r="F149" s="15" t="s">
        <v>172</v>
      </c>
      <c r="G149" s="15" t="s">
        <v>2</v>
      </c>
      <c r="H149" s="15" t="s">
        <v>10</v>
      </c>
      <c r="I149" s="16" t="s">
        <v>177</v>
      </c>
      <c r="J149" s="16" t="s">
        <v>303</v>
      </c>
      <c r="K149" s="15">
        <v>250000</v>
      </c>
      <c r="L149" s="15" t="s">
        <v>298</v>
      </c>
      <c r="M149" s="15">
        <v>103696.87968051103</v>
      </c>
      <c r="N149" s="6" t="s">
        <v>302</v>
      </c>
      <c r="O149" s="15">
        <v>4</v>
      </c>
      <c r="P149" s="15" t="s">
        <v>178</v>
      </c>
      <c r="Q149" s="15" t="s">
        <v>179</v>
      </c>
      <c r="R149" s="15" t="s">
        <v>173</v>
      </c>
      <c r="S149" s="15" t="s">
        <v>27</v>
      </c>
      <c r="T149" s="15" t="s">
        <v>276</v>
      </c>
      <c r="U149" s="15" t="s">
        <v>132</v>
      </c>
      <c r="V149" s="15" t="s">
        <v>317</v>
      </c>
      <c r="W149" s="15" t="s">
        <v>180</v>
      </c>
      <c r="X149" s="15" t="s">
        <v>451</v>
      </c>
      <c r="Y149" s="15" t="s">
        <v>2</v>
      </c>
    </row>
    <row r="150" spans="1:25" s="15" customFormat="1" ht="34.299999999999997" customHeight="1">
      <c r="A150" s="15" t="s">
        <v>149</v>
      </c>
      <c r="B150" s="15" t="s">
        <v>175</v>
      </c>
      <c r="C150" s="15">
        <v>2018</v>
      </c>
      <c r="D150" s="3" t="s">
        <v>176</v>
      </c>
      <c r="E150" s="15" t="s">
        <v>7</v>
      </c>
      <c r="F150" s="15" t="s">
        <v>172</v>
      </c>
      <c r="G150" s="15" t="s">
        <v>2</v>
      </c>
      <c r="H150" s="15" t="s">
        <v>10</v>
      </c>
      <c r="I150" s="16" t="s">
        <v>177</v>
      </c>
      <c r="J150" s="16" t="s">
        <v>303</v>
      </c>
      <c r="K150" s="15">
        <v>250000</v>
      </c>
      <c r="L150" s="15" t="s">
        <v>298</v>
      </c>
      <c r="M150" s="15">
        <v>103696.87968051103</v>
      </c>
      <c r="N150" s="6" t="s">
        <v>302</v>
      </c>
      <c r="O150" s="15">
        <v>4</v>
      </c>
      <c r="P150" s="15" t="s">
        <v>178</v>
      </c>
      <c r="Q150" s="15" t="s">
        <v>179</v>
      </c>
      <c r="R150" s="15" t="s">
        <v>173</v>
      </c>
      <c r="S150" s="15" t="s">
        <v>27</v>
      </c>
      <c r="T150" s="15" t="s">
        <v>276</v>
      </c>
      <c r="U150" s="15" t="s">
        <v>132</v>
      </c>
      <c r="V150" s="15" t="s">
        <v>317</v>
      </c>
      <c r="W150" s="15" t="s">
        <v>335</v>
      </c>
      <c r="X150" s="15" t="s">
        <v>457</v>
      </c>
      <c r="Y150" s="15" t="s">
        <v>2</v>
      </c>
    </row>
    <row r="151" spans="1:25" s="15" customFormat="1" ht="34.299999999999997" customHeight="1">
      <c r="A151" s="15" t="s">
        <v>149</v>
      </c>
      <c r="B151" s="15" t="s">
        <v>175</v>
      </c>
      <c r="C151" s="15">
        <v>2018</v>
      </c>
      <c r="D151" s="3" t="s">
        <v>176</v>
      </c>
      <c r="E151" s="15" t="s">
        <v>7</v>
      </c>
      <c r="F151" s="15" t="s">
        <v>172</v>
      </c>
      <c r="G151" s="15" t="s">
        <v>2</v>
      </c>
      <c r="H151" s="15" t="s">
        <v>10</v>
      </c>
      <c r="I151" s="16" t="s">
        <v>177</v>
      </c>
      <c r="J151" s="16" t="s">
        <v>303</v>
      </c>
      <c r="K151" s="15">
        <v>250000</v>
      </c>
      <c r="L151" s="15" t="s">
        <v>298</v>
      </c>
      <c r="M151" s="15">
        <v>103696.87968051103</v>
      </c>
      <c r="N151" s="6" t="s">
        <v>302</v>
      </c>
      <c r="O151" s="15">
        <v>4</v>
      </c>
      <c r="P151" s="15" t="s">
        <v>178</v>
      </c>
      <c r="Q151" s="15" t="s">
        <v>179</v>
      </c>
      <c r="R151" s="15" t="s">
        <v>173</v>
      </c>
      <c r="S151" s="15" t="s">
        <v>27</v>
      </c>
      <c r="T151" s="15" t="s">
        <v>276</v>
      </c>
      <c r="U151" s="15" t="s">
        <v>132</v>
      </c>
      <c r="V151" s="15" t="s">
        <v>317</v>
      </c>
      <c r="W151" s="15" t="s">
        <v>335</v>
      </c>
      <c r="X151" s="15" t="s">
        <v>452</v>
      </c>
      <c r="Y151" s="15" t="s">
        <v>2</v>
      </c>
    </row>
    <row r="152" spans="1:25" s="15" customFormat="1" ht="34.299999999999997" customHeight="1">
      <c r="A152" s="15" t="s">
        <v>149</v>
      </c>
      <c r="B152" s="15" t="s">
        <v>175</v>
      </c>
      <c r="C152" s="15">
        <v>2018</v>
      </c>
      <c r="D152" s="3" t="s">
        <v>176</v>
      </c>
      <c r="E152" s="15" t="s">
        <v>7</v>
      </c>
      <c r="F152" s="15" t="s">
        <v>172</v>
      </c>
      <c r="G152" s="15" t="s">
        <v>2</v>
      </c>
      <c r="H152" s="15" t="s">
        <v>10</v>
      </c>
      <c r="I152" s="16" t="s">
        <v>177</v>
      </c>
      <c r="J152" s="16" t="s">
        <v>303</v>
      </c>
      <c r="K152" s="15">
        <v>250000</v>
      </c>
      <c r="L152" s="15" t="s">
        <v>298</v>
      </c>
      <c r="M152" s="15">
        <v>103696.87968051103</v>
      </c>
      <c r="N152" s="6" t="s">
        <v>302</v>
      </c>
      <c r="O152" s="15">
        <v>4</v>
      </c>
      <c r="P152" s="15" t="s">
        <v>178</v>
      </c>
      <c r="Q152" s="15" t="s">
        <v>179</v>
      </c>
      <c r="R152" s="15" t="s">
        <v>173</v>
      </c>
      <c r="S152" s="15" t="s">
        <v>27</v>
      </c>
      <c r="T152" s="15" t="s">
        <v>276</v>
      </c>
      <c r="U152" s="15" t="s">
        <v>132</v>
      </c>
      <c r="V152" s="15" t="s">
        <v>316</v>
      </c>
      <c r="W152" s="15" t="s">
        <v>332</v>
      </c>
      <c r="X152" s="15" t="s">
        <v>453</v>
      </c>
      <c r="Y152" s="15" t="s">
        <v>1</v>
      </c>
    </row>
    <row r="153" spans="1:25" s="15" customFormat="1" ht="34.299999999999997" customHeight="1">
      <c r="A153" s="15" t="s">
        <v>149</v>
      </c>
      <c r="B153" s="15" t="s">
        <v>175</v>
      </c>
      <c r="C153" s="15">
        <v>2018</v>
      </c>
      <c r="D153" s="3" t="s">
        <v>176</v>
      </c>
      <c r="E153" s="15" t="s">
        <v>7</v>
      </c>
      <c r="F153" s="15" t="s">
        <v>172</v>
      </c>
      <c r="G153" s="15" t="s">
        <v>2</v>
      </c>
      <c r="H153" s="15" t="s">
        <v>10</v>
      </c>
      <c r="I153" s="16" t="s">
        <v>177</v>
      </c>
      <c r="J153" s="16" t="s">
        <v>303</v>
      </c>
      <c r="K153" s="15">
        <v>250000</v>
      </c>
      <c r="L153" s="15" t="s">
        <v>298</v>
      </c>
      <c r="M153" s="15">
        <v>103696.87968051103</v>
      </c>
      <c r="N153" s="6" t="s">
        <v>302</v>
      </c>
      <c r="O153" s="15">
        <v>4</v>
      </c>
      <c r="P153" s="15" t="s">
        <v>178</v>
      </c>
      <c r="Q153" s="15" t="s">
        <v>179</v>
      </c>
      <c r="R153" s="15" t="s">
        <v>173</v>
      </c>
      <c r="S153" s="15" t="s">
        <v>27</v>
      </c>
      <c r="T153" s="15" t="s">
        <v>276</v>
      </c>
      <c r="U153" s="15" t="s">
        <v>132</v>
      </c>
      <c r="V153" s="15" t="s">
        <v>316</v>
      </c>
      <c r="W153" s="15" t="s">
        <v>332</v>
      </c>
      <c r="X153" s="15" t="s">
        <v>454</v>
      </c>
      <c r="Y153" s="15" t="s">
        <v>2</v>
      </c>
    </row>
    <row r="154" spans="1:25" s="15" customFormat="1" ht="34.299999999999997" customHeight="1">
      <c r="A154" s="15" t="s">
        <v>149</v>
      </c>
      <c r="B154" s="15" t="s">
        <v>175</v>
      </c>
      <c r="C154" s="15">
        <v>2018</v>
      </c>
      <c r="D154" s="3" t="s">
        <v>176</v>
      </c>
      <c r="E154" s="15" t="s">
        <v>7</v>
      </c>
      <c r="F154" s="15" t="s">
        <v>172</v>
      </c>
      <c r="G154" s="15" t="s">
        <v>2</v>
      </c>
      <c r="H154" s="15" t="s">
        <v>10</v>
      </c>
      <c r="I154" s="16" t="s">
        <v>177</v>
      </c>
      <c r="J154" s="16" t="s">
        <v>303</v>
      </c>
      <c r="K154" s="15">
        <v>250000</v>
      </c>
      <c r="L154" s="15" t="s">
        <v>298</v>
      </c>
      <c r="M154" s="15">
        <v>103696.87968051103</v>
      </c>
      <c r="N154" s="6" t="s">
        <v>302</v>
      </c>
      <c r="O154" s="15">
        <v>4</v>
      </c>
      <c r="P154" s="15" t="s">
        <v>178</v>
      </c>
      <c r="Q154" s="15" t="s">
        <v>179</v>
      </c>
      <c r="R154" s="15" t="s">
        <v>173</v>
      </c>
      <c r="S154" s="15" t="s">
        <v>27</v>
      </c>
      <c r="T154" s="15" t="s">
        <v>276</v>
      </c>
      <c r="U154" s="15" t="s">
        <v>132</v>
      </c>
      <c r="V154" s="15" t="s">
        <v>316</v>
      </c>
      <c r="W154" s="15" t="s">
        <v>333</v>
      </c>
      <c r="X154" s="15" t="s">
        <v>455</v>
      </c>
      <c r="Y154" s="15" t="s">
        <v>1</v>
      </c>
    </row>
    <row r="155" spans="1:25" s="15" customFormat="1" ht="34.299999999999997" customHeight="1">
      <c r="A155" s="15" t="s">
        <v>149</v>
      </c>
      <c r="B155" s="15" t="s">
        <v>175</v>
      </c>
      <c r="C155" s="15">
        <v>2018</v>
      </c>
      <c r="D155" s="3" t="s">
        <v>176</v>
      </c>
      <c r="E155" s="15" t="s">
        <v>7</v>
      </c>
      <c r="F155" s="15" t="s">
        <v>172</v>
      </c>
      <c r="G155" s="15" t="s">
        <v>2</v>
      </c>
      <c r="H155" s="15" t="s">
        <v>10</v>
      </c>
      <c r="I155" s="16" t="s">
        <v>177</v>
      </c>
      <c r="J155" s="16" t="s">
        <v>303</v>
      </c>
      <c r="K155" s="15">
        <v>250000</v>
      </c>
      <c r="L155" s="15" t="s">
        <v>298</v>
      </c>
      <c r="M155" s="15">
        <v>103696.87968051103</v>
      </c>
      <c r="N155" s="6" t="s">
        <v>302</v>
      </c>
      <c r="O155" s="15">
        <v>4</v>
      </c>
      <c r="P155" s="15" t="s">
        <v>178</v>
      </c>
      <c r="Q155" s="15" t="s">
        <v>179</v>
      </c>
      <c r="R155" s="15" t="s">
        <v>173</v>
      </c>
      <c r="S155" s="15" t="s">
        <v>27</v>
      </c>
      <c r="T155" s="15" t="s">
        <v>276</v>
      </c>
      <c r="U155" s="15" t="s">
        <v>132</v>
      </c>
      <c r="V155" s="15" t="s">
        <v>316</v>
      </c>
      <c r="W155" s="15" t="s">
        <v>333</v>
      </c>
      <c r="X155" s="15" t="s">
        <v>456</v>
      </c>
      <c r="Y155" s="15" t="s">
        <v>2</v>
      </c>
    </row>
    <row r="156" spans="1:25" s="15" customFormat="1" ht="34.299999999999997" customHeight="1">
      <c r="A156" s="15" t="s">
        <v>149</v>
      </c>
      <c r="B156" s="15" t="s">
        <v>175</v>
      </c>
      <c r="C156" s="15">
        <v>2018</v>
      </c>
      <c r="D156" s="3" t="s">
        <v>176</v>
      </c>
      <c r="E156" s="15" t="s">
        <v>7</v>
      </c>
      <c r="F156" s="15" t="s">
        <v>172</v>
      </c>
      <c r="G156" s="15" t="s">
        <v>2</v>
      </c>
      <c r="H156" s="15" t="s">
        <v>10</v>
      </c>
      <c r="I156" s="16" t="s">
        <v>177</v>
      </c>
      <c r="J156" s="16" t="s">
        <v>303</v>
      </c>
      <c r="K156" s="15">
        <v>250000</v>
      </c>
      <c r="L156" s="15" t="s">
        <v>298</v>
      </c>
      <c r="M156" s="15">
        <v>103696.87968051103</v>
      </c>
      <c r="N156" s="6" t="s">
        <v>302</v>
      </c>
      <c r="O156" s="15">
        <v>4</v>
      </c>
      <c r="P156" s="15" t="s">
        <v>178</v>
      </c>
      <c r="Q156" s="15" t="s">
        <v>179</v>
      </c>
      <c r="R156" s="15" t="s">
        <v>173</v>
      </c>
      <c r="S156" s="15" t="s">
        <v>27</v>
      </c>
      <c r="T156" s="15" t="s">
        <v>276</v>
      </c>
      <c r="U156" s="15" t="s">
        <v>132</v>
      </c>
      <c r="V156" s="15" t="s">
        <v>317</v>
      </c>
      <c r="W156" s="15" t="s">
        <v>335</v>
      </c>
      <c r="X156" s="15" t="s">
        <v>458</v>
      </c>
      <c r="Y156" s="15" t="s">
        <v>2</v>
      </c>
    </row>
    <row r="157" spans="1:25" s="15" customFormat="1" ht="34.299999999999997" customHeight="1">
      <c r="A157" s="15" t="s">
        <v>149</v>
      </c>
      <c r="B157" s="15" t="s">
        <v>175</v>
      </c>
      <c r="C157" s="15">
        <v>2018</v>
      </c>
      <c r="D157" s="3" t="s">
        <v>176</v>
      </c>
      <c r="E157" s="15" t="s">
        <v>7</v>
      </c>
      <c r="F157" s="15" t="s">
        <v>172</v>
      </c>
      <c r="G157" s="15" t="s">
        <v>2</v>
      </c>
      <c r="H157" s="15" t="s">
        <v>10</v>
      </c>
      <c r="I157" s="16" t="s">
        <v>177</v>
      </c>
      <c r="J157" s="16" t="s">
        <v>303</v>
      </c>
      <c r="K157" s="15">
        <v>250000</v>
      </c>
      <c r="L157" s="15" t="s">
        <v>298</v>
      </c>
      <c r="M157" s="15">
        <v>103696.87968051103</v>
      </c>
      <c r="N157" s="6" t="s">
        <v>302</v>
      </c>
      <c r="O157" s="15">
        <v>4</v>
      </c>
      <c r="P157" s="15" t="s">
        <v>178</v>
      </c>
      <c r="Q157" s="15" t="s">
        <v>179</v>
      </c>
      <c r="R157" s="15" t="s">
        <v>173</v>
      </c>
      <c r="S157" s="15" t="s">
        <v>27</v>
      </c>
      <c r="T157" s="15" t="s">
        <v>276</v>
      </c>
      <c r="U157" s="15" t="s">
        <v>132</v>
      </c>
      <c r="V157" s="15" t="s">
        <v>317</v>
      </c>
      <c r="W157" s="15" t="s">
        <v>335</v>
      </c>
      <c r="X157" s="15" t="s">
        <v>442</v>
      </c>
      <c r="Y157" s="15" t="s">
        <v>2</v>
      </c>
    </row>
    <row r="158" spans="1:25" s="15" customFormat="1" ht="34.299999999999997" customHeight="1">
      <c r="A158" s="15" t="s">
        <v>149</v>
      </c>
      <c r="B158" s="15" t="s">
        <v>175</v>
      </c>
      <c r="C158" s="15">
        <v>2018</v>
      </c>
      <c r="D158" s="3" t="s">
        <v>176</v>
      </c>
      <c r="E158" s="15" t="s">
        <v>7</v>
      </c>
      <c r="F158" s="15" t="s">
        <v>172</v>
      </c>
      <c r="G158" s="15" t="s">
        <v>2</v>
      </c>
      <c r="H158" s="15" t="s">
        <v>10</v>
      </c>
      <c r="I158" s="16" t="s">
        <v>177</v>
      </c>
      <c r="J158" s="16" t="s">
        <v>303</v>
      </c>
      <c r="K158" s="15">
        <v>250000</v>
      </c>
      <c r="L158" s="15" t="s">
        <v>298</v>
      </c>
      <c r="M158" s="15">
        <v>103696.87968051103</v>
      </c>
      <c r="N158" s="6" t="s">
        <v>302</v>
      </c>
      <c r="O158" s="15">
        <v>4</v>
      </c>
      <c r="P158" s="15" t="s">
        <v>178</v>
      </c>
      <c r="Q158" s="15" t="s">
        <v>179</v>
      </c>
      <c r="R158" s="15" t="s">
        <v>173</v>
      </c>
      <c r="S158" s="15" t="s">
        <v>27</v>
      </c>
      <c r="T158" s="15" t="s">
        <v>276</v>
      </c>
      <c r="U158" s="15" t="s">
        <v>132</v>
      </c>
      <c r="V158" s="15" t="s">
        <v>316</v>
      </c>
      <c r="W158" s="15" t="s">
        <v>333</v>
      </c>
      <c r="X158" s="15" t="s">
        <v>456</v>
      </c>
      <c r="Y158" s="15" t="s">
        <v>1</v>
      </c>
    </row>
    <row r="159" spans="1:25" s="15" customFormat="1" ht="34.299999999999997" customHeight="1">
      <c r="A159" s="15" t="s">
        <v>149</v>
      </c>
      <c r="B159" s="15" t="s">
        <v>175</v>
      </c>
      <c r="C159" s="15">
        <v>2018</v>
      </c>
      <c r="D159" s="3" t="s">
        <v>176</v>
      </c>
      <c r="E159" s="15" t="s">
        <v>7</v>
      </c>
      <c r="F159" s="15" t="s">
        <v>70</v>
      </c>
      <c r="G159" s="15" t="s">
        <v>2</v>
      </c>
      <c r="H159" s="15" t="s">
        <v>10</v>
      </c>
      <c r="I159" s="16" t="s">
        <v>181</v>
      </c>
      <c r="J159" s="16" t="s">
        <v>684</v>
      </c>
      <c r="K159" s="15">
        <v>50000</v>
      </c>
      <c r="L159" s="6" t="s">
        <v>298</v>
      </c>
      <c r="M159" s="15" t="s">
        <v>132</v>
      </c>
      <c r="N159" s="6" t="s">
        <v>686</v>
      </c>
      <c r="O159" s="15">
        <v>4</v>
      </c>
      <c r="P159" s="15" t="s">
        <v>178</v>
      </c>
      <c r="Q159" s="15" t="s">
        <v>179</v>
      </c>
      <c r="R159" s="15" t="s">
        <v>173</v>
      </c>
      <c r="S159" s="15" t="s">
        <v>27</v>
      </c>
      <c r="T159" s="15" t="s">
        <v>276</v>
      </c>
      <c r="U159" s="15" t="s">
        <v>132</v>
      </c>
      <c r="V159" s="15" t="s">
        <v>315</v>
      </c>
      <c r="W159" s="15" t="s">
        <v>69</v>
      </c>
      <c r="X159" s="15" t="s">
        <v>424</v>
      </c>
      <c r="Y159" s="15" t="s">
        <v>2</v>
      </c>
    </row>
    <row r="160" spans="1:25" s="15" customFormat="1" ht="34.299999999999997" customHeight="1">
      <c r="A160" s="15" t="s">
        <v>149</v>
      </c>
      <c r="B160" s="15" t="s">
        <v>175</v>
      </c>
      <c r="C160" s="15">
        <v>2018</v>
      </c>
      <c r="D160" s="3" t="s">
        <v>176</v>
      </c>
      <c r="E160" s="15" t="s">
        <v>7</v>
      </c>
      <c r="F160" s="15" t="s">
        <v>70</v>
      </c>
      <c r="G160" s="15" t="s">
        <v>2</v>
      </c>
      <c r="H160" s="15" t="s">
        <v>10</v>
      </c>
      <c r="I160" s="16" t="s">
        <v>181</v>
      </c>
      <c r="J160" s="16" t="s">
        <v>684</v>
      </c>
      <c r="K160" s="15">
        <v>50000</v>
      </c>
      <c r="L160" s="6" t="s">
        <v>298</v>
      </c>
      <c r="M160" s="15" t="s">
        <v>132</v>
      </c>
      <c r="N160" s="6" t="s">
        <v>686</v>
      </c>
      <c r="O160" s="15">
        <v>4</v>
      </c>
      <c r="P160" s="15" t="s">
        <v>178</v>
      </c>
      <c r="Q160" s="15" t="s">
        <v>179</v>
      </c>
      <c r="R160" s="15" t="s">
        <v>173</v>
      </c>
      <c r="S160" s="15" t="s">
        <v>27</v>
      </c>
      <c r="T160" s="15" t="s">
        <v>276</v>
      </c>
      <c r="U160" s="15" t="s">
        <v>132</v>
      </c>
      <c r="V160" s="15" t="s">
        <v>317</v>
      </c>
      <c r="W160" s="15" t="s">
        <v>180</v>
      </c>
      <c r="X160" s="15" t="s">
        <v>451</v>
      </c>
      <c r="Y160" s="15" t="s">
        <v>2</v>
      </c>
    </row>
    <row r="161" spans="1:25" s="15" customFormat="1" ht="34.299999999999997" customHeight="1">
      <c r="A161" s="15" t="s">
        <v>149</v>
      </c>
      <c r="B161" s="15" t="s">
        <v>175</v>
      </c>
      <c r="C161" s="15">
        <v>2018</v>
      </c>
      <c r="D161" s="3" t="s">
        <v>176</v>
      </c>
      <c r="E161" s="15" t="s">
        <v>7</v>
      </c>
      <c r="F161" s="15" t="s">
        <v>70</v>
      </c>
      <c r="G161" s="15" t="s">
        <v>2</v>
      </c>
      <c r="H161" s="15" t="s">
        <v>10</v>
      </c>
      <c r="I161" s="16" t="s">
        <v>181</v>
      </c>
      <c r="J161" s="16" t="s">
        <v>684</v>
      </c>
      <c r="K161" s="15">
        <v>50000</v>
      </c>
      <c r="L161" s="6" t="s">
        <v>298</v>
      </c>
      <c r="M161" s="15" t="s">
        <v>132</v>
      </c>
      <c r="N161" s="6" t="s">
        <v>686</v>
      </c>
      <c r="O161" s="15">
        <v>4</v>
      </c>
      <c r="P161" s="15" t="s">
        <v>178</v>
      </c>
      <c r="Q161" s="15" t="s">
        <v>179</v>
      </c>
      <c r="R161" s="15" t="s">
        <v>173</v>
      </c>
      <c r="S161" s="15" t="s">
        <v>27</v>
      </c>
      <c r="T161" s="15" t="s">
        <v>276</v>
      </c>
      <c r="U161" s="15" t="s">
        <v>132</v>
      </c>
      <c r="V161" s="15" t="s">
        <v>317</v>
      </c>
      <c r="W161" s="15" t="s">
        <v>335</v>
      </c>
      <c r="X161" s="15" t="s">
        <v>457</v>
      </c>
      <c r="Y161" s="15" t="s">
        <v>1</v>
      </c>
    </row>
    <row r="162" spans="1:25" s="15" customFormat="1" ht="34.299999999999997" customHeight="1">
      <c r="A162" s="15" t="s">
        <v>149</v>
      </c>
      <c r="B162" s="15" t="s">
        <v>175</v>
      </c>
      <c r="C162" s="15">
        <v>2018</v>
      </c>
      <c r="D162" s="3" t="s">
        <v>176</v>
      </c>
      <c r="E162" s="15" t="s">
        <v>7</v>
      </c>
      <c r="F162" s="15" t="s">
        <v>70</v>
      </c>
      <c r="G162" s="15" t="s">
        <v>2</v>
      </c>
      <c r="H162" s="15" t="s">
        <v>10</v>
      </c>
      <c r="I162" s="16" t="s">
        <v>181</v>
      </c>
      <c r="J162" s="16" t="s">
        <v>684</v>
      </c>
      <c r="K162" s="15">
        <v>50000</v>
      </c>
      <c r="L162" s="6" t="s">
        <v>298</v>
      </c>
      <c r="M162" s="15" t="s">
        <v>132</v>
      </c>
      <c r="N162" s="6" t="s">
        <v>686</v>
      </c>
      <c r="O162" s="15">
        <v>4</v>
      </c>
      <c r="P162" s="15" t="s">
        <v>178</v>
      </c>
      <c r="Q162" s="15" t="s">
        <v>179</v>
      </c>
      <c r="R162" s="15" t="s">
        <v>173</v>
      </c>
      <c r="S162" s="15" t="s">
        <v>27</v>
      </c>
      <c r="T162" s="15" t="s">
        <v>276</v>
      </c>
      <c r="U162" s="15" t="s">
        <v>132</v>
      </c>
      <c r="V162" s="15" t="s">
        <v>317</v>
      </c>
      <c r="W162" s="15" t="s">
        <v>335</v>
      </c>
      <c r="X162" s="15" t="s">
        <v>452</v>
      </c>
      <c r="Y162" s="15" t="s">
        <v>1</v>
      </c>
    </row>
    <row r="163" spans="1:25" s="15" customFormat="1" ht="34.299999999999997" customHeight="1">
      <c r="A163" s="15" t="s">
        <v>149</v>
      </c>
      <c r="B163" s="15" t="s">
        <v>175</v>
      </c>
      <c r="C163" s="15">
        <v>2018</v>
      </c>
      <c r="D163" s="3" t="s">
        <v>176</v>
      </c>
      <c r="E163" s="15" t="s">
        <v>7</v>
      </c>
      <c r="F163" s="15" t="s">
        <v>70</v>
      </c>
      <c r="G163" s="15" t="s">
        <v>2</v>
      </c>
      <c r="H163" s="15" t="s">
        <v>10</v>
      </c>
      <c r="I163" s="16" t="s">
        <v>181</v>
      </c>
      <c r="J163" s="16" t="s">
        <v>684</v>
      </c>
      <c r="K163" s="15">
        <v>50000</v>
      </c>
      <c r="L163" s="6" t="s">
        <v>298</v>
      </c>
      <c r="M163" s="15" t="s">
        <v>132</v>
      </c>
      <c r="N163" s="6" t="s">
        <v>686</v>
      </c>
      <c r="O163" s="15">
        <v>4</v>
      </c>
      <c r="P163" s="15" t="s">
        <v>178</v>
      </c>
      <c r="Q163" s="15" t="s">
        <v>179</v>
      </c>
      <c r="R163" s="15" t="s">
        <v>173</v>
      </c>
      <c r="S163" s="15" t="s">
        <v>27</v>
      </c>
      <c r="T163" s="15" t="s">
        <v>276</v>
      </c>
      <c r="U163" s="15" t="s">
        <v>132</v>
      </c>
      <c r="V163" s="15" t="s">
        <v>316</v>
      </c>
      <c r="W163" s="15" t="s">
        <v>332</v>
      </c>
      <c r="X163" s="15" t="s">
        <v>453</v>
      </c>
      <c r="Y163" s="15" t="s">
        <v>1</v>
      </c>
    </row>
    <row r="164" spans="1:25" s="15" customFormat="1" ht="34.299999999999997" customHeight="1">
      <c r="A164" s="15" t="s">
        <v>149</v>
      </c>
      <c r="B164" s="15" t="s">
        <v>175</v>
      </c>
      <c r="C164" s="15">
        <v>2018</v>
      </c>
      <c r="D164" s="3" t="s">
        <v>176</v>
      </c>
      <c r="E164" s="15" t="s">
        <v>7</v>
      </c>
      <c r="F164" s="15" t="s">
        <v>70</v>
      </c>
      <c r="G164" s="15" t="s">
        <v>2</v>
      </c>
      <c r="H164" s="15" t="s">
        <v>10</v>
      </c>
      <c r="I164" s="16" t="s">
        <v>181</v>
      </c>
      <c r="J164" s="16" t="s">
        <v>684</v>
      </c>
      <c r="K164" s="15">
        <v>50000</v>
      </c>
      <c r="L164" s="6" t="s">
        <v>298</v>
      </c>
      <c r="M164" s="15" t="s">
        <v>132</v>
      </c>
      <c r="N164" s="6" t="s">
        <v>686</v>
      </c>
      <c r="O164" s="15">
        <v>4</v>
      </c>
      <c r="P164" s="15" t="s">
        <v>178</v>
      </c>
      <c r="Q164" s="15" t="s">
        <v>179</v>
      </c>
      <c r="R164" s="15" t="s">
        <v>173</v>
      </c>
      <c r="S164" s="15" t="s">
        <v>27</v>
      </c>
      <c r="T164" s="15" t="s">
        <v>276</v>
      </c>
      <c r="U164" s="15" t="s">
        <v>132</v>
      </c>
      <c r="V164" s="15" t="s">
        <v>316</v>
      </c>
      <c r="W164" s="15" t="s">
        <v>332</v>
      </c>
      <c r="X164" s="15" t="s">
        <v>454</v>
      </c>
      <c r="Y164" s="15" t="s">
        <v>2</v>
      </c>
    </row>
    <row r="165" spans="1:25" s="15" customFormat="1" ht="34.299999999999997" customHeight="1">
      <c r="A165" s="15" t="s">
        <v>149</v>
      </c>
      <c r="B165" s="15" t="s">
        <v>175</v>
      </c>
      <c r="C165" s="15">
        <v>2018</v>
      </c>
      <c r="D165" s="3" t="s">
        <v>176</v>
      </c>
      <c r="E165" s="15" t="s">
        <v>7</v>
      </c>
      <c r="F165" s="15" t="s">
        <v>70</v>
      </c>
      <c r="G165" s="15" t="s">
        <v>2</v>
      </c>
      <c r="H165" s="15" t="s">
        <v>10</v>
      </c>
      <c r="I165" s="16" t="s">
        <v>181</v>
      </c>
      <c r="J165" s="16" t="s">
        <v>684</v>
      </c>
      <c r="K165" s="15">
        <v>50000</v>
      </c>
      <c r="L165" s="6" t="s">
        <v>298</v>
      </c>
      <c r="M165" s="15" t="s">
        <v>132</v>
      </c>
      <c r="N165" s="6" t="s">
        <v>686</v>
      </c>
      <c r="O165" s="15">
        <v>4</v>
      </c>
      <c r="P165" s="15" t="s">
        <v>178</v>
      </c>
      <c r="Q165" s="15" t="s">
        <v>179</v>
      </c>
      <c r="R165" s="15" t="s">
        <v>173</v>
      </c>
      <c r="S165" s="15" t="s">
        <v>27</v>
      </c>
      <c r="T165" s="15" t="s">
        <v>276</v>
      </c>
      <c r="U165" s="15" t="s">
        <v>132</v>
      </c>
      <c r="V165" s="15" t="s">
        <v>316</v>
      </c>
      <c r="W165" s="15" t="s">
        <v>333</v>
      </c>
      <c r="X165" s="15" t="s">
        <v>455</v>
      </c>
      <c r="Y165" s="15" t="s">
        <v>2</v>
      </c>
    </row>
    <row r="166" spans="1:25" s="15" customFormat="1" ht="34.299999999999997" customHeight="1">
      <c r="A166" s="15" t="s">
        <v>149</v>
      </c>
      <c r="B166" s="15" t="s">
        <v>175</v>
      </c>
      <c r="C166" s="15">
        <v>2018</v>
      </c>
      <c r="D166" s="3" t="s">
        <v>176</v>
      </c>
      <c r="E166" s="15" t="s">
        <v>7</v>
      </c>
      <c r="F166" s="15" t="s">
        <v>70</v>
      </c>
      <c r="G166" s="15" t="s">
        <v>2</v>
      </c>
      <c r="H166" s="15" t="s">
        <v>10</v>
      </c>
      <c r="I166" s="16" t="s">
        <v>181</v>
      </c>
      <c r="J166" s="16" t="s">
        <v>684</v>
      </c>
      <c r="K166" s="15">
        <v>50000</v>
      </c>
      <c r="L166" s="6" t="s">
        <v>298</v>
      </c>
      <c r="M166" s="15" t="s">
        <v>132</v>
      </c>
      <c r="N166" s="6" t="s">
        <v>686</v>
      </c>
      <c r="O166" s="15">
        <v>4</v>
      </c>
      <c r="P166" s="15" t="s">
        <v>178</v>
      </c>
      <c r="Q166" s="15" t="s">
        <v>179</v>
      </c>
      <c r="R166" s="15" t="s">
        <v>173</v>
      </c>
      <c r="S166" s="15" t="s">
        <v>27</v>
      </c>
      <c r="T166" s="15" t="s">
        <v>276</v>
      </c>
      <c r="U166" s="15" t="s">
        <v>132</v>
      </c>
      <c r="V166" s="15" t="s">
        <v>316</v>
      </c>
      <c r="W166" s="15" t="s">
        <v>333</v>
      </c>
      <c r="X166" s="15" t="s">
        <v>456</v>
      </c>
      <c r="Y166" s="15" t="s">
        <v>1</v>
      </c>
    </row>
    <row r="167" spans="1:25" s="15" customFormat="1" ht="34.299999999999997" customHeight="1">
      <c r="A167" s="15" t="s">
        <v>149</v>
      </c>
      <c r="B167" s="15" t="s">
        <v>175</v>
      </c>
      <c r="C167" s="15">
        <v>2018</v>
      </c>
      <c r="D167" s="3" t="s">
        <v>176</v>
      </c>
      <c r="E167" s="15" t="s">
        <v>7</v>
      </c>
      <c r="F167" s="15" t="s">
        <v>70</v>
      </c>
      <c r="G167" s="15" t="s">
        <v>2</v>
      </c>
      <c r="H167" s="15" t="s">
        <v>10</v>
      </c>
      <c r="I167" s="16" t="s">
        <v>181</v>
      </c>
      <c r="J167" s="16" t="s">
        <v>684</v>
      </c>
      <c r="K167" s="15">
        <v>50000</v>
      </c>
      <c r="L167" s="6" t="s">
        <v>298</v>
      </c>
      <c r="M167" s="15" t="s">
        <v>132</v>
      </c>
      <c r="N167" s="6" t="s">
        <v>686</v>
      </c>
      <c r="O167" s="15">
        <v>4</v>
      </c>
      <c r="P167" s="15" t="s">
        <v>178</v>
      </c>
      <c r="Q167" s="15" t="s">
        <v>179</v>
      </c>
      <c r="R167" s="15" t="s">
        <v>173</v>
      </c>
      <c r="S167" s="15" t="s">
        <v>27</v>
      </c>
      <c r="T167" s="15" t="s">
        <v>276</v>
      </c>
      <c r="U167" s="15" t="s">
        <v>132</v>
      </c>
      <c r="V167" s="15" t="s">
        <v>317</v>
      </c>
      <c r="W167" s="15" t="s">
        <v>335</v>
      </c>
      <c r="X167" s="15" t="s">
        <v>458</v>
      </c>
      <c r="Y167" s="15" t="s">
        <v>2</v>
      </c>
    </row>
    <row r="168" spans="1:25" s="15" customFormat="1" ht="34.299999999999997" customHeight="1">
      <c r="A168" s="15" t="s">
        <v>149</v>
      </c>
      <c r="B168" s="15" t="s">
        <v>175</v>
      </c>
      <c r="C168" s="15">
        <v>2018</v>
      </c>
      <c r="D168" s="3" t="s">
        <v>176</v>
      </c>
      <c r="E168" s="15" t="s">
        <v>7</v>
      </c>
      <c r="F168" s="15" t="s">
        <v>70</v>
      </c>
      <c r="G168" s="15" t="s">
        <v>2</v>
      </c>
      <c r="H168" s="15" t="s">
        <v>10</v>
      </c>
      <c r="I168" s="16" t="s">
        <v>181</v>
      </c>
      <c r="J168" s="16" t="s">
        <v>684</v>
      </c>
      <c r="K168" s="15">
        <v>50000</v>
      </c>
      <c r="L168" s="6" t="s">
        <v>298</v>
      </c>
      <c r="M168" s="15" t="s">
        <v>132</v>
      </c>
      <c r="N168" s="6" t="s">
        <v>686</v>
      </c>
      <c r="O168" s="15">
        <v>4</v>
      </c>
      <c r="P168" s="15" t="s">
        <v>178</v>
      </c>
      <c r="Q168" s="15" t="s">
        <v>179</v>
      </c>
      <c r="R168" s="15" t="s">
        <v>173</v>
      </c>
      <c r="S168" s="15" t="s">
        <v>27</v>
      </c>
      <c r="T168" s="15" t="s">
        <v>276</v>
      </c>
      <c r="U168" s="15" t="s">
        <v>132</v>
      </c>
      <c r="V168" s="15" t="s">
        <v>317</v>
      </c>
      <c r="W168" s="15" t="s">
        <v>335</v>
      </c>
      <c r="X168" s="15" t="s">
        <v>442</v>
      </c>
      <c r="Y168" s="15" t="s">
        <v>1</v>
      </c>
    </row>
    <row r="169" spans="1:25" s="15" customFormat="1" ht="34.299999999999997" customHeight="1">
      <c r="A169" s="15" t="s">
        <v>149</v>
      </c>
      <c r="B169" s="15" t="s">
        <v>175</v>
      </c>
      <c r="C169" s="15">
        <v>2018</v>
      </c>
      <c r="D169" s="3" t="s">
        <v>176</v>
      </c>
      <c r="E169" s="15" t="s">
        <v>7</v>
      </c>
      <c r="F169" s="15" t="s">
        <v>70</v>
      </c>
      <c r="G169" s="15" t="s">
        <v>2</v>
      </c>
      <c r="H169" s="15" t="s">
        <v>10</v>
      </c>
      <c r="I169" s="16" t="s">
        <v>181</v>
      </c>
      <c r="J169" s="16" t="s">
        <v>684</v>
      </c>
      <c r="K169" s="15">
        <v>50000</v>
      </c>
      <c r="L169" s="6" t="s">
        <v>298</v>
      </c>
      <c r="M169" s="15" t="s">
        <v>132</v>
      </c>
      <c r="N169" s="6" t="s">
        <v>686</v>
      </c>
      <c r="O169" s="15">
        <v>4</v>
      </c>
      <c r="P169" s="15" t="s">
        <v>178</v>
      </c>
      <c r="Q169" s="15" t="s">
        <v>179</v>
      </c>
      <c r="R169" s="15" t="s">
        <v>173</v>
      </c>
      <c r="S169" s="15" t="s">
        <v>27</v>
      </c>
      <c r="T169" s="15" t="s">
        <v>276</v>
      </c>
      <c r="U169" s="15" t="s">
        <v>132</v>
      </c>
      <c r="V169" s="15" t="s">
        <v>316</v>
      </c>
      <c r="W169" s="15" t="s">
        <v>333</v>
      </c>
      <c r="X169" s="15" t="s">
        <v>456</v>
      </c>
      <c r="Y169" s="15" t="s">
        <v>1</v>
      </c>
    </row>
    <row r="170" spans="1:25" s="15" customFormat="1" ht="34.299999999999997" customHeight="1">
      <c r="A170" s="15" t="s">
        <v>149</v>
      </c>
      <c r="B170" s="15" t="s">
        <v>175</v>
      </c>
      <c r="C170" s="15">
        <v>2018</v>
      </c>
      <c r="D170" s="3" t="s">
        <v>176</v>
      </c>
      <c r="E170" s="15" t="s">
        <v>7</v>
      </c>
      <c r="F170" s="15" t="s">
        <v>70</v>
      </c>
      <c r="G170" s="15" t="s">
        <v>2</v>
      </c>
      <c r="H170" s="15" t="s">
        <v>10</v>
      </c>
      <c r="I170" s="16" t="s">
        <v>181</v>
      </c>
      <c r="J170" s="16" t="s">
        <v>684</v>
      </c>
      <c r="K170" s="15">
        <v>250000</v>
      </c>
      <c r="L170" s="6" t="s">
        <v>298</v>
      </c>
      <c r="M170" s="15" t="s">
        <v>132</v>
      </c>
      <c r="N170" s="6" t="s">
        <v>686</v>
      </c>
      <c r="O170" s="15">
        <v>4</v>
      </c>
      <c r="P170" s="15" t="s">
        <v>178</v>
      </c>
      <c r="Q170" s="15" t="s">
        <v>179</v>
      </c>
      <c r="R170" s="15" t="s">
        <v>173</v>
      </c>
      <c r="S170" s="15" t="s">
        <v>27</v>
      </c>
      <c r="T170" s="15" t="s">
        <v>276</v>
      </c>
      <c r="U170" s="15" t="s">
        <v>132</v>
      </c>
      <c r="V170" s="15" t="s">
        <v>315</v>
      </c>
      <c r="W170" s="15" t="s">
        <v>69</v>
      </c>
      <c r="X170" s="15" t="s">
        <v>424</v>
      </c>
      <c r="Y170" s="15" t="s">
        <v>2</v>
      </c>
    </row>
    <row r="171" spans="1:25" s="15" customFormat="1" ht="34.299999999999997" customHeight="1">
      <c r="A171" s="15" t="s">
        <v>149</v>
      </c>
      <c r="B171" s="15" t="s">
        <v>175</v>
      </c>
      <c r="C171" s="15">
        <v>2018</v>
      </c>
      <c r="D171" s="3" t="s">
        <v>176</v>
      </c>
      <c r="E171" s="15" t="s">
        <v>7</v>
      </c>
      <c r="F171" s="15" t="s">
        <v>70</v>
      </c>
      <c r="G171" s="15" t="s">
        <v>2</v>
      </c>
      <c r="H171" s="15" t="s">
        <v>10</v>
      </c>
      <c r="I171" s="16" t="s">
        <v>181</v>
      </c>
      <c r="J171" s="16" t="s">
        <v>684</v>
      </c>
      <c r="K171" s="15">
        <v>250000</v>
      </c>
      <c r="L171" s="6" t="s">
        <v>298</v>
      </c>
      <c r="M171" s="15" t="s">
        <v>132</v>
      </c>
      <c r="N171" s="6" t="s">
        <v>686</v>
      </c>
      <c r="O171" s="15">
        <v>4</v>
      </c>
      <c r="P171" s="15" t="s">
        <v>178</v>
      </c>
      <c r="Q171" s="15" t="s">
        <v>179</v>
      </c>
      <c r="R171" s="15" t="s">
        <v>173</v>
      </c>
      <c r="S171" s="15" t="s">
        <v>27</v>
      </c>
      <c r="T171" s="15" t="s">
        <v>276</v>
      </c>
      <c r="U171" s="15" t="s">
        <v>132</v>
      </c>
      <c r="V171" s="15" t="s">
        <v>341</v>
      </c>
      <c r="W171" s="15" t="s">
        <v>323</v>
      </c>
      <c r="X171" s="15" t="s">
        <v>431</v>
      </c>
      <c r="Y171" s="15" t="s">
        <v>1</v>
      </c>
    </row>
    <row r="172" spans="1:25" s="15" customFormat="1" ht="34.299999999999997" customHeight="1">
      <c r="A172" s="15" t="s">
        <v>149</v>
      </c>
      <c r="B172" s="15" t="s">
        <v>175</v>
      </c>
      <c r="C172" s="15">
        <v>2018</v>
      </c>
      <c r="D172" s="3" t="s">
        <v>176</v>
      </c>
      <c r="E172" s="15" t="s">
        <v>7</v>
      </c>
      <c r="F172" s="15" t="s">
        <v>70</v>
      </c>
      <c r="G172" s="15" t="s">
        <v>2</v>
      </c>
      <c r="H172" s="15" t="s">
        <v>10</v>
      </c>
      <c r="I172" s="16" t="s">
        <v>181</v>
      </c>
      <c r="J172" s="16" t="s">
        <v>684</v>
      </c>
      <c r="K172" s="15">
        <v>250000</v>
      </c>
      <c r="L172" s="6" t="s">
        <v>298</v>
      </c>
      <c r="M172" s="15" t="s">
        <v>132</v>
      </c>
      <c r="N172" s="6" t="s">
        <v>686</v>
      </c>
      <c r="O172" s="15">
        <v>4</v>
      </c>
      <c r="P172" s="15" t="s">
        <v>178</v>
      </c>
      <c r="Q172" s="15" t="s">
        <v>179</v>
      </c>
      <c r="R172" s="15" t="s">
        <v>173</v>
      </c>
      <c r="S172" s="15" t="s">
        <v>27</v>
      </c>
      <c r="T172" s="15" t="s">
        <v>276</v>
      </c>
      <c r="U172" s="15" t="s">
        <v>132</v>
      </c>
      <c r="V172" s="15" t="s">
        <v>341</v>
      </c>
      <c r="W172" s="15" t="s">
        <v>323</v>
      </c>
      <c r="X172" s="15" t="s">
        <v>460</v>
      </c>
      <c r="Y172" s="15" t="s">
        <v>1</v>
      </c>
    </row>
    <row r="173" spans="1:25" s="15" customFormat="1" ht="34.299999999999997" customHeight="1">
      <c r="A173" s="15" t="s">
        <v>149</v>
      </c>
      <c r="B173" s="15" t="s">
        <v>175</v>
      </c>
      <c r="C173" s="15">
        <v>2018</v>
      </c>
      <c r="D173" s="3" t="s">
        <v>176</v>
      </c>
      <c r="E173" s="15" t="s">
        <v>7</v>
      </c>
      <c r="F173" s="15" t="s">
        <v>70</v>
      </c>
      <c r="G173" s="15" t="s">
        <v>2</v>
      </c>
      <c r="H173" s="15" t="s">
        <v>10</v>
      </c>
      <c r="I173" s="16" t="s">
        <v>181</v>
      </c>
      <c r="J173" s="16" t="s">
        <v>684</v>
      </c>
      <c r="K173" s="15">
        <v>250000</v>
      </c>
      <c r="L173" s="6" t="s">
        <v>298</v>
      </c>
      <c r="M173" s="15" t="s">
        <v>132</v>
      </c>
      <c r="N173" s="6" t="s">
        <v>686</v>
      </c>
      <c r="O173" s="15">
        <v>4</v>
      </c>
      <c r="P173" s="15" t="s">
        <v>178</v>
      </c>
      <c r="Q173" s="15" t="s">
        <v>179</v>
      </c>
      <c r="R173" s="15" t="s">
        <v>173</v>
      </c>
      <c r="S173" s="15" t="s">
        <v>27</v>
      </c>
      <c r="T173" s="15" t="s">
        <v>276</v>
      </c>
      <c r="U173" s="15" t="s">
        <v>132</v>
      </c>
      <c r="V173" s="15" t="s">
        <v>317</v>
      </c>
      <c r="W173" s="15" t="s">
        <v>180</v>
      </c>
      <c r="X173" s="15" t="s">
        <v>451</v>
      </c>
      <c r="Y173" s="15" t="s">
        <v>2</v>
      </c>
    </row>
    <row r="174" spans="1:25" s="15" customFormat="1" ht="34.299999999999997" customHeight="1">
      <c r="A174" s="15" t="s">
        <v>149</v>
      </c>
      <c r="B174" s="15" t="s">
        <v>175</v>
      </c>
      <c r="C174" s="15">
        <v>2018</v>
      </c>
      <c r="D174" s="3" t="s">
        <v>176</v>
      </c>
      <c r="E174" s="15" t="s">
        <v>7</v>
      </c>
      <c r="F174" s="15" t="s">
        <v>70</v>
      </c>
      <c r="G174" s="15" t="s">
        <v>2</v>
      </c>
      <c r="H174" s="15" t="s">
        <v>10</v>
      </c>
      <c r="I174" s="16" t="s">
        <v>181</v>
      </c>
      <c r="J174" s="16" t="s">
        <v>684</v>
      </c>
      <c r="K174" s="15">
        <v>250000</v>
      </c>
      <c r="L174" s="6" t="s">
        <v>298</v>
      </c>
      <c r="M174" s="15" t="s">
        <v>132</v>
      </c>
      <c r="N174" s="6" t="s">
        <v>686</v>
      </c>
      <c r="O174" s="15">
        <v>4</v>
      </c>
      <c r="P174" s="15" t="s">
        <v>178</v>
      </c>
      <c r="Q174" s="15" t="s">
        <v>179</v>
      </c>
      <c r="R174" s="15" t="s">
        <v>173</v>
      </c>
      <c r="S174" s="15" t="s">
        <v>27</v>
      </c>
      <c r="T174" s="15" t="s">
        <v>276</v>
      </c>
      <c r="U174" s="15" t="s">
        <v>132</v>
      </c>
      <c r="V174" s="15" t="s">
        <v>317</v>
      </c>
      <c r="W174" s="15" t="s">
        <v>335</v>
      </c>
      <c r="X174" s="15" t="s">
        <v>442</v>
      </c>
      <c r="Y174" s="15" t="s">
        <v>2</v>
      </c>
    </row>
    <row r="175" spans="1:25" s="15" customFormat="1" ht="34.299999999999997" customHeight="1">
      <c r="A175" s="15" t="s">
        <v>149</v>
      </c>
      <c r="B175" s="15" t="s">
        <v>175</v>
      </c>
      <c r="C175" s="15">
        <v>2018</v>
      </c>
      <c r="D175" s="3" t="s">
        <v>176</v>
      </c>
      <c r="E175" s="15" t="s">
        <v>7</v>
      </c>
      <c r="F175" s="15" t="s">
        <v>70</v>
      </c>
      <c r="G175" s="15" t="s">
        <v>2</v>
      </c>
      <c r="H175" s="15" t="s">
        <v>10</v>
      </c>
      <c r="I175" s="16" t="s">
        <v>181</v>
      </c>
      <c r="J175" s="16" t="s">
        <v>684</v>
      </c>
      <c r="K175" s="15">
        <v>250000</v>
      </c>
      <c r="L175" s="6" t="s">
        <v>298</v>
      </c>
      <c r="M175" s="15" t="s">
        <v>132</v>
      </c>
      <c r="N175" s="6" t="s">
        <v>686</v>
      </c>
      <c r="O175" s="15">
        <v>4</v>
      </c>
      <c r="P175" s="15" t="s">
        <v>178</v>
      </c>
      <c r="Q175" s="15" t="s">
        <v>179</v>
      </c>
      <c r="R175" s="15" t="s">
        <v>173</v>
      </c>
      <c r="S175" s="15" t="s">
        <v>27</v>
      </c>
      <c r="T175" s="15" t="s">
        <v>276</v>
      </c>
      <c r="U175" s="15" t="s">
        <v>132</v>
      </c>
      <c r="V175" s="15" t="s">
        <v>317</v>
      </c>
      <c r="W175" s="15" t="s">
        <v>335</v>
      </c>
      <c r="X175" s="15" t="s">
        <v>452</v>
      </c>
      <c r="Y175" s="15" t="s">
        <v>2</v>
      </c>
    </row>
    <row r="176" spans="1:25" s="15" customFormat="1" ht="34.299999999999997" customHeight="1">
      <c r="A176" s="15" t="s">
        <v>149</v>
      </c>
      <c r="B176" s="15" t="s">
        <v>175</v>
      </c>
      <c r="C176" s="15">
        <v>2018</v>
      </c>
      <c r="D176" s="3" t="s">
        <v>176</v>
      </c>
      <c r="E176" s="15" t="s">
        <v>7</v>
      </c>
      <c r="F176" s="15" t="s">
        <v>70</v>
      </c>
      <c r="G176" s="15" t="s">
        <v>2</v>
      </c>
      <c r="H176" s="15" t="s">
        <v>10</v>
      </c>
      <c r="I176" s="16" t="s">
        <v>181</v>
      </c>
      <c r="J176" s="16" t="s">
        <v>684</v>
      </c>
      <c r="K176" s="15">
        <v>250000</v>
      </c>
      <c r="L176" s="6" t="s">
        <v>298</v>
      </c>
      <c r="M176" s="15" t="s">
        <v>132</v>
      </c>
      <c r="N176" s="6" t="s">
        <v>686</v>
      </c>
      <c r="O176" s="15">
        <v>4</v>
      </c>
      <c r="P176" s="15" t="s">
        <v>178</v>
      </c>
      <c r="Q176" s="15" t="s">
        <v>179</v>
      </c>
      <c r="R176" s="15" t="s">
        <v>173</v>
      </c>
      <c r="S176" s="15" t="s">
        <v>27</v>
      </c>
      <c r="T176" s="15" t="s">
        <v>276</v>
      </c>
      <c r="U176" s="15" t="s">
        <v>132</v>
      </c>
      <c r="V176" s="15" t="s">
        <v>316</v>
      </c>
      <c r="W176" s="15" t="s">
        <v>332</v>
      </c>
      <c r="X176" s="15" t="s">
        <v>453</v>
      </c>
      <c r="Y176" s="15" t="s">
        <v>2</v>
      </c>
    </row>
    <row r="177" spans="1:25" s="15" customFormat="1" ht="34.299999999999997" customHeight="1">
      <c r="A177" s="15" t="s">
        <v>149</v>
      </c>
      <c r="B177" s="15" t="s">
        <v>175</v>
      </c>
      <c r="C177" s="15">
        <v>2018</v>
      </c>
      <c r="D177" s="3" t="s">
        <v>176</v>
      </c>
      <c r="E177" s="15" t="s">
        <v>7</v>
      </c>
      <c r="F177" s="15" t="s">
        <v>70</v>
      </c>
      <c r="G177" s="15" t="s">
        <v>2</v>
      </c>
      <c r="H177" s="15" t="s">
        <v>10</v>
      </c>
      <c r="I177" s="16" t="s">
        <v>181</v>
      </c>
      <c r="J177" s="16" t="s">
        <v>684</v>
      </c>
      <c r="K177" s="15">
        <v>250000</v>
      </c>
      <c r="L177" s="6" t="s">
        <v>298</v>
      </c>
      <c r="M177" s="15" t="s">
        <v>132</v>
      </c>
      <c r="N177" s="6" t="s">
        <v>686</v>
      </c>
      <c r="O177" s="15">
        <v>4</v>
      </c>
      <c r="P177" s="15" t="s">
        <v>178</v>
      </c>
      <c r="Q177" s="15" t="s">
        <v>179</v>
      </c>
      <c r="R177" s="15" t="s">
        <v>173</v>
      </c>
      <c r="S177" s="15" t="s">
        <v>27</v>
      </c>
      <c r="T177" s="15" t="s">
        <v>276</v>
      </c>
      <c r="U177" s="15" t="s">
        <v>132</v>
      </c>
      <c r="V177" s="15" t="s">
        <v>316</v>
      </c>
      <c r="W177" s="15" t="s">
        <v>332</v>
      </c>
      <c r="X177" s="15" t="s">
        <v>454</v>
      </c>
      <c r="Y177" s="15" t="s">
        <v>2</v>
      </c>
    </row>
    <row r="178" spans="1:25" s="15" customFormat="1" ht="34.299999999999997" customHeight="1">
      <c r="A178" s="15" t="s">
        <v>149</v>
      </c>
      <c r="B178" s="15" t="s">
        <v>175</v>
      </c>
      <c r="C178" s="15">
        <v>2018</v>
      </c>
      <c r="D178" s="3" t="s">
        <v>176</v>
      </c>
      <c r="E178" s="15" t="s">
        <v>7</v>
      </c>
      <c r="F178" s="15" t="s">
        <v>70</v>
      </c>
      <c r="G178" s="15" t="s">
        <v>2</v>
      </c>
      <c r="H178" s="15" t="s">
        <v>10</v>
      </c>
      <c r="I178" s="16" t="s">
        <v>181</v>
      </c>
      <c r="J178" s="16" t="s">
        <v>684</v>
      </c>
      <c r="K178" s="15">
        <v>250000</v>
      </c>
      <c r="L178" s="6" t="s">
        <v>298</v>
      </c>
      <c r="M178" s="15" t="s">
        <v>132</v>
      </c>
      <c r="N178" s="6" t="s">
        <v>686</v>
      </c>
      <c r="O178" s="15">
        <v>4</v>
      </c>
      <c r="P178" s="15" t="s">
        <v>178</v>
      </c>
      <c r="Q178" s="15" t="s">
        <v>179</v>
      </c>
      <c r="R178" s="15" t="s">
        <v>173</v>
      </c>
      <c r="S178" s="15" t="s">
        <v>27</v>
      </c>
      <c r="T178" s="15" t="s">
        <v>276</v>
      </c>
      <c r="U178" s="15" t="s">
        <v>132</v>
      </c>
      <c r="V178" s="15" t="s">
        <v>316</v>
      </c>
      <c r="W178" s="15" t="s">
        <v>333</v>
      </c>
      <c r="X178" s="15" t="s">
        <v>455</v>
      </c>
      <c r="Y178" s="15" t="s">
        <v>2</v>
      </c>
    </row>
    <row r="179" spans="1:25" s="15" customFormat="1" ht="34.299999999999997" customHeight="1">
      <c r="A179" s="15" t="s">
        <v>149</v>
      </c>
      <c r="B179" s="15" t="s">
        <v>175</v>
      </c>
      <c r="C179" s="15">
        <v>2018</v>
      </c>
      <c r="D179" s="3" t="s">
        <v>176</v>
      </c>
      <c r="E179" s="15" t="s">
        <v>7</v>
      </c>
      <c r="F179" s="15" t="s">
        <v>70</v>
      </c>
      <c r="G179" s="15" t="s">
        <v>2</v>
      </c>
      <c r="H179" s="15" t="s">
        <v>10</v>
      </c>
      <c r="I179" s="16" t="s">
        <v>181</v>
      </c>
      <c r="J179" s="16" t="s">
        <v>684</v>
      </c>
      <c r="K179" s="15">
        <v>250000</v>
      </c>
      <c r="L179" s="6" t="s">
        <v>298</v>
      </c>
      <c r="M179" s="15" t="s">
        <v>132</v>
      </c>
      <c r="N179" s="6" t="s">
        <v>686</v>
      </c>
      <c r="O179" s="15">
        <v>4</v>
      </c>
      <c r="P179" s="15" t="s">
        <v>178</v>
      </c>
      <c r="Q179" s="15" t="s">
        <v>179</v>
      </c>
      <c r="R179" s="15" t="s">
        <v>173</v>
      </c>
      <c r="S179" s="15" t="s">
        <v>27</v>
      </c>
      <c r="T179" s="15" t="s">
        <v>276</v>
      </c>
      <c r="U179" s="15" t="s">
        <v>132</v>
      </c>
      <c r="V179" s="15" t="s">
        <v>316</v>
      </c>
      <c r="W179" s="15" t="s">
        <v>333</v>
      </c>
      <c r="X179" s="15" t="s">
        <v>456</v>
      </c>
      <c r="Y179" s="15" t="s">
        <v>2</v>
      </c>
    </row>
    <row r="180" spans="1:25" s="15" customFormat="1" ht="34.299999999999997" customHeight="1">
      <c r="A180" s="15" t="s">
        <v>149</v>
      </c>
      <c r="B180" s="15" t="s">
        <v>175</v>
      </c>
      <c r="C180" s="15">
        <v>2018</v>
      </c>
      <c r="D180" s="3" t="s">
        <v>176</v>
      </c>
      <c r="E180" s="15" t="s">
        <v>7</v>
      </c>
      <c r="F180" s="15" t="s">
        <v>70</v>
      </c>
      <c r="G180" s="15" t="s">
        <v>2</v>
      </c>
      <c r="H180" s="15" t="s">
        <v>10</v>
      </c>
      <c r="I180" s="16" t="s">
        <v>181</v>
      </c>
      <c r="J180" s="16" t="s">
        <v>684</v>
      </c>
      <c r="K180" s="15">
        <v>250000</v>
      </c>
      <c r="L180" s="6" t="s">
        <v>298</v>
      </c>
      <c r="M180" s="15" t="s">
        <v>132</v>
      </c>
      <c r="N180" s="6" t="s">
        <v>686</v>
      </c>
      <c r="O180" s="15">
        <v>4</v>
      </c>
      <c r="P180" s="15" t="s">
        <v>178</v>
      </c>
      <c r="Q180" s="15" t="s">
        <v>179</v>
      </c>
      <c r="R180" s="15" t="s">
        <v>173</v>
      </c>
      <c r="S180" s="15" t="s">
        <v>27</v>
      </c>
      <c r="T180" s="15" t="s">
        <v>276</v>
      </c>
      <c r="U180" s="15" t="s">
        <v>132</v>
      </c>
      <c r="V180" s="15" t="s">
        <v>317</v>
      </c>
      <c r="W180" s="15" t="s">
        <v>335</v>
      </c>
      <c r="X180" s="6" t="s">
        <v>458</v>
      </c>
      <c r="Y180" s="15" t="s">
        <v>2</v>
      </c>
    </row>
    <row r="181" spans="1:25" s="15" customFormat="1" ht="34.299999999999997" customHeight="1">
      <c r="A181" s="15" t="s">
        <v>149</v>
      </c>
      <c r="B181" s="15" t="s">
        <v>175</v>
      </c>
      <c r="C181" s="15">
        <v>2018</v>
      </c>
      <c r="D181" s="3" t="s">
        <v>176</v>
      </c>
      <c r="E181" s="15" t="s">
        <v>7</v>
      </c>
      <c r="F181" s="15" t="s">
        <v>70</v>
      </c>
      <c r="G181" s="15" t="s">
        <v>2</v>
      </c>
      <c r="H181" s="15" t="s">
        <v>10</v>
      </c>
      <c r="I181" s="16" t="s">
        <v>181</v>
      </c>
      <c r="J181" s="16" t="s">
        <v>684</v>
      </c>
      <c r="K181" s="15">
        <v>250000</v>
      </c>
      <c r="L181" s="6" t="s">
        <v>298</v>
      </c>
      <c r="M181" s="15" t="s">
        <v>132</v>
      </c>
      <c r="N181" s="6" t="s">
        <v>686</v>
      </c>
      <c r="O181" s="15">
        <v>4</v>
      </c>
      <c r="P181" s="15" t="s">
        <v>178</v>
      </c>
      <c r="Q181" s="15" t="s">
        <v>179</v>
      </c>
      <c r="R181" s="15" t="s">
        <v>173</v>
      </c>
      <c r="S181" s="15" t="s">
        <v>27</v>
      </c>
      <c r="T181" s="15" t="s">
        <v>276</v>
      </c>
      <c r="U181" s="15" t="s">
        <v>132</v>
      </c>
      <c r="V181" s="15" t="s">
        <v>317</v>
      </c>
      <c r="W181" s="15" t="s">
        <v>335</v>
      </c>
      <c r="X181" s="6" t="s">
        <v>442</v>
      </c>
      <c r="Y181" s="15" t="s">
        <v>2</v>
      </c>
    </row>
    <row r="182" spans="1:25" s="15" customFormat="1" ht="34.299999999999997" customHeight="1">
      <c r="A182" s="15" t="s">
        <v>149</v>
      </c>
      <c r="B182" s="15" t="s">
        <v>175</v>
      </c>
      <c r="C182" s="15">
        <v>2018</v>
      </c>
      <c r="D182" s="3" t="s">
        <v>176</v>
      </c>
      <c r="E182" s="15" t="s">
        <v>7</v>
      </c>
      <c r="F182" s="15" t="s">
        <v>70</v>
      </c>
      <c r="G182" s="15" t="s">
        <v>2</v>
      </c>
      <c r="H182" s="15" t="s">
        <v>10</v>
      </c>
      <c r="I182" s="16" t="s">
        <v>181</v>
      </c>
      <c r="J182" s="16" t="s">
        <v>684</v>
      </c>
      <c r="K182" s="15">
        <v>250000</v>
      </c>
      <c r="L182" s="6" t="s">
        <v>298</v>
      </c>
      <c r="M182" s="15" t="s">
        <v>132</v>
      </c>
      <c r="N182" s="6" t="s">
        <v>686</v>
      </c>
      <c r="O182" s="15">
        <v>4</v>
      </c>
      <c r="P182" s="15" t="s">
        <v>178</v>
      </c>
      <c r="Q182" s="15" t="s">
        <v>179</v>
      </c>
      <c r="R182" s="15" t="s">
        <v>173</v>
      </c>
      <c r="S182" s="15" t="s">
        <v>27</v>
      </c>
      <c r="T182" s="15" t="s">
        <v>276</v>
      </c>
      <c r="U182" s="15" t="s">
        <v>132</v>
      </c>
      <c r="V182" s="15" t="s">
        <v>316</v>
      </c>
      <c r="W182" s="15" t="s">
        <v>333</v>
      </c>
      <c r="X182" s="6" t="s">
        <v>456</v>
      </c>
      <c r="Y182" s="15" t="s">
        <v>1</v>
      </c>
    </row>
    <row r="183" spans="1:25" s="15" customFormat="1" ht="34.299999999999997" customHeight="1">
      <c r="A183" s="15" t="s">
        <v>150</v>
      </c>
      <c r="B183" s="15" t="s">
        <v>31</v>
      </c>
      <c r="C183" s="15">
        <v>2018</v>
      </c>
      <c r="D183" s="15" t="s">
        <v>242</v>
      </c>
      <c r="E183" s="15" t="s">
        <v>33</v>
      </c>
      <c r="F183" s="15" t="s">
        <v>70</v>
      </c>
      <c r="G183" s="15" t="s">
        <v>2</v>
      </c>
      <c r="H183" s="15" t="s">
        <v>11</v>
      </c>
      <c r="I183" s="16" t="s">
        <v>102</v>
      </c>
      <c r="J183" s="16" t="s">
        <v>304</v>
      </c>
      <c r="K183" s="15" t="s">
        <v>305</v>
      </c>
      <c r="L183" s="15" t="s">
        <v>309</v>
      </c>
      <c r="M183" s="15" t="s">
        <v>292</v>
      </c>
      <c r="N183" s="15" t="s">
        <v>309</v>
      </c>
      <c r="O183" s="15">
        <v>49</v>
      </c>
      <c r="P183" s="15" t="s">
        <v>243</v>
      </c>
      <c r="Q183" s="15" t="s">
        <v>229</v>
      </c>
      <c r="R183" s="15" t="s">
        <v>173</v>
      </c>
      <c r="S183" s="15" t="s">
        <v>32</v>
      </c>
      <c r="T183" s="15" t="s">
        <v>68</v>
      </c>
      <c r="U183" s="15" t="s">
        <v>13</v>
      </c>
      <c r="V183" s="15" t="s">
        <v>315</v>
      </c>
      <c r="W183" s="15" t="s">
        <v>234</v>
      </c>
      <c r="X183" s="15" t="s">
        <v>659</v>
      </c>
      <c r="Y183" s="15" t="s">
        <v>2</v>
      </c>
    </row>
    <row r="184" spans="1:25" s="15" customFormat="1" ht="34.299999999999997" customHeight="1">
      <c r="A184" s="15" t="s">
        <v>150</v>
      </c>
      <c r="B184" s="15" t="s">
        <v>31</v>
      </c>
      <c r="C184" s="15">
        <v>2018</v>
      </c>
      <c r="D184" s="15" t="s">
        <v>242</v>
      </c>
      <c r="E184" s="15" t="s">
        <v>33</v>
      </c>
      <c r="F184" s="15" t="s">
        <v>70</v>
      </c>
      <c r="G184" s="15" t="s">
        <v>2</v>
      </c>
      <c r="H184" s="15" t="s">
        <v>11</v>
      </c>
      <c r="I184" s="16" t="s">
        <v>102</v>
      </c>
      <c r="J184" s="16" t="s">
        <v>304</v>
      </c>
      <c r="K184" s="15" t="s">
        <v>305</v>
      </c>
      <c r="L184" s="15" t="s">
        <v>309</v>
      </c>
      <c r="M184" s="15" t="s">
        <v>292</v>
      </c>
      <c r="N184" s="15" t="s">
        <v>309</v>
      </c>
      <c r="O184" s="15">
        <v>49</v>
      </c>
      <c r="P184" s="15" t="s">
        <v>243</v>
      </c>
      <c r="Q184" s="15" t="s">
        <v>229</v>
      </c>
      <c r="R184" s="15" t="s">
        <v>173</v>
      </c>
      <c r="S184" s="15" t="s">
        <v>32</v>
      </c>
      <c r="T184" s="15" t="s">
        <v>68</v>
      </c>
      <c r="U184" s="15" t="s">
        <v>13</v>
      </c>
      <c r="V184" s="15" t="s">
        <v>315</v>
      </c>
      <c r="W184" s="15" t="s">
        <v>331</v>
      </c>
      <c r="X184" s="15" t="s">
        <v>352</v>
      </c>
      <c r="Y184" s="15" t="s">
        <v>2</v>
      </c>
    </row>
    <row r="185" spans="1:25" s="15" customFormat="1" ht="34.299999999999997" customHeight="1">
      <c r="A185" s="15" t="s">
        <v>150</v>
      </c>
      <c r="B185" s="15" t="s">
        <v>31</v>
      </c>
      <c r="C185" s="15">
        <v>2018</v>
      </c>
      <c r="D185" s="15" t="s">
        <v>242</v>
      </c>
      <c r="E185" s="15" t="s">
        <v>33</v>
      </c>
      <c r="F185" s="15" t="s">
        <v>70</v>
      </c>
      <c r="G185" s="15" t="s">
        <v>2</v>
      </c>
      <c r="H185" s="15" t="s">
        <v>11</v>
      </c>
      <c r="I185" s="16" t="s">
        <v>102</v>
      </c>
      <c r="J185" s="16" t="s">
        <v>304</v>
      </c>
      <c r="K185" s="15" t="s">
        <v>305</v>
      </c>
      <c r="L185" s="15" t="s">
        <v>309</v>
      </c>
      <c r="M185" s="15" t="s">
        <v>292</v>
      </c>
      <c r="N185" s="15" t="s">
        <v>309</v>
      </c>
      <c r="O185" s="15">
        <v>49</v>
      </c>
      <c r="P185" s="15" t="s">
        <v>243</v>
      </c>
      <c r="Q185" s="15" t="s">
        <v>229</v>
      </c>
      <c r="R185" s="15" t="s">
        <v>173</v>
      </c>
      <c r="S185" s="15" t="s">
        <v>32</v>
      </c>
      <c r="T185" s="15" t="s">
        <v>68</v>
      </c>
      <c r="U185" s="15" t="s">
        <v>13</v>
      </c>
      <c r="V185" s="15" t="s">
        <v>315</v>
      </c>
      <c r="W185" s="15" t="s">
        <v>331</v>
      </c>
      <c r="X185" s="15" t="s">
        <v>353</v>
      </c>
      <c r="Y185" s="15" t="s">
        <v>2</v>
      </c>
    </row>
    <row r="186" spans="1:25" s="15" customFormat="1" ht="34.299999999999997" customHeight="1">
      <c r="A186" s="15" t="s">
        <v>150</v>
      </c>
      <c r="B186" s="15" t="s">
        <v>31</v>
      </c>
      <c r="C186" s="15">
        <v>2018</v>
      </c>
      <c r="D186" s="15" t="s">
        <v>242</v>
      </c>
      <c r="E186" s="15" t="s">
        <v>33</v>
      </c>
      <c r="F186" s="15" t="s">
        <v>70</v>
      </c>
      <c r="G186" s="15" t="s">
        <v>2</v>
      </c>
      <c r="H186" s="15" t="s">
        <v>11</v>
      </c>
      <c r="I186" s="16" t="s">
        <v>102</v>
      </c>
      <c r="J186" s="16" t="s">
        <v>304</v>
      </c>
      <c r="K186" s="15" t="s">
        <v>305</v>
      </c>
      <c r="L186" s="15" t="s">
        <v>309</v>
      </c>
      <c r="M186" s="15" t="s">
        <v>292</v>
      </c>
      <c r="N186" s="15" t="s">
        <v>309</v>
      </c>
      <c r="O186" s="15">
        <v>49</v>
      </c>
      <c r="P186" s="15" t="s">
        <v>243</v>
      </c>
      <c r="Q186" s="15" t="s">
        <v>229</v>
      </c>
      <c r="R186" s="15" t="s">
        <v>173</v>
      </c>
      <c r="S186" s="15" t="s">
        <v>32</v>
      </c>
      <c r="T186" s="15" t="s">
        <v>68</v>
      </c>
      <c r="U186" s="15" t="s">
        <v>13</v>
      </c>
      <c r="V186" s="15" t="s">
        <v>341</v>
      </c>
      <c r="W186" s="15" t="s">
        <v>323</v>
      </c>
      <c r="X186" s="15" t="s">
        <v>354</v>
      </c>
      <c r="Y186" s="15" t="s">
        <v>2</v>
      </c>
    </row>
    <row r="187" spans="1:25" s="15" customFormat="1" ht="34.299999999999997" customHeight="1">
      <c r="A187" s="15" t="s">
        <v>150</v>
      </c>
      <c r="B187" s="15" t="s">
        <v>31</v>
      </c>
      <c r="C187" s="15">
        <v>2018</v>
      </c>
      <c r="D187" s="15" t="s">
        <v>242</v>
      </c>
      <c r="E187" s="15" t="s">
        <v>33</v>
      </c>
      <c r="F187" s="15" t="s">
        <v>70</v>
      </c>
      <c r="G187" s="15" t="s">
        <v>2</v>
      </c>
      <c r="H187" s="15" t="s">
        <v>11</v>
      </c>
      <c r="I187" s="16" t="s">
        <v>102</v>
      </c>
      <c r="J187" s="16" t="s">
        <v>304</v>
      </c>
      <c r="K187" s="15" t="s">
        <v>305</v>
      </c>
      <c r="L187" s="15" t="s">
        <v>309</v>
      </c>
      <c r="M187" s="15" t="s">
        <v>292</v>
      </c>
      <c r="N187" s="15" t="s">
        <v>309</v>
      </c>
      <c r="O187" s="15">
        <v>49</v>
      </c>
      <c r="P187" s="15" t="s">
        <v>243</v>
      </c>
      <c r="Q187" s="15" t="s">
        <v>229</v>
      </c>
      <c r="R187" s="15" t="s">
        <v>173</v>
      </c>
      <c r="S187" s="15" t="s">
        <v>32</v>
      </c>
      <c r="T187" s="15" t="s">
        <v>68</v>
      </c>
      <c r="U187" s="15" t="s">
        <v>13</v>
      </c>
      <c r="V187" s="15" t="s">
        <v>341</v>
      </c>
      <c r="W187" s="15" t="s">
        <v>244</v>
      </c>
      <c r="X187" s="15" t="s">
        <v>355</v>
      </c>
      <c r="Y187" s="15" t="s">
        <v>2</v>
      </c>
    </row>
    <row r="188" spans="1:25" s="15" customFormat="1" ht="34.299999999999997" customHeight="1">
      <c r="A188" s="15" t="s">
        <v>150</v>
      </c>
      <c r="B188" s="15" t="s">
        <v>31</v>
      </c>
      <c r="C188" s="15">
        <v>2018</v>
      </c>
      <c r="D188" s="15" t="s">
        <v>242</v>
      </c>
      <c r="E188" s="15" t="s">
        <v>33</v>
      </c>
      <c r="F188" s="15" t="s">
        <v>70</v>
      </c>
      <c r="G188" s="15" t="s">
        <v>2</v>
      </c>
      <c r="H188" s="15" t="s">
        <v>11</v>
      </c>
      <c r="I188" s="16" t="s">
        <v>102</v>
      </c>
      <c r="J188" s="16" t="s">
        <v>304</v>
      </c>
      <c r="K188" s="15" t="s">
        <v>306</v>
      </c>
      <c r="L188" s="15" t="s">
        <v>309</v>
      </c>
      <c r="M188" s="15" t="s">
        <v>293</v>
      </c>
      <c r="N188" s="15" t="s">
        <v>309</v>
      </c>
      <c r="O188" s="15">
        <v>49</v>
      </c>
      <c r="P188" s="15" t="s">
        <v>243</v>
      </c>
      <c r="Q188" s="15" t="s">
        <v>229</v>
      </c>
      <c r="R188" s="15" t="s">
        <v>173</v>
      </c>
      <c r="S188" s="15" t="s">
        <v>32</v>
      </c>
      <c r="T188" s="15" t="s">
        <v>68</v>
      </c>
      <c r="U188" s="15" t="s">
        <v>13</v>
      </c>
      <c r="V188" s="15" t="s">
        <v>315</v>
      </c>
      <c r="W188" s="15" t="s">
        <v>234</v>
      </c>
      <c r="X188" s="15" t="s">
        <v>659</v>
      </c>
      <c r="Y188" s="15" t="s">
        <v>2</v>
      </c>
    </row>
    <row r="189" spans="1:25" s="15" customFormat="1" ht="34.299999999999997" customHeight="1">
      <c r="A189" s="15" t="s">
        <v>150</v>
      </c>
      <c r="B189" s="15" t="s">
        <v>31</v>
      </c>
      <c r="C189" s="15">
        <v>2018</v>
      </c>
      <c r="D189" s="15" t="s">
        <v>242</v>
      </c>
      <c r="E189" s="15" t="s">
        <v>33</v>
      </c>
      <c r="F189" s="15" t="s">
        <v>70</v>
      </c>
      <c r="G189" s="15" t="s">
        <v>2</v>
      </c>
      <c r="H189" s="15" t="s">
        <v>11</v>
      </c>
      <c r="I189" s="16" t="s">
        <v>102</v>
      </c>
      <c r="J189" s="16" t="s">
        <v>304</v>
      </c>
      <c r="K189" s="15" t="s">
        <v>306</v>
      </c>
      <c r="L189" s="15" t="s">
        <v>309</v>
      </c>
      <c r="M189" s="15" t="s">
        <v>293</v>
      </c>
      <c r="N189" s="15" t="s">
        <v>309</v>
      </c>
      <c r="O189" s="15">
        <v>49</v>
      </c>
      <c r="P189" s="15" t="s">
        <v>243</v>
      </c>
      <c r="Q189" s="15" t="s">
        <v>229</v>
      </c>
      <c r="R189" s="15" t="s">
        <v>173</v>
      </c>
      <c r="S189" s="15" t="s">
        <v>32</v>
      </c>
      <c r="T189" s="15" t="s">
        <v>68</v>
      </c>
      <c r="U189" s="15" t="s">
        <v>13</v>
      </c>
      <c r="V189" s="15" t="s">
        <v>315</v>
      </c>
      <c r="W189" s="15" t="s">
        <v>331</v>
      </c>
      <c r="X189" s="15" t="s">
        <v>352</v>
      </c>
      <c r="Y189" s="15" t="s">
        <v>2</v>
      </c>
    </row>
    <row r="190" spans="1:25" s="15" customFormat="1" ht="34.299999999999997" customHeight="1">
      <c r="A190" s="15" t="s">
        <v>150</v>
      </c>
      <c r="B190" s="15" t="s">
        <v>31</v>
      </c>
      <c r="C190" s="15">
        <v>2018</v>
      </c>
      <c r="D190" s="15" t="s">
        <v>242</v>
      </c>
      <c r="E190" s="15" t="s">
        <v>33</v>
      </c>
      <c r="F190" s="15" t="s">
        <v>70</v>
      </c>
      <c r="G190" s="15" t="s">
        <v>2</v>
      </c>
      <c r="H190" s="15" t="s">
        <v>11</v>
      </c>
      <c r="I190" s="16" t="s">
        <v>102</v>
      </c>
      <c r="J190" s="16" t="s">
        <v>304</v>
      </c>
      <c r="K190" s="15" t="s">
        <v>306</v>
      </c>
      <c r="L190" s="15" t="s">
        <v>309</v>
      </c>
      <c r="M190" s="15" t="s">
        <v>293</v>
      </c>
      <c r="N190" s="15" t="s">
        <v>309</v>
      </c>
      <c r="O190" s="15">
        <v>49</v>
      </c>
      <c r="P190" s="15" t="s">
        <v>243</v>
      </c>
      <c r="Q190" s="15" t="s">
        <v>229</v>
      </c>
      <c r="R190" s="15" t="s">
        <v>173</v>
      </c>
      <c r="S190" s="15" t="s">
        <v>32</v>
      </c>
      <c r="T190" s="15" t="s">
        <v>68</v>
      </c>
      <c r="U190" s="15" t="s">
        <v>13</v>
      </c>
      <c r="V190" s="15" t="s">
        <v>315</v>
      </c>
      <c r="W190" s="15" t="s">
        <v>331</v>
      </c>
      <c r="X190" s="15" t="s">
        <v>353</v>
      </c>
      <c r="Y190" s="15" t="s">
        <v>2</v>
      </c>
    </row>
    <row r="191" spans="1:25" s="15" customFormat="1" ht="34.299999999999997" customHeight="1">
      <c r="A191" s="15" t="s">
        <v>150</v>
      </c>
      <c r="B191" s="15" t="s">
        <v>31</v>
      </c>
      <c r="C191" s="15">
        <v>2018</v>
      </c>
      <c r="D191" s="15" t="s">
        <v>242</v>
      </c>
      <c r="E191" s="15" t="s">
        <v>33</v>
      </c>
      <c r="F191" s="15" t="s">
        <v>70</v>
      </c>
      <c r="G191" s="15" t="s">
        <v>2</v>
      </c>
      <c r="H191" s="15" t="s">
        <v>11</v>
      </c>
      <c r="I191" s="16" t="s">
        <v>102</v>
      </c>
      <c r="J191" s="16" t="s">
        <v>304</v>
      </c>
      <c r="K191" s="15" t="s">
        <v>306</v>
      </c>
      <c r="L191" s="15" t="s">
        <v>309</v>
      </c>
      <c r="M191" s="15" t="s">
        <v>293</v>
      </c>
      <c r="N191" s="15" t="s">
        <v>309</v>
      </c>
      <c r="O191" s="15">
        <v>49</v>
      </c>
      <c r="P191" s="15" t="s">
        <v>243</v>
      </c>
      <c r="Q191" s="15" t="s">
        <v>229</v>
      </c>
      <c r="R191" s="15" t="s">
        <v>173</v>
      </c>
      <c r="S191" s="15" t="s">
        <v>32</v>
      </c>
      <c r="T191" s="15" t="s">
        <v>68</v>
      </c>
      <c r="U191" s="15" t="s">
        <v>13</v>
      </c>
      <c r="V191" s="15" t="s">
        <v>341</v>
      </c>
      <c r="W191" s="15" t="s">
        <v>323</v>
      </c>
      <c r="X191" s="15" t="s">
        <v>354</v>
      </c>
      <c r="Y191" s="15" t="s">
        <v>2</v>
      </c>
    </row>
    <row r="192" spans="1:25" s="15" customFormat="1" ht="34.299999999999997" customHeight="1">
      <c r="A192" s="15" t="s">
        <v>150</v>
      </c>
      <c r="B192" s="15" t="s">
        <v>31</v>
      </c>
      <c r="C192" s="15">
        <v>2018</v>
      </c>
      <c r="D192" s="15" t="s">
        <v>242</v>
      </c>
      <c r="E192" s="15" t="s">
        <v>33</v>
      </c>
      <c r="F192" s="15" t="s">
        <v>70</v>
      </c>
      <c r="G192" s="15" t="s">
        <v>2</v>
      </c>
      <c r="H192" s="15" t="s">
        <v>11</v>
      </c>
      <c r="I192" s="16" t="s">
        <v>102</v>
      </c>
      <c r="J192" s="16" t="s">
        <v>304</v>
      </c>
      <c r="K192" s="15" t="s">
        <v>306</v>
      </c>
      <c r="L192" s="15" t="s">
        <v>309</v>
      </c>
      <c r="M192" s="15" t="s">
        <v>293</v>
      </c>
      <c r="N192" s="15" t="s">
        <v>309</v>
      </c>
      <c r="O192" s="15">
        <v>49</v>
      </c>
      <c r="P192" s="15" t="s">
        <v>243</v>
      </c>
      <c r="Q192" s="15" t="s">
        <v>229</v>
      </c>
      <c r="R192" s="15" t="s">
        <v>173</v>
      </c>
      <c r="S192" s="15" t="s">
        <v>32</v>
      </c>
      <c r="T192" s="15" t="s">
        <v>68</v>
      </c>
      <c r="U192" s="15" t="s">
        <v>13</v>
      </c>
      <c r="V192" s="15" t="s">
        <v>341</v>
      </c>
      <c r="W192" s="15" t="s">
        <v>244</v>
      </c>
      <c r="X192" s="15" t="s">
        <v>355</v>
      </c>
      <c r="Y192" s="15" t="s">
        <v>2</v>
      </c>
    </row>
    <row r="193" spans="1:25" s="15" customFormat="1" ht="34.299999999999997" customHeight="1">
      <c r="A193" s="15" t="s">
        <v>150</v>
      </c>
      <c r="B193" s="15" t="s">
        <v>31</v>
      </c>
      <c r="C193" s="15">
        <v>2018</v>
      </c>
      <c r="D193" s="15" t="s">
        <v>242</v>
      </c>
      <c r="E193" s="15" t="s">
        <v>33</v>
      </c>
      <c r="F193" s="15" t="s">
        <v>70</v>
      </c>
      <c r="G193" s="15" t="s">
        <v>2</v>
      </c>
      <c r="H193" s="15" t="s">
        <v>11</v>
      </c>
      <c r="I193" s="16" t="s">
        <v>102</v>
      </c>
      <c r="J193" s="16" t="s">
        <v>304</v>
      </c>
      <c r="K193" s="15" t="s">
        <v>307</v>
      </c>
      <c r="L193" s="15" t="s">
        <v>309</v>
      </c>
      <c r="M193" s="15" t="s">
        <v>294</v>
      </c>
      <c r="N193" s="15" t="s">
        <v>309</v>
      </c>
      <c r="O193" s="15">
        <v>49</v>
      </c>
      <c r="P193" s="15" t="s">
        <v>243</v>
      </c>
      <c r="Q193" s="15" t="s">
        <v>229</v>
      </c>
      <c r="R193" s="15" t="s">
        <v>173</v>
      </c>
      <c r="S193" s="15" t="s">
        <v>32</v>
      </c>
      <c r="T193" s="15" t="s">
        <v>68</v>
      </c>
      <c r="U193" s="15" t="s">
        <v>13</v>
      </c>
      <c r="V193" s="15" t="s">
        <v>315</v>
      </c>
      <c r="W193" s="15" t="s">
        <v>234</v>
      </c>
      <c r="X193" s="15" t="s">
        <v>659</v>
      </c>
      <c r="Y193" s="15" t="s">
        <v>2</v>
      </c>
    </row>
    <row r="194" spans="1:25" s="15" customFormat="1" ht="34.299999999999997" customHeight="1">
      <c r="A194" s="15" t="s">
        <v>150</v>
      </c>
      <c r="B194" s="15" t="s">
        <v>31</v>
      </c>
      <c r="C194" s="15">
        <v>2018</v>
      </c>
      <c r="D194" s="15" t="s">
        <v>242</v>
      </c>
      <c r="E194" s="15" t="s">
        <v>33</v>
      </c>
      <c r="F194" s="15" t="s">
        <v>70</v>
      </c>
      <c r="G194" s="15" t="s">
        <v>2</v>
      </c>
      <c r="H194" s="15" t="s">
        <v>11</v>
      </c>
      <c r="I194" s="16" t="s">
        <v>102</v>
      </c>
      <c r="J194" s="16" t="s">
        <v>304</v>
      </c>
      <c r="K194" s="15" t="s">
        <v>307</v>
      </c>
      <c r="L194" s="15" t="s">
        <v>309</v>
      </c>
      <c r="M194" s="15" t="s">
        <v>294</v>
      </c>
      <c r="N194" s="15" t="s">
        <v>309</v>
      </c>
      <c r="O194" s="15">
        <v>49</v>
      </c>
      <c r="P194" s="15" t="s">
        <v>243</v>
      </c>
      <c r="Q194" s="15" t="s">
        <v>229</v>
      </c>
      <c r="R194" s="15" t="s">
        <v>173</v>
      </c>
      <c r="S194" s="15" t="s">
        <v>32</v>
      </c>
      <c r="T194" s="15" t="s">
        <v>68</v>
      </c>
      <c r="U194" s="15" t="s">
        <v>13</v>
      </c>
      <c r="V194" s="15" t="s">
        <v>315</v>
      </c>
      <c r="W194" s="15" t="s">
        <v>331</v>
      </c>
      <c r="X194" s="15" t="s">
        <v>352</v>
      </c>
      <c r="Y194" s="15" t="s">
        <v>2</v>
      </c>
    </row>
    <row r="195" spans="1:25" s="15" customFormat="1" ht="34.299999999999997" customHeight="1">
      <c r="A195" s="15" t="s">
        <v>150</v>
      </c>
      <c r="B195" s="15" t="s">
        <v>31</v>
      </c>
      <c r="C195" s="15">
        <v>2018</v>
      </c>
      <c r="D195" s="15" t="s">
        <v>242</v>
      </c>
      <c r="E195" s="15" t="s">
        <v>33</v>
      </c>
      <c r="F195" s="15" t="s">
        <v>70</v>
      </c>
      <c r="G195" s="15" t="s">
        <v>2</v>
      </c>
      <c r="H195" s="15" t="s">
        <v>11</v>
      </c>
      <c r="I195" s="16" t="s">
        <v>102</v>
      </c>
      <c r="J195" s="16" t="s">
        <v>304</v>
      </c>
      <c r="K195" s="15" t="s">
        <v>307</v>
      </c>
      <c r="L195" s="15" t="s">
        <v>309</v>
      </c>
      <c r="M195" s="15" t="s">
        <v>294</v>
      </c>
      <c r="N195" s="15" t="s">
        <v>309</v>
      </c>
      <c r="O195" s="15">
        <v>49</v>
      </c>
      <c r="P195" s="15" t="s">
        <v>243</v>
      </c>
      <c r="Q195" s="15" t="s">
        <v>229</v>
      </c>
      <c r="R195" s="15" t="s">
        <v>173</v>
      </c>
      <c r="S195" s="15" t="s">
        <v>32</v>
      </c>
      <c r="T195" s="15" t="s">
        <v>68</v>
      </c>
      <c r="U195" s="15" t="s">
        <v>13</v>
      </c>
      <c r="V195" s="15" t="s">
        <v>315</v>
      </c>
      <c r="W195" s="15" t="s">
        <v>331</v>
      </c>
      <c r="X195" s="15" t="s">
        <v>353</v>
      </c>
      <c r="Y195" s="15" t="s">
        <v>2</v>
      </c>
    </row>
    <row r="196" spans="1:25" s="15" customFormat="1" ht="34.299999999999997" customHeight="1">
      <c r="A196" s="15" t="s">
        <v>150</v>
      </c>
      <c r="B196" s="15" t="s">
        <v>31</v>
      </c>
      <c r="C196" s="15">
        <v>2018</v>
      </c>
      <c r="D196" s="15" t="s">
        <v>242</v>
      </c>
      <c r="E196" s="15" t="s">
        <v>33</v>
      </c>
      <c r="F196" s="15" t="s">
        <v>70</v>
      </c>
      <c r="G196" s="15" t="s">
        <v>2</v>
      </c>
      <c r="H196" s="15" t="s">
        <v>11</v>
      </c>
      <c r="I196" s="16" t="s">
        <v>102</v>
      </c>
      <c r="J196" s="16" t="s">
        <v>304</v>
      </c>
      <c r="K196" s="15" t="s">
        <v>307</v>
      </c>
      <c r="L196" s="15" t="s">
        <v>309</v>
      </c>
      <c r="M196" s="15" t="s">
        <v>294</v>
      </c>
      <c r="N196" s="15" t="s">
        <v>309</v>
      </c>
      <c r="O196" s="15">
        <v>49</v>
      </c>
      <c r="P196" s="15" t="s">
        <v>243</v>
      </c>
      <c r="Q196" s="15" t="s">
        <v>229</v>
      </c>
      <c r="R196" s="15" t="s">
        <v>173</v>
      </c>
      <c r="S196" s="15" t="s">
        <v>32</v>
      </c>
      <c r="T196" s="15" t="s">
        <v>68</v>
      </c>
      <c r="U196" s="15" t="s">
        <v>13</v>
      </c>
      <c r="V196" s="15" t="s">
        <v>341</v>
      </c>
      <c r="W196" s="15" t="s">
        <v>323</v>
      </c>
      <c r="X196" s="15" t="s">
        <v>354</v>
      </c>
      <c r="Y196" s="15" t="s">
        <v>2</v>
      </c>
    </row>
    <row r="197" spans="1:25" s="15" customFormat="1" ht="34.299999999999997" customHeight="1">
      <c r="A197" s="15" t="s">
        <v>150</v>
      </c>
      <c r="B197" s="15" t="s">
        <v>31</v>
      </c>
      <c r="C197" s="15">
        <v>2018</v>
      </c>
      <c r="D197" s="15" t="s">
        <v>242</v>
      </c>
      <c r="E197" s="15" t="s">
        <v>33</v>
      </c>
      <c r="F197" s="15" t="s">
        <v>70</v>
      </c>
      <c r="G197" s="15" t="s">
        <v>2</v>
      </c>
      <c r="H197" s="15" t="s">
        <v>11</v>
      </c>
      <c r="I197" s="16" t="s">
        <v>102</v>
      </c>
      <c r="J197" s="16" t="s">
        <v>304</v>
      </c>
      <c r="K197" s="15" t="s">
        <v>307</v>
      </c>
      <c r="L197" s="15" t="s">
        <v>309</v>
      </c>
      <c r="M197" s="15" t="s">
        <v>294</v>
      </c>
      <c r="N197" s="15" t="s">
        <v>309</v>
      </c>
      <c r="O197" s="15">
        <v>49</v>
      </c>
      <c r="P197" s="15" t="s">
        <v>243</v>
      </c>
      <c r="Q197" s="15" t="s">
        <v>229</v>
      </c>
      <c r="R197" s="15" t="s">
        <v>173</v>
      </c>
      <c r="S197" s="15" t="s">
        <v>32</v>
      </c>
      <c r="T197" s="15" t="s">
        <v>68</v>
      </c>
      <c r="U197" s="15" t="s">
        <v>13</v>
      </c>
      <c r="V197" s="15" t="s">
        <v>341</v>
      </c>
      <c r="W197" s="15" t="s">
        <v>244</v>
      </c>
      <c r="X197" s="15" t="s">
        <v>355</v>
      </c>
      <c r="Y197" s="15" t="s">
        <v>2</v>
      </c>
    </row>
    <row r="198" spans="1:25" s="15" customFormat="1" ht="34.299999999999997" customHeight="1">
      <c r="A198" s="15" t="s">
        <v>150</v>
      </c>
      <c r="B198" s="15" t="s">
        <v>31</v>
      </c>
      <c r="C198" s="15">
        <v>2018</v>
      </c>
      <c r="D198" s="15" t="s">
        <v>242</v>
      </c>
      <c r="E198" s="15" t="s">
        <v>33</v>
      </c>
      <c r="F198" s="15" t="s">
        <v>70</v>
      </c>
      <c r="G198" s="15" t="s">
        <v>2</v>
      </c>
      <c r="H198" s="15" t="s">
        <v>11</v>
      </c>
      <c r="I198" s="16" t="s">
        <v>102</v>
      </c>
      <c r="J198" s="16" t="s">
        <v>304</v>
      </c>
      <c r="K198" s="15" t="s">
        <v>308</v>
      </c>
      <c r="L198" s="15" t="s">
        <v>309</v>
      </c>
      <c r="M198" s="15" t="s">
        <v>295</v>
      </c>
      <c r="N198" s="15" t="s">
        <v>309</v>
      </c>
      <c r="O198" s="15">
        <v>49</v>
      </c>
      <c r="P198" s="15" t="s">
        <v>243</v>
      </c>
      <c r="Q198" s="15" t="s">
        <v>229</v>
      </c>
      <c r="R198" s="15" t="s">
        <v>173</v>
      </c>
      <c r="S198" s="15" t="s">
        <v>32</v>
      </c>
      <c r="T198" s="15" t="s">
        <v>68</v>
      </c>
      <c r="U198" s="15" t="s">
        <v>13</v>
      </c>
      <c r="V198" s="15" t="s">
        <v>315</v>
      </c>
      <c r="W198" s="15" t="s">
        <v>234</v>
      </c>
      <c r="X198" s="15" t="s">
        <v>659</v>
      </c>
      <c r="Y198" s="15" t="s">
        <v>2</v>
      </c>
    </row>
    <row r="199" spans="1:25" s="15" customFormat="1" ht="34.299999999999997" customHeight="1">
      <c r="A199" s="15" t="s">
        <v>150</v>
      </c>
      <c r="B199" s="15" t="s">
        <v>31</v>
      </c>
      <c r="C199" s="15">
        <v>2018</v>
      </c>
      <c r="D199" s="15" t="s">
        <v>242</v>
      </c>
      <c r="E199" s="15" t="s">
        <v>33</v>
      </c>
      <c r="F199" s="15" t="s">
        <v>70</v>
      </c>
      <c r="G199" s="15" t="s">
        <v>2</v>
      </c>
      <c r="H199" s="15" t="s">
        <v>11</v>
      </c>
      <c r="I199" s="16" t="s">
        <v>102</v>
      </c>
      <c r="J199" s="16" t="s">
        <v>304</v>
      </c>
      <c r="K199" s="15" t="s">
        <v>308</v>
      </c>
      <c r="L199" s="15" t="s">
        <v>309</v>
      </c>
      <c r="M199" s="15" t="s">
        <v>295</v>
      </c>
      <c r="N199" s="15" t="s">
        <v>309</v>
      </c>
      <c r="O199" s="15">
        <v>49</v>
      </c>
      <c r="P199" s="15" t="s">
        <v>243</v>
      </c>
      <c r="Q199" s="15" t="s">
        <v>229</v>
      </c>
      <c r="R199" s="15" t="s">
        <v>173</v>
      </c>
      <c r="S199" s="15" t="s">
        <v>32</v>
      </c>
      <c r="T199" s="15" t="s">
        <v>68</v>
      </c>
      <c r="U199" s="15" t="s">
        <v>13</v>
      </c>
      <c r="V199" s="15" t="s">
        <v>315</v>
      </c>
      <c r="W199" s="15" t="s">
        <v>331</v>
      </c>
      <c r="X199" s="15" t="s">
        <v>352</v>
      </c>
      <c r="Y199" s="15" t="s">
        <v>2</v>
      </c>
    </row>
    <row r="200" spans="1:25" s="15" customFormat="1" ht="34.299999999999997" customHeight="1">
      <c r="A200" s="15" t="s">
        <v>150</v>
      </c>
      <c r="B200" s="15" t="s">
        <v>31</v>
      </c>
      <c r="C200" s="15">
        <v>2018</v>
      </c>
      <c r="D200" s="15" t="s">
        <v>242</v>
      </c>
      <c r="E200" s="15" t="s">
        <v>33</v>
      </c>
      <c r="F200" s="15" t="s">
        <v>70</v>
      </c>
      <c r="G200" s="15" t="s">
        <v>2</v>
      </c>
      <c r="H200" s="15" t="s">
        <v>11</v>
      </c>
      <c r="I200" s="16" t="s">
        <v>102</v>
      </c>
      <c r="J200" s="16" t="s">
        <v>304</v>
      </c>
      <c r="K200" s="15" t="s">
        <v>308</v>
      </c>
      <c r="L200" s="15" t="s">
        <v>309</v>
      </c>
      <c r="M200" s="15" t="s">
        <v>295</v>
      </c>
      <c r="N200" s="15" t="s">
        <v>309</v>
      </c>
      <c r="O200" s="15">
        <v>49</v>
      </c>
      <c r="P200" s="15" t="s">
        <v>243</v>
      </c>
      <c r="Q200" s="15" t="s">
        <v>229</v>
      </c>
      <c r="R200" s="15" t="s">
        <v>173</v>
      </c>
      <c r="S200" s="15" t="s">
        <v>32</v>
      </c>
      <c r="T200" s="15" t="s">
        <v>68</v>
      </c>
      <c r="U200" s="15" t="s">
        <v>13</v>
      </c>
      <c r="V200" s="15" t="s">
        <v>315</v>
      </c>
      <c r="W200" s="15" t="s">
        <v>331</v>
      </c>
      <c r="X200" s="15" t="s">
        <v>353</v>
      </c>
      <c r="Y200" s="15" t="s">
        <v>2</v>
      </c>
    </row>
    <row r="201" spans="1:25" s="15" customFormat="1" ht="34.299999999999997" customHeight="1">
      <c r="A201" s="15" t="s">
        <v>150</v>
      </c>
      <c r="B201" s="15" t="s">
        <v>31</v>
      </c>
      <c r="C201" s="15">
        <v>2018</v>
      </c>
      <c r="D201" s="15" t="s">
        <v>242</v>
      </c>
      <c r="E201" s="15" t="s">
        <v>33</v>
      </c>
      <c r="F201" s="15" t="s">
        <v>70</v>
      </c>
      <c r="G201" s="15" t="s">
        <v>2</v>
      </c>
      <c r="H201" s="15" t="s">
        <v>11</v>
      </c>
      <c r="I201" s="16" t="s">
        <v>102</v>
      </c>
      <c r="J201" s="16" t="s">
        <v>304</v>
      </c>
      <c r="K201" s="15" t="s">
        <v>308</v>
      </c>
      <c r="L201" s="15" t="s">
        <v>309</v>
      </c>
      <c r="M201" s="15" t="s">
        <v>295</v>
      </c>
      <c r="N201" s="15" t="s">
        <v>309</v>
      </c>
      <c r="O201" s="15">
        <v>49</v>
      </c>
      <c r="P201" s="15" t="s">
        <v>243</v>
      </c>
      <c r="Q201" s="15" t="s">
        <v>229</v>
      </c>
      <c r="R201" s="15" t="s">
        <v>173</v>
      </c>
      <c r="S201" s="15" t="s">
        <v>32</v>
      </c>
      <c r="T201" s="15" t="s">
        <v>68</v>
      </c>
      <c r="U201" s="15" t="s">
        <v>13</v>
      </c>
      <c r="V201" s="15" t="s">
        <v>341</v>
      </c>
      <c r="W201" s="15" t="s">
        <v>323</v>
      </c>
      <c r="X201" s="15" t="s">
        <v>354</v>
      </c>
      <c r="Y201" s="15" t="s">
        <v>2</v>
      </c>
    </row>
    <row r="202" spans="1:25" s="15" customFormat="1" ht="34.299999999999997" customHeight="1">
      <c r="A202" s="15" t="s">
        <v>150</v>
      </c>
      <c r="B202" s="15" t="s">
        <v>31</v>
      </c>
      <c r="C202" s="15">
        <v>2018</v>
      </c>
      <c r="D202" s="15" t="s">
        <v>242</v>
      </c>
      <c r="E202" s="15" t="s">
        <v>33</v>
      </c>
      <c r="F202" s="15" t="s">
        <v>70</v>
      </c>
      <c r="G202" s="15" t="s">
        <v>2</v>
      </c>
      <c r="H202" s="15" t="s">
        <v>11</v>
      </c>
      <c r="I202" s="16" t="s">
        <v>102</v>
      </c>
      <c r="J202" s="16" t="s">
        <v>304</v>
      </c>
      <c r="K202" s="15" t="s">
        <v>308</v>
      </c>
      <c r="L202" s="15" t="s">
        <v>309</v>
      </c>
      <c r="M202" s="15" t="s">
        <v>295</v>
      </c>
      <c r="N202" s="15" t="s">
        <v>309</v>
      </c>
      <c r="O202" s="15">
        <v>49</v>
      </c>
      <c r="P202" s="15" t="s">
        <v>243</v>
      </c>
      <c r="Q202" s="15" t="s">
        <v>229</v>
      </c>
      <c r="R202" s="15" t="s">
        <v>173</v>
      </c>
      <c r="S202" s="15" t="s">
        <v>32</v>
      </c>
      <c r="T202" s="15" t="s">
        <v>68</v>
      </c>
      <c r="U202" s="15" t="s">
        <v>13</v>
      </c>
      <c r="V202" s="15" t="s">
        <v>341</v>
      </c>
      <c r="W202" s="15" t="s">
        <v>244</v>
      </c>
      <c r="X202" s="15" t="s">
        <v>355</v>
      </c>
      <c r="Y202" s="15" t="s">
        <v>2</v>
      </c>
    </row>
    <row r="203" spans="1:25" s="15" customFormat="1" ht="34.299999999999997" customHeight="1">
      <c r="A203" s="15" t="s">
        <v>151</v>
      </c>
      <c r="B203" s="15" t="s">
        <v>35</v>
      </c>
      <c r="C203" s="15">
        <v>2014</v>
      </c>
      <c r="D203" s="3" t="s">
        <v>36</v>
      </c>
      <c r="E203" s="15" t="s">
        <v>80</v>
      </c>
      <c r="F203" s="15" t="s">
        <v>172</v>
      </c>
      <c r="G203" s="15" t="s">
        <v>2</v>
      </c>
      <c r="H203" s="15" t="s">
        <v>10</v>
      </c>
      <c r="I203" s="16" t="s">
        <v>110</v>
      </c>
      <c r="J203" s="16" t="s">
        <v>304</v>
      </c>
      <c r="K203" s="17">
        <v>2.0999999999999999E-3</v>
      </c>
      <c r="L203" s="15" t="s">
        <v>310</v>
      </c>
      <c r="M203" s="15">
        <v>30</v>
      </c>
      <c r="N203" s="6" t="s">
        <v>310</v>
      </c>
      <c r="O203" s="15">
        <v>2.0999999999999999E-3</v>
      </c>
      <c r="P203" s="15" t="s">
        <v>221</v>
      </c>
      <c r="Q203" s="15" t="s">
        <v>118</v>
      </c>
      <c r="R203" s="15" t="s">
        <v>173</v>
      </c>
      <c r="S203" s="15" t="s">
        <v>27</v>
      </c>
      <c r="T203" s="15" t="s">
        <v>60</v>
      </c>
      <c r="U203" s="15" t="s">
        <v>132</v>
      </c>
      <c r="V203" s="15" t="s">
        <v>341</v>
      </c>
      <c r="W203" s="15" t="s">
        <v>272</v>
      </c>
      <c r="X203" s="15" t="s">
        <v>461</v>
      </c>
      <c r="Y203" s="15" t="s">
        <v>1</v>
      </c>
    </row>
    <row r="204" spans="1:25" s="15" customFormat="1" ht="34.299999999999997" customHeight="1">
      <c r="A204" s="15" t="s">
        <v>151</v>
      </c>
      <c r="B204" s="15" t="s">
        <v>35</v>
      </c>
      <c r="C204" s="15">
        <v>2014</v>
      </c>
      <c r="D204" s="3" t="s">
        <v>36</v>
      </c>
      <c r="E204" s="15" t="s">
        <v>81</v>
      </c>
      <c r="F204" s="15" t="s">
        <v>172</v>
      </c>
      <c r="G204" s="15" t="s">
        <v>2</v>
      </c>
      <c r="H204" s="15" t="s">
        <v>10</v>
      </c>
      <c r="I204" s="16" t="s">
        <v>110</v>
      </c>
      <c r="J204" s="16" t="s">
        <v>304</v>
      </c>
      <c r="K204" s="17">
        <v>2.0999999999999999E-3</v>
      </c>
      <c r="L204" s="15" t="s">
        <v>310</v>
      </c>
      <c r="M204" s="15">
        <v>30</v>
      </c>
      <c r="N204" s="6" t="s">
        <v>310</v>
      </c>
      <c r="O204" s="15">
        <v>2.0999999999999999E-3</v>
      </c>
      <c r="P204" s="15" t="s">
        <v>221</v>
      </c>
      <c r="Q204" s="15" t="s">
        <v>118</v>
      </c>
      <c r="R204" s="15" t="s">
        <v>173</v>
      </c>
      <c r="S204" s="15" t="s">
        <v>27</v>
      </c>
      <c r="T204" s="15" t="s">
        <v>60</v>
      </c>
      <c r="U204" s="15" t="s">
        <v>132</v>
      </c>
      <c r="V204" s="15" t="s">
        <v>341</v>
      </c>
      <c r="W204" s="15" t="s">
        <v>272</v>
      </c>
      <c r="X204" s="15" t="s">
        <v>461</v>
      </c>
      <c r="Y204" s="15" t="s">
        <v>1</v>
      </c>
    </row>
    <row r="205" spans="1:25" s="15" customFormat="1" ht="34.299999999999997" customHeight="1">
      <c r="A205" s="15" t="s">
        <v>151</v>
      </c>
      <c r="B205" s="15" t="s">
        <v>35</v>
      </c>
      <c r="C205" s="15">
        <v>2014</v>
      </c>
      <c r="D205" s="3" t="s">
        <v>36</v>
      </c>
      <c r="E205" s="15" t="s">
        <v>81</v>
      </c>
      <c r="F205" s="15" t="s">
        <v>172</v>
      </c>
      <c r="G205" s="15" t="s">
        <v>2</v>
      </c>
      <c r="H205" s="15" t="s">
        <v>10</v>
      </c>
      <c r="I205" s="16" t="s">
        <v>110</v>
      </c>
      <c r="J205" s="16" t="s">
        <v>304</v>
      </c>
      <c r="K205" s="17">
        <v>2.0999999999999999E-3</v>
      </c>
      <c r="L205" s="15" t="s">
        <v>310</v>
      </c>
      <c r="M205" s="15">
        <v>30</v>
      </c>
      <c r="N205" s="6" t="s">
        <v>310</v>
      </c>
      <c r="O205" s="15">
        <v>2.0999999999999999E-3</v>
      </c>
      <c r="P205" s="15" t="s">
        <v>221</v>
      </c>
      <c r="Q205" s="15" t="s">
        <v>118</v>
      </c>
      <c r="R205" s="15" t="s">
        <v>173</v>
      </c>
      <c r="S205" s="15" t="s">
        <v>27</v>
      </c>
      <c r="T205" s="15" t="s">
        <v>60</v>
      </c>
      <c r="U205" s="15" t="s">
        <v>132</v>
      </c>
      <c r="V205" s="15" t="s">
        <v>341</v>
      </c>
      <c r="W205" s="15" t="s">
        <v>272</v>
      </c>
      <c r="X205" s="15" t="s">
        <v>461</v>
      </c>
      <c r="Y205" s="15" t="s">
        <v>1</v>
      </c>
    </row>
    <row r="206" spans="1:25" s="15" customFormat="1" ht="34.299999999999997" customHeight="1">
      <c r="A206" s="15" t="s">
        <v>152</v>
      </c>
      <c r="B206" s="15" t="s">
        <v>20</v>
      </c>
      <c r="C206" s="15">
        <v>2018</v>
      </c>
      <c r="D206" s="3" t="s">
        <v>37</v>
      </c>
      <c r="E206" s="15" t="s">
        <v>0</v>
      </c>
      <c r="F206" s="15" t="s">
        <v>172</v>
      </c>
      <c r="G206" s="15" t="s">
        <v>2</v>
      </c>
      <c r="H206" s="15" t="s">
        <v>10</v>
      </c>
      <c r="I206" s="16" t="s">
        <v>94</v>
      </c>
      <c r="J206" s="16" t="s">
        <v>299</v>
      </c>
      <c r="K206" s="15">
        <v>1</v>
      </c>
      <c r="L206" s="16" t="s">
        <v>310</v>
      </c>
      <c r="M206" s="15">
        <v>1800</v>
      </c>
      <c r="N206" s="6" t="s">
        <v>302</v>
      </c>
      <c r="O206" s="15">
        <v>14</v>
      </c>
      <c r="P206" s="15" t="s">
        <v>21</v>
      </c>
      <c r="Q206" s="15" t="s">
        <v>123</v>
      </c>
      <c r="R206" s="15" t="s">
        <v>5</v>
      </c>
      <c r="S206" s="15" t="s">
        <v>27</v>
      </c>
      <c r="T206" s="3" t="s">
        <v>60</v>
      </c>
      <c r="U206" s="15" t="s">
        <v>132</v>
      </c>
      <c r="V206" s="15" t="s">
        <v>315</v>
      </c>
      <c r="W206" s="15" t="s">
        <v>69</v>
      </c>
      <c r="X206" s="15" t="s">
        <v>69</v>
      </c>
      <c r="Y206" s="15" t="s">
        <v>2</v>
      </c>
    </row>
    <row r="207" spans="1:25" s="15" customFormat="1" ht="34.299999999999997" customHeight="1">
      <c r="A207" s="15" t="s">
        <v>152</v>
      </c>
      <c r="B207" s="15" t="s">
        <v>20</v>
      </c>
      <c r="C207" s="15">
        <v>2018</v>
      </c>
      <c r="D207" s="3" t="s">
        <v>37</v>
      </c>
      <c r="E207" s="15" t="s">
        <v>0</v>
      </c>
      <c r="F207" s="15" t="s">
        <v>172</v>
      </c>
      <c r="G207" s="15" t="s">
        <v>2</v>
      </c>
      <c r="H207" s="15" t="s">
        <v>10</v>
      </c>
      <c r="I207" s="16" t="s">
        <v>94</v>
      </c>
      <c r="J207" s="16" t="s">
        <v>299</v>
      </c>
      <c r="K207" s="15">
        <v>1</v>
      </c>
      <c r="L207" s="16" t="s">
        <v>310</v>
      </c>
      <c r="M207" s="15">
        <v>1800</v>
      </c>
      <c r="N207" s="6" t="s">
        <v>302</v>
      </c>
      <c r="O207" s="15">
        <v>14</v>
      </c>
      <c r="P207" s="15" t="s">
        <v>21</v>
      </c>
      <c r="Q207" s="15" t="s">
        <v>123</v>
      </c>
      <c r="R207" s="15" t="s">
        <v>5</v>
      </c>
      <c r="S207" s="15" t="s">
        <v>27</v>
      </c>
      <c r="T207" s="3" t="s">
        <v>60</v>
      </c>
      <c r="U207" s="15" t="s">
        <v>132</v>
      </c>
      <c r="V207" s="15" t="s">
        <v>341</v>
      </c>
      <c r="W207" s="15" t="s">
        <v>325</v>
      </c>
      <c r="X207" s="15" t="s">
        <v>649</v>
      </c>
      <c r="Y207" s="15" t="s">
        <v>1</v>
      </c>
    </row>
    <row r="208" spans="1:25" s="15" customFormat="1" ht="34.299999999999997" customHeight="1">
      <c r="A208" s="15" t="s">
        <v>152</v>
      </c>
      <c r="B208" s="15" t="s">
        <v>20</v>
      </c>
      <c r="C208" s="15">
        <v>2018</v>
      </c>
      <c r="D208" s="3" t="s">
        <v>37</v>
      </c>
      <c r="E208" s="15" t="s">
        <v>0</v>
      </c>
      <c r="F208" s="15" t="s">
        <v>172</v>
      </c>
      <c r="G208" s="15" t="s">
        <v>2</v>
      </c>
      <c r="H208" s="15" t="s">
        <v>10</v>
      </c>
      <c r="I208" s="16" t="s">
        <v>94</v>
      </c>
      <c r="J208" s="16" t="s">
        <v>299</v>
      </c>
      <c r="K208" s="15">
        <v>1</v>
      </c>
      <c r="L208" s="16" t="s">
        <v>310</v>
      </c>
      <c r="M208" s="15">
        <v>1800</v>
      </c>
      <c r="N208" s="6" t="s">
        <v>302</v>
      </c>
      <c r="O208" s="15">
        <v>14</v>
      </c>
      <c r="P208" s="15" t="s">
        <v>21</v>
      </c>
      <c r="Q208" s="15" t="s">
        <v>123</v>
      </c>
      <c r="R208" s="15" t="s">
        <v>5</v>
      </c>
      <c r="S208" s="15" t="s">
        <v>27</v>
      </c>
      <c r="T208" s="3" t="s">
        <v>60</v>
      </c>
      <c r="U208" s="15" t="s">
        <v>132</v>
      </c>
      <c r="V208" s="15" t="s">
        <v>317</v>
      </c>
      <c r="W208" s="15" t="s">
        <v>335</v>
      </c>
      <c r="X208" s="15" t="s">
        <v>462</v>
      </c>
      <c r="Y208" s="15" t="s">
        <v>1</v>
      </c>
    </row>
    <row r="209" spans="1:25" s="15" customFormat="1" ht="34.299999999999997" customHeight="1">
      <c r="A209" s="15" t="s">
        <v>152</v>
      </c>
      <c r="B209" s="15" t="s">
        <v>20</v>
      </c>
      <c r="C209" s="15">
        <v>2018</v>
      </c>
      <c r="D209" s="3" t="s">
        <v>37</v>
      </c>
      <c r="E209" s="15" t="s">
        <v>0</v>
      </c>
      <c r="F209" s="15" t="s">
        <v>172</v>
      </c>
      <c r="G209" s="15" t="s">
        <v>2</v>
      </c>
      <c r="H209" s="15" t="s">
        <v>10</v>
      </c>
      <c r="I209" s="16" t="s">
        <v>94</v>
      </c>
      <c r="J209" s="16" t="s">
        <v>299</v>
      </c>
      <c r="K209" s="15">
        <v>1</v>
      </c>
      <c r="L209" s="16" t="s">
        <v>310</v>
      </c>
      <c r="M209" s="15">
        <v>1800</v>
      </c>
      <c r="N209" s="6" t="s">
        <v>302</v>
      </c>
      <c r="O209" s="15">
        <v>14</v>
      </c>
      <c r="P209" s="15" t="s">
        <v>21</v>
      </c>
      <c r="Q209" s="15" t="s">
        <v>123</v>
      </c>
      <c r="R209" s="15" t="s">
        <v>5</v>
      </c>
      <c r="S209" s="15" t="s">
        <v>27</v>
      </c>
      <c r="T209" s="3" t="s">
        <v>60</v>
      </c>
      <c r="U209" s="15" t="s">
        <v>132</v>
      </c>
      <c r="V209" s="15" t="s">
        <v>317</v>
      </c>
      <c r="W209" s="15" t="s">
        <v>335</v>
      </c>
      <c r="X209" s="15" t="s">
        <v>343</v>
      </c>
      <c r="Y209" s="15" t="s">
        <v>1</v>
      </c>
    </row>
    <row r="210" spans="1:25" s="15" customFormat="1" ht="34.299999999999997" customHeight="1">
      <c r="A210" s="15" t="s">
        <v>152</v>
      </c>
      <c r="B210" s="15" t="s">
        <v>20</v>
      </c>
      <c r="C210" s="15">
        <v>2018</v>
      </c>
      <c r="D210" s="3" t="s">
        <v>37</v>
      </c>
      <c r="E210" s="15" t="s">
        <v>0</v>
      </c>
      <c r="F210" s="15" t="s">
        <v>172</v>
      </c>
      <c r="G210" s="15" t="s">
        <v>2</v>
      </c>
      <c r="H210" s="15" t="s">
        <v>10</v>
      </c>
      <c r="I210" s="16" t="s">
        <v>94</v>
      </c>
      <c r="J210" s="16" t="s">
        <v>299</v>
      </c>
      <c r="K210" s="15">
        <v>1</v>
      </c>
      <c r="L210" s="16" t="s">
        <v>310</v>
      </c>
      <c r="M210" s="15">
        <v>1800</v>
      </c>
      <c r="N210" s="6" t="s">
        <v>302</v>
      </c>
      <c r="O210" s="15">
        <v>14</v>
      </c>
      <c r="P210" s="15" t="s">
        <v>21</v>
      </c>
      <c r="Q210" s="15" t="s">
        <v>123</v>
      </c>
      <c r="R210" s="15" t="s">
        <v>5</v>
      </c>
      <c r="S210" s="15" t="s">
        <v>27</v>
      </c>
      <c r="T210" s="3" t="s">
        <v>60</v>
      </c>
      <c r="U210" s="15" t="s">
        <v>132</v>
      </c>
      <c r="V210" s="15" t="s">
        <v>317</v>
      </c>
      <c r="W210" s="15" t="s">
        <v>180</v>
      </c>
      <c r="X210" s="15" t="s">
        <v>463</v>
      </c>
      <c r="Y210" s="15" t="s">
        <v>1</v>
      </c>
    </row>
    <row r="211" spans="1:25" s="15" customFormat="1" ht="34.299999999999997" customHeight="1">
      <c r="A211" s="15" t="s">
        <v>152</v>
      </c>
      <c r="B211" s="15" t="s">
        <v>20</v>
      </c>
      <c r="C211" s="15">
        <v>2018</v>
      </c>
      <c r="D211" s="3" t="s">
        <v>37</v>
      </c>
      <c r="E211" s="15" t="s">
        <v>0</v>
      </c>
      <c r="F211" s="15" t="s">
        <v>172</v>
      </c>
      <c r="G211" s="15" t="s">
        <v>2</v>
      </c>
      <c r="H211" s="15" t="s">
        <v>10</v>
      </c>
      <c r="I211" s="16" t="s">
        <v>94</v>
      </c>
      <c r="J211" s="16" t="s">
        <v>299</v>
      </c>
      <c r="K211" s="15">
        <v>1</v>
      </c>
      <c r="L211" s="16" t="s">
        <v>310</v>
      </c>
      <c r="M211" s="15">
        <v>1800</v>
      </c>
      <c r="N211" s="6" t="s">
        <v>302</v>
      </c>
      <c r="O211" s="15">
        <v>14</v>
      </c>
      <c r="P211" s="15" t="s">
        <v>21</v>
      </c>
      <c r="Q211" s="15" t="s">
        <v>123</v>
      </c>
      <c r="R211" s="15" t="s">
        <v>5</v>
      </c>
      <c r="S211" s="15" t="s">
        <v>27</v>
      </c>
      <c r="T211" s="3" t="s">
        <v>60</v>
      </c>
      <c r="U211" s="15" t="s">
        <v>132</v>
      </c>
      <c r="V211" s="15" t="s">
        <v>317</v>
      </c>
      <c r="W211" s="15" t="s">
        <v>180</v>
      </c>
      <c r="X211" s="15" t="s">
        <v>464</v>
      </c>
      <c r="Y211" s="15" t="s">
        <v>1</v>
      </c>
    </row>
    <row r="212" spans="1:25" s="15" customFormat="1" ht="34.299999999999997" customHeight="1">
      <c r="A212" s="15" t="s">
        <v>152</v>
      </c>
      <c r="B212" s="15" t="s">
        <v>20</v>
      </c>
      <c r="C212" s="15">
        <v>2018</v>
      </c>
      <c r="D212" s="3" t="s">
        <v>37</v>
      </c>
      <c r="E212" s="15" t="s">
        <v>0</v>
      </c>
      <c r="F212" s="15" t="s">
        <v>172</v>
      </c>
      <c r="G212" s="15" t="s">
        <v>2</v>
      </c>
      <c r="H212" s="15" t="s">
        <v>10</v>
      </c>
      <c r="I212" s="16" t="s">
        <v>94</v>
      </c>
      <c r="J212" s="16" t="s">
        <v>299</v>
      </c>
      <c r="K212" s="15">
        <v>10</v>
      </c>
      <c r="L212" s="16" t="s">
        <v>310</v>
      </c>
      <c r="M212" s="15">
        <v>18000</v>
      </c>
      <c r="N212" s="6" t="s">
        <v>302</v>
      </c>
      <c r="O212" s="15">
        <v>14</v>
      </c>
      <c r="P212" s="15" t="s">
        <v>21</v>
      </c>
      <c r="Q212" s="15" t="s">
        <v>123</v>
      </c>
      <c r="R212" s="15" t="s">
        <v>5</v>
      </c>
      <c r="S212" s="15" t="s">
        <v>27</v>
      </c>
      <c r="T212" s="3" t="s">
        <v>60</v>
      </c>
      <c r="U212" s="15" t="s">
        <v>132</v>
      </c>
      <c r="V212" s="15" t="s">
        <v>315</v>
      </c>
      <c r="W212" s="15" t="s">
        <v>69</v>
      </c>
      <c r="X212" s="15" t="s">
        <v>69</v>
      </c>
      <c r="Y212" s="15" t="s">
        <v>2</v>
      </c>
    </row>
    <row r="213" spans="1:25" s="15" customFormat="1" ht="34.299999999999997" customHeight="1">
      <c r="A213" s="15" t="s">
        <v>152</v>
      </c>
      <c r="B213" s="15" t="s">
        <v>20</v>
      </c>
      <c r="C213" s="15">
        <v>2018</v>
      </c>
      <c r="D213" s="3" t="s">
        <v>37</v>
      </c>
      <c r="E213" s="15" t="s">
        <v>0</v>
      </c>
      <c r="F213" s="15" t="s">
        <v>172</v>
      </c>
      <c r="G213" s="15" t="s">
        <v>2</v>
      </c>
      <c r="H213" s="15" t="s">
        <v>10</v>
      </c>
      <c r="I213" s="16" t="s">
        <v>94</v>
      </c>
      <c r="J213" s="16" t="s">
        <v>299</v>
      </c>
      <c r="K213" s="15">
        <v>10</v>
      </c>
      <c r="L213" s="16" t="s">
        <v>310</v>
      </c>
      <c r="M213" s="15">
        <v>18000</v>
      </c>
      <c r="N213" s="6" t="s">
        <v>302</v>
      </c>
      <c r="O213" s="15">
        <v>14</v>
      </c>
      <c r="P213" s="15" t="s">
        <v>21</v>
      </c>
      <c r="Q213" s="15" t="s">
        <v>123</v>
      </c>
      <c r="R213" s="15" t="s">
        <v>5</v>
      </c>
      <c r="S213" s="15" t="s">
        <v>27</v>
      </c>
      <c r="T213" s="3" t="s">
        <v>60</v>
      </c>
      <c r="U213" s="15" t="s">
        <v>132</v>
      </c>
      <c r="V213" s="15" t="s">
        <v>341</v>
      </c>
      <c r="W213" s="15" t="s">
        <v>325</v>
      </c>
      <c r="X213" s="15" t="s">
        <v>649</v>
      </c>
      <c r="Y213" s="15" t="s">
        <v>1</v>
      </c>
    </row>
    <row r="214" spans="1:25" s="15" customFormat="1" ht="34.299999999999997" customHeight="1">
      <c r="A214" s="15" t="s">
        <v>152</v>
      </c>
      <c r="B214" s="15" t="s">
        <v>20</v>
      </c>
      <c r="C214" s="15">
        <v>2018</v>
      </c>
      <c r="D214" s="3" t="s">
        <v>37</v>
      </c>
      <c r="E214" s="15" t="s">
        <v>0</v>
      </c>
      <c r="F214" s="15" t="s">
        <v>172</v>
      </c>
      <c r="G214" s="15" t="s">
        <v>2</v>
      </c>
      <c r="H214" s="15" t="s">
        <v>10</v>
      </c>
      <c r="I214" s="16" t="s">
        <v>94</v>
      </c>
      <c r="J214" s="16" t="s">
        <v>299</v>
      </c>
      <c r="K214" s="15">
        <v>10</v>
      </c>
      <c r="L214" s="16" t="s">
        <v>310</v>
      </c>
      <c r="M214" s="15">
        <v>18000</v>
      </c>
      <c r="N214" s="6" t="s">
        <v>302</v>
      </c>
      <c r="O214" s="15">
        <v>14</v>
      </c>
      <c r="P214" s="15" t="s">
        <v>21</v>
      </c>
      <c r="Q214" s="15" t="s">
        <v>123</v>
      </c>
      <c r="R214" s="15" t="s">
        <v>5</v>
      </c>
      <c r="S214" s="15" t="s">
        <v>27</v>
      </c>
      <c r="T214" s="3" t="s">
        <v>60</v>
      </c>
      <c r="U214" s="15" t="s">
        <v>132</v>
      </c>
      <c r="V214" s="15" t="s">
        <v>317</v>
      </c>
      <c r="W214" s="15" t="s">
        <v>335</v>
      </c>
      <c r="X214" s="15" t="s">
        <v>462</v>
      </c>
      <c r="Y214" s="15" t="s">
        <v>1</v>
      </c>
    </row>
    <row r="215" spans="1:25" s="15" customFormat="1" ht="34.299999999999997" customHeight="1">
      <c r="A215" s="15" t="s">
        <v>152</v>
      </c>
      <c r="B215" s="15" t="s">
        <v>20</v>
      </c>
      <c r="C215" s="15">
        <v>2018</v>
      </c>
      <c r="D215" s="3" t="s">
        <v>37</v>
      </c>
      <c r="E215" s="15" t="s">
        <v>0</v>
      </c>
      <c r="F215" s="15" t="s">
        <v>172</v>
      </c>
      <c r="G215" s="15" t="s">
        <v>2</v>
      </c>
      <c r="H215" s="15" t="s">
        <v>10</v>
      </c>
      <c r="I215" s="16" t="s">
        <v>94</v>
      </c>
      <c r="J215" s="16" t="s">
        <v>299</v>
      </c>
      <c r="K215" s="15">
        <v>10</v>
      </c>
      <c r="L215" s="16" t="s">
        <v>310</v>
      </c>
      <c r="M215" s="15">
        <v>18000</v>
      </c>
      <c r="N215" s="6" t="s">
        <v>302</v>
      </c>
      <c r="O215" s="15">
        <v>14</v>
      </c>
      <c r="P215" s="15" t="s">
        <v>21</v>
      </c>
      <c r="Q215" s="15" t="s">
        <v>123</v>
      </c>
      <c r="R215" s="15" t="s">
        <v>5</v>
      </c>
      <c r="S215" s="15" t="s">
        <v>27</v>
      </c>
      <c r="T215" s="3" t="s">
        <v>60</v>
      </c>
      <c r="U215" s="15" t="s">
        <v>132</v>
      </c>
      <c r="V215" s="15" t="s">
        <v>317</v>
      </c>
      <c r="W215" s="15" t="s">
        <v>335</v>
      </c>
      <c r="X215" s="15" t="s">
        <v>343</v>
      </c>
      <c r="Y215" s="15" t="s">
        <v>1</v>
      </c>
    </row>
    <row r="216" spans="1:25" s="15" customFormat="1" ht="34.299999999999997" customHeight="1">
      <c r="A216" s="15" t="s">
        <v>152</v>
      </c>
      <c r="B216" s="15" t="s">
        <v>20</v>
      </c>
      <c r="C216" s="15">
        <v>2018</v>
      </c>
      <c r="D216" s="3" t="s">
        <v>37</v>
      </c>
      <c r="E216" s="15" t="s">
        <v>0</v>
      </c>
      <c r="F216" s="15" t="s">
        <v>172</v>
      </c>
      <c r="G216" s="15" t="s">
        <v>2</v>
      </c>
      <c r="H216" s="15" t="s">
        <v>10</v>
      </c>
      <c r="I216" s="16" t="s">
        <v>94</v>
      </c>
      <c r="J216" s="16" t="s">
        <v>299</v>
      </c>
      <c r="K216" s="15">
        <v>10</v>
      </c>
      <c r="L216" s="16" t="s">
        <v>310</v>
      </c>
      <c r="M216" s="15">
        <v>18000</v>
      </c>
      <c r="N216" s="6" t="s">
        <v>302</v>
      </c>
      <c r="O216" s="15">
        <v>14</v>
      </c>
      <c r="P216" s="15" t="s">
        <v>21</v>
      </c>
      <c r="Q216" s="15" t="s">
        <v>123</v>
      </c>
      <c r="R216" s="15" t="s">
        <v>5</v>
      </c>
      <c r="S216" s="15" t="s">
        <v>27</v>
      </c>
      <c r="T216" s="3" t="s">
        <v>60</v>
      </c>
      <c r="U216" s="6" t="s">
        <v>132</v>
      </c>
      <c r="V216" s="15" t="s">
        <v>317</v>
      </c>
      <c r="W216" s="15" t="s">
        <v>180</v>
      </c>
      <c r="X216" s="15" t="s">
        <v>463</v>
      </c>
      <c r="Y216" s="15" t="s">
        <v>1</v>
      </c>
    </row>
    <row r="217" spans="1:25" s="15" customFormat="1" ht="34.299999999999997" customHeight="1">
      <c r="A217" s="15" t="s">
        <v>152</v>
      </c>
      <c r="B217" s="15" t="s">
        <v>20</v>
      </c>
      <c r="C217" s="15">
        <v>2018</v>
      </c>
      <c r="D217" s="3" t="s">
        <v>37</v>
      </c>
      <c r="E217" s="15" t="s">
        <v>0</v>
      </c>
      <c r="F217" s="15" t="s">
        <v>172</v>
      </c>
      <c r="G217" s="15" t="s">
        <v>2</v>
      </c>
      <c r="H217" s="15" t="s">
        <v>10</v>
      </c>
      <c r="I217" s="16" t="s">
        <v>94</v>
      </c>
      <c r="J217" s="16" t="s">
        <v>299</v>
      </c>
      <c r="K217" s="15">
        <v>10</v>
      </c>
      <c r="L217" s="16" t="s">
        <v>310</v>
      </c>
      <c r="M217" s="15">
        <v>18000</v>
      </c>
      <c r="N217" s="6" t="s">
        <v>302</v>
      </c>
      <c r="O217" s="15">
        <v>14</v>
      </c>
      <c r="P217" s="15" t="s">
        <v>21</v>
      </c>
      <c r="Q217" s="15" t="s">
        <v>123</v>
      </c>
      <c r="R217" s="15" t="s">
        <v>5</v>
      </c>
      <c r="S217" s="15" t="s">
        <v>27</v>
      </c>
      <c r="T217" s="3" t="s">
        <v>60</v>
      </c>
      <c r="U217" s="6" t="s">
        <v>132</v>
      </c>
      <c r="V217" s="15" t="s">
        <v>317</v>
      </c>
      <c r="W217" s="15" t="s">
        <v>180</v>
      </c>
      <c r="X217" s="15" t="s">
        <v>464</v>
      </c>
      <c r="Y217" s="15" t="s">
        <v>1</v>
      </c>
    </row>
    <row r="218" spans="1:25" s="15" customFormat="1" ht="34.299999999999997" customHeight="1">
      <c r="A218" s="15" t="s">
        <v>152</v>
      </c>
      <c r="B218" s="15" t="s">
        <v>20</v>
      </c>
      <c r="C218" s="15">
        <v>2018</v>
      </c>
      <c r="D218" s="3" t="s">
        <v>37</v>
      </c>
      <c r="E218" s="15" t="s">
        <v>0</v>
      </c>
      <c r="F218" s="15" t="s">
        <v>172</v>
      </c>
      <c r="G218" s="15" t="s">
        <v>2</v>
      </c>
      <c r="H218" s="15" t="s">
        <v>10</v>
      </c>
      <c r="I218" s="16" t="s">
        <v>94</v>
      </c>
      <c r="J218" s="16" t="s">
        <v>299</v>
      </c>
      <c r="K218" s="15">
        <v>100</v>
      </c>
      <c r="L218" s="16" t="s">
        <v>312</v>
      </c>
      <c r="M218" s="15">
        <v>180000</v>
      </c>
      <c r="N218" s="6" t="s">
        <v>302</v>
      </c>
      <c r="O218" s="15">
        <v>14</v>
      </c>
      <c r="P218" s="15" t="s">
        <v>21</v>
      </c>
      <c r="Q218" s="15" t="s">
        <v>123</v>
      </c>
      <c r="R218" s="15" t="s">
        <v>5</v>
      </c>
      <c r="S218" s="15" t="s">
        <v>27</v>
      </c>
      <c r="T218" s="3" t="s">
        <v>60</v>
      </c>
      <c r="U218" s="6" t="s">
        <v>132</v>
      </c>
      <c r="V218" s="15" t="s">
        <v>315</v>
      </c>
      <c r="W218" s="15" t="s">
        <v>69</v>
      </c>
      <c r="X218" s="15" t="s">
        <v>69</v>
      </c>
      <c r="Y218" s="15" t="s">
        <v>2</v>
      </c>
    </row>
    <row r="219" spans="1:25" s="15" customFormat="1" ht="34.299999999999997" customHeight="1">
      <c r="A219" s="15" t="s">
        <v>152</v>
      </c>
      <c r="B219" s="15" t="s">
        <v>20</v>
      </c>
      <c r="C219" s="15">
        <v>2018</v>
      </c>
      <c r="D219" s="3" t="s">
        <v>37</v>
      </c>
      <c r="E219" s="15" t="s">
        <v>0</v>
      </c>
      <c r="F219" s="15" t="s">
        <v>172</v>
      </c>
      <c r="G219" s="15" t="s">
        <v>2</v>
      </c>
      <c r="H219" s="15" t="s">
        <v>10</v>
      </c>
      <c r="I219" s="16" t="s">
        <v>94</v>
      </c>
      <c r="J219" s="16" t="s">
        <v>299</v>
      </c>
      <c r="K219" s="15">
        <v>100</v>
      </c>
      <c r="L219" s="16" t="s">
        <v>312</v>
      </c>
      <c r="M219" s="15">
        <v>180000</v>
      </c>
      <c r="N219" s="6" t="s">
        <v>302</v>
      </c>
      <c r="O219" s="15">
        <v>14</v>
      </c>
      <c r="P219" s="15" t="s">
        <v>21</v>
      </c>
      <c r="Q219" s="15" t="s">
        <v>123</v>
      </c>
      <c r="R219" s="15" t="s">
        <v>5</v>
      </c>
      <c r="S219" s="15" t="s">
        <v>27</v>
      </c>
      <c r="T219" s="3" t="s">
        <v>60</v>
      </c>
      <c r="U219" s="6" t="s">
        <v>132</v>
      </c>
      <c r="V219" s="15" t="s">
        <v>341</v>
      </c>
      <c r="W219" s="15" t="s">
        <v>325</v>
      </c>
      <c r="X219" s="15" t="s">
        <v>649</v>
      </c>
      <c r="Y219" s="15" t="s">
        <v>1</v>
      </c>
    </row>
    <row r="220" spans="1:25" s="15" customFormat="1" ht="34.299999999999997" customHeight="1">
      <c r="A220" s="15" t="s">
        <v>152</v>
      </c>
      <c r="B220" s="15" t="s">
        <v>20</v>
      </c>
      <c r="C220" s="15">
        <v>2018</v>
      </c>
      <c r="D220" s="3" t="s">
        <v>37</v>
      </c>
      <c r="E220" s="15" t="s">
        <v>0</v>
      </c>
      <c r="F220" s="15" t="s">
        <v>172</v>
      </c>
      <c r="G220" s="15" t="s">
        <v>2</v>
      </c>
      <c r="H220" s="15" t="s">
        <v>10</v>
      </c>
      <c r="I220" s="16" t="s">
        <v>94</v>
      </c>
      <c r="J220" s="16" t="s">
        <v>299</v>
      </c>
      <c r="K220" s="15">
        <v>100</v>
      </c>
      <c r="L220" s="16" t="s">
        <v>312</v>
      </c>
      <c r="M220" s="15">
        <v>180000</v>
      </c>
      <c r="N220" s="6" t="s">
        <v>302</v>
      </c>
      <c r="O220" s="15">
        <v>14</v>
      </c>
      <c r="P220" s="15" t="s">
        <v>21</v>
      </c>
      <c r="Q220" s="15" t="s">
        <v>123</v>
      </c>
      <c r="R220" s="15" t="s">
        <v>5</v>
      </c>
      <c r="S220" s="15" t="s">
        <v>27</v>
      </c>
      <c r="T220" s="3" t="s">
        <v>60</v>
      </c>
      <c r="U220" s="6" t="s">
        <v>132</v>
      </c>
      <c r="V220" s="15" t="s">
        <v>317</v>
      </c>
      <c r="W220" s="15" t="s">
        <v>335</v>
      </c>
      <c r="X220" s="15" t="s">
        <v>462</v>
      </c>
      <c r="Y220" s="15" t="s">
        <v>1</v>
      </c>
    </row>
    <row r="221" spans="1:25" s="15" customFormat="1" ht="34.299999999999997" customHeight="1">
      <c r="A221" s="15" t="s">
        <v>152</v>
      </c>
      <c r="B221" s="15" t="s">
        <v>20</v>
      </c>
      <c r="C221" s="15">
        <v>2018</v>
      </c>
      <c r="D221" s="3" t="s">
        <v>37</v>
      </c>
      <c r="E221" s="15" t="s">
        <v>0</v>
      </c>
      <c r="F221" s="15" t="s">
        <v>172</v>
      </c>
      <c r="G221" s="15" t="s">
        <v>2</v>
      </c>
      <c r="H221" s="15" t="s">
        <v>10</v>
      </c>
      <c r="I221" s="16" t="s">
        <v>94</v>
      </c>
      <c r="J221" s="16" t="s">
        <v>299</v>
      </c>
      <c r="K221" s="15">
        <v>100</v>
      </c>
      <c r="L221" s="16" t="s">
        <v>312</v>
      </c>
      <c r="M221" s="15">
        <v>180000</v>
      </c>
      <c r="N221" s="6" t="s">
        <v>302</v>
      </c>
      <c r="O221" s="15">
        <v>14</v>
      </c>
      <c r="P221" s="15" t="s">
        <v>21</v>
      </c>
      <c r="Q221" s="15" t="s">
        <v>123</v>
      </c>
      <c r="R221" s="15" t="s">
        <v>5</v>
      </c>
      <c r="S221" s="15" t="s">
        <v>27</v>
      </c>
      <c r="T221" s="3" t="s">
        <v>60</v>
      </c>
      <c r="U221" s="6" t="s">
        <v>132</v>
      </c>
      <c r="V221" s="15" t="s">
        <v>317</v>
      </c>
      <c r="W221" s="15" t="s">
        <v>335</v>
      </c>
      <c r="X221" s="15" t="s">
        <v>343</v>
      </c>
      <c r="Y221" s="15" t="s">
        <v>2</v>
      </c>
    </row>
    <row r="222" spans="1:25" s="15" customFormat="1" ht="34.299999999999997" customHeight="1">
      <c r="A222" s="15" t="s">
        <v>152</v>
      </c>
      <c r="B222" s="15" t="s">
        <v>20</v>
      </c>
      <c r="C222" s="15">
        <v>2018</v>
      </c>
      <c r="D222" s="3" t="s">
        <v>37</v>
      </c>
      <c r="E222" s="15" t="s">
        <v>0</v>
      </c>
      <c r="F222" s="15" t="s">
        <v>172</v>
      </c>
      <c r="G222" s="15" t="s">
        <v>2</v>
      </c>
      <c r="H222" s="15" t="s">
        <v>10</v>
      </c>
      <c r="I222" s="16" t="s">
        <v>94</v>
      </c>
      <c r="J222" s="16" t="s">
        <v>299</v>
      </c>
      <c r="K222" s="15">
        <v>100</v>
      </c>
      <c r="L222" s="16" t="s">
        <v>312</v>
      </c>
      <c r="M222" s="15">
        <v>180000</v>
      </c>
      <c r="N222" s="6" t="s">
        <v>302</v>
      </c>
      <c r="O222" s="15">
        <v>14</v>
      </c>
      <c r="P222" s="15" t="s">
        <v>21</v>
      </c>
      <c r="Q222" s="15" t="s">
        <v>123</v>
      </c>
      <c r="R222" s="15" t="s">
        <v>5</v>
      </c>
      <c r="S222" s="15" t="s">
        <v>27</v>
      </c>
      <c r="T222" s="3" t="s">
        <v>60</v>
      </c>
      <c r="U222" s="6" t="s">
        <v>132</v>
      </c>
      <c r="V222" s="15" t="s">
        <v>317</v>
      </c>
      <c r="W222" s="15" t="s">
        <v>180</v>
      </c>
      <c r="X222" s="15" t="s">
        <v>463</v>
      </c>
      <c r="Y222" s="15" t="s">
        <v>1</v>
      </c>
    </row>
    <row r="223" spans="1:25" s="15" customFormat="1" ht="34.299999999999997" customHeight="1">
      <c r="A223" s="15" t="s">
        <v>152</v>
      </c>
      <c r="B223" s="15" t="s">
        <v>20</v>
      </c>
      <c r="C223" s="15">
        <v>2018</v>
      </c>
      <c r="D223" s="3" t="s">
        <v>37</v>
      </c>
      <c r="E223" s="15" t="s">
        <v>0</v>
      </c>
      <c r="F223" s="15" t="s">
        <v>172</v>
      </c>
      <c r="G223" s="15" t="s">
        <v>2</v>
      </c>
      <c r="H223" s="15" t="s">
        <v>10</v>
      </c>
      <c r="I223" s="16" t="s">
        <v>94</v>
      </c>
      <c r="J223" s="16" t="s">
        <v>299</v>
      </c>
      <c r="K223" s="15">
        <v>100</v>
      </c>
      <c r="L223" s="16" t="s">
        <v>312</v>
      </c>
      <c r="M223" s="15">
        <v>180000</v>
      </c>
      <c r="N223" s="6" t="s">
        <v>302</v>
      </c>
      <c r="O223" s="15">
        <v>14</v>
      </c>
      <c r="P223" s="15" t="s">
        <v>21</v>
      </c>
      <c r="Q223" s="15" t="s">
        <v>123</v>
      </c>
      <c r="R223" s="15" t="s">
        <v>5</v>
      </c>
      <c r="S223" s="15" t="s">
        <v>27</v>
      </c>
      <c r="T223" s="3" t="s">
        <v>60</v>
      </c>
      <c r="U223" s="6" t="s">
        <v>132</v>
      </c>
      <c r="V223" s="15" t="s">
        <v>317</v>
      </c>
      <c r="W223" s="15" t="s">
        <v>180</v>
      </c>
      <c r="X223" s="15" t="s">
        <v>464</v>
      </c>
      <c r="Y223" s="15" t="s">
        <v>1</v>
      </c>
    </row>
    <row r="224" spans="1:25" s="15" customFormat="1" ht="34.299999999999997" customHeight="1">
      <c r="A224" s="15" t="s">
        <v>153</v>
      </c>
      <c r="B224" s="15" t="s">
        <v>8</v>
      </c>
      <c r="C224" s="15">
        <v>2017</v>
      </c>
      <c r="D224" s="3" t="s">
        <v>18</v>
      </c>
      <c r="E224" s="15" t="s">
        <v>9</v>
      </c>
      <c r="F224" s="15" t="s">
        <v>70</v>
      </c>
      <c r="G224" s="15" t="s">
        <v>2</v>
      </c>
      <c r="H224" s="15" t="s">
        <v>11</v>
      </c>
      <c r="I224" s="16" t="s">
        <v>91</v>
      </c>
      <c r="J224" s="16" t="s">
        <v>684</v>
      </c>
      <c r="K224" s="15">
        <v>1.5E-3</v>
      </c>
      <c r="L224" s="15" t="s">
        <v>309</v>
      </c>
      <c r="M224" s="15">
        <v>2.4212672871603089E-3</v>
      </c>
      <c r="N224" s="15" t="s">
        <v>309</v>
      </c>
      <c r="O224" s="15">
        <v>30</v>
      </c>
      <c r="P224" s="15" t="s">
        <v>12</v>
      </c>
      <c r="Q224" s="15" t="s">
        <v>124</v>
      </c>
      <c r="R224" s="15" t="s">
        <v>173</v>
      </c>
      <c r="S224" s="15" t="s">
        <v>34</v>
      </c>
      <c r="T224" s="3" t="s">
        <v>60</v>
      </c>
      <c r="U224" s="15" t="s">
        <v>13</v>
      </c>
      <c r="V224" s="15" t="s">
        <v>315</v>
      </c>
      <c r="W224" s="15" t="s">
        <v>234</v>
      </c>
      <c r="X224" s="15" t="s">
        <v>465</v>
      </c>
      <c r="Y224" s="15" t="s">
        <v>2</v>
      </c>
    </row>
    <row r="225" spans="1:25" s="15" customFormat="1" ht="34.299999999999997" customHeight="1">
      <c r="A225" s="15" t="s">
        <v>153</v>
      </c>
      <c r="B225" s="15" t="s">
        <v>8</v>
      </c>
      <c r="C225" s="15">
        <v>2017</v>
      </c>
      <c r="D225" s="3" t="s">
        <v>18</v>
      </c>
      <c r="E225" s="15" t="s">
        <v>9</v>
      </c>
      <c r="F225" s="15" t="s">
        <v>70</v>
      </c>
      <c r="G225" s="15" t="s">
        <v>2</v>
      </c>
      <c r="H225" s="15" t="s">
        <v>11</v>
      </c>
      <c r="I225" s="16" t="s">
        <v>91</v>
      </c>
      <c r="J225" s="16" t="s">
        <v>684</v>
      </c>
      <c r="K225" s="15">
        <v>1.5E-3</v>
      </c>
      <c r="L225" s="15" t="s">
        <v>309</v>
      </c>
      <c r="M225" s="15">
        <v>2.4212672871603089E-3</v>
      </c>
      <c r="N225" s="15" t="s">
        <v>309</v>
      </c>
      <c r="O225" s="15">
        <v>30</v>
      </c>
      <c r="P225" s="15" t="s">
        <v>12</v>
      </c>
      <c r="Q225" s="15" t="s">
        <v>124</v>
      </c>
      <c r="R225" s="15" t="s">
        <v>173</v>
      </c>
      <c r="S225" s="15" t="s">
        <v>34</v>
      </c>
      <c r="T225" s="3" t="s">
        <v>60</v>
      </c>
      <c r="U225" s="15" t="s">
        <v>13</v>
      </c>
      <c r="V225" s="15" t="s">
        <v>340</v>
      </c>
      <c r="W225" s="15" t="s">
        <v>319</v>
      </c>
      <c r="X225" s="15" t="s">
        <v>466</v>
      </c>
      <c r="Y225" s="15" t="s">
        <v>1</v>
      </c>
    </row>
    <row r="226" spans="1:25" s="15" customFormat="1" ht="34.299999999999997" customHeight="1">
      <c r="A226" s="15" t="s">
        <v>153</v>
      </c>
      <c r="B226" s="15" t="s">
        <v>8</v>
      </c>
      <c r="C226" s="15">
        <v>2017</v>
      </c>
      <c r="D226" s="3" t="s">
        <v>18</v>
      </c>
      <c r="E226" s="15" t="s">
        <v>9</v>
      </c>
      <c r="F226" s="15" t="s">
        <v>70</v>
      </c>
      <c r="G226" s="15" t="s">
        <v>2</v>
      </c>
      <c r="H226" s="15" t="s">
        <v>11</v>
      </c>
      <c r="I226" s="16" t="s">
        <v>91</v>
      </c>
      <c r="J226" s="16" t="s">
        <v>684</v>
      </c>
      <c r="K226" s="15">
        <v>1.5E-3</v>
      </c>
      <c r="L226" s="15" t="s">
        <v>309</v>
      </c>
      <c r="M226" s="15">
        <v>2.4212672871603089E-3</v>
      </c>
      <c r="N226" s="15" t="s">
        <v>309</v>
      </c>
      <c r="O226" s="15">
        <v>30</v>
      </c>
      <c r="P226" s="15" t="s">
        <v>12</v>
      </c>
      <c r="Q226" s="15" t="s">
        <v>124</v>
      </c>
      <c r="R226" s="15" t="s">
        <v>173</v>
      </c>
      <c r="S226" s="15" t="s">
        <v>34</v>
      </c>
      <c r="T226" s="3" t="s">
        <v>60</v>
      </c>
      <c r="U226" s="15" t="s">
        <v>13</v>
      </c>
      <c r="V226" s="15" t="s">
        <v>340</v>
      </c>
      <c r="W226" s="15" t="s">
        <v>319</v>
      </c>
      <c r="X226" s="15" t="s">
        <v>467</v>
      </c>
      <c r="Y226" s="15" t="s">
        <v>2</v>
      </c>
    </row>
    <row r="227" spans="1:25" s="15" customFormat="1" ht="34.299999999999997" customHeight="1">
      <c r="A227" s="15" t="s">
        <v>153</v>
      </c>
      <c r="B227" s="15" t="s">
        <v>8</v>
      </c>
      <c r="C227" s="15">
        <v>2017</v>
      </c>
      <c r="D227" s="3" t="s">
        <v>18</v>
      </c>
      <c r="E227" s="15" t="s">
        <v>9</v>
      </c>
      <c r="F227" s="15" t="s">
        <v>70</v>
      </c>
      <c r="G227" s="15" t="s">
        <v>2</v>
      </c>
      <c r="H227" s="15" t="s">
        <v>11</v>
      </c>
      <c r="I227" s="16" t="s">
        <v>91</v>
      </c>
      <c r="J227" s="16" t="s">
        <v>684</v>
      </c>
      <c r="K227" s="15">
        <v>1.5E-3</v>
      </c>
      <c r="L227" s="15" t="s">
        <v>309</v>
      </c>
      <c r="M227" s="15">
        <v>2.4212672871603098E-3</v>
      </c>
      <c r="N227" s="15" t="s">
        <v>309</v>
      </c>
      <c r="O227" s="15">
        <v>30</v>
      </c>
      <c r="P227" s="15" t="s">
        <v>12</v>
      </c>
      <c r="Q227" s="15" t="s">
        <v>124</v>
      </c>
      <c r="R227" s="15" t="s">
        <v>173</v>
      </c>
      <c r="S227" s="15" t="s">
        <v>34</v>
      </c>
      <c r="T227" s="3" t="s">
        <v>60</v>
      </c>
      <c r="U227" s="15" t="s">
        <v>13</v>
      </c>
      <c r="V227" s="15" t="s">
        <v>342</v>
      </c>
      <c r="W227" s="15" t="s">
        <v>326</v>
      </c>
      <c r="X227" s="15" t="s">
        <v>468</v>
      </c>
      <c r="Y227" s="15" t="s">
        <v>1</v>
      </c>
    </row>
    <row r="228" spans="1:25" s="15" customFormat="1" ht="34.299999999999997" customHeight="1">
      <c r="A228" s="15" t="s">
        <v>153</v>
      </c>
      <c r="B228" s="15" t="s">
        <v>8</v>
      </c>
      <c r="C228" s="15">
        <v>2017</v>
      </c>
      <c r="D228" s="3" t="s">
        <v>18</v>
      </c>
      <c r="E228" s="15" t="s">
        <v>9</v>
      </c>
      <c r="F228" s="15" t="s">
        <v>70</v>
      </c>
      <c r="G228" s="15" t="s">
        <v>2</v>
      </c>
      <c r="H228" s="15" t="s">
        <v>11</v>
      </c>
      <c r="I228" s="16" t="s">
        <v>91</v>
      </c>
      <c r="J228" s="16" t="s">
        <v>684</v>
      </c>
      <c r="K228" s="15">
        <v>1.5E-3</v>
      </c>
      <c r="L228" s="15" t="s">
        <v>309</v>
      </c>
      <c r="M228" s="15">
        <v>2.4212672871603098E-3</v>
      </c>
      <c r="N228" s="15" t="s">
        <v>309</v>
      </c>
      <c r="O228" s="15">
        <v>30</v>
      </c>
      <c r="P228" s="15" t="s">
        <v>12</v>
      </c>
      <c r="Q228" s="15" t="s">
        <v>124</v>
      </c>
      <c r="R228" s="15" t="s">
        <v>173</v>
      </c>
      <c r="S228" s="15" t="s">
        <v>34</v>
      </c>
      <c r="T228" s="3" t="s">
        <v>60</v>
      </c>
      <c r="U228" s="15" t="s">
        <v>13</v>
      </c>
      <c r="V228" s="15" t="s">
        <v>340</v>
      </c>
      <c r="W228" s="15" t="s">
        <v>319</v>
      </c>
      <c r="X228" s="15" t="s">
        <v>469</v>
      </c>
      <c r="Y228" s="15" t="s">
        <v>2</v>
      </c>
    </row>
    <row r="229" spans="1:25" s="15" customFormat="1" ht="34.299999999999997" customHeight="1">
      <c r="A229" s="15" t="s">
        <v>153</v>
      </c>
      <c r="B229" s="15" t="s">
        <v>8</v>
      </c>
      <c r="C229" s="15">
        <v>2017</v>
      </c>
      <c r="D229" s="3" t="s">
        <v>18</v>
      </c>
      <c r="E229" s="15" t="s">
        <v>9</v>
      </c>
      <c r="F229" s="15" t="s">
        <v>70</v>
      </c>
      <c r="G229" s="15" t="s">
        <v>2</v>
      </c>
      <c r="H229" s="15" t="s">
        <v>11</v>
      </c>
      <c r="I229" s="16" t="s">
        <v>91</v>
      </c>
      <c r="J229" s="16" t="s">
        <v>684</v>
      </c>
      <c r="K229" s="15">
        <v>1.5E-3</v>
      </c>
      <c r="L229" s="15" t="s">
        <v>309</v>
      </c>
      <c r="M229" s="15">
        <v>2.4212672871603098E-3</v>
      </c>
      <c r="N229" s="15" t="s">
        <v>309</v>
      </c>
      <c r="O229" s="15">
        <v>30</v>
      </c>
      <c r="P229" s="15" t="s">
        <v>12</v>
      </c>
      <c r="Q229" s="15" t="s">
        <v>124</v>
      </c>
      <c r="R229" s="15" t="s">
        <v>173</v>
      </c>
      <c r="S229" s="15" t="s">
        <v>34</v>
      </c>
      <c r="T229" s="3" t="s">
        <v>60</v>
      </c>
      <c r="U229" s="15" t="s">
        <v>13</v>
      </c>
      <c r="V229" s="15" t="s">
        <v>317</v>
      </c>
      <c r="W229" s="15" t="s">
        <v>336</v>
      </c>
      <c r="X229" s="15" t="s">
        <v>470</v>
      </c>
      <c r="Y229" s="15" t="s">
        <v>2</v>
      </c>
    </row>
    <row r="230" spans="1:25" s="15" customFormat="1" ht="34.299999999999997" customHeight="1">
      <c r="A230" s="15" t="s">
        <v>153</v>
      </c>
      <c r="B230" s="15" t="s">
        <v>8</v>
      </c>
      <c r="C230" s="15">
        <v>2017</v>
      </c>
      <c r="D230" s="3" t="s">
        <v>18</v>
      </c>
      <c r="E230" s="15" t="s">
        <v>9</v>
      </c>
      <c r="F230" s="15" t="s">
        <v>70</v>
      </c>
      <c r="G230" s="15" t="s">
        <v>2</v>
      </c>
      <c r="H230" s="15" t="s">
        <v>11</v>
      </c>
      <c r="I230" s="16" t="s">
        <v>91</v>
      </c>
      <c r="J230" s="16" t="s">
        <v>684</v>
      </c>
      <c r="K230" s="15">
        <v>1.5E-3</v>
      </c>
      <c r="L230" s="15" t="s">
        <v>309</v>
      </c>
      <c r="M230" s="15">
        <v>2.4212672871603098E-3</v>
      </c>
      <c r="N230" s="15" t="s">
        <v>309</v>
      </c>
      <c r="O230" s="15">
        <v>30</v>
      </c>
      <c r="P230" s="15" t="s">
        <v>12</v>
      </c>
      <c r="Q230" s="15" t="s">
        <v>124</v>
      </c>
      <c r="R230" s="15" t="s">
        <v>173</v>
      </c>
      <c r="S230" s="15" t="s">
        <v>34</v>
      </c>
      <c r="T230" s="3" t="s">
        <v>60</v>
      </c>
      <c r="U230" s="15" t="s">
        <v>13</v>
      </c>
      <c r="V230" s="15" t="s">
        <v>342</v>
      </c>
      <c r="W230" s="15" t="s">
        <v>326</v>
      </c>
      <c r="X230" s="15" t="s">
        <v>475</v>
      </c>
      <c r="Y230" s="15" t="s">
        <v>2</v>
      </c>
    </row>
    <row r="231" spans="1:25" s="15" customFormat="1" ht="34.299999999999997" customHeight="1">
      <c r="A231" s="15" t="s">
        <v>153</v>
      </c>
      <c r="B231" s="15" t="s">
        <v>8</v>
      </c>
      <c r="C231" s="15">
        <v>2017</v>
      </c>
      <c r="D231" s="3" t="s">
        <v>18</v>
      </c>
      <c r="E231" s="15" t="s">
        <v>9</v>
      </c>
      <c r="F231" s="15" t="s">
        <v>70</v>
      </c>
      <c r="G231" s="15" t="s">
        <v>2</v>
      </c>
      <c r="H231" s="15" t="s">
        <v>11</v>
      </c>
      <c r="I231" s="16" t="s">
        <v>91</v>
      </c>
      <c r="J231" s="16" t="s">
        <v>684</v>
      </c>
      <c r="K231" s="15">
        <v>1.5E-3</v>
      </c>
      <c r="L231" s="15" t="s">
        <v>309</v>
      </c>
      <c r="M231" s="15">
        <v>2.4212672871603098E-3</v>
      </c>
      <c r="N231" s="15" t="s">
        <v>309</v>
      </c>
      <c r="O231" s="15">
        <v>30</v>
      </c>
      <c r="P231" s="15" t="s">
        <v>12</v>
      </c>
      <c r="Q231" s="15" t="s">
        <v>124</v>
      </c>
      <c r="R231" s="15" t="s">
        <v>173</v>
      </c>
      <c r="S231" s="15" t="s">
        <v>34</v>
      </c>
      <c r="T231" s="3" t="s">
        <v>60</v>
      </c>
      <c r="U231" s="15" t="s">
        <v>13</v>
      </c>
      <c r="V231" s="15" t="s">
        <v>342</v>
      </c>
      <c r="W231" s="15" t="s">
        <v>326</v>
      </c>
      <c r="X231" s="15" t="s">
        <v>476</v>
      </c>
      <c r="Y231" s="15" t="s">
        <v>2</v>
      </c>
    </row>
    <row r="232" spans="1:25" s="15" customFormat="1" ht="34.299999999999997" customHeight="1">
      <c r="A232" s="15" t="s">
        <v>153</v>
      </c>
      <c r="B232" s="15" t="s">
        <v>8</v>
      </c>
      <c r="C232" s="15">
        <v>2017</v>
      </c>
      <c r="D232" s="3" t="s">
        <v>18</v>
      </c>
      <c r="E232" s="15" t="s">
        <v>9</v>
      </c>
      <c r="F232" s="15" t="s">
        <v>70</v>
      </c>
      <c r="G232" s="15" t="s">
        <v>2</v>
      </c>
      <c r="H232" s="15" t="s">
        <v>11</v>
      </c>
      <c r="I232" s="16" t="s">
        <v>91</v>
      </c>
      <c r="J232" s="16" t="s">
        <v>684</v>
      </c>
      <c r="K232" s="15">
        <v>1.5E-3</v>
      </c>
      <c r="L232" s="15" t="s">
        <v>309</v>
      </c>
      <c r="M232" s="15">
        <v>2.4212672871603098E-3</v>
      </c>
      <c r="N232" s="15" t="s">
        <v>309</v>
      </c>
      <c r="O232" s="15">
        <v>30</v>
      </c>
      <c r="P232" s="15" t="s">
        <v>12</v>
      </c>
      <c r="Q232" s="15" t="s">
        <v>124</v>
      </c>
      <c r="R232" s="15" t="s">
        <v>173</v>
      </c>
      <c r="S232" s="15" t="s">
        <v>34</v>
      </c>
      <c r="T232" s="3" t="s">
        <v>60</v>
      </c>
      <c r="U232" s="15" t="s">
        <v>13</v>
      </c>
      <c r="V232" s="15" t="s">
        <v>342</v>
      </c>
      <c r="W232" s="15" t="s">
        <v>326</v>
      </c>
      <c r="X232" s="15" t="s">
        <v>471</v>
      </c>
      <c r="Y232" s="15" t="s">
        <v>2</v>
      </c>
    </row>
    <row r="233" spans="1:25" s="15" customFormat="1" ht="34.299999999999997" customHeight="1">
      <c r="A233" s="15" t="s">
        <v>153</v>
      </c>
      <c r="B233" s="15" t="s">
        <v>8</v>
      </c>
      <c r="C233" s="15">
        <v>2017</v>
      </c>
      <c r="D233" s="3" t="s">
        <v>18</v>
      </c>
      <c r="E233" s="15" t="s">
        <v>9</v>
      </c>
      <c r="F233" s="15" t="s">
        <v>70</v>
      </c>
      <c r="G233" s="15" t="s">
        <v>2</v>
      </c>
      <c r="H233" s="15" t="s">
        <v>11</v>
      </c>
      <c r="I233" s="16" t="s">
        <v>91</v>
      </c>
      <c r="J233" s="16" t="s">
        <v>684</v>
      </c>
      <c r="K233" s="15">
        <v>1.5E-3</v>
      </c>
      <c r="L233" s="15" t="s">
        <v>309</v>
      </c>
      <c r="M233" s="15">
        <v>2.4212672871603098E-3</v>
      </c>
      <c r="N233" s="15" t="s">
        <v>309</v>
      </c>
      <c r="O233" s="15">
        <v>30</v>
      </c>
      <c r="P233" s="15" t="s">
        <v>12</v>
      </c>
      <c r="Q233" s="15" t="s">
        <v>124</v>
      </c>
      <c r="R233" s="15" t="s">
        <v>173</v>
      </c>
      <c r="S233" s="15" t="s">
        <v>34</v>
      </c>
      <c r="T233" s="3" t="s">
        <v>60</v>
      </c>
      <c r="U233" s="15" t="s">
        <v>13</v>
      </c>
      <c r="V233" s="15" t="s">
        <v>340</v>
      </c>
      <c r="W233" s="15" t="s">
        <v>319</v>
      </c>
      <c r="X233" s="15" t="s">
        <v>472</v>
      </c>
      <c r="Y233" s="15" t="s">
        <v>1</v>
      </c>
    </row>
    <row r="234" spans="1:25" s="15" customFormat="1" ht="34.299999999999997" customHeight="1">
      <c r="A234" s="15" t="s">
        <v>153</v>
      </c>
      <c r="B234" s="15" t="s">
        <v>8</v>
      </c>
      <c r="C234" s="15">
        <v>2017</v>
      </c>
      <c r="D234" s="3" t="s">
        <v>18</v>
      </c>
      <c r="E234" s="15" t="s">
        <v>9</v>
      </c>
      <c r="F234" s="15" t="s">
        <v>70</v>
      </c>
      <c r="G234" s="15" t="s">
        <v>2</v>
      </c>
      <c r="H234" s="15" t="s">
        <v>11</v>
      </c>
      <c r="I234" s="16" t="s">
        <v>91</v>
      </c>
      <c r="J234" s="16" t="s">
        <v>684</v>
      </c>
      <c r="K234" s="15">
        <v>1.5E-3</v>
      </c>
      <c r="L234" s="15" t="s">
        <v>309</v>
      </c>
      <c r="M234" s="15">
        <v>2.4212672871603098E-3</v>
      </c>
      <c r="N234" s="15" t="s">
        <v>309</v>
      </c>
      <c r="O234" s="15">
        <v>30</v>
      </c>
      <c r="P234" s="15" t="s">
        <v>12</v>
      </c>
      <c r="Q234" s="15" t="s">
        <v>124</v>
      </c>
      <c r="R234" s="15" t="s">
        <v>173</v>
      </c>
      <c r="S234" s="15" t="s">
        <v>34</v>
      </c>
      <c r="T234" s="3" t="s">
        <v>60</v>
      </c>
      <c r="U234" s="15" t="s">
        <v>13</v>
      </c>
      <c r="V234" s="15" t="s">
        <v>316</v>
      </c>
      <c r="W234" s="15" t="s">
        <v>333</v>
      </c>
      <c r="X234" s="15" t="s">
        <v>473</v>
      </c>
      <c r="Y234" s="15" t="s">
        <v>1</v>
      </c>
    </row>
    <row r="235" spans="1:25" s="15" customFormat="1" ht="34.299999999999997" customHeight="1">
      <c r="A235" s="15" t="s">
        <v>153</v>
      </c>
      <c r="B235" s="15" t="s">
        <v>8</v>
      </c>
      <c r="C235" s="15">
        <v>2017</v>
      </c>
      <c r="D235" s="3" t="s">
        <v>18</v>
      </c>
      <c r="E235" s="15" t="s">
        <v>9</v>
      </c>
      <c r="F235" s="15" t="s">
        <v>70</v>
      </c>
      <c r="G235" s="15" t="s">
        <v>2</v>
      </c>
      <c r="H235" s="15" t="s">
        <v>11</v>
      </c>
      <c r="I235" s="16" t="s">
        <v>91</v>
      </c>
      <c r="J235" s="16" t="s">
        <v>684</v>
      </c>
      <c r="K235" s="15">
        <v>1.5E-3</v>
      </c>
      <c r="L235" s="15" t="s">
        <v>309</v>
      </c>
      <c r="M235" s="15">
        <v>2.4212672871603098E-3</v>
      </c>
      <c r="N235" s="15" t="s">
        <v>309</v>
      </c>
      <c r="O235" s="15">
        <v>30</v>
      </c>
      <c r="P235" s="15" t="s">
        <v>12</v>
      </c>
      <c r="Q235" s="15" t="s">
        <v>124</v>
      </c>
      <c r="R235" s="15" t="s">
        <v>173</v>
      </c>
      <c r="S235" s="15" t="s">
        <v>34</v>
      </c>
      <c r="T235" s="3" t="s">
        <v>60</v>
      </c>
      <c r="U235" s="15" t="s">
        <v>13</v>
      </c>
      <c r="V235" s="15" t="s">
        <v>342</v>
      </c>
      <c r="W235" s="15" t="s">
        <v>326</v>
      </c>
      <c r="X235" s="15" t="s">
        <v>477</v>
      </c>
      <c r="Y235" s="15" t="s">
        <v>2</v>
      </c>
    </row>
    <row r="236" spans="1:25" s="15" customFormat="1" ht="34.299999999999997" customHeight="1">
      <c r="A236" s="15" t="s">
        <v>153</v>
      </c>
      <c r="B236" s="15" t="s">
        <v>8</v>
      </c>
      <c r="C236" s="15">
        <v>2017</v>
      </c>
      <c r="D236" s="3" t="s">
        <v>18</v>
      </c>
      <c r="E236" s="15" t="s">
        <v>9</v>
      </c>
      <c r="F236" s="15" t="s">
        <v>70</v>
      </c>
      <c r="G236" s="15" t="s">
        <v>2</v>
      </c>
      <c r="H236" s="15" t="s">
        <v>11</v>
      </c>
      <c r="I236" s="16" t="s">
        <v>91</v>
      </c>
      <c r="J236" s="16" t="s">
        <v>684</v>
      </c>
      <c r="K236" s="15">
        <v>1.5E-3</v>
      </c>
      <c r="L236" s="15" t="s">
        <v>309</v>
      </c>
      <c r="M236" s="15">
        <v>2.4212672871603098E-3</v>
      </c>
      <c r="N236" s="15" t="s">
        <v>309</v>
      </c>
      <c r="O236" s="15">
        <v>30</v>
      </c>
      <c r="P236" s="15" t="s">
        <v>12</v>
      </c>
      <c r="Q236" s="15" t="s">
        <v>124</v>
      </c>
      <c r="R236" s="15" t="s">
        <v>173</v>
      </c>
      <c r="S236" s="15" t="s">
        <v>34</v>
      </c>
      <c r="T236" s="3" t="s">
        <v>60</v>
      </c>
      <c r="U236" s="15" t="s">
        <v>13</v>
      </c>
      <c r="V236" s="15" t="s">
        <v>342</v>
      </c>
      <c r="W236" s="15" t="s">
        <v>326</v>
      </c>
      <c r="X236" s="15" t="s">
        <v>478</v>
      </c>
      <c r="Y236" s="15" t="s">
        <v>2</v>
      </c>
    </row>
    <row r="237" spans="1:25" s="15" customFormat="1" ht="34.299999999999997" customHeight="1">
      <c r="A237" s="15" t="s">
        <v>153</v>
      </c>
      <c r="B237" s="15" t="s">
        <v>8</v>
      </c>
      <c r="C237" s="15">
        <v>2017</v>
      </c>
      <c r="D237" s="3" t="s">
        <v>18</v>
      </c>
      <c r="E237" s="15" t="s">
        <v>9</v>
      </c>
      <c r="F237" s="15" t="s">
        <v>70</v>
      </c>
      <c r="G237" s="15" t="s">
        <v>2</v>
      </c>
      <c r="H237" s="15" t="s">
        <v>11</v>
      </c>
      <c r="I237" s="16" t="s">
        <v>91</v>
      </c>
      <c r="J237" s="16" t="s">
        <v>684</v>
      </c>
      <c r="K237" s="15">
        <v>1.5E-3</v>
      </c>
      <c r="L237" s="15" t="s">
        <v>309</v>
      </c>
      <c r="M237" s="15">
        <v>2.4212672871603098E-3</v>
      </c>
      <c r="N237" s="15" t="s">
        <v>309</v>
      </c>
      <c r="O237" s="15">
        <v>30</v>
      </c>
      <c r="P237" s="15" t="s">
        <v>12</v>
      </c>
      <c r="Q237" s="15" t="s">
        <v>124</v>
      </c>
      <c r="R237" s="15" t="s">
        <v>173</v>
      </c>
      <c r="S237" s="15" t="s">
        <v>34</v>
      </c>
      <c r="T237" s="3" t="s">
        <v>60</v>
      </c>
      <c r="U237" s="15" t="s">
        <v>13</v>
      </c>
      <c r="V237" s="15" t="s">
        <v>317</v>
      </c>
      <c r="W237" s="15" t="s">
        <v>335</v>
      </c>
      <c r="X237" s="15" t="s">
        <v>414</v>
      </c>
      <c r="Y237" s="15" t="s">
        <v>2</v>
      </c>
    </row>
    <row r="238" spans="1:25" s="15" customFormat="1" ht="34.299999999999997" customHeight="1">
      <c r="A238" s="15" t="s">
        <v>153</v>
      </c>
      <c r="B238" s="15" t="s">
        <v>8</v>
      </c>
      <c r="C238" s="15">
        <v>2017</v>
      </c>
      <c r="D238" s="3" t="s">
        <v>18</v>
      </c>
      <c r="E238" s="15" t="s">
        <v>9</v>
      </c>
      <c r="F238" s="15" t="s">
        <v>70</v>
      </c>
      <c r="G238" s="15" t="s">
        <v>2</v>
      </c>
      <c r="H238" s="15" t="s">
        <v>11</v>
      </c>
      <c r="I238" s="16" t="s">
        <v>91</v>
      </c>
      <c r="J238" s="16" t="s">
        <v>684</v>
      </c>
      <c r="K238" s="15">
        <v>1.5E-3</v>
      </c>
      <c r="L238" s="15" t="s">
        <v>309</v>
      </c>
      <c r="M238" s="15">
        <v>2.4212672871603098E-3</v>
      </c>
      <c r="N238" s="15" t="s">
        <v>309</v>
      </c>
      <c r="O238" s="15">
        <v>30</v>
      </c>
      <c r="P238" s="15" t="s">
        <v>12</v>
      </c>
      <c r="Q238" s="15" t="s">
        <v>124</v>
      </c>
      <c r="R238" s="15" t="s">
        <v>173</v>
      </c>
      <c r="S238" s="15" t="s">
        <v>34</v>
      </c>
      <c r="T238" s="3" t="s">
        <v>60</v>
      </c>
      <c r="U238" s="15" t="s">
        <v>13</v>
      </c>
      <c r="V238" s="15" t="s">
        <v>316</v>
      </c>
      <c r="W238" s="15" t="s">
        <v>333</v>
      </c>
      <c r="X238" s="15" t="s">
        <v>661</v>
      </c>
      <c r="Y238" s="15" t="s">
        <v>2</v>
      </c>
    </row>
    <row r="239" spans="1:25" s="15" customFormat="1" ht="34.299999999999997" customHeight="1">
      <c r="A239" s="15" t="s">
        <v>153</v>
      </c>
      <c r="B239" s="15" t="s">
        <v>8</v>
      </c>
      <c r="C239" s="15">
        <v>2017</v>
      </c>
      <c r="D239" s="3" t="s">
        <v>18</v>
      </c>
      <c r="E239" s="15" t="s">
        <v>9</v>
      </c>
      <c r="F239" s="15" t="s">
        <v>70</v>
      </c>
      <c r="G239" s="15" t="s">
        <v>2</v>
      </c>
      <c r="H239" s="15" t="s">
        <v>11</v>
      </c>
      <c r="I239" s="16" t="s">
        <v>91</v>
      </c>
      <c r="J239" s="16" t="s">
        <v>684</v>
      </c>
      <c r="K239" s="15">
        <v>1.5E-3</v>
      </c>
      <c r="L239" s="15" t="s">
        <v>309</v>
      </c>
      <c r="M239" s="15">
        <v>2.4212672871603098E-3</v>
      </c>
      <c r="N239" s="15" t="s">
        <v>309</v>
      </c>
      <c r="O239" s="15">
        <v>30</v>
      </c>
      <c r="P239" s="15" t="s">
        <v>12</v>
      </c>
      <c r="Q239" s="15" t="s">
        <v>124</v>
      </c>
      <c r="R239" s="15" t="s">
        <v>173</v>
      </c>
      <c r="S239" s="15" t="s">
        <v>34</v>
      </c>
      <c r="T239" s="3" t="s">
        <v>60</v>
      </c>
      <c r="U239" s="15" t="s">
        <v>13</v>
      </c>
      <c r="V239" s="15" t="s">
        <v>317</v>
      </c>
      <c r="W239" s="15" t="s">
        <v>335</v>
      </c>
      <c r="X239" s="15" t="s">
        <v>474</v>
      </c>
      <c r="Y239" s="15" t="s">
        <v>1</v>
      </c>
    </row>
    <row r="240" spans="1:25" s="15" customFormat="1" ht="34.299999999999997" customHeight="1">
      <c r="A240" s="15" t="s">
        <v>153</v>
      </c>
      <c r="B240" s="15" t="s">
        <v>8</v>
      </c>
      <c r="C240" s="15">
        <v>2017</v>
      </c>
      <c r="D240" s="3" t="s">
        <v>18</v>
      </c>
      <c r="E240" s="15" t="s">
        <v>9</v>
      </c>
      <c r="F240" s="15" t="s">
        <v>70</v>
      </c>
      <c r="G240" s="15" t="s">
        <v>2</v>
      </c>
      <c r="H240" s="15" t="s">
        <v>11</v>
      </c>
      <c r="I240" s="16" t="s">
        <v>91</v>
      </c>
      <c r="J240" s="16" t="s">
        <v>684</v>
      </c>
      <c r="K240" s="15">
        <v>1.5E-3</v>
      </c>
      <c r="L240" s="15" t="s">
        <v>309</v>
      </c>
      <c r="M240" s="15">
        <v>2.4212672871603098E-3</v>
      </c>
      <c r="N240" s="15" t="s">
        <v>309</v>
      </c>
      <c r="O240" s="15">
        <v>30</v>
      </c>
      <c r="P240" s="15" t="s">
        <v>12</v>
      </c>
      <c r="Q240" s="15" t="s">
        <v>124</v>
      </c>
      <c r="R240" s="15" t="s">
        <v>173</v>
      </c>
      <c r="S240" s="15" t="s">
        <v>34</v>
      </c>
      <c r="T240" s="3" t="s">
        <v>60</v>
      </c>
      <c r="U240" s="15" t="s">
        <v>13</v>
      </c>
      <c r="V240" s="15" t="s">
        <v>316</v>
      </c>
      <c r="W240" s="15" t="s">
        <v>333</v>
      </c>
      <c r="X240" s="15" t="s">
        <v>662</v>
      </c>
      <c r="Y240" s="15" t="s">
        <v>2</v>
      </c>
    </row>
    <row r="241" spans="1:25" s="15" customFormat="1" ht="34.299999999999997" customHeight="1">
      <c r="A241" s="15" t="s">
        <v>153</v>
      </c>
      <c r="B241" s="15" t="s">
        <v>8</v>
      </c>
      <c r="C241" s="15">
        <v>2017</v>
      </c>
      <c r="D241" s="3" t="s">
        <v>18</v>
      </c>
      <c r="E241" s="15" t="s">
        <v>9</v>
      </c>
      <c r="F241" s="15" t="s">
        <v>70</v>
      </c>
      <c r="G241" s="15" t="s">
        <v>2</v>
      </c>
      <c r="H241" s="15" t="s">
        <v>11</v>
      </c>
      <c r="I241" s="16" t="s">
        <v>91</v>
      </c>
      <c r="J241" s="16" t="s">
        <v>684</v>
      </c>
      <c r="K241" s="15">
        <v>1.5E-3</v>
      </c>
      <c r="L241" s="15" t="s">
        <v>309</v>
      </c>
      <c r="M241" s="15">
        <v>2.4212672871603098E-3</v>
      </c>
      <c r="N241" s="15" t="s">
        <v>309</v>
      </c>
      <c r="O241" s="15">
        <v>30</v>
      </c>
      <c r="P241" s="15" t="s">
        <v>12</v>
      </c>
      <c r="Q241" s="15" t="s">
        <v>124</v>
      </c>
      <c r="R241" s="15" t="s">
        <v>173</v>
      </c>
      <c r="S241" s="15" t="s">
        <v>34</v>
      </c>
      <c r="T241" s="3" t="s">
        <v>60</v>
      </c>
      <c r="U241" s="15" t="s">
        <v>13</v>
      </c>
      <c r="V241" s="15" t="s">
        <v>317</v>
      </c>
      <c r="W241" s="15" t="s">
        <v>335</v>
      </c>
      <c r="X241" s="15" t="s">
        <v>676</v>
      </c>
      <c r="Y241" s="15" t="s">
        <v>2</v>
      </c>
    </row>
    <row r="242" spans="1:25" s="15" customFormat="1" ht="34.299999999999997" customHeight="1">
      <c r="A242" s="15" t="s">
        <v>153</v>
      </c>
      <c r="B242" s="15" t="s">
        <v>8</v>
      </c>
      <c r="C242" s="15">
        <v>2017</v>
      </c>
      <c r="D242" s="3" t="s">
        <v>18</v>
      </c>
      <c r="E242" s="15" t="s">
        <v>9</v>
      </c>
      <c r="F242" s="15" t="s">
        <v>70</v>
      </c>
      <c r="G242" s="15" t="s">
        <v>2</v>
      </c>
      <c r="H242" s="15" t="s">
        <v>11</v>
      </c>
      <c r="I242" s="16" t="s">
        <v>91</v>
      </c>
      <c r="J242" s="16" t="s">
        <v>684</v>
      </c>
      <c r="K242" s="15">
        <v>1.5E-3</v>
      </c>
      <c r="L242" s="15" t="s">
        <v>309</v>
      </c>
      <c r="M242" s="15">
        <v>2.4212672871603098E-3</v>
      </c>
      <c r="N242" s="15" t="s">
        <v>309</v>
      </c>
      <c r="O242" s="15">
        <v>30</v>
      </c>
      <c r="P242" s="15" t="s">
        <v>12</v>
      </c>
      <c r="Q242" s="15" t="s">
        <v>124</v>
      </c>
      <c r="R242" s="15" t="s">
        <v>173</v>
      </c>
      <c r="S242" s="15" t="s">
        <v>34</v>
      </c>
      <c r="T242" s="3" t="s">
        <v>60</v>
      </c>
      <c r="U242" s="15" t="s">
        <v>13</v>
      </c>
      <c r="V242" s="15" t="s">
        <v>317</v>
      </c>
      <c r="W242" s="15" t="s">
        <v>335</v>
      </c>
      <c r="X242" s="15" t="s">
        <v>677</v>
      </c>
      <c r="Y242" s="15" t="s">
        <v>2</v>
      </c>
    </row>
    <row r="243" spans="1:25" s="15" customFormat="1" ht="34.299999999999997" customHeight="1">
      <c r="A243" s="15" t="s">
        <v>153</v>
      </c>
      <c r="B243" s="15" t="s">
        <v>8</v>
      </c>
      <c r="C243" s="15">
        <v>2017</v>
      </c>
      <c r="D243" s="3" t="s">
        <v>18</v>
      </c>
      <c r="E243" s="15" t="s">
        <v>9</v>
      </c>
      <c r="F243" s="15" t="s">
        <v>70</v>
      </c>
      <c r="G243" s="15" t="s">
        <v>2</v>
      </c>
      <c r="H243" s="15" t="s">
        <v>11</v>
      </c>
      <c r="I243" s="16" t="s">
        <v>91</v>
      </c>
      <c r="J243" s="16" t="s">
        <v>684</v>
      </c>
      <c r="K243" s="15">
        <v>1.5E-3</v>
      </c>
      <c r="L243" s="15" t="s">
        <v>309</v>
      </c>
      <c r="M243" s="15">
        <v>2.4212672871603098E-3</v>
      </c>
      <c r="N243" s="15" t="s">
        <v>309</v>
      </c>
      <c r="O243" s="15">
        <v>30</v>
      </c>
      <c r="P243" s="15" t="s">
        <v>12</v>
      </c>
      <c r="Q243" s="15" t="s">
        <v>124</v>
      </c>
      <c r="R243" s="15" t="s">
        <v>173</v>
      </c>
      <c r="S243" s="15" t="s">
        <v>34</v>
      </c>
      <c r="T243" s="3" t="s">
        <v>60</v>
      </c>
      <c r="U243" s="15" t="s">
        <v>13</v>
      </c>
      <c r="V243" s="15" t="s">
        <v>317</v>
      </c>
      <c r="W243" s="15" t="s">
        <v>335</v>
      </c>
      <c r="X243" s="15" t="s">
        <v>678</v>
      </c>
      <c r="Y243" s="15" t="s">
        <v>2</v>
      </c>
    </row>
    <row r="244" spans="1:25" s="15" customFormat="1" ht="34.299999999999997" customHeight="1">
      <c r="A244" s="15" t="s">
        <v>153</v>
      </c>
      <c r="B244" s="15" t="s">
        <v>8</v>
      </c>
      <c r="C244" s="15">
        <v>2017</v>
      </c>
      <c r="D244" s="3" t="s">
        <v>18</v>
      </c>
      <c r="E244" s="15" t="s">
        <v>9</v>
      </c>
      <c r="F244" s="15" t="s">
        <v>70</v>
      </c>
      <c r="G244" s="15" t="s">
        <v>2</v>
      </c>
      <c r="H244" s="15" t="s">
        <v>11</v>
      </c>
      <c r="I244" s="16" t="s">
        <v>91</v>
      </c>
      <c r="J244" s="16" t="s">
        <v>684</v>
      </c>
      <c r="K244" s="15">
        <v>1.5E-3</v>
      </c>
      <c r="L244" s="15" t="s">
        <v>309</v>
      </c>
      <c r="M244" s="15">
        <v>2.4212672871603098E-3</v>
      </c>
      <c r="N244" s="15" t="s">
        <v>309</v>
      </c>
      <c r="O244" s="15">
        <v>30</v>
      </c>
      <c r="P244" s="15" t="s">
        <v>12</v>
      </c>
      <c r="Q244" s="15" t="s">
        <v>124</v>
      </c>
      <c r="R244" s="15" t="s">
        <v>173</v>
      </c>
      <c r="S244" s="15" t="s">
        <v>34</v>
      </c>
      <c r="T244" s="3" t="s">
        <v>60</v>
      </c>
      <c r="U244" s="15" t="s">
        <v>13</v>
      </c>
      <c r="V244" s="15" t="s">
        <v>317</v>
      </c>
      <c r="W244" s="15" t="s">
        <v>335</v>
      </c>
      <c r="X244" s="15" t="s">
        <v>679</v>
      </c>
      <c r="Y244" s="15" t="s">
        <v>1</v>
      </c>
    </row>
    <row r="245" spans="1:25" s="15" customFormat="1" ht="34.299999999999997" customHeight="1">
      <c r="A245" s="15" t="s">
        <v>153</v>
      </c>
      <c r="B245" s="15" t="s">
        <v>8</v>
      </c>
      <c r="C245" s="15">
        <v>2017</v>
      </c>
      <c r="D245" s="3" t="s">
        <v>18</v>
      </c>
      <c r="E245" s="15" t="s">
        <v>9</v>
      </c>
      <c r="F245" s="15" t="s">
        <v>70</v>
      </c>
      <c r="G245" s="15" t="s">
        <v>2</v>
      </c>
      <c r="H245" s="15" t="s">
        <v>11</v>
      </c>
      <c r="I245" s="16" t="s">
        <v>91</v>
      </c>
      <c r="J245" s="16" t="s">
        <v>684</v>
      </c>
      <c r="K245" s="15">
        <v>1.5E-3</v>
      </c>
      <c r="L245" s="15" t="s">
        <v>309</v>
      </c>
      <c r="M245" s="15">
        <v>2.4212672871603098E-3</v>
      </c>
      <c r="N245" s="15" t="s">
        <v>309</v>
      </c>
      <c r="O245" s="15">
        <v>30</v>
      </c>
      <c r="P245" s="15" t="s">
        <v>12</v>
      </c>
      <c r="Q245" s="15" t="s">
        <v>124</v>
      </c>
      <c r="R245" s="15" t="s">
        <v>173</v>
      </c>
      <c r="S245" s="15" t="s">
        <v>34</v>
      </c>
      <c r="T245" s="3" t="s">
        <v>60</v>
      </c>
      <c r="U245" s="15" t="s">
        <v>13</v>
      </c>
      <c r="V245" s="15" t="s">
        <v>317</v>
      </c>
      <c r="W245" s="15" t="s">
        <v>338</v>
      </c>
      <c r="X245" s="15" t="s">
        <v>680</v>
      </c>
      <c r="Y245" s="15" t="s">
        <v>2</v>
      </c>
    </row>
    <row r="246" spans="1:25" s="15" customFormat="1" ht="34.299999999999997" customHeight="1">
      <c r="A246" s="15" t="s">
        <v>153</v>
      </c>
      <c r="B246" s="15" t="s">
        <v>8</v>
      </c>
      <c r="C246" s="15">
        <v>2017</v>
      </c>
      <c r="D246" s="3" t="s">
        <v>18</v>
      </c>
      <c r="E246" s="15" t="s">
        <v>9</v>
      </c>
      <c r="F246" s="15" t="s">
        <v>70</v>
      </c>
      <c r="G246" s="15" t="s">
        <v>2</v>
      </c>
      <c r="H246" s="15" t="s">
        <v>11</v>
      </c>
      <c r="I246" s="16" t="s">
        <v>91</v>
      </c>
      <c r="J246" s="16" t="s">
        <v>684</v>
      </c>
      <c r="K246" s="15">
        <v>1.5E-3</v>
      </c>
      <c r="L246" s="15" t="s">
        <v>309</v>
      </c>
      <c r="M246" s="15">
        <v>2.4212672871603098E-3</v>
      </c>
      <c r="N246" s="15" t="s">
        <v>309</v>
      </c>
      <c r="O246" s="15">
        <v>30</v>
      </c>
      <c r="P246" s="15" t="s">
        <v>12</v>
      </c>
      <c r="Q246" s="15" t="s">
        <v>124</v>
      </c>
      <c r="R246" s="15" t="s">
        <v>173</v>
      </c>
      <c r="S246" s="15" t="s">
        <v>34</v>
      </c>
      <c r="T246" s="3" t="s">
        <v>60</v>
      </c>
      <c r="U246" s="15" t="s">
        <v>13</v>
      </c>
      <c r="V246" s="15" t="s">
        <v>317</v>
      </c>
      <c r="W246" s="15" t="s">
        <v>338</v>
      </c>
      <c r="X246" s="15" t="s">
        <v>681</v>
      </c>
      <c r="Y246" s="15" t="s">
        <v>2</v>
      </c>
    </row>
    <row r="247" spans="1:25" s="15" customFormat="1" ht="34.299999999999997" customHeight="1">
      <c r="A247" s="15" t="s">
        <v>153</v>
      </c>
      <c r="B247" s="15" t="s">
        <v>8</v>
      </c>
      <c r="C247" s="15">
        <v>2017</v>
      </c>
      <c r="D247" s="3" t="s">
        <v>18</v>
      </c>
      <c r="E247" s="15" t="s">
        <v>9</v>
      </c>
      <c r="F247" s="15" t="s">
        <v>70</v>
      </c>
      <c r="G247" s="15" t="s">
        <v>2</v>
      </c>
      <c r="H247" s="15" t="s">
        <v>11</v>
      </c>
      <c r="I247" s="16" t="s">
        <v>91</v>
      </c>
      <c r="J247" s="16" t="s">
        <v>684</v>
      </c>
      <c r="K247" s="15">
        <v>1.5E-3</v>
      </c>
      <c r="L247" s="15" t="s">
        <v>309</v>
      </c>
      <c r="M247" s="15">
        <v>2.4212672871603098E-3</v>
      </c>
      <c r="N247" s="15" t="s">
        <v>309</v>
      </c>
      <c r="O247" s="15">
        <v>30</v>
      </c>
      <c r="P247" s="15" t="s">
        <v>12</v>
      </c>
      <c r="Q247" s="15" t="s">
        <v>124</v>
      </c>
      <c r="R247" s="15" t="s">
        <v>173</v>
      </c>
      <c r="S247" s="15" t="s">
        <v>34</v>
      </c>
      <c r="T247" s="3" t="s">
        <v>60</v>
      </c>
      <c r="U247" s="15" t="s">
        <v>13</v>
      </c>
      <c r="V247" s="15" t="s">
        <v>317</v>
      </c>
      <c r="W247" s="15" t="s">
        <v>335</v>
      </c>
      <c r="X247" s="15" t="s">
        <v>665</v>
      </c>
      <c r="Y247" s="15" t="s">
        <v>1</v>
      </c>
    </row>
    <row r="248" spans="1:25" s="15" customFormat="1" ht="34.299999999999997" customHeight="1">
      <c r="A248" s="15" t="s">
        <v>153</v>
      </c>
      <c r="B248" s="15" t="s">
        <v>8</v>
      </c>
      <c r="C248" s="15">
        <v>2017</v>
      </c>
      <c r="D248" s="3" t="s">
        <v>18</v>
      </c>
      <c r="E248" s="15" t="s">
        <v>9</v>
      </c>
      <c r="F248" s="15" t="s">
        <v>70</v>
      </c>
      <c r="G248" s="15" t="s">
        <v>2</v>
      </c>
      <c r="H248" s="15" t="s">
        <v>11</v>
      </c>
      <c r="I248" s="16" t="s">
        <v>91</v>
      </c>
      <c r="J248" s="16" t="s">
        <v>684</v>
      </c>
      <c r="K248" s="15">
        <v>1.5E-3</v>
      </c>
      <c r="L248" s="15" t="s">
        <v>309</v>
      </c>
      <c r="M248" s="15">
        <v>2.4212672871603098E-3</v>
      </c>
      <c r="N248" s="15" t="s">
        <v>309</v>
      </c>
      <c r="O248" s="15">
        <v>30</v>
      </c>
      <c r="P248" s="15" t="s">
        <v>12</v>
      </c>
      <c r="Q248" s="15" t="s">
        <v>124</v>
      </c>
      <c r="R248" s="15" t="s">
        <v>173</v>
      </c>
      <c r="S248" s="15" t="s">
        <v>34</v>
      </c>
      <c r="T248" s="3" t="s">
        <v>60</v>
      </c>
      <c r="U248" s="15" t="s">
        <v>13</v>
      </c>
      <c r="V248" s="15" t="s">
        <v>317</v>
      </c>
      <c r="W248" s="15" t="s">
        <v>335</v>
      </c>
      <c r="X248" s="15" t="s">
        <v>479</v>
      </c>
      <c r="Y248" s="15" t="s">
        <v>2</v>
      </c>
    </row>
    <row r="249" spans="1:25" s="15" customFormat="1" ht="34.299999999999997" customHeight="1">
      <c r="A249" s="15" t="s">
        <v>153</v>
      </c>
      <c r="B249" s="15" t="s">
        <v>8</v>
      </c>
      <c r="C249" s="15">
        <v>2017</v>
      </c>
      <c r="D249" s="3" t="s">
        <v>18</v>
      </c>
      <c r="E249" s="15" t="s">
        <v>9</v>
      </c>
      <c r="F249" s="15" t="s">
        <v>70</v>
      </c>
      <c r="G249" s="15" t="s">
        <v>2</v>
      </c>
      <c r="H249" s="15" t="s">
        <v>11</v>
      </c>
      <c r="I249" s="16" t="s">
        <v>91</v>
      </c>
      <c r="J249" s="16" t="s">
        <v>684</v>
      </c>
      <c r="K249" s="15">
        <v>1.5E-3</v>
      </c>
      <c r="L249" s="15" t="s">
        <v>309</v>
      </c>
      <c r="M249" s="15">
        <v>2.4212672871603098E-3</v>
      </c>
      <c r="N249" s="15" t="s">
        <v>309</v>
      </c>
      <c r="O249" s="15">
        <v>30</v>
      </c>
      <c r="P249" s="15" t="s">
        <v>12</v>
      </c>
      <c r="Q249" s="15" t="s">
        <v>124</v>
      </c>
      <c r="R249" s="15" t="s">
        <v>173</v>
      </c>
      <c r="S249" s="15" t="s">
        <v>34</v>
      </c>
      <c r="T249" s="3" t="s">
        <v>60</v>
      </c>
      <c r="U249" s="15" t="s">
        <v>13</v>
      </c>
      <c r="V249" s="15" t="s">
        <v>317</v>
      </c>
      <c r="W249" s="15" t="s">
        <v>335</v>
      </c>
      <c r="X249" s="15" t="s">
        <v>480</v>
      </c>
      <c r="Y249" s="15" t="s">
        <v>2</v>
      </c>
    </row>
    <row r="250" spans="1:25" s="15" customFormat="1" ht="34.299999999999997" customHeight="1">
      <c r="A250" s="15" t="s">
        <v>153</v>
      </c>
      <c r="B250" s="15" t="s">
        <v>8</v>
      </c>
      <c r="C250" s="15">
        <v>2017</v>
      </c>
      <c r="D250" s="3" t="s">
        <v>18</v>
      </c>
      <c r="E250" s="15" t="s">
        <v>9</v>
      </c>
      <c r="F250" s="15" t="s">
        <v>70</v>
      </c>
      <c r="G250" s="15" t="s">
        <v>2</v>
      </c>
      <c r="H250" s="15" t="s">
        <v>11</v>
      </c>
      <c r="I250" s="16" t="s">
        <v>91</v>
      </c>
      <c r="J250" s="16" t="s">
        <v>684</v>
      </c>
      <c r="K250" s="15">
        <v>1.5E-3</v>
      </c>
      <c r="L250" s="15" t="s">
        <v>309</v>
      </c>
      <c r="M250" s="15">
        <v>2.4212672871603098E-3</v>
      </c>
      <c r="N250" s="15" t="s">
        <v>309</v>
      </c>
      <c r="O250" s="15">
        <v>30</v>
      </c>
      <c r="P250" s="15" t="s">
        <v>12</v>
      </c>
      <c r="Q250" s="15" t="s">
        <v>124</v>
      </c>
      <c r="R250" s="15" t="s">
        <v>173</v>
      </c>
      <c r="S250" s="15" t="s">
        <v>34</v>
      </c>
      <c r="T250" s="3" t="s">
        <v>60</v>
      </c>
      <c r="U250" s="15" t="s">
        <v>13</v>
      </c>
      <c r="V250" s="15" t="s">
        <v>317</v>
      </c>
      <c r="W250" s="15" t="s">
        <v>335</v>
      </c>
      <c r="X250" s="15" t="s">
        <v>481</v>
      </c>
      <c r="Y250" s="15" t="s">
        <v>2</v>
      </c>
    </row>
    <row r="251" spans="1:25" s="15" customFormat="1" ht="34.299999999999997" customHeight="1">
      <c r="A251" s="15" t="s">
        <v>153</v>
      </c>
      <c r="B251" s="15" t="s">
        <v>8</v>
      </c>
      <c r="C251" s="15">
        <v>2017</v>
      </c>
      <c r="D251" s="3" t="s">
        <v>18</v>
      </c>
      <c r="E251" s="15" t="s">
        <v>9</v>
      </c>
      <c r="F251" s="15" t="s">
        <v>70</v>
      </c>
      <c r="G251" s="15" t="s">
        <v>2</v>
      </c>
      <c r="H251" s="15" t="s">
        <v>11</v>
      </c>
      <c r="I251" s="16" t="s">
        <v>91</v>
      </c>
      <c r="J251" s="16" t="s">
        <v>684</v>
      </c>
      <c r="K251" s="15">
        <v>1.5E-3</v>
      </c>
      <c r="L251" s="15" t="s">
        <v>309</v>
      </c>
      <c r="M251" s="15">
        <v>2.4212672871603098E-3</v>
      </c>
      <c r="N251" s="15" t="s">
        <v>309</v>
      </c>
      <c r="O251" s="15">
        <v>30</v>
      </c>
      <c r="P251" s="15" t="s">
        <v>12</v>
      </c>
      <c r="Q251" s="15" t="s">
        <v>124</v>
      </c>
      <c r="R251" s="15" t="s">
        <v>173</v>
      </c>
      <c r="S251" s="15" t="s">
        <v>34</v>
      </c>
      <c r="T251" s="3" t="s">
        <v>60</v>
      </c>
      <c r="U251" s="15" t="s">
        <v>13</v>
      </c>
      <c r="V251" s="15" t="s">
        <v>317</v>
      </c>
      <c r="W251" s="15" t="s">
        <v>335</v>
      </c>
      <c r="X251" s="15" t="s">
        <v>482</v>
      </c>
      <c r="Y251" s="15" t="s">
        <v>2</v>
      </c>
    </row>
    <row r="252" spans="1:25" s="15" customFormat="1" ht="34.299999999999997" customHeight="1">
      <c r="A252" s="15" t="s">
        <v>153</v>
      </c>
      <c r="B252" s="15" t="s">
        <v>8</v>
      </c>
      <c r="C252" s="15">
        <v>2017</v>
      </c>
      <c r="D252" s="3" t="s">
        <v>18</v>
      </c>
      <c r="E252" s="15" t="s">
        <v>9</v>
      </c>
      <c r="F252" s="15" t="s">
        <v>70</v>
      </c>
      <c r="G252" s="15" t="s">
        <v>2</v>
      </c>
      <c r="H252" s="15" t="s">
        <v>11</v>
      </c>
      <c r="I252" s="16" t="s">
        <v>91</v>
      </c>
      <c r="J252" s="16" t="s">
        <v>684</v>
      </c>
      <c r="K252" s="15">
        <v>1.5E-3</v>
      </c>
      <c r="L252" s="15" t="s">
        <v>309</v>
      </c>
      <c r="M252" s="15">
        <v>2.4212672871603098E-3</v>
      </c>
      <c r="N252" s="15" t="s">
        <v>309</v>
      </c>
      <c r="O252" s="15">
        <v>30</v>
      </c>
      <c r="P252" s="15" t="s">
        <v>12</v>
      </c>
      <c r="Q252" s="15" t="s">
        <v>124</v>
      </c>
      <c r="R252" s="15" t="s">
        <v>173</v>
      </c>
      <c r="S252" s="15" t="s">
        <v>34</v>
      </c>
      <c r="T252" s="3" t="s">
        <v>60</v>
      </c>
      <c r="U252" s="15" t="s">
        <v>13</v>
      </c>
      <c r="V252" s="15" t="s">
        <v>317</v>
      </c>
      <c r="W252" s="15" t="s">
        <v>335</v>
      </c>
      <c r="X252" s="15" t="s">
        <v>483</v>
      </c>
      <c r="Y252" s="15" t="s">
        <v>2</v>
      </c>
    </row>
    <row r="253" spans="1:25" s="15" customFormat="1" ht="34.299999999999997" customHeight="1">
      <c r="A253" s="15" t="s">
        <v>153</v>
      </c>
      <c r="B253" s="15" t="s">
        <v>8</v>
      </c>
      <c r="C253" s="15">
        <v>2017</v>
      </c>
      <c r="D253" s="3" t="s">
        <v>18</v>
      </c>
      <c r="E253" s="15" t="s">
        <v>9</v>
      </c>
      <c r="F253" s="15" t="s">
        <v>70</v>
      </c>
      <c r="G253" s="15" t="s">
        <v>2</v>
      </c>
      <c r="H253" s="15" t="s">
        <v>11</v>
      </c>
      <c r="I253" s="16" t="s">
        <v>91</v>
      </c>
      <c r="J253" s="16" t="s">
        <v>684</v>
      </c>
      <c r="K253" s="15">
        <v>1.5E-3</v>
      </c>
      <c r="L253" s="15" t="s">
        <v>309</v>
      </c>
      <c r="M253" s="15">
        <v>2.4212672871603098E-3</v>
      </c>
      <c r="N253" s="15" t="s">
        <v>309</v>
      </c>
      <c r="O253" s="15">
        <v>30</v>
      </c>
      <c r="P253" s="15" t="s">
        <v>12</v>
      </c>
      <c r="Q253" s="15" t="s">
        <v>124</v>
      </c>
      <c r="R253" s="15" t="s">
        <v>173</v>
      </c>
      <c r="S253" s="15" t="s">
        <v>34</v>
      </c>
      <c r="T253" s="3" t="s">
        <v>60</v>
      </c>
      <c r="U253" s="15" t="s">
        <v>13</v>
      </c>
      <c r="V253" s="15" t="s">
        <v>317</v>
      </c>
      <c r="W253" s="15" t="s">
        <v>335</v>
      </c>
      <c r="X253" s="15" t="s">
        <v>484</v>
      </c>
      <c r="Y253" s="15" t="s">
        <v>2</v>
      </c>
    </row>
    <row r="254" spans="1:25" s="15" customFormat="1" ht="34.299999999999997" customHeight="1">
      <c r="A254" s="15" t="s">
        <v>153</v>
      </c>
      <c r="B254" s="15" t="s">
        <v>8</v>
      </c>
      <c r="C254" s="15">
        <v>2017</v>
      </c>
      <c r="D254" s="3" t="s">
        <v>18</v>
      </c>
      <c r="E254" s="15" t="s">
        <v>9</v>
      </c>
      <c r="F254" s="15" t="s">
        <v>70</v>
      </c>
      <c r="G254" s="15" t="s">
        <v>2</v>
      </c>
      <c r="H254" s="15" t="s">
        <v>11</v>
      </c>
      <c r="I254" s="16" t="s">
        <v>91</v>
      </c>
      <c r="J254" s="16" t="s">
        <v>684</v>
      </c>
      <c r="K254" s="15">
        <v>1.5E-3</v>
      </c>
      <c r="L254" s="15" t="s">
        <v>309</v>
      </c>
      <c r="M254" s="15">
        <v>2.4212672871603098E-3</v>
      </c>
      <c r="N254" s="15" t="s">
        <v>309</v>
      </c>
      <c r="O254" s="15">
        <v>30</v>
      </c>
      <c r="P254" s="15" t="s">
        <v>12</v>
      </c>
      <c r="Q254" s="15" t="s">
        <v>124</v>
      </c>
      <c r="R254" s="15" t="s">
        <v>173</v>
      </c>
      <c r="S254" s="15" t="s">
        <v>34</v>
      </c>
      <c r="T254" s="3" t="s">
        <v>60</v>
      </c>
      <c r="U254" s="15" t="s">
        <v>13</v>
      </c>
      <c r="V254" s="15" t="s">
        <v>317</v>
      </c>
      <c r="W254" s="15" t="s">
        <v>338</v>
      </c>
      <c r="X254" s="15" t="s">
        <v>485</v>
      </c>
      <c r="Y254" s="15" t="s">
        <v>2</v>
      </c>
    </row>
    <row r="255" spans="1:25" s="15" customFormat="1" ht="34.299999999999997" customHeight="1">
      <c r="A255" s="15" t="s">
        <v>153</v>
      </c>
      <c r="B255" s="15" t="s">
        <v>8</v>
      </c>
      <c r="C255" s="15">
        <v>2017</v>
      </c>
      <c r="D255" s="3" t="s">
        <v>18</v>
      </c>
      <c r="E255" s="15" t="s">
        <v>9</v>
      </c>
      <c r="F255" s="15" t="s">
        <v>70</v>
      </c>
      <c r="G255" s="15" t="s">
        <v>2</v>
      </c>
      <c r="H255" s="15" t="s">
        <v>11</v>
      </c>
      <c r="I255" s="16" t="s">
        <v>91</v>
      </c>
      <c r="J255" s="16" t="s">
        <v>684</v>
      </c>
      <c r="K255" s="15">
        <v>1.5E-3</v>
      </c>
      <c r="L255" s="15" t="s">
        <v>309</v>
      </c>
      <c r="M255" s="15">
        <v>2.4212672871603098E-3</v>
      </c>
      <c r="N255" s="15" t="s">
        <v>309</v>
      </c>
      <c r="O255" s="15">
        <v>30</v>
      </c>
      <c r="P255" s="15" t="s">
        <v>12</v>
      </c>
      <c r="Q255" s="15" t="s">
        <v>124</v>
      </c>
      <c r="R255" s="15" t="s">
        <v>173</v>
      </c>
      <c r="S255" s="15" t="s">
        <v>34</v>
      </c>
      <c r="T255" s="3" t="s">
        <v>60</v>
      </c>
      <c r="U255" s="15" t="s">
        <v>13</v>
      </c>
      <c r="V255" s="15" t="s">
        <v>317</v>
      </c>
      <c r="W255" s="15" t="s">
        <v>338</v>
      </c>
      <c r="X255" s="15" t="s">
        <v>486</v>
      </c>
      <c r="Y255" s="15" t="s">
        <v>2</v>
      </c>
    </row>
    <row r="256" spans="1:25" s="15" customFormat="1" ht="34.299999999999997" customHeight="1">
      <c r="A256" s="15" t="s">
        <v>153</v>
      </c>
      <c r="B256" s="15" t="s">
        <v>8</v>
      </c>
      <c r="C256" s="15">
        <v>2017</v>
      </c>
      <c r="D256" s="3" t="s">
        <v>18</v>
      </c>
      <c r="E256" s="15" t="s">
        <v>9</v>
      </c>
      <c r="F256" s="15" t="s">
        <v>70</v>
      </c>
      <c r="G256" s="15" t="s">
        <v>2</v>
      </c>
      <c r="H256" s="15" t="s">
        <v>11</v>
      </c>
      <c r="I256" s="16" t="s">
        <v>91</v>
      </c>
      <c r="J256" s="16" t="s">
        <v>684</v>
      </c>
      <c r="K256" s="15">
        <v>1.5E-3</v>
      </c>
      <c r="L256" s="15" t="s">
        <v>309</v>
      </c>
      <c r="M256" s="15">
        <v>2.4212672871603098E-3</v>
      </c>
      <c r="N256" s="15" t="s">
        <v>309</v>
      </c>
      <c r="O256" s="15">
        <v>30</v>
      </c>
      <c r="P256" s="15" t="s">
        <v>12</v>
      </c>
      <c r="Q256" s="15" t="s">
        <v>124</v>
      </c>
      <c r="R256" s="15" t="s">
        <v>173</v>
      </c>
      <c r="S256" s="15" t="s">
        <v>34</v>
      </c>
      <c r="T256" s="3" t="s">
        <v>60</v>
      </c>
      <c r="U256" s="15" t="s">
        <v>13</v>
      </c>
      <c r="V256" s="15" t="s">
        <v>317</v>
      </c>
      <c r="W256" s="15" t="s">
        <v>335</v>
      </c>
      <c r="X256" s="15" t="s">
        <v>487</v>
      </c>
      <c r="Y256" s="15" t="s">
        <v>2</v>
      </c>
    </row>
    <row r="257" spans="1:25" s="15" customFormat="1" ht="34.299999999999997" customHeight="1">
      <c r="A257" s="15" t="s">
        <v>153</v>
      </c>
      <c r="B257" s="15" t="s">
        <v>8</v>
      </c>
      <c r="C257" s="15">
        <v>2017</v>
      </c>
      <c r="D257" s="3" t="s">
        <v>18</v>
      </c>
      <c r="E257" s="15" t="s">
        <v>9</v>
      </c>
      <c r="F257" s="15" t="s">
        <v>70</v>
      </c>
      <c r="G257" s="15" t="s">
        <v>2</v>
      </c>
      <c r="H257" s="15" t="s">
        <v>11</v>
      </c>
      <c r="I257" s="16" t="s">
        <v>91</v>
      </c>
      <c r="J257" s="16" t="s">
        <v>684</v>
      </c>
      <c r="K257" s="15">
        <v>1.5E-3</v>
      </c>
      <c r="L257" s="15" t="s">
        <v>309</v>
      </c>
      <c r="M257" s="15">
        <v>2.4212672871603098E-3</v>
      </c>
      <c r="N257" s="15" t="s">
        <v>309</v>
      </c>
      <c r="O257" s="15">
        <v>30</v>
      </c>
      <c r="P257" s="15" t="s">
        <v>12</v>
      </c>
      <c r="Q257" s="15" t="s">
        <v>124</v>
      </c>
      <c r="R257" s="15" t="s">
        <v>173</v>
      </c>
      <c r="S257" s="15" t="s">
        <v>34</v>
      </c>
      <c r="T257" s="3" t="s">
        <v>60</v>
      </c>
      <c r="U257" s="15" t="s">
        <v>13</v>
      </c>
      <c r="V257" s="15" t="s">
        <v>317</v>
      </c>
      <c r="W257" s="15" t="s">
        <v>335</v>
      </c>
      <c r="X257" s="15" t="s">
        <v>488</v>
      </c>
      <c r="Y257" s="15" t="s">
        <v>2</v>
      </c>
    </row>
    <row r="258" spans="1:25" s="15" customFormat="1" ht="34.299999999999997" customHeight="1">
      <c r="A258" s="15" t="s">
        <v>153</v>
      </c>
      <c r="B258" s="15" t="s">
        <v>8</v>
      </c>
      <c r="C258" s="15">
        <v>2017</v>
      </c>
      <c r="D258" s="3" t="s">
        <v>18</v>
      </c>
      <c r="E258" s="15" t="s">
        <v>9</v>
      </c>
      <c r="F258" s="15" t="s">
        <v>70</v>
      </c>
      <c r="G258" s="15" t="s">
        <v>2</v>
      </c>
      <c r="H258" s="15" t="s">
        <v>11</v>
      </c>
      <c r="I258" s="16" t="s">
        <v>91</v>
      </c>
      <c r="J258" s="16" t="s">
        <v>684</v>
      </c>
      <c r="K258" s="15">
        <v>1.5E-3</v>
      </c>
      <c r="L258" s="15" t="s">
        <v>309</v>
      </c>
      <c r="M258" s="15">
        <v>2.4212672871603098E-3</v>
      </c>
      <c r="N258" s="15" t="s">
        <v>309</v>
      </c>
      <c r="O258" s="15">
        <v>30</v>
      </c>
      <c r="P258" s="15" t="s">
        <v>12</v>
      </c>
      <c r="Q258" s="15" t="s">
        <v>124</v>
      </c>
      <c r="R258" s="15" t="s">
        <v>173</v>
      </c>
      <c r="S258" s="15" t="s">
        <v>34</v>
      </c>
      <c r="T258" s="3" t="s">
        <v>60</v>
      </c>
      <c r="U258" s="15" t="s">
        <v>13</v>
      </c>
      <c r="V258" s="15" t="s">
        <v>316</v>
      </c>
      <c r="W258" s="15" t="s">
        <v>334</v>
      </c>
      <c r="X258" s="15" t="s">
        <v>682</v>
      </c>
      <c r="Y258" s="15" t="s">
        <v>2</v>
      </c>
    </row>
    <row r="259" spans="1:25" s="15" customFormat="1" ht="34.299999999999997" customHeight="1">
      <c r="A259" s="15" t="s">
        <v>153</v>
      </c>
      <c r="B259" s="15" t="s">
        <v>8</v>
      </c>
      <c r="C259" s="15">
        <v>2017</v>
      </c>
      <c r="D259" s="3" t="s">
        <v>18</v>
      </c>
      <c r="E259" s="15" t="s">
        <v>9</v>
      </c>
      <c r="F259" s="15" t="s">
        <v>70</v>
      </c>
      <c r="G259" s="15" t="s">
        <v>2</v>
      </c>
      <c r="H259" s="15" t="s">
        <v>11</v>
      </c>
      <c r="I259" s="16" t="s">
        <v>91</v>
      </c>
      <c r="J259" s="16" t="s">
        <v>684</v>
      </c>
      <c r="K259" s="15">
        <v>1.5E-3</v>
      </c>
      <c r="L259" s="15" t="s">
        <v>309</v>
      </c>
      <c r="M259" s="15">
        <v>2.4212672871603098E-3</v>
      </c>
      <c r="N259" s="15" t="s">
        <v>309</v>
      </c>
      <c r="O259" s="15">
        <v>30</v>
      </c>
      <c r="P259" s="15" t="s">
        <v>12</v>
      </c>
      <c r="Q259" s="15" t="s">
        <v>124</v>
      </c>
      <c r="R259" s="15" t="s">
        <v>173</v>
      </c>
      <c r="S259" s="15" t="s">
        <v>34</v>
      </c>
      <c r="T259" s="3" t="s">
        <v>60</v>
      </c>
      <c r="U259" s="15" t="s">
        <v>13</v>
      </c>
      <c r="V259" s="15" t="s">
        <v>316</v>
      </c>
      <c r="W259" s="15" t="s">
        <v>334</v>
      </c>
      <c r="X259" s="15" t="s">
        <v>683</v>
      </c>
      <c r="Y259" s="15" t="s">
        <v>1</v>
      </c>
    </row>
    <row r="260" spans="1:25" s="15" customFormat="1" ht="34.299999999999997" customHeight="1">
      <c r="A260" s="15" t="s">
        <v>153</v>
      </c>
      <c r="B260" s="15" t="s">
        <v>8</v>
      </c>
      <c r="C260" s="15">
        <v>2017</v>
      </c>
      <c r="D260" s="3" t="s">
        <v>18</v>
      </c>
      <c r="E260" s="15" t="s">
        <v>9</v>
      </c>
      <c r="F260" s="15" t="s">
        <v>70</v>
      </c>
      <c r="G260" s="15" t="s">
        <v>2</v>
      </c>
      <c r="H260" s="15" t="s">
        <v>11</v>
      </c>
      <c r="I260" s="16" t="s">
        <v>91</v>
      </c>
      <c r="J260" s="16" t="s">
        <v>684</v>
      </c>
      <c r="K260" s="15">
        <v>1.5E-3</v>
      </c>
      <c r="L260" s="15" t="s">
        <v>309</v>
      </c>
      <c r="M260" s="15">
        <v>2.4212672871603098E-3</v>
      </c>
      <c r="N260" s="15" t="s">
        <v>309</v>
      </c>
      <c r="O260" s="15">
        <v>30</v>
      </c>
      <c r="P260" s="15" t="s">
        <v>12</v>
      </c>
      <c r="Q260" s="15" t="s">
        <v>124</v>
      </c>
      <c r="R260" s="15" t="s">
        <v>173</v>
      </c>
      <c r="S260" s="15" t="s">
        <v>34</v>
      </c>
      <c r="T260" s="3" t="s">
        <v>60</v>
      </c>
      <c r="U260" s="15" t="s">
        <v>13</v>
      </c>
      <c r="V260" s="15" t="s">
        <v>316</v>
      </c>
      <c r="W260" s="15" t="s">
        <v>334</v>
      </c>
      <c r="X260" s="15" t="s">
        <v>489</v>
      </c>
      <c r="Y260" s="15" t="s">
        <v>2</v>
      </c>
    </row>
    <row r="261" spans="1:25" s="15" customFormat="1" ht="34.299999999999997" customHeight="1">
      <c r="A261" s="15" t="s">
        <v>153</v>
      </c>
      <c r="B261" s="15" t="s">
        <v>8</v>
      </c>
      <c r="C261" s="15">
        <v>2017</v>
      </c>
      <c r="D261" s="3" t="s">
        <v>18</v>
      </c>
      <c r="E261" s="15" t="s">
        <v>9</v>
      </c>
      <c r="F261" s="15" t="s">
        <v>70</v>
      </c>
      <c r="G261" s="15" t="s">
        <v>2</v>
      </c>
      <c r="H261" s="15" t="s">
        <v>11</v>
      </c>
      <c r="I261" s="16" t="s">
        <v>91</v>
      </c>
      <c r="J261" s="16" t="s">
        <v>684</v>
      </c>
      <c r="K261" s="15">
        <v>4.4999999999999997E-3</v>
      </c>
      <c r="L261" s="15" t="s">
        <v>309</v>
      </c>
      <c r="M261" s="15">
        <v>7.2638018614809268E-3</v>
      </c>
      <c r="N261" s="15" t="s">
        <v>309</v>
      </c>
      <c r="O261" s="15">
        <v>30</v>
      </c>
      <c r="P261" s="15" t="s">
        <v>12</v>
      </c>
      <c r="Q261" s="15" t="s">
        <v>124</v>
      </c>
      <c r="R261" s="15" t="s">
        <v>173</v>
      </c>
      <c r="S261" s="15" t="s">
        <v>34</v>
      </c>
      <c r="T261" s="11" t="s">
        <v>60</v>
      </c>
      <c r="U261" s="15" t="s">
        <v>13</v>
      </c>
      <c r="V261" s="15" t="s">
        <v>315</v>
      </c>
      <c r="W261" s="15" t="s">
        <v>234</v>
      </c>
      <c r="X261" s="15" t="s">
        <v>465</v>
      </c>
      <c r="Y261" s="15" t="s">
        <v>2</v>
      </c>
    </row>
    <row r="262" spans="1:25" s="15" customFormat="1" ht="34.299999999999997" customHeight="1">
      <c r="A262" s="15" t="s">
        <v>153</v>
      </c>
      <c r="B262" s="15" t="s">
        <v>8</v>
      </c>
      <c r="C262" s="15">
        <v>2017</v>
      </c>
      <c r="D262" s="3" t="s">
        <v>18</v>
      </c>
      <c r="E262" s="15" t="s">
        <v>9</v>
      </c>
      <c r="F262" s="15" t="s">
        <v>70</v>
      </c>
      <c r="G262" s="15" t="s">
        <v>2</v>
      </c>
      <c r="H262" s="15" t="s">
        <v>11</v>
      </c>
      <c r="I262" s="16" t="s">
        <v>91</v>
      </c>
      <c r="J262" s="16" t="s">
        <v>684</v>
      </c>
      <c r="K262" s="15">
        <v>4.4999999999999997E-3</v>
      </c>
      <c r="L262" s="15" t="s">
        <v>309</v>
      </c>
      <c r="M262" s="15">
        <v>7.2638018614809268E-3</v>
      </c>
      <c r="N262" s="15" t="s">
        <v>309</v>
      </c>
      <c r="O262" s="15">
        <v>30</v>
      </c>
      <c r="P262" s="15" t="s">
        <v>12</v>
      </c>
      <c r="Q262" s="15" t="s">
        <v>124</v>
      </c>
      <c r="R262" s="15" t="s">
        <v>173</v>
      </c>
      <c r="S262" s="15" t="s">
        <v>34</v>
      </c>
      <c r="T262" s="11" t="s">
        <v>60</v>
      </c>
      <c r="U262" s="15" t="s">
        <v>13</v>
      </c>
      <c r="V262" s="15" t="s">
        <v>340</v>
      </c>
      <c r="W262" s="15" t="s">
        <v>319</v>
      </c>
      <c r="X262" s="15" t="s">
        <v>466</v>
      </c>
      <c r="Y262" s="15" t="s">
        <v>2</v>
      </c>
    </row>
    <row r="263" spans="1:25" s="15" customFormat="1" ht="34.299999999999997" customHeight="1">
      <c r="A263" s="15" t="s">
        <v>153</v>
      </c>
      <c r="B263" s="15" t="s">
        <v>8</v>
      </c>
      <c r="C263" s="15">
        <v>2017</v>
      </c>
      <c r="D263" s="3" t="s">
        <v>18</v>
      </c>
      <c r="E263" s="15" t="s">
        <v>9</v>
      </c>
      <c r="F263" s="15" t="s">
        <v>70</v>
      </c>
      <c r="G263" s="15" t="s">
        <v>2</v>
      </c>
      <c r="H263" s="15" t="s">
        <v>11</v>
      </c>
      <c r="I263" s="16" t="s">
        <v>91</v>
      </c>
      <c r="J263" s="16" t="s">
        <v>684</v>
      </c>
      <c r="K263" s="15">
        <v>4.4999999999999997E-3</v>
      </c>
      <c r="L263" s="15" t="s">
        <v>309</v>
      </c>
      <c r="M263" s="15">
        <v>7.2638018614809268E-3</v>
      </c>
      <c r="N263" s="15" t="s">
        <v>309</v>
      </c>
      <c r="O263" s="15">
        <v>30</v>
      </c>
      <c r="P263" s="15" t="s">
        <v>12</v>
      </c>
      <c r="Q263" s="15" t="s">
        <v>124</v>
      </c>
      <c r="R263" s="15" t="s">
        <v>173</v>
      </c>
      <c r="S263" s="15" t="s">
        <v>34</v>
      </c>
      <c r="T263" s="11" t="s">
        <v>60</v>
      </c>
      <c r="U263" s="15" t="s">
        <v>13</v>
      </c>
      <c r="V263" s="15" t="s">
        <v>340</v>
      </c>
      <c r="W263" s="15" t="s">
        <v>319</v>
      </c>
      <c r="X263" s="15" t="s">
        <v>467</v>
      </c>
      <c r="Y263" s="15" t="s">
        <v>2</v>
      </c>
    </row>
    <row r="264" spans="1:25" s="15" customFormat="1" ht="34.299999999999997" customHeight="1">
      <c r="A264" s="15" t="s">
        <v>153</v>
      </c>
      <c r="B264" s="15" t="s">
        <v>8</v>
      </c>
      <c r="C264" s="15">
        <v>2017</v>
      </c>
      <c r="D264" s="3" t="s">
        <v>18</v>
      </c>
      <c r="E264" s="15" t="s">
        <v>9</v>
      </c>
      <c r="F264" s="15" t="s">
        <v>70</v>
      </c>
      <c r="G264" s="15" t="s">
        <v>2</v>
      </c>
      <c r="H264" s="15" t="s">
        <v>11</v>
      </c>
      <c r="I264" s="16" t="s">
        <v>91</v>
      </c>
      <c r="J264" s="16" t="s">
        <v>684</v>
      </c>
      <c r="K264" s="15">
        <v>4.4999999999999997E-3</v>
      </c>
      <c r="L264" s="15" t="s">
        <v>309</v>
      </c>
      <c r="M264" s="15">
        <v>7.2638018614809268E-3</v>
      </c>
      <c r="N264" s="15" t="s">
        <v>309</v>
      </c>
      <c r="O264" s="15">
        <v>30</v>
      </c>
      <c r="P264" s="15" t="s">
        <v>12</v>
      </c>
      <c r="Q264" s="15" t="s">
        <v>124</v>
      </c>
      <c r="R264" s="15" t="s">
        <v>173</v>
      </c>
      <c r="S264" s="15" t="s">
        <v>34</v>
      </c>
      <c r="T264" s="11" t="s">
        <v>60</v>
      </c>
      <c r="U264" s="15" t="s">
        <v>13</v>
      </c>
      <c r="V264" s="15" t="s">
        <v>342</v>
      </c>
      <c r="W264" s="15" t="s">
        <v>327</v>
      </c>
      <c r="X264" s="15" t="s">
        <v>468</v>
      </c>
      <c r="Y264" s="15" t="s">
        <v>2</v>
      </c>
    </row>
    <row r="265" spans="1:25" s="15" customFormat="1" ht="34.299999999999997" customHeight="1">
      <c r="A265" s="15" t="s">
        <v>153</v>
      </c>
      <c r="B265" s="15" t="s">
        <v>8</v>
      </c>
      <c r="C265" s="15">
        <v>2017</v>
      </c>
      <c r="D265" s="3" t="s">
        <v>18</v>
      </c>
      <c r="E265" s="15" t="s">
        <v>9</v>
      </c>
      <c r="F265" s="15" t="s">
        <v>70</v>
      </c>
      <c r="G265" s="15" t="s">
        <v>2</v>
      </c>
      <c r="H265" s="15" t="s">
        <v>11</v>
      </c>
      <c r="I265" s="16" t="s">
        <v>91</v>
      </c>
      <c r="J265" s="16" t="s">
        <v>684</v>
      </c>
      <c r="K265" s="15">
        <v>4.4999999999999997E-3</v>
      </c>
      <c r="L265" s="15" t="s">
        <v>309</v>
      </c>
      <c r="M265" s="15">
        <v>7.2638018614809268E-3</v>
      </c>
      <c r="N265" s="15" t="s">
        <v>309</v>
      </c>
      <c r="O265" s="15">
        <v>30</v>
      </c>
      <c r="P265" s="15" t="s">
        <v>12</v>
      </c>
      <c r="Q265" s="15" t="s">
        <v>124</v>
      </c>
      <c r="R265" s="15" t="s">
        <v>173</v>
      </c>
      <c r="S265" s="15" t="s">
        <v>34</v>
      </c>
      <c r="T265" s="11" t="s">
        <v>60</v>
      </c>
      <c r="U265" s="15" t="s">
        <v>13</v>
      </c>
      <c r="V265" s="15" t="s">
        <v>340</v>
      </c>
      <c r="W265" s="15" t="s">
        <v>319</v>
      </c>
      <c r="X265" s="15" t="s">
        <v>469</v>
      </c>
      <c r="Y265" s="15" t="s">
        <v>2</v>
      </c>
    </row>
    <row r="266" spans="1:25" s="15" customFormat="1" ht="34.299999999999997" customHeight="1">
      <c r="A266" s="15" t="s">
        <v>153</v>
      </c>
      <c r="B266" s="15" t="s">
        <v>8</v>
      </c>
      <c r="C266" s="15">
        <v>2017</v>
      </c>
      <c r="D266" s="3" t="s">
        <v>18</v>
      </c>
      <c r="E266" s="15" t="s">
        <v>9</v>
      </c>
      <c r="F266" s="15" t="s">
        <v>70</v>
      </c>
      <c r="G266" s="15" t="s">
        <v>2</v>
      </c>
      <c r="H266" s="15" t="s">
        <v>11</v>
      </c>
      <c r="I266" s="16" t="s">
        <v>91</v>
      </c>
      <c r="J266" s="16" t="s">
        <v>684</v>
      </c>
      <c r="K266" s="15">
        <v>4.4999999999999997E-3</v>
      </c>
      <c r="L266" s="15" t="s">
        <v>309</v>
      </c>
      <c r="M266" s="15">
        <v>7.2638018614809268E-3</v>
      </c>
      <c r="N266" s="15" t="s">
        <v>309</v>
      </c>
      <c r="O266" s="15">
        <v>30</v>
      </c>
      <c r="P266" s="15" t="s">
        <v>12</v>
      </c>
      <c r="Q266" s="15" t="s">
        <v>124</v>
      </c>
      <c r="R266" s="15" t="s">
        <v>173</v>
      </c>
      <c r="S266" s="15" t="s">
        <v>34</v>
      </c>
      <c r="T266" s="11" t="s">
        <v>60</v>
      </c>
      <c r="U266" s="15" t="s">
        <v>13</v>
      </c>
      <c r="V266" s="15" t="s">
        <v>317</v>
      </c>
      <c r="W266" s="15" t="s">
        <v>336</v>
      </c>
      <c r="X266" s="15" t="s">
        <v>470</v>
      </c>
      <c r="Y266" s="15" t="s">
        <v>1</v>
      </c>
    </row>
    <row r="267" spans="1:25" s="15" customFormat="1" ht="34.299999999999997" customHeight="1">
      <c r="A267" s="15" t="s">
        <v>153</v>
      </c>
      <c r="B267" s="15" t="s">
        <v>8</v>
      </c>
      <c r="C267" s="15">
        <v>2017</v>
      </c>
      <c r="D267" s="3" t="s">
        <v>18</v>
      </c>
      <c r="E267" s="15" t="s">
        <v>9</v>
      </c>
      <c r="F267" s="15" t="s">
        <v>70</v>
      </c>
      <c r="G267" s="15" t="s">
        <v>2</v>
      </c>
      <c r="H267" s="15" t="s">
        <v>11</v>
      </c>
      <c r="I267" s="16" t="s">
        <v>91</v>
      </c>
      <c r="J267" s="16" t="s">
        <v>684</v>
      </c>
      <c r="K267" s="15">
        <v>4.4999999999999997E-3</v>
      </c>
      <c r="L267" s="15" t="s">
        <v>309</v>
      </c>
      <c r="M267" s="15">
        <v>7.2638018614809268E-3</v>
      </c>
      <c r="N267" s="15" t="s">
        <v>309</v>
      </c>
      <c r="O267" s="15">
        <v>30</v>
      </c>
      <c r="P267" s="15" t="s">
        <v>12</v>
      </c>
      <c r="Q267" s="15" t="s">
        <v>124</v>
      </c>
      <c r="R267" s="15" t="s">
        <v>173</v>
      </c>
      <c r="S267" s="15" t="s">
        <v>34</v>
      </c>
      <c r="T267" s="11" t="s">
        <v>60</v>
      </c>
      <c r="U267" s="15" t="s">
        <v>13</v>
      </c>
      <c r="V267" s="15" t="s">
        <v>342</v>
      </c>
      <c r="W267" s="15" t="s">
        <v>326</v>
      </c>
      <c r="X267" s="15" t="s">
        <v>475</v>
      </c>
      <c r="Y267" s="15" t="s">
        <v>2</v>
      </c>
    </row>
    <row r="268" spans="1:25" s="15" customFormat="1" ht="34.299999999999997" customHeight="1">
      <c r="A268" s="15" t="s">
        <v>153</v>
      </c>
      <c r="B268" s="15" t="s">
        <v>8</v>
      </c>
      <c r="C268" s="15">
        <v>2017</v>
      </c>
      <c r="D268" s="3" t="s">
        <v>18</v>
      </c>
      <c r="E268" s="15" t="s">
        <v>9</v>
      </c>
      <c r="F268" s="15" t="s">
        <v>70</v>
      </c>
      <c r="G268" s="15" t="s">
        <v>2</v>
      </c>
      <c r="H268" s="15" t="s">
        <v>11</v>
      </c>
      <c r="I268" s="16" t="s">
        <v>91</v>
      </c>
      <c r="J268" s="16" t="s">
        <v>684</v>
      </c>
      <c r="K268" s="15">
        <v>4.4999999999999997E-3</v>
      </c>
      <c r="L268" s="15" t="s">
        <v>309</v>
      </c>
      <c r="M268" s="15">
        <v>7.2638018614809268E-3</v>
      </c>
      <c r="N268" s="15" t="s">
        <v>309</v>
      </c>
      <c r="O268" s="15">
        <v>30</v>
      </c>
      <c r="P268" s="15" t="s">
        <v>12</v>
      </c>
      <c r="Q268" s="15" t="s">
        <v>124</v>
      </c>
      <c r="R268" s="15" t="s">
        <v>173</v>
      </c>
      <c r="S268" s="15" t="s">
        <v>34</v>
      </c>
      <c r="T268" s="11" t="s">
        <v>60</v>
      </c>
      <c r="U268" s="15" t="s">
        <v>13</v>
      </c>
      <c r="V268" s="15" t="s">
        <v>342</v>
      </c>
      <c r="W268" s="15" t="s">
        <v>326</v>
      </c>
      <c r="X268" s="15" t="s">
        <v>476</v>
      </c>
      <c r="Y268" s="15" t="s">
        <v>2</v>
      </c>
    </row>
    <row r="269" spans="1:25" s="15" customFormat="1" ht="34.299999999999997" customHeight="1">
      <c r="A269" s="15" t="s">
        <v>153</v>
      </c>
      <c r="B269" s="15" t="s">
        <v>8</v>
      </c>
      <c r="C269" s="15">
        <v>2017</v>
      </c>
      <c r="D269" s="3" t="s">
        <v>18</v>
      </c>
      <c r="E269" s="15" t="s">
        <v>9</v>
      </c>
      <c r="F269" s="15" t="s">
        <v>70</v>
      </c>
      <c r="G269" s="15" t="s">
        <v>2</v>
      </c>
      <c r="H269" s="15" t="s">
        <v>11</v>
      </c>
      <c r="I269" s="16" t="s">
        <v>91</v>
      </c>
      <c r="J269" s="16" t="s">
        <v>684</v>
      </c>
      <c r="K269" s="15">
        <v>4.4999999999999997E-3</v>
      </c>
      <c r="L269" s="15" t="s">
        <v>309</v>
      </c>
      <c r="M269" s="15">
        <v>7.2638018614809268E-3</v>
      </c>
      <c r="N269" s="15" t="s">
        <v>309</v>
      </c>
      <c r="O269" s="15">
        <v>30</v>
      </c>
      <c r="P269" s="15" t="s">
        <v>12</v>
      </c>
      <c r="Q269" s="15" t="s">
        <v>124</v>
      </c>
      <c r="R269" s="15" t="s">
        <v>173</v>
      </c>
      <c r="S269" s="15" t="s">
        <v>34</v>
      </c>
      <c r="T269" s="11" t="s">
        <v>60</v>
      </c>
      <c r="U269" s="15" t="s">
        <v>13</v>
      </c>
      <c r="V269" s="15" t="s">
        <v>342</v>
      </c>
      <c r="W269" s="15" t="s">
        <v>326</v>
      </c>
      <c r="X269" s="15" t="s">
        <v>471</v>
      </c>
      <c r="Y269" s="15" t="s">
        <v>2</v>
      </c>
    </row>
    <row r="270" spans="1:25" s="15" customFormat="1" ht="34.299999999999997" customHeight="1">
      <c r="A270" s="15" t="s">
        <v>153</v>
      </c>
      <c r="B270" s="15" t="s">
        <v>8</v>
      </c>
      <c r="C270" s="15">
        <v>2017</v>
      </c>
      <c r="D270" s="3" t="s">
        <v>18</v>
      </c>
      <c r="E270" s="15" t="s">
        <v>9</v>
      </c>
      <c r="F270" s="15" t="s">
        <v>70</v>
      </c>
      <c r="G270" s="15" t="s">
        <v>2</v>
      </c>
      <c r="H270" s="15" t="s">
        <v>11</v>
      </c>
      <c r="I270" s="16" t="s">
        <v>91</v>
      </c>
      <c r="J270" s="16" t="s">
        <v>684</v>
      </c>
      <c r="K270" s="15">
        <v>4.4999999999999997E-3</v>
      </c>
      <c r="L270" s="15" t="s">
        <v>309</v>
      </c>
      <c r="M270" s="15">
        <v>7.2638018614809268E-3</v>
      </c>
      <c r="N270" s="15" t="s">
        <v>309</v>
      </c>
      <c r="O270" s="15">
        <v>30</v>
      </c>
      <c r="P270" s="15" t="s">
        <v>12</v>
      </c>
      <c r="Q270" s="15" t="s">
        <v>124</v>
      </c>
      <c r="R270" s="15" t="s">
        <v>173</v>
      </c>
      <c r="S270" s="15" t="s">
        <v>34</v>
      </c>
      <c r="T270" s="11" t="s">
        <v>60</v>
      </c>
      <c r="U270" s="15" t="s">
        <v>13</v>
      </c>
      <c r="V270" s="15" t="s">
        <v>340</v>
      </c>
      <c r="W270" s="15" t="s">
        <v>319</v>
      </c>
      <c r="X270" s="15" t="s">
        <v>472</v>
      </c>
      <c r="Y270" s="15" t="s">
        <v>1</v>
      </c>
    </row>
    <row r="271" spans="1:25" s="15" customFormat="1" ht="34.299999999999997" customHeight="1">
      <c r="A271" s="15" t="s">
        <v>153</v>
      </c>
      <c r="B271" s="15" t="s">
        <v>8</v>
      </c>
      <c r="C271" s="15">
        <v>2017</v>
      </c>
      <c r="D271" s="3" t="s">
        <v>18</v>
      </c>
      <c r="E271" s="15" t="s">
        <v>9</v>
      </c>
      <c r="F271" s="15" t="s">
        <v>70</v>
      </c>
      <c r="G271" s="15" t="s">
        <v>2</v>
      </c>
      <c r="H271" s="15" t="s">
        <v>11</v>
      </c>
      <c r="I271" s="16" t="s">
        <v>91</v>
      </c>
      <c r="J271" s="16" t="s">
        <v>684</v>
      </c>
      <c r="K271" s="15">
        <v>4.4999999999999997E-3</v>
      </c>
      <c r="L271" s="15" t="s">
        <v>309</v>
      </c>
      <c r="M271" s="15">
        <v>7.2638018614809268E-3</v>
      </c>
      <c r="N271" s="15" t="s">
        <v>309</v>
      </c>
      <c r="O271" s="15">
        <v>30</v>
      </c>
      <c r="P271" s="15" t="s">
        <v>12</v>
      </c>
      <c r="Q271" s="15" t="s">
        <v>124</v>
      </c>
      <c r="R271" s="15" t="s">
        <v>173</v>
      </c>
      <c r="S271" s="15" t="s">
        <v>34</v>
      </c>
      <c r="T271" s="11" t="s">
        <v>60</v>
      </c>
      <c r="U271" s="15" t="s">
        <v>13</v>
      </c>
      <c r="V271" s="15" t="s">
        <v>316</v>
      </c>
      <c r="W271" s="15" t="s">
        <v>333</v>
      </c>
      <c r="X271" s="15" t="s">
        <v>473</v>
      </c>
      <c r="Y271" s="15" t="s">
        <v>1</v>
      </c>
    </row>
    <row r="272" spans="1:25" s="15" customFormat="1" ht="34.299999999999997" customHeight="1">
      <c r="A272" s="15" t="s">
        <v>153</v>
      </c>
      <c r="B272" s="15" t="s">
        <v>8</v>
      </c>
      <c r="C272" s="15">
        <v>2017</v>
      </c>
      <c r="D272" s="3" t="s">
        <v>18</v>
      </c>
      <c r="E272" s="15" t="s">
        <v>9</v>
      </c>
      <c r="F272" s="15" t="s">
        <v>70</v>
      </c>
      <c r="G272" s="15" t="s">
        <v>2</v>
      </c>
      <c r="H272" s="15" t="s">
        <v>11</v>
      </c>
      <c r="I272" s="16" t="s">
        <v>91</v>
      </c>
      <c r="J272" s="16" t="s">
        <v>684</v>
      </c>
      <c r="K272" s="15">
        <v>4.4999999999999997E-3</v>
      </c>
      <c r="L272" s="15" t="s">
        <v>309</v>
      </c>
      <c r="M272" s="15">
        <v>7.2638018614809268E-3</v>
      </c>
      <c r="N272" s="15" t="s">
        <v>309</v>
      </c>
      <c r="O272" s="15">
        <v>30</v>
      </c>
      <c r="P272" s="15" t="s">
        <v>12</v>
      </c>
      <c r="Q272" s="15" t="s">
        <v>124</v>
      </c>
      <c r="R272" s="15" t="s">
        <v>173</v>
      </c>
      <c r="S272" s="15" t="s">
        <v>34</v>
      </c>
      <c r="T272" s="11" t="s">
        <v>60</v>
      </c>
      <c r="U272" s="15" t="s">
        <v>13</v>
      </c>
      <c r="V272" s="15" t="s">
        <v>342</v>
      </c>
      <c r="W272" s="15" t="s">
        <v>326</v>
      </c>
      <c r="X272" s="15" t="s">
        <v>477</v>
      </c>
      <c r="Y272" s="15" t="s">
        <v>2</v>
      </c>
    </row>
    <row r="273" spans="1:25" s="15" customFormat="1" ht="34.299999999999997" customHeight="1">
      <c r="A273" s="15" t="s">
        <v>153</v>
      </c>
      <c r="B273" s="15" t="s">
        <v>8</v>
      </c>
      <c r="C273" s="15">
        <v>2017</v>
      </c>
      <c r="D273" s="3" t="s">
        <v>18</v>
      </c>
      <c r="E273" s="15" t="s">
        <v>9</v>
      </c>
      <c r="F273" s="15" t="s">
        <v>70</v>
      </c>
      <c r="G273" s="15" t="s">
        <v>2</v>
      </c>
      <c r="H273" s="15" t="s">
        <v>11</v>
      </c>
      <c r="I273" s="16" t="s">
        <v>91</v>
      </c>
      <c r="J273" s="16" t="s">
        <v>684</v>
      </c>
      <c r="K273" s="15">
        <v>4.4999999999999997E-3</v>
      </c>
      <c r="L273" s="15" t="s">
        <v>309</v>
      </c>
      <c r="M273" s="15">
        <v>7.2638018614809268E-3</v>
      </c>
      <c r="N273" s="15" t="s">
        <v>309</v>
      </c>
      <c r="O273" s="15">
        <v>30</v>
      </c>
      <c r="P273" s="15" t="s">
        <v>12</v>
      </c>
      <c r="Q273" s="15" t="s">
        <v>124</v>
      </c>
      <c r="R273" s="15" t="s">
        <v>173</v>
      </c>
      <c r="S273" s="15" t="s">
        <v>34</v>
      </c>
      <c r="T273" s="11" t="s">
        <v>60</v>
      </c>
      <c r="U273" s="15" t="s">
        <v>13</v>
      </c>
      <c r="V273" s="15" t="s">
        <v>342</v>
      </c>
      <c r="W273" s="15" t="s">
        <v>326</v>
      </c>
      <c r="X273" s="15" t="s">
        <v>478</v>
      </c>
      <c r="Y273" s="15" t="s">
        <v>2</v>
      </c>
    </row>
    <row r="274" spans="1:25" s="15" customFormat="1" ht="34.299999999999997" customHeight="1">
      <c r="A274" s="15" t="s">
        <v>153</v>
      </c>
      <c r="B274" s="15" t="s">
        <v>8</v>
      </c>
      <c r="C274" s="15">
        <v>2017</v>
      </c>
      <c r="D274" s="3" t="s">
        <v>18</v>
      </c>
      <c r="E274" s="15" t="s">
        <v>9</v>
      </c>
      <c r="F274" s="15" t="s">
        <v>70</v>
      </c>
      <c r="G274" s="15" t="s">
        <v>2</v>
      </c>
      <c r="H274" s="15" t="s">
        <v>11</v>
      </c>
      <c r="I274" s="16" t="s">
        <v>91</v>
      </c>
      <c r="J274" s="16" t="s">
        <v>684</v>
      </c>
      <c r="K274" s="15">
        <v>4.4999999999999997E-3</v>
      </c>
      <c r="L274" s="15" t="s">
        <v>309</v>
      </c>
      <c r="M274" s="15">
        <v>7.2638018614809268E-3</v>
      </c>
      <c r="N274" s="15" t="s">
        <v>309</v>
      </c>
      <c r="O274" s="15">
        <v>30</v>
      </c>
      <c r="P274" s="15" t="s">
        <v>12</v>
      </c>
      <c r="Q274" s="15" t="s">
        <v>124</v>
      </c>
      <c r="R274" s="15" t="s">
        <v>173</v>
      </c>
      <c r="S274" s="15" t="s">
        <v>34</v>
      </c>
      <c r="T274" s="11" t="s">
        <v>60</v>
      </c>
      <c r="U274" s="15" t="s">
        <v>13</v>
      </c>
      <c r="V274" s="15" t="s">
        <v>317</v>
      </c>
      <c r="W274" s="15" t="s">
        <v>335</v>
      </c>
      <c r="X274" s="15" t="s">
        <v>414</v>
      </c>
      <c r="Y274" s="15" t="s">
        <v>2</v>
      </c>
    </row>
    <row r="275" spans="1:25" s="15" customFormat="1" ht="34.299999999999997" customHeight="1">
      <c r="A275" s="15" t="s">
        <v>153</v>
      </c>
      <c r="B275" s="15" t="s">
        <v>8</v>
      </c>
      <c r="C275" s="15">
        <v>2017</v>
      </c>
      <c r="D275" s="3" t="s">
        <v>18</v>
      </c>
      <c r="E275" s="15" t="s">
        <v>9</v>
      </c>
      <c r="F275" s="15" t="s">
        <v>70</v>
      </c>
      <c r="G275" s="15" t="s">
        <v>2</v>
      </c>
      <c r="H275" s="15" t="s">
        <v>11</v>
      </c>
      <c r="I275" s="16" t="s">
        <v>91</v>
      </c>
      <c r="J275" s="16" t="s">
        <v>684</v>
      </c>
      <c r="K275" s="15">
        <v>4.4999999999999997E-3</v>
      </c>
      <c r="L275" s="15" t="s">
        <v>309</v>
      </c>
      <c r="M275" s="15">
        <v>7.2638018614809268E-3</v>
      </c>
      <c r="N275" s="15" t="s">
        <v>309</v>
      </c>
      <c r="O275" s="15">
        <v>30</v>
      </c>
      <c r="P275" s="15" t="s">
        <v>12</v>
      </c>
      <c r="Q275" s="15" t="s">
        <v>124</v>
      </c>
      <c r="R275" s="15" t="s">
        <v>173</v>
      </c>
      <c r="S275" s="15" t="s">
        <v>34</v>
      </c>
      <c r="T275" s="11" t="s">
        <v>60</v>
      </c>
      <c r="U275" s="15" t="s">
        <v>13</v>
      </c>
      <c r="V275" s="15" t="s">
        <v>316</v>
      </c>
      <c r="W275" s="15" t="s">
        <v>333</v>
      </c>
      <c r="X275" s="15" t="s">
        <v>661</v>
      </c>
      <c r="Y275" s="15" t="s">
        <v>2</v>
      </c>
    </row>
    <row r="276" spans="1:25" s="15" customFormat="1" ht="34.299999999999997" customHeight="1">
      <c r="A276" s="15" t="s">
        <v>153</v>
      </c>
      <c r="B276" s="15" t="s">
        <v>8</v>
      </c>
      <c r="C276" s="15">
        <v>2017</v>
      </c>
      <c r="D276" s="3" t="s">
        <v>18</v>
      </c>
      <c r="E276" s="15" t="s">
        <v>9</v>
      </c>
      <c r="F276" s="15" t="s">
        <v>70</v>
      </c>
      <c r="G276" s="15" t="s">
        <v>2</v>
      </c>
      <c r="H276" s="15" t="s">
        <v>11</v>
      </c>
      <c r="I276" s="16" t="s">
        <v>91</v>
      </c>
      <c r="J276" s="16" t="s">
        <v>684</v>
      </c>
      <c r="K276" s="15">
        <v>4.4999999999999997E-3</v>
      </c>
      <c r="L276" s="15" t="s">
        <v>309</v>
      </c>
      <c r="M276" s="15">
        <v>7.2638018614809268E-3</v>
      </c>
      <c r="N276" s="15" t="s">
        <v>309</v>
      </c>
      <c r="O276" s="15">
        <v>30</v>
      </c>
      <c r="P276" s="15" t="s">
        <v>12</v>
      </c>
      <c r="Q276" s="15" t="s">
        <v>124</v>
      </c>
      <c r="R276" s="15" t="s">
        <v>173</v>
      </c>
      <c r="S276" s="15" t="s">
        <v>34</v>
      </c>
      <c r="T276" s="11" t="s">
        <v>60</v>
      </c>
      <c r="U276" s="15" t="s">
        <v>13</v>
      </c>
      <c r="V276" s="15" t="s">
        <v>317</v>
      </c>
      <c r="W276" s="15" t="s">
        <v>335</v>
      </c>
      <c r="X276" s="15" t="s">
        <v>662</v>
      </c>
      <c r="Y276" s="15" t="s">
        <v>2</v>
      </c>
    </row>
    <row r="277" spans="1:25" s="15" customFormat="1" ht="34.299999999999997" customHeight="1">
      <c r="A277" s="15" t="s">
        <v>153</v>
      </c>
      <c r="B277" s="15" t="s">
        <v>8</v>
      </c>
      <c r="C277" s="15">
        <v>2017</v>
      </c>
      <c r="D277" s="3" t="s">
        <v>18</v>
      </c>
      <c r="E277" s="15" t="s">
        <v>9</v>
      </c>
      <c r="F277" s="15" t="s">
        <v>70</v>
      </c>
      <c r="G277" s="15" t="s">
        <v>2</v>
      </c>
      <c r="H277" s="15" t="s">
        <v>11</v>
      </c>
      <c r="I277" s="16" t="s">
        <v>91</v>
      </c>
      <c r="J277" s="16" t="s">
        <v>684</v>
      </c>
      <c r="K277" s="15">
        <v>4.4999999999999997E-3</v>
      </c>
      <c r="L277" s="15" t="s">
        <v>309</v>
      </c>
      <c r="M277" s="15">
        <v>7.2638018614809268E-3</v>
      </c>
      <c r="N277" s="15" t="s">
        <v>309</v>
      </c>
      <c r="O277" s="15">
        <v>30</v>
      </c>
      <c r="P277" s="15" t="s">
        <v>12</v>
      </c>
      <c r="Q277" s="15" t="s">
        <v>124</v>
      </c>
      <c r="R277" s="15" t="s">
        <v>173</v>
      </c>
      <c r="S277" s="15" t="s">
        <v>34</v>
      </c>
      <c r="T277" s="11" t="s">
        <v>60</v>
      </c>
      <c r="U277" s="15" t="s">
        <v>13</v>
      </c>
      <c r="V277" s="15" t="s">
        <v>316</v>
      </c>
      <c r="W277" s="15" t="s">
        <v>333</v>
      </c>
      <c r="X277" s="15" t="s">
        <v>662</v>
      </c>
      <c r="Y277" s="15" t="s">
        <v>1</v>
      </c>
    </row>
    <row r="278" spans="1:25" s="15" customFormat="1" ht="34.299999999999997" customHeight="1">
      <c r="A278" s="15" t="s">
        <v>153</v>
      </c>
      <c r="B278" s="15" t="s">
        <v>8</v>
      </c>
      <c r="C278" s="15">
        <v>2017</v>
      </c>
      <c r="D278" s="3" t="s">
        <v>18</v>
      </c>
      <c r="E278" s="15" t="s">
        <v>9</v>
      </c>
      <c r="F278" s="15" t="s">
        <v>70</v>
      </c>
      <c r="G278" s="15" t="s">
        <v>2</v>
      </c>
      <c r="H278" s="15" t="s">
        <v>11</v>
      </c>
      <c r="I278" s="16" t="s">
        <v>91</v>
      </c>
      <c r="J278" s="16" t="s">
        <v>684</v>
      </c>
      <c r="K278" s="15">
        <v>4.4999999999999997E-3</v>
      </c>
      <c r="L278" s="15" t="s">
        <v>309</v>
      </c>
      <c r="M278" s="15">
        <v>7.2638018614809268E-3</v>
      </c>
      <c r="N278" s="15" t="s">
        <v>309</v>
      </c>
      <c r="O278" s="15">
        <v>30</v>
      </c>
      <c r="P278" s="15" t="s">
        <v>12</v>
      </c>
      <c r="Q278" s="15" t="s">
        <v>124</v>
      </c>
      <c r="R278" s="15" t="s">
        <v>173</v>
      </c>
      <c r="S278" s="15" t="s">
        <v>34</v>
      </c>
      <c r="T278" s="11" t="s">
        <v>60</v>
      </c>
      <c r="U278" s="15" t="s">
        <v>13</v>
      </c>
      <c r="V278" s="15" t="s">
        <v>317</v>
      </c>
      <c r="W278" s="15" t="s">
        <v>335</v>
      </c>
      <c r="X278" s="15" t="s">
        <v>676</v>
      </c>
      <c r="Y278" s="15" t="s">
        <v>2</v>
      </c>
    </row>
    <row r="279" spans="1:25" s="15" customFormat="1" ht="34.299999999999997" customHeight="1">
      <c r="A279" s="15" t="s">
        <v>153</v>
      </c>
      <c r="B279" s="15" t="s">
        <v>8</v>
      </c>
      <c r="C279" s="15">
        <v>2017</v>
      </c>
      <c r="D279" s="3" t="s">
        <v>18</v>
      </c>
      <c r="E279" s="15" t="s">
        <v>9</v>
      </c>
      <c r="F279" s="15" t="s">
        <v>70</v>
      </c>
      <c r="G279" s="15" t="s">
        <v>2</v>
      </c>
      <c r="H279" s="15" t="s">
        <v>11</v>
      </c>
      <c r="I279" s="16" t="s">
        <v>91</v>
      </c>
      <c r="J279" s="16" t="s">
        <v>684</v>
      </c>
      <c r="K279" s="15">
        <v>4.4999999999999997E-3</v>
      </c>
      <c r="L279" s="15" t="s">
        <v>309</v>
      </c>
      <c r="M279" s="15">
        <v>7.2638018614809268E-3</v>
      </c>
      <c r="N279" s="15" t="s">
        <v>309</v>
      </c>
      <c r="O279" s="15">
        <v>30</v>
      </c>
      <c r="P279" s="15" t="s">
        <v>12</v>
      </c>
      <c r="Q279" s="15" t="s">
        <v>124</v>
      </c>
      <c r="R279" s="15" t="s">
        <v>173</v>
      </c>
      <c r="S279" s="15" t="s">
        <v>34</v>
      </c>
      <c r="T279" s="11" t="s">
        <v>60</v>
      </c>
      <c r="U279" s="15" t="s">
        <v>13</v>
      </c>
      <c r="V279" s="15" t="s">
        <v>317</v>
      </c>
      <c r="W279" s="15" t="s">
        <v>335</v>
      </c>
      <c r="X279" s="15" t="s">
        <v>677</v>
      </c>
      <c r="Y279" s="15" t="s">
        <v>2</v>
      </c>
    </row>
    <row r="280" spans="1:25" s="15" customFormat="1" ht="34.299999999999997" customHeight="1">
      <c r="A280" s="15" t="s">
        <v>153</v>
      </c>
      <c r="B280" s="15" t="s">
        <v>8</v>
      </c>
      <c r="C280" s="15">
        <v>2017</v>
      </c>
      <c r="D280" s="3" t="s">
        <v>18</v>
      </c>
      <c r="E280" s="15" t="s">
        <v>9</v>
      </c>
      <c r="F280" s="15" t="s">
        <v>70</v>
      </c>
      <c r="G280" s="15" t="s">
        <v>2</v>
      </c>
      <c r="H280" s="15" t="s">
        <v>11</v>
      </c>
      <c r="I280" s="16" t="s">
        <v>91</v>
      </c>
      <c r="J280" s="16" t="s">
        <v>684</v>
      </c>
      <c r="K280" s="15">
        <v>4.4999999999999997E-3</v>
      </c>
      <c r="L280" s="15" t="s">
        <v>309</v>
      </c>
      <c r="M280" s="15">
        <v>7.2638018614809268E-3</v>
      </c>
      <c r="N280" s="15" t="s">
        <v>309</v>
      </c>
      <c r="O280" s="15">
        <v>30</v>
      </c>
      <c r="P280" s="15" t="s">
        <v>12</v>
      </c>
      <c r="Q280" s="15" t="s">
        <v>124</v>
      </c>
      <c r="R280" s="15" t="s">
        <v>173</v>
      </c>
      <c r="S280" s="15" t="s">
        <v>34</v>
      </c>
      <c r="T280" s="11" t="s">
        <v>60</v>
      </c>
      <c r="U280" s="15" t="s">
        <v>13</v>
      </c>
      <c r="V280" s="15" t="s">
        <v>317</v>
      </c>
      <c r="W280" s="15" t="s">
        <v>335</v>
      </c>
      <c r="X280" s="15" t="s">
        <v>678</v>
      </c>
      <c r="Y280" s="15" t="s">
        <v>2</v>
      </c>
    </row>
    <row r="281" spans="1:25" s="15" customFormat="1" ht="34.299999999999997" customHeight="1">
      <c r="A281" s="15" t="s">
        <v>153</v>
      </c>
      <c r="B281" s="15" t="s">
        <v>8</v>
      </c>
      <c r="C281" s="15">
        <v>2017</v>
      </c>
      <c r="D281" s="3" t="s">
        <v>18</v>
      </c>
      <c r="E281" s="15" t="s">
        <v>9</v>
      </c>
      <c r="F281" s="15" t="s">
        <v>70</v>
      </c>
      <c r="G281" s="15" t="s">
        <v>2</v>
      </c>
      <c r="H281" s="15" t="s">
        <v>11</v>
      </c>
      <c r="I281" s="16" t="s">
        <v>91</v>
      </c>
      <c r="J281" s="16" t="s">
        <v>684</v>
      </c>
      <c r="K281" s="15">
        <v>4.4999999999999997E-3</v>
      </c>
      <c r="L281" s="15" t="s">
        <v>309</v>
      </c>
      <c r="M281" s="15">
        <v>7.2638018614809268E-3</v>
      </c>
      <c r="N281" s="15" t="s">
        <v>309</v>
      </c>
      <c r="O281" s="15">
        <v>30</v>
      </c>
      <c r="P281" s="15" t="s">
        <v>12</v>
      </c>
      <c r="Q281" s="15" t="s">
        <v>124</v>
      </c>
      <c r="R281" s="15" t="s">
        <v>173</v>
      </c>
      <c r="S281" s="15" t="s">
        <v>34</v>
      </c>
      <c r="T281" s="11" t="s">
        <v>60</v>
      </c>
      <c r="U281" s="15" t="s">
        <v>13</v>
      </c>
      <c r="V281" s="15" t="s">
        <v>317</v>
      </c>
      <c r="W281" s="15" t="s">
        <v>335</v>
      </c>
      <c r="X281" s="15" t="s">
        <v>679</v>
      </c>
      <c r="Y281" s="15" t="s">
        <v>1</v>
      </c>
    </row>
    <row r="282" spans="1:25" s="15" customFormat="1" ht="34.299999999999997" customHeight="1">
      <c r="A282" s="15" t="s">
        <v>153</v>
      </c>
      <c r="B282" s="15" t="s">
        <v>8</v>
      </c>
      <c r="C282" s="15">
        <v>2017</v>
      </c>
      <c r="D282" s="3" t="s">
        <v>18</v>
      </c>
      <c r="E282" s="15" t="s">
        <v>9</v>
      </c>
      <c r="F282" s="15" t="s">
        <v>70</v>
      </c>
      <c r="G282" s="15" t="s">
        <v>2</v>
      </c>
      <c r="H282" s="15" t="s">
        <v>11</v>
      </c>
      <c r="I282" s="16" t="s">
        <v>91</v>
      </c>
      <c r="J282" s="16" t="s">
        <v>684</v>
      </c>
      <c r="K282" s="15">
        <v>4.4999999999999997E-3</v>
      </c>
      <c r="L282" s="15" t="s">
        <v>309</v>
      </c>
      <c r="M282" s="15">
        <v>7.2638018614809268E-3</v>
      </c>
      <c r="N282" s="15" t="s">
        <v>309</v>
      </c>
      <c r="O282" s="15">
        <v>30</v>
      </c>
      <c r="P282" s="15" t="s">
        <v>12</v>
      </c>
      <c r="Q282" s="15" t="s">
        <v>124</v>
      </c>
      <c r="R282" s="15" t="s">
        <v>173</v>
      </c>
      <c r="S282" s="15" t="s">
        <v>34</v>
      </c>
      <c r="T282" s="11" t="s">
        <v>60</v>
      </c>
      <c r="U282" s="15" t="s">
        <v>13</v>
      </c>
      <c r="V282" s="15" t="s">
        <v>317</v>
      </c>
      <c r="W282" s="15" t="s">
        <v>338</v>
      </c>
      <c r="X282" s="15" t="s">
        <v>680</v>
      </c>
      <c r="Y282" s="15" t="s">
        <v>2</v>
      </c>
    </row>
    <row r="283" spans="1:25" s="15" customFormat="1" ht="34.299999999999997" customHeight="1">
      <c r="A283" s="15" t="s">
        <v>153</v>
      </c>
      <c r="B283" s="15" t="s">
        <v>8</v>
      </c>
      <c r="C283" s="15">
        <v>2017</v>
      </c>
      <c r="D283" s="3" t="s">
        <v>18</v>
      </c>
      <c r="E283" s="15" t="s">
        <v>9</v>
      </c>
      <c r="F283" s="15" t="s">
        <v>70</v>
      </c>
      <c r="G283" s="15" t="s">
        <v>2</v>
      </c>
      <c r="H283" s="15" t="s">
        <v>11</v>
      </c>
      <c r="I283" s="16" t="s">
        <v>91</v>
      </c>
      <c r="J283" s="16" t="s">
        <v>684</v>
      </c>
      <c r="K283" s="15">
        <v>4.4999999999999997E-3</v>
      </c>
      <c r="L283" s="15" t="s">
        <v>309</v>
      </c>
      <c r="M283" s="15">
        <v>7.2638018614809268E-3</v>
      </c>
      <c r="N283" s="15" t="s">
        <v>309</v>
      </c>
      <c r="O283" s="15">
        <v>30</v>
      </c>
      <c r="P283" s="15" t="s">
        <v>12</v>
      </c>
      <c r="Q283" s="15" t="s">
        <v>124</v>
      </c>
      <c r="R283" s="15" t="s">
        <v>173</v>
      </c>
      <c r="S283" s="15" t="s">
        <v>34</v>
      </c>
      <c r="T283" s="11" t="s">
        <v>60</v>
      </c>
      <c r="U283" s="15" t="s">
        <v>13</v>
      </c>
      <c r="V283" s="15" t="s">
        <v>317</v>
      </c>
      <c r="W283" s="15" t="s">
        <v>338</v>
      </c>
      <c r="X283" s="15" t="s">
        <v>681</v>
      </c>
      <c r="Y283" s="15" t="s">
        <v>2</v>
      </c>
    </row>
    <row r="284" spans="1:25" s="15" customFormat="1" ht="34.299999999999997" customHeight="1">
      <c r="A284" s="15" t="s">
        <v>153</v>
      </c>
      <c r="B284" s="15" t="s">
        <v>8</v>
      </c>
      <c r="C284" s="15">
        <v>2017</v>
      </c>
      <c r="D284" s="3" t="s">
        <v>18</v>
      </c>
      <c r="E284" s="15" t="s">
        <v>9</v>
      </c>
      <c r="F284" s="15" t="s">
        <v>70</v>
      </c>
      <c r="G284" s="15" t="s">
        <v>2</v>
      </c>
      <c r="H284" s="15" t="s">
        <v>11</v>
      </c>
      <c r="I284" s="16" t="s">
        <v>91</v>
      </c>
      <c r="J284" s="16" t="s">
        <v>684</v>
      </c>
      <c r="K284" s="15">
        <v>4.4999999999999997E-3</v>
      </c>
      <c r="L284" s="15" t="s">
        <v>309</v>
      </c>
      <c r="M284" s="15">
        <v>7.2638018614809268E-3</v>
      </c>
      <c r="N284" s="15" t="s">
        <v>309</v>
      </c>
      <c r="O284" s="15">
        <v>30</v>
      </c>
      <c r="P284" s="15" t="s">
        <v>12</v>
      </c>
      <c r="Q284" s="15" t="s">
        <v>124</v>
      </c>
      <c r="R284" s="15" t="s">
        <v>173</v>
      </c>
      <c r="S284" s="15" t="s">
        <v>34</v>
      </c>
      <c r="T284" s="11" t="s">
        <v>60</v>
      </c>
      <c r="U284" s="15" t="s">
        <v>13</v>
      </c>
      <c r="V284" s="15" t="s">
        <v>317</v>
      </c>
      <c r="W284" s="15" t="s">
        <v>335</v>
      </c>
      <c r="X284" s="15" t="s">
        <v>665</v>
      </c>
      <c r="Y284" s="15" t="s">
        <v>1</v>
      </c>
    </row>
    <row r="285" spans="1:25" s="15" customFormat="1" ht="34.299999999999997" customHeight="1">
      <c r="A285" s="15" t="s">
        <v>153</v>
      </c>
      <c r="B285" s="15" t="s">
        <v>8</v>
      </c>
      <c r="C285" s="15">
        <v>2017</v>
      </c>
      <c r="D285" s="3" t="s">
        <v>18</v>
      </c>
      <c r="E285" s="15" t="s">
        <v>9</v>
      </c>
      <c r="F285" s="15" t="s">
        <v>70</v>
      </c>
      <c r="G285" s="15" t="s">
        <v>2</v>
      </c>
      <c r="H285" s="15" t="s">
        <v>11</v>
      </c>
      <c r="I285" s="16" t="s">
        <v>91</v>
      </c>
      <c r="J285" s="16" t="s">
        <v>684</v>
      </c>
      <c r="K285" s="15">
        <v>4.4999999999999997E-3</v>
      </c>
      <c r="L285" s="15" t="s">
        <v>309</v>
      </c>
      <c r="M285" s="15">
        <v>7.2638018614809268E-3</v>
      </c>
      <c r="N285" s="15" t="s">
        <v>309</v>
      </c>
      <c r="O285" s="15">
        <v>30</v>
      </c>
      <c r="P285" s="15" t="s">
        <v>12</v>
      </c>
      <c r="Q285" s="15" t="s">
        <v>124</v>
      </c>
      <c r="R285" s="15" t="s">
        <v>173</v>
      </c>
      <c r="S285" s="15" t="s">
        <v>34</v>
      </c>
      <c r="T285" s="11" t="s">
        <v>60</v>
      </c>
      <c r="U285" s="15" t="s">
        <v>13</v>
      </c>
      <c r="V285" s="15" t="s">
        <v>317</v>
      </c>
      <c r="W285" s="15" t="s">
        <v>335</v>
      </c>
      <c r="X285" s="15" t="s">
        <v>479</v>
      </c>
      <c r="Y285" s="15" t="s">
        <v>2</v>
      </c>
    </row>
    <row r="286" spans="1:25" s="15" customFormat="1" ht="34.299999999999997" customHeight="1">
      <c r="A286" s="15" t="s">
        <v>153</v>
      </c>
      <c r="B286" s="15" t="s">
        <v>8</v>
      </c>
      <c r="C286" s="15">
        <v>2017</v>
      </c>
      <c r="D286" s="3" t="s">
        <v>18</v>
      </c>
      <c r="E286" s="15" t="s">
        <v>9</v>
      </c>
      <c r="F286" s="15" t="s">
        <v>70</v>
      </c>
      <c r="G286" s="15" t="s">
        <v>2</v>
      </c>
      <c r="H286" s="15" t="s">
        <v>11</v>
      </c>
      <c r="I286" s="16" t="s">
        <v>91</v>
      </c>
      <c r="J286" s="16" t="s">
        <v>684</v>
      </c>
      <c r="K286" s="15">
        <v>4.4999999999999997E-3</v>
      </c>
      <c r="L286" s="15" t="s">
        <v>309</v>
      </c>
      <c r="M286" s="15">
        <v>7.2638018614809268E-3</v>
      </c>
      <c r="N286" s="15" t="s">
        <v>309</v>
      </c>
      <c r="O286" s="15">
        <v>30</v>
      </c>
      <c r="P286" s="15" t="s">
        <v>12</v>
      </c>
      <c r="Q286" s="15" t="s">
        <v>124</v>
      </c>
      <c r="R286" s="15" t="s">
        <v>173</v>
      </c>
      <c r="S286" s="15" t="s">
        <v>34</v>
      </c>
      <c r="T286" s="11" t="s">
        <v>60</v>
      </c>
      <c r="U286" s="15" t="s">
        <v>13</v>
      </c>
      <c r="V286" s="15" t="s">
        <v>317</v>
      </c>
      <c r="W286" s="15" t="s">
        <v>335</v>
      </c>
      <c r="X286" s="15" t="s">
        <v>480</v>
      </c>
      <c r="Y286" s="15" t="s">
        <v>2</v>
      </c>
    </row>
    <row r="287" spans="1:25" s="15" customFormat="1" ht="34.299999999999997" customHeight="1">
      <c r="A287" s="15" t="s">
        <v>153</v>
      </c>
      <c r="B287" s="15" t="s">
        <v>8</v>
      </c>
      <c r="C287" s="15">
        <v>2017</v>
      </c>
      <c r="D287" s="3" t="s">
        <v>18</v>
      </c>
      <c r="E287" s="15" t="s">
        <v>9</v>
      </c>
      <c r="F287" s="15" t="s">
        <v>70</v>
      </c>
      <c r="G287" s="15" t="s">
        <v>2</v>
      </c>
      <c r="H287" s="15" t="s">
        <v>11</v>
      </c>
      <c r="I287" s="16" t="s">
        <v>91</v>
      </c>
      <c r="J287" s="16" t="s">
        <v>684</v>
      </c>
      <c r="K287" s="15">
        <v>4.4999999999999997E-3</v>
      </c>
      <c r="L287" s="15" t="s">
        <v>309</v>
      </c>
      <c r="M287" s="15">
        <v>7.2638018614809268E-3</v>
      </c>
      <c r="N287" s="15" t="s">
        <v>309</v>
      </c>
      <c r="O287" s="15">
        <v>30</v>
      </c>
      <c r="P287" s="15" t="s">
        <v>12</v>
      </c>
      <c r="Q287" s="15" t="s">
        <v>124</v>
      </c>
      <c r="R287" s="15" t="s">
        <v>173</v>
      </c>
      <c r="S287" s="15" t="s">
        <v>34</v>
      </c>
      <c r="T287" s="11" t="s">
        <v>60</v>
      </c>
      <c r="U287" s="15" t="s">
        <v>13</v>
      </c>
      <c r="V287" s="15" t="s">
        <v>317</v>
      </c>
      <c r="W287" s="15" t="s">
        <v>335</v>
      </c>
      <c r="X287" s="15" t="s">
        <v>490</v>
      </c>
      <c r="Y287" s="15" t="s">
        <v>2</v>
      </c>
    </row>
    <row r="288" spans="1:25" s="15" customFormat="1" ht="34.299999999999997" customHeight="1">
      <c r="A288" s="15" t="s">
        <v>153</v>
      </c>
      <c r="B288" s="15" t="s">
        <v>8</v>
      </c>
      <c r="C288" s="15">
        <v>2017</v>
      </c>
      <c r="D288" s="3" t="s">
        <v>18</v>
      </c>
      <c r="E288" s="15" t="s">
        <v>9</v>
      </c>
      <c r="F288" s="15" t="s">
        <v>70</v>
      </c>
      <c r="G288" s="15" t="s">
        <v>2</v>
      </c>
      <c r="H288" s="15" t="s">
        <v>11</v>
      </c>
      <c r="I288" s="16" t="s">
        <v>91</v>
      </c>
      <c r="J288" s="16" t="s">
        <v>684</v>
      </c>
      <c r="K288" s="15">
        <v>4.4999999999999997E-3</v>
      </c>
      <c r="L288" s="15" t="s">
        <v>309</v>
      </c>
      <c r="M288" s="15">
        <v>7.2638018614809268E-3</v>
      </c>
      <c r="N288" s="15" t="s">
        <v>309</v>
      </c>
      <c r="O288" s="15">
        <v>30</v>
      </c>
      <c r="P288" s="15" t="s">
        <v>12</v>
      </c>
      <c r="Q288" s="15" t="s">
        <v>124</v>
      </c>
      <c r="R288" s="15" t="s">
        <v>173</v>
      </c>
      <c r="S288" s="15" t="s">
        <v>34</v>
      </c>
      <c r="T288" s="11" t="s">
        <v>60</v>
      </c>
      <c r="U288" s="15" t="s">
        <v>13</v>
      </c>
      <c r="V288" s="15" t="s">
        <v>317</v>
      </c>
      <c r="W288" s="15" t="s">
        <v>335</v>
      </c>
      <c r="X288" s="15" t="s">
        <v>482</v>
      </c>
      <c r="Y288" s="15" t="s">
        <v>2</v>
      </c>
    </row>
    <row r="289" spans="1:25" s="15" customFormat="1" ht="34.299999999999997" customHeight="1">
      <c r="A289" s="15" t="s">
        <v>153</v>
      </c>
      <c r="B289" s="15" t="s">
        <v>8</v>
      </c>
      <c r="C289" s="15">
        <v>2017</v>
      </c>
      <c r="D289" s="3" t="s">
        <v>18</v>
      </c>
      <c r="E289" s="15" t="s">
        <v>9</v>
      </c>
      <c r="F289" s="15" t="s">
        <v>70</v>
      </c>
      <c r="G289" s="15" t="s">
        <v>2</v>
      </c>
      <c r="H289" s="15" t="s">
        <v>11</v>
      </c>
      <c r="I289" s="16" t="s">
        <v>91</v>
      </c>
      <c r="J289" s="16" t="s">
        <v>684</v>
      </c>
      <c r="K289" s="15">
        <v>4.4999999999999997E-3</v>
      </c>
      <c r="L289" s="15" t="s">
        <v>309</v>
      </c>
      <c r="M289" s="15">
        <v>7.2638018614809268E-3</v>
      </c>
      <c r="N289" s="15" t="s">
        <v>309</v>
      </c>
      <c r="O289" s="15">
        <v>30</v>
      </c>
      <c r="P289" s="15" t="s">
        <v>12</v>
      </c>
      <c r="Q289" s="15" t="s">
        <v>124</v>
      </c>
      <c r="R289" s="15" t="s">
        <v>173</v>
      </c>
      <c r="S289" s="15" t="s">
        <v>34</v>
      </c>
      <c r="T289" s="11" t="s">
        <v>60</v>
      </c>
      <c r="U289" s="15" t="s">
        <v>13</v>
      </c>
      <c r="V289" s="15" t="s">
        <v>317</v>
      </c>
      <c r="W289" s="15" t="s">
        <v>335</v>
      </c>
      <c r="X289" s="15" t="s">
        <v>483</v>
      </c>
      <c r="Y289" s="15" t="s">
        <v>2</v>
      </c>
    </row>
    <row r="290" spans="1:25" s="15" customFormat="1" ht="34.299999999999997" customHeight="1">
      <c r="A290" s="15" t="s">
        <v>153</v>
      </c>
      <c r="B290" s="15" t="s">
        <v>8</v>
      </c>
      <c r="C290" s="15">
        <v>2017</v>
      </c>
      <c r="D290" s="3" t="s">
        <v>18</v>
      </c>
      <c r="E290" s="15" t="s">
        <v>9</v>
      </c>
      <c r="F290" s="15" t="s">
        <v>70</v>
      </c>
      <c r="G290" s="15" t="s">
        <v>2</v>
      </c>
      <c r="H290" s="15" t="s">
        <v>11</v>
      </c>
      <c r="I290" s="16" t="s">
        <v>91</v>
      </c>
      <c r="J290" s="16" t="s">
        <v>684</v>
      </c>
      <c r="K290" s="15">
        <v>4.4999999999999997E-3</v>
      </c>
      <c r="L290" s="15" t="s">
        <v>309</v>
      </c>
      <c r="M290" s="15">
        <v>7.2638018614809268E-3</v>
      </c>
      <c r="N290" s="15" t="s">
        <v>309</v>
      </c>
      <c r="O290" s="15">
        <v>30</v>
      </c>
      <c r="P290" s="15" t="s">
        <v>12</v>
      </c>
      <c r="Q290" s="15" t="s">
        <v>124</v>
      </c>
      <c r="R290" s="15" t="s">
        <v>173</v>
      </c>
      <c r="S290" s="15" t="s">
        <v>34</v>
      </c>
      <c r="T290" s="11" t="s">
        <v>60</v>
      </c>
      <c r="U290" s="15" t="s">
        <v>13</v>
      </c>
      <c r="V290" s="15" t="s">
        <v>317</v>
      </c>
      <c r="W290" s="15" t="s">
        <v>335</v>
      </c>
      <c r="X290" s="15" t="s">
        <v>484</v>
      </c>
      <c r="Y290" s="15" t="s">
        <v>2</v>
      </c>
    </row>
    <row r="291" spans="1:25" s="15" customFormat="1" ht="34.299999999999997" customHeight="1">
      <c r="A291" s="15" t="s">
        <v>153</v>
      </c>
      <c r="B291" s="15" t="s">
        <v>8</v>
      </c>
      <c r="C291" s="15">
        <v>2017</v>
      </c>
      <c r="D291" s="3" t="s">
        <v>18</v>
      </c>
      <c r="E291" s="15" t="s">
        <v>9</v>
      </c>
      <c r="F291" s="15" t="s">
        <v>70</v>
      </c>
      <c r="G291" s="15" t="s">
        <v>2</v>
      </c>
      <c r="H291" s="15" t="s">
        <v>11</v>
      </c>
      <c r="I291" s="16" t="s">
        <v>91</v>
      </c>
      <c r="J291" s="16" t="s">
        <v>684</v>
      </c>
      <c r="K291" s="15">
        <v>4.4999999999999997E-3</v>
      </c>
      <c r="L291" s="15" t="s">
        <v>309</v>
      </c>
      <c r="M291" s="15">
        <v>7.2638018614809268E-3</v>
      </c>
      <c r="N291" s="15" t="s">
        <v>309</v>
      </c>
      <c r="O291" s="15">
        <v>30</v>
      </c>
      <c r="P291" s="15" t="s">
        <v>12</v>
      </c>
      <c r="Q291" s="15" t="s">
        <v>124</v>
      </c>
      <c r="R291" s="15" t="s">
        <v>173</v>
      </c>
      <c r="S291" s="15" t="s">
        <v>34</v>
      </c>
      <c r="T291" s="11" t="s">
        <v>60</v>
      </c>
      <c r="U291" s="15" t="s">
        <v>13</v>
      </c>
      <c r="V291" s="15" t="s">
        <v>317</v>
      </c>
      <c r="W291" s="15" t="s">
        <v>338</v>
      </c>
      <c r="X291" s="15" t="s">
        <v>491</v>
      </c>
      <c r="Y291" s="15" t="s">
        <v>2</v>
      </c>
    </row>
    <row r="292" spans="1:25" s="15" customFormat="1" ht="34.299999999999997" customHeight="1">
      <c r="A292" s="15" t="s">
        <v>153</v>
      </c>
      <c r="B292" s="15" t="s">
        <v>8</v>
      </c>
      <c r="C292" s="15">
        <v>2017</v>
      </c>
      <c r="D292" s="3" t="s">
        <v>18</v>
      </c>
      <c r="E292" s="15" t="s">
        <v>9</v>
      </c>
      <c r="F292" s="15" t="s">
        <v>70</v>
      </c>
      <c r="G292" s="15" t="s">
        <v>2</v>
      </c>
      <c r="H292" s="15" t="s">
        <v>11</v>
      </c>
      <c r="I292" s="16" t="s">
        <v>91</v>
      </c>
      <c r="J292" s="16" t="s">
        <v>684</v>
      </c>
      <c r="K292" s="15">
        <v>4.4999999999999997E-3</v>
      </c>
      <c r="L292" s="15" t="s">
        <v>309</v>
      </c>
      <c r="M292" s="15">
        <v>7.2638018614809268E-3</v>
      </c>
      <c r="N292" s="15" t="s">
        <v>309</v>
      </c>
      <c r="O292" s="15">
        <v>30</v>
      </c>
      <c r="P292" s="15" t="s">
        <v>12</v>
      </c>
      <c r="Q292" s="15" t="s">
        <v>124</v>
      </c>
      <c r="R292" s="15" t="s">
        <v>173</v>
      </c>
      <c r="S292" s="15" t="s">
        <v>34</v>
      </c>
      <c r="T292" s="11" t="s">
        <v>60</v>
      </c>
      <c r="U292" s="15" t="s">
        <v>13</v>
      </c>
      <c r="V292" s="15" t="s">
        <v>317</v>
      </c>
      <c r="W292" s="15" t="s">
        <v>338</v>
      </c>
      <c r="X292" s="15" t="s">
        <v>486</v>
      </c>
      <c r="Y292" s="15" t="s">
        <v>2</v>
      </c>
    </row>
    <row r="293" spans="1:25" s="15" customFormat="1" ht="34.299999999999997" customHeight="1">
      <c r="A293" s="15" t="s">
        <v>153</v>
      </c>
      <c r="B293" s="15" t="s">
        <v>8</v>
      </c>
      <c r="C293" s="15">
        <v>2017</v>
      </c>
      <c r="D293" s="3" t="s">
        <v>18</v>
      </c>
      <c r="E293" s="15" t="s">
        <v>9</v>
      </c>
      <c r="F293" s="15" t="s">
        <v>70</v>
      </c>
      <c r="G293" s="15" t="s">
        <v>2</v>
      </c>
      <c r="H293" s="15" t="s">
        <v>11</v>
      </c>
      <c r="I293" s="16" t="s">
        <v>91</v>
      </c>
      <c r="J293" s="16" t="s">
        <v>684</v>
      </c>
      <c r="K293" s="15">
        <v>4.4999999999999997E-3</v>
      </c>
      <c r="L293" s="15" t="s">
        <v>309</v>
      </c>
      <c r="M293" s="15">
        <v>7.2638018614809268E-3</v>
      </c>
      <c r="N293" s="15" t="s">
        <v>309</v>
      </c>
      <c r="O293" s="15">
        <v>30</v>
      </c>
      <c r="P293" s="15" t="s">
        <v>12</v>
      </c>
      <c r="Q293" s="15" t="s">
        <v>124</v>
      </c>
      <c r="R293" s="15" t="s">
        <v>173</v>
      </c>
      <c r="S293" s="15" t="s">
        <v>34</v>
      </c>
      <c r="T293" s="11" t="s">
        <v>60</v>
      </c>
      <c r="U293" s="15" t="s">
        <v>13</v>
      </c>
      <c r="V293" s="15" t="s">
        <v>317</v>
      </c>
      <c r="W293" s="15" t="s">
        <v>335</v>
      </c>
      <c r="X293" s="15" t="s">
        <v>487</v>
      </c>
      <c r="Y293" s="15" t="s">
        <v>2</v>
      </c>
    </row>
    <row r="294" spans="1:25" s="15" customFormat="1" ht="34.299999999999997" customHeight="1">
      <c r="A294" s="15" t="s">
        <v>153</v>
      </c>
      <c r="B294" s="15" t="s">
        <v>8</v>
      </c>
      <c r="C294" s="15">
        <v>2017</v>
      </c>
      <c r="D294" s="3" t="s">
        <v>18</v>
      </c>
      <c r="E294" s="15" t="s">
        <v>9</v>
      </c>
      <c r="F294" s="15" t="s">
        <v>70</v>
      </c>
      <c r="G294" s="15" t="s">
        <v>2</v>
      </c>
      <c r="H294" s="15" t="s">
        <v>11</v>
      </c>
      <c r="I294" s="16" t="s">
        <v>91</v>
      </c>
      <c r="J294" s="16" t="s">
        <v>684</v>
      </c>
      <c r="K294" s="15">
        <v>4.4999999999999997E-3</v>
      </c>
      <c r="L294" s="15" t="s">
        <v>309</v>
      </c>
      <c r="M294" s="15">
        <v>7.2638018614809268E-3</v>
      </c>
      <c r="N294" s="15" t="s">
        <v>309</v>
      </c>
      <c r="O294" s="15">
        <v>30</v>
      </c>
      <c r="P294" s="15" t="s">
        <v>12</v>
      </c>
      <c r="Q294" s="15" t="s">
        <v>124</v>
      </c>
      <c r="R294" s="15" t="s">
        <v>173</v>
      </c>
      <c r="S294" s="15" t="s">
        <v>34</v>
      </c>
      <c r="T294" s="11" t="s">
        <v>60</v>
      </c>
      <c r="U294" s="15" t="s">
        <v>13</v>
      </c>
      <c r="V294" s="15" t="s">
        <v>317</v>
      </c>
      <c r="W294" s="15" t="s">
        <v>335</v>
      </c>
      <c r="X294" s="15" t="s">
        <v>488</v>
      </c>
      <c r="Y294" s="15" t="s">
        <v>1</v>
      </c>
    </row>
    <row r="295" spans="1:25" s="15" customFormat="1" ht="34.299999999999997" customHeight="1">
      <c r="A295" s="15" t="s">
        <v>153</v>
      </c>
      <c r="B295" s="15" t="s">
        <v>8</v>
      </c>
      <c r="C295" s="15">
        <v>2017</v>
      </c>
      <c r="D295" s="3" t="s">
        <v>18</v>
      </c>
      <c r="E295" s="15" t="s">
        <v>9</v>
      </c>
      <c r="F295" s="15" t="s">
        <v>70</v>
      </c>
      <c r="G295" s="15" t="s">
        <v>2</v>
      </c>
      <c r="H295" s="15" t="s">
        <v>11</v>
      </c>
      <c r="I295" s="16" t="s">
        <v>91</v>
      </c>
      <c r="J295" s="16" t="s">
        <v>684</v>
      </c>
      <c r="K295" s="15">
        <v>4.4999999999999997E-3</v>
      </c>
      <c r="L295" s="15" t="s">
        <v>309</v>
      </c>
      <c r="M295" s="15">
        <v>7.2638018614809268E-3</v>
      </c>
      <c r="N295" s="15" t="s">
        <v>309</v>
      </c>
      <c r="O295" s="15">
        <v>30</v>
      </c>
      <c r="P295" s="15" t="s">
        <v>12</v>
      </c>
      <c r="Q295" s="15" t="s">
        <v>124</v>
      </c>
      <c r="R295" s="15" t="s">
        <v>173</v>
      </c>
      <c r="S295" s="15" t="s">
        <v>34</v>
      </c>
      <c r="T295" s="11" t="s">
        <v>60</v>
      </c>
      <c r="U295" s="15" t="s">
        <v>13</v>
      </c>
      <c r="V295" s="15" t="s">
        <v>316</v>
      </c>
      <c r="W295" s="15" t="s">
        <v>334</v>
      </c>
      <c r="X295" s="15" t="s">
        <v>682</v>
      </c>
      <c r="Y295" s="15" t="s">
        <v>2</v>
      </c>
    </row>
    <row r="296" spans="1:25" s="15" customFormat="1" ht="34.299999999999997" customHeight="1">
      <c r="A296" s="15" t="s">
        <v>153</v>
      </c>
      <c r="B296" s="15" t="s">
        <v>8</v>
      </c>
      <c r="C296" s="15">
        <v>2017</v>
      </c>
      <c r="D296" s="3" t="s">
        <v>18</v>
      </c>
      <c r="E296" s="15" t="s">
        <v>9</v>
      </c>
      <c r="F296" s="15" t="s">
        <v>70</v>
      </c>
      <c r="G296" s="15" t="s">
        <v>2</v>
      </c>
      <c r="H296" s="15" t="s">
        <v>11</v>
      </c>
      <c r="I296" s="16" t="s">
        <v>91</v>
      </c>
      <c r="J296" s="16" t="s">
        <v>684</v>
      </c>
      <c r="K296" s="15">
        <v>4.4999999999999997E-3</v>
      </c>
      <c r="L296" s="15" t="s">
        <v>309</v>
      </c>
      <c r="M296" s="15">
        <v>7.2638018614809268E-3</v>
      </c>
      <c r="N296" s="15" t="s">
        <v>309</v>
      </c>
      <c r="O296" s="15">
        <v>30</v>
      </c>
      <c r="P296" s="15" t="s">
        <v>12</v>
      </c>
      <c r="Q296" s="15" t="s">
        <v>124</v>
      </c>
      <c r="R296" s="15" t="s">
        <v>173</v>
      </c>
      <c r="S296" s="15" t="s">
        <v>34</v>
      </c>
      <c r="T296" s="11" t="s">
        <v>60</v>
      </c>
      <c r="U296" s="15" t="s">
        <v>13</v>
      </c>
      <c r="V296" s="15" t="s">
        <v>316</v>
      </c>
      <c r="W296" s="15" t="s">
        <v>334</v>
      </c>
      <c r="X296" s="15" t="s">
        <v>683</v>
      </c>
      <c r="Y296" s="15" t="s">
        <v>1</v>
      </c>
    </row>
    <row r="297" spans="1:25" s="15" customFormat="1" ht="34.299999999999997" customHeight="1">
      <c r="A297" s="15" t="s">
        <v>153</v>
      </c>
      <c r="B297" s="15" t="s">
        <v>8</v>
      </c>
      <c r="C297" s="15">
        <v>2017</v>
      </c>
      <c r="D297" s="3" t="s">
        <v>18</v>
      </c>
      <c r="E297" s="15" t="s">
        <v>9</v>
      </c>
      <c r="F297" s="15" t="s">
        <v>70</v>
      </c>
      <c r="G297" s="15" t="s">
        <v>2</v>
      </c>
      <c r="H297" s="15" t="s">
        <v>11</v>
      </c>
      <c r="I297" s="16" t="s">
        <v>91</v>
      </c>
      <c r="J297" s="16" t="s">
        <v>684</v>
      </c>
      <c r="K297" s="15">
        <v>4.4999999999999997E-3</v>
      </c>
      <c r="L297" s="15" t="s">
        <v>309</v>
      </c>
      <c r="M297" s="15">
        <v>7.2638018614809268E-3</v>
      </c>
      <c r="N297" s="15" t="s">
        <v>309</v>
      </c>
      <c r="O297" s="15">
        <v>30</v>
      </c>
      <c r="P297" s="15" t="s">
        <v>12</v>
      </c>
      <c r="Q297" s="15" t="s">
        <v>124</v>
      </c>
      <c r="R297" s="15" t="s">
        <v>173</v>
      </c>
      <c r="S297" s="15" t="s">
        <v>34</v>
      </c>
      <c r="T297" s="11" t="s">
        <v>60</v>
      </c>
      <c r="U297" s="15" t="s">
        <v>13</v>
      </c>
      <c r="V297" s="15" t="s">
        <v>316</v>
      </c>
      <c r="W297" s="15" t="s">
        <v>334</v>
      </c>
      <c r="X297" s="15" t="s">
        <v>489</v>
      </c>
      <c r="Y297" s="15" t="s">
        <v>2</v>
      </c>
    </row>
    <row r="298" spans="1:25" s="15" customFormat="1" ht="34.299999999999997" customHeight="1">
      <c r="A298" s="15" t="s">
        <v>154</v>
      </c>
      <c r="B298" s="15" t="s">
        <v>114</v>
      </c>
      <c r="C298" s="15">
        <v>2016</v>
      </c>
      <c r="D298" s="15" t="s">
        <v>115</v>
      </c>
      <c r="E298" s="15" t="s">
        <v>7</v>
      </c>
      <c r="F298" s="15" t="s">
        <v>172</v>
      </c>
      <c r="G298" s="15" t="s">
        <v>2</v>
      </c>
      <c r="H298" s="15" t="s">
        <v>10</v>
      </c>
      <c r="I298" s="16" t="s">
        <v>87</v>
      </c>
      <c r="J298" s="16" t="s">
        <v>311</v>
      </c>
      <c r="K298" s="15">
        <v>184</v>
      </c>
      <c r="L298" s="16" t="s">
        <v>312</v>
      </c>
      <c r="M298" s="15">
        <v>10846114.640336569</v>
      </c>
      <c r="N298" s="6" t="s">
        <v>298</v>
      </c>
      <c r="O298" s="15">
        <v>4</v>
      </c>
      <c r="P298" s="15" t="s">
        <v>221</v>
      </c>
      <c r="Q298" s="15" t="s">
        <v>118</v>
      </c>
      <c r="R298" s="15" t="s">
        <v>173</v>
      </c>
      <c r="S298" s="15" t="s">
        <v>27</v>
      </c>
      <c r="T298" s="15" t="s">
        <v>68</v>
      </c>
      <c r="U298" s="6" t="s">
        <v>132</v>
      </c>
      <c r="V298" s="15" t="s">
        <v>341</v>
      </c>
      <c r="W298" s="15" t="s">
        <v>272</v>
      </c>
      <c r="X298" s="15" t="s">
        <v>461</v>
      </c>
      <c r="Y298" s="15" t="s">
        <v>2</v>
      </c>
    </row>
    <row r="299" spans="1:25" s="15" customFormat="1" ht="34.299999999999997" customHeight="1">
      <c r="A299" s="15" t="s">
        <v>154</v>
      </c>
      <c r="B299" s="15" t="s">
        <v>114</v>
      </c>
      <c r="C299" s="15">
        <v>2016</v>
      </c>
      <c r="D299" s="15" t="s">
        <v>115</v>
      </c>
      <c r="E299" s="15" t="s">
        <v>7</v>
      </c>
      <c r="F299" s="15" t="s">
        <v>172</v>
      </c>
      <c r="G299" s="15" t="s">
        <v>2</v>
      </c>
      <c r="H299" s="15" t="s">
        <v>10</v>
      </c>
      <c r="I299" s="16" t="s">
        <v>87</v>
      </c>
      <c r="J299" s="16" t="s">
        <v>311</v>
      </c>
      <c r="K299" s="15">
        <v>184</v>
      </c>
      <c r="L299" s="16" t="s">
        <v>312</v>
      </c>
      <c r="M299" s="15">
        <v>10846114.640336569</v>
      </c>
      <c r="N299" s="6" t="s">
        <v>298</v>
      </c>
      <c r="O299" s="15">
        <v>4</v>
      </c>
      <c r="P299" s="15" t="s">
        <v>221</v>
      </c>
      <c r="Q299" s="15" t="s">
        <v>118</v>
      </c>
      <c r="R299" s="15" t="s">
        <v>173</v>
      </c>
      <c r="S299" s="15" t="s">
        <v>27</v>
      </c>
      <c r="T299" s="15" t="s">
        <v>68</v>
      </c>
      <c r="U299" s="6" t="s">
        <v>132</v>
      </c>
      <c r="V299" s="15" t="s">
        <v>341</v>
      </c>
      <c r="W299" s="15" t="s">
        <v>325</v>
      </c>
      <c r="X299" s="15" t="s">
        <v>492</v>
      </c>
      <c r="Y299" s="15" t="s">
        <v>2</v>
      </c>
    </row>
    <row r="300" spans="1:25" s="15" customFormat="1" ht="34.299999999999997" customHeight="1">
      <c r="A300" s="15" t="s">
        <v>154</v>
      </c>
      <c r="B300" s="15" t="s">
        <v>114</v>
      </c>
      <c r="C300" s="15">
        <v>2016</v>
      </c>
      <c r="D300" s="15" t="s">
        <v>115</v>
      </c>
      <c r="E300" s="15" t="s">
        <v>7</v>
      </c>
      <c r="F300" s="15" t="s">
        <v>172</v>
      </c>
      <c r="G300" s="15" t="s">
        <v>2</v>
      </c>
      <c r="H300" s="15" t="s">
        <v>10</v>
      </c>
      <c r="I300" s="16" t="s">
        <v>87</v>
      </c>
      <c r="J300" s="16" t="s">
        <v>311</v>
      </c>
      <c r="K300" s="15">
        <v>184</v>
      </c>
      <c r="L300" s="16" t="s">
        <v>312</v>
      </c>
      <c r="M300" s="15">
        <v>10846114.640336569</v>
      </c>
      <c r="N300" s="6" t="s">
        <v>298</v>
      </c>
      <c r="O300" s="15">
        <v>4</v>
      </c>
      <c r="P300" s="15" t="s">
        <v>221</v>
      </c>
      <c r="Q300" s="15" t="s">
        <v>118</v>
      </c>
      <c r="R300" s="15" t="s">
        <v>173</v>
      </c>
      <c r="S300" s="15" t="s">
        <v>27</v>
      </c>
      <c r="T300" s="15" t="s">
        <v>68</v>
      </c>
      <c r="U300" s="6" t="s">
        <v>132</v>
      </c>
      <c r="V300" s="15" t="s">
        <v>317</v>
      </c>
      <c r="W300" s="15" t="s">
        <v>180</v>
      </c>
      <c r="X300" s="15" t="s">
        <v>493</v>
      </c>
      <c r="Y300" s="15" t="s">
        <v>2</v>
      </c>
    </row>
    <row r="301" spans="1:25" s="15" customFormat="1" ht="34.299999999999997" customHeight="1">
      <c r="A301" s="15" t="s">
        <v>154</v>
      </c>
      <c r="B301" s="15" t="s">
        <v>114</v>
      </c>
      <c r="C301" s="15">
        <v>2016</v>
      </c>
      <c r="D301" s="15" t="s">
        <v>115</v>
      </c>
      <c r="E301" s="15" t="s">
        <v>7</v>
      </c>
      <c r="F301" s="15" t="s">
        <v>172</v>
      </c>
      <c r="G301" s="15" t="s">
        <v>2</v>
      </c>
      <c r="H301" s="15" t="s">
        <v>10</v>
      </c>
      <c r="I301" s="16" t="s">
        <v>87</v>
      </c>
      <c r="J301" s="16" t="s">
        <v>311</v>
      </c>
      <c r="K301" s="15">
        <v>184</v>
      </c>
      <c r="L301" s="16" t="s">
        <v>312</v>
      </c>
      <c r="M301" s="15">
        <v>10846114.640336569</v>
      </c>
      <c r="N301" s="6" t="s">
        <v>298</v>
      </c>
      <c r="O301" s="15">
        <v>4</v>
      </c>
      <c r="P301" s="15" t="s">
        <v>221</v>
      </c>
      <c r="Q301" s="15" t="s">
        <v>118</v>
      </c>
      <c r="R301" s="15" t="s">
        <v>173</v>
      </c>
      <c r="S301" s="15" t="s">
        <v>27</v>
      </c>
      <c r="T301" s="15" t="s">
        <v>68</v>
      </c>
      <c r="U301" s="6" t="s">
        <v>132</v>
      </c>
      <c r="V301" s="15" t="s">
        <v>317</v>
      </c>
      <c r="W301" s="15" t="s">
        <v>180</v>
      </c>
      <c r="X301" s="15" t="s">
        <v>494</v>
      </c>
      <c r="Y301" s="15" t="s">
        <v>2</v>
      </c>
    </row>
    <row r="302" spans="1:25" s="15" customFormat="1" ht="34.299999999999997" customHeight="1">
      <c r="A302" s="15" t="s">
        <v>154</v>
      </c>
      <c r="B302" s="15" t="s">
        <v>114</v>
      </c>
      <c r="C302" s="15">
        <v>2016</v>
      </c>
      <c r="D302" s="15" t="s">
        <v>115</v>
      </c>
      <c r="E302" s="15" t="s">
        <v>7</v>
      </c>
      <c r="F302" s="15" t="s">
        <v>172</v>
      </c>
      <c r="G302" s="15" t="s">
        <v>2</v>
      </c>
      <c r="H302" s="15" t="s">
        <v>10</v>
      </c>
      <c r="I302" s="16" t="s">
        <v>87</v>
      </c>
      <c r="J302" s="16" t="s">
        <v>311</v>
      </c>
      <c r="K302" s="15">
        <v>184</v>
      </c>
      <c r="L302" s="16" t="s">
        <v>312</v>
      </c>
      <c r="M302" s="15">
        <v>10846114.640336569</v>
      </c>
      <c r="N302" s="6" t="s">
        <v>298</v>
      </c>
      <c r="O302" s="15">
        <v>4</v>
      </c>
      <c r="P302" s="15" t="s">
        <v>221</v>
      </c>
      <c r="Q302" s="15" t="s">
        <v>118</v>
      </c>
      <c r="R302" s="15" t="s">
        <v>173</v>
      </c>
      <c r="S302" s="15" t="s">
        <v>27</v>
      </c>
      <c r="T302" s="15" t="s">
        <v>68</v>
      </c>
      <c r="U302" s="6" t="s">
        <v>132</v>
      </c>
      <c r="V302" s="15" t="s">
        <v>317</v>
      </c>
      <c r="W302" s="15" t="s">
        <v>335</v>
      </c>
      <c r="X302" s="15" t="s">
        <v>495</v>
      </c>
      <c r="Y302" s="15" t="s">
        <v>2</v>
      </c>
    </row>
    <row r="303" spans="1:25" s="15" customFormat="1" ht="34.299999999999997" customHeight="1">
      <c r="A303" s="15" t="s">
        <v>155</v>
      </c>
      <c r="B303" s="15" t="s">
        <v>116</v>
      </c>
      <c r="C303" s="15">
        <v>2016</v>
      </c>
      <c r="D303" s="3" t="s">
        <v>117</v>
      </c>
      <c r="E303" s="15" t="s">
        <v>7</v>
      </c>
      <c r="F303" s="15" t="s">
        <v>172</v>
      </c>
      <c r="G303" s="15" t="s">
        <v>1</v>
      </c>
      <c r="H303" s="15" t="s">
        <v>10</v>
      </c>
      <c r="I303" s="16" t="s">
        <v>87</v>
      </c>
      <c r="J303" s="16" t="s">
        <v>311</v>
      </c>
      <c r="K303" s="15">
        <v>184</v>
      </c>
      <c r="L303" s="16" t="s">
        <v>312</v>
      </c>
      <c r="M303" s="15">
        <v>10846114.640336569</v>
      </c>
      <c r="N303" s="6" t="s">
        <v>298</v>
      </c>
      <c r="O303" s="15">
        <v>4</v>
      </c>
      <c r="P303" s="15" t="s">
        <v>221</v>
      </c>
      <c r="Q303" s="15" t="s">
        <v>118</v>
      </c>
      <c r="R303" s="15" t="s">
        <v>173</v>
      </c>
      <c r="S303" s="15" t="s">
        <v>27</v>
      </c>
      <c r="T303" s="15" t="s">
        <v>68</v>
      </c>
      <c r="U303" s="6" t="s">
        <v>132</v>
      </c>
      <c r="V303" s="15" t="s">
        <v>317</v>
      </c>
      <c r="W303" s="15" t="s">
        <v>335</v>
      </c>
      <c r="X303" s="15" t="s">
        <v>496</v>
      </c>
      <c r="Y303" s="15" t="s">
        <v>2</v>
      </c>
    </row>
    <row r="304" spans="1:25" s="15" customFormat="1" ht="34.299999999999997" customHeight="1">
      <c r="A304" s="15" t="s">
        <v>155</v>
      </c>
      <c r="B304" s="15" t="s">
        <v>116</v>
      </c>
      <c r="C304" s="15">
        <v>2016</v>
      </c>
      <c r="D304" s="3" t="s">
        <v>117</v>
      </c>
      <c r="E304" s="15" t="s">
        <v>7</v>
      </c>
      <c r="F304" s="15" t="s">
        <v>172</v>
      </c>
      <c r="G304" s="15" t="s">
        <v>1</v>
      </c>
      <c r="H304" s="15" t="s">
        <v>10</v>
      </c>
      <c r="I304" s="16" t="s">
        <v>87</v>
      </c>
      <c r="J304" s="16" t="s">
        <v>311</v>
      </c>
      <c r="K304" s="15">
        <v>184</v>
      </c>
      <c r="L304" s="16" t="s">
        <v>312</v>
      </c>
      <c r="M304" s="15">
        <v>10846114.640336569</v>
      </c>
      <c r="N304" s="6" t="s">
        <v>298</v>
      </c>
      <c r="O304" s="15">
        <v>4</v>
      </c>
      <c r="P304" s="15" t="s">
        <v>221</v>
      </c>
      <c r="Q304" s="15" t="s">
        <v>118</v>
      </c>
      <c r="R304" s="15" t="s">
        <v>173</v>
      </c>
      <c r="S304" s="15" t="s">
        <v>27</v>
      </c>
      <c r="T304" s="15" t="s">
        <v>68</v>
      </c>
      <c r="U304" s="6" t="s">
        <v>132</v>
      </c>
      <c r="V304" s="15" t="s">
        <v>341</v>
      </c>
      <c r="W304" s="15" t="s">
        <v>325</v>
      </c>
      <c r="X304" s="15" t="s">
        <v>439</v>
      </c>
      <c r="Y304" s="15" t="s">
        <v>2</v>
      </c>
    </row>
    <row r="305" spans="1:25" s="15" customFormat="1" ht="34.299999999999997" customHeight="1">
      <c r="A305" s="15" t="s">
        <v>155</v>
      </c>
      <c r="B305" s="15" t="s">
        <v>116</v>
      </c>
      <c r="C305" s="15">
        <v>2016</v>
      </c>
      <c r="D305" s="3" t="s">
        <v>117</v>
      </c>
      <c r="E305" s="15" t="s">
        <v>7</v>
      </c>
      <c r="F305" s="15" t="s">
        <v>172</v>
      </c>
      <c r="G305" s="15" t="s">
        <v>1</v>
      </c>
      <c r="H305" s="15" t="s">
        <v>10</v>
      </c>
      <c r="I305" s="16" t="s">
        <v>87</v>
      </c>
      <c r="J305" s="16" t="s">
        <v>311</v>
      </c>
      <c r="K305" s="15">
        <v>184</v>
      </c>
      <c r="L305" s="16" t="s">
        <v>312</v>
      </c>
      <c r="M305" s="15">
        <v>10846114.640336569</v>
      </c>
      <c r="N305" s="6" t="s">
        <v>298</v>
      </c>
      <c r="O305" s="15">
        <v>4</v>
      </c>
      <c r="P305" s="15" t="s">
        <v>221</v>
      </c>
      <c r="Q305" s="15" t="s">
        <v>118</v>
      </c>
      <c r="R305" s="15" t="s">
        <v>173</v>
      </c>
      <c r="S305" s="15" t="s">
        <v>27</v>
      </c>
      <c r="T305" s="15" t="s">
        <v>68</v>
      </c>
      <c r="U305" s="6" t="s">
        <v>132</v>
      </c>
      <c r="V305" s="15" t="s">
        <v>341</v>
      </c>
      <c r="W305" s="15" t="s">
        <v>272</v>
      </c>
      <c r="X305" s="15" t="s">
        <v>461</v>
      </c>
      <c r="Y305" s="15" t="s">
        <v>2</v>
      </c>
    </row>
    <row r="306" spans="1:25" s="15" customFormat="1" ht="34.299999999999997" customHeight="1">
      <c r="A306" s="15" t="s">
        <v>156</v>
      </c>
      <c r="B306" s="15" t="s">
        <v>56</v>
      </c>
      <c r="C306" s="15">
        <v>2018</v>
      </c>
      <c r="D306" s="3" t="s">
        <v>57</v>
      </c>
      <c r="E306" s="15" t="s">
        <v>7</v>
      </c>
      <c r="F306" s="15" t="s">
        <v>172</v>
      </c>
      <c r="G306" s="15" t="s">
        <v>1</v>
      </c>
      <c r="H306" s="15" t="s">
        <v>10</v>
      </c>
      <c r="I306" s="16" t="s">
        <v>103</v>
      </c>
      <c r="J306" s="16" t="s">
        <v>313</v>
      </c>
      <c r="K306" s="5">
        <v>0.36199999999999999</v>
      </c>
      <c r="L306" s="15" t="s">
        <v>310</v>
      </c>
      <c r="M306" s="15">
        <v>100</v>
      </c>
      <c r="N306" s="6" t="s">
        <v>310</v>
      </c>
      <c r="O306" s="15">
        <v>1</v>
      </c>
      <c r="P306" s="15" t="s">
        <v>65</v>
      </c>
      <c r="Q306" s="15" t="s">
        <v>125</v>
      </c>
      <c r="R306" s="15" t="s">
        <v>173</v>
      </c>
      <c r="S306" s="15" t="s">
        <v>34</v>
      </c>
      <c r="T306" s="15" t="s">
        <v>68</v>
      </c>
      <c r="U306" s="15" t="s">
        <v>132</v>
      </c>
      <c r="V306" s="15" t="s">
        <v>341</v>
      </c>
      <c r="W306" s="15" t="s">
        <v>272</v>
      </c>
      <c r="X306" s="15" t="s">
        <v>497</v>
      </c>
      <c r="Y306" s="15" t="s">
        <v>2</v>
      </c>
    </row>
    <row r="307" spans="1:25" s="15" customFormat="1" ht="34.299999999999997" customHeight="1">
      <c r="A307" s="15" t="s">
        <v>156</v>
      </c>
      <c r="B307" s="15" t="s">
        <v>56</v>
      </c>
      <c r="C307" s="15">
        <v>2018</v>
      </c>
      <c r="D307" s="3" t="s">
        <v>57</v>
      </c>
      <c r="E307" s="15" t="s">
        <v>7</v>
      </c>
      <c r="F307" s="15" t="s">
        <v>172</v>
      </c>
      <c r="G307" s="15" t="s">
        <v>1</v>
      </c>
      <c r="H307" s="15" t="s">
        <v>10</v>
      </c>
      <c r="I307" s="16" t="s">
        <v>103</v>
      </c>
      <c r="J307" s="16" t="s">
        <v>313</v>
      </c>
      <c r="K307" s="5">
        <v>0.36199999999999999</v>
      </c>
      <c r="L307" s="15" t="s">
        <v>310</v>
      </c>
      <c r="M307" s="15">
        <v>100</v>
      </c>
      <c r="N307" s="6" t="s">
        <v>310</v>
      </c>
      <c r="O307" s="15">
        <v>1</v>
      </c>
      <c r="P307" s="15" t="s">
        <v>65</v>
      </c>
      <c r="Q307" s="15" t="s">
        <v>125</v>
      </c>
      <c r="R307" s="15" t="s">
        <v>173</v>
      </c>
      <c r="S307" s="15" t="s">
        <v>34</v>
      </c>
      <c r="T307" s="15" t="s">
        <v>68</v>
      </c>
      <c r="U307" s="15" t="s">
        <v>132</v>
      </c>
      <c r="V307" s="15" t="s">
        <v>315</v>
      </c>
      <c r="W307" s="15" t="s">
        <v>69</v>
      </c>
      <c r="X307" s="15" t="s">
        <v>424</v>
      </c>
      <c r="Y307" s="15" t="s">
        <v>2</v>
      </c>
    </row>
    <row r="308" spans="1:25" s="15" customFormat="1" ht="34.299999999999997" customHeight="1">
      <c r="A308" s="15" t="s">
        <v>156</v>
      </c>
      <c r="B308" s="15" t="s">
        <v>56</v>
      </c>
      <c r="C308" s="15">
        <v>2018</v>
      </c>
      <c r="D308" s="3" t="s">
        <v>57</v>
      </c>
      <c r="E308" s="15" t="s">
        <v>7</v>
      </c>
      <c r="F308" s="15" t="s">
        <v>172</v>
      </c>
      <c r="G308" s="15" t="s">
        <v>1</v>
      </c>
      <c r="H308" s="15" t="s">
        <v>10</v>
      </c>
      <c r="I308" s="16" t="s">
        <v>103</v>
      </c>
      <c r="J308" s="16" t="s">
        <v>313</v>
      </c>
      <c r="K308" s="5">
        <v>0.36199999999999999</v>
      </c>
      <c r="L308" s="15" t="s">
        <v>310</v>
      </c>
      <c r="M308" s="15">
        <v>100</v>
      </c>
      <c r="N308" s="6" t="s">
        <v>310</v>
      </c>
      <c r="O308" s="15">
        <v>1</v>
      </c>
      <c r="P308" s="15" t="s">
        <v>65</v>
      </c>
      <c r="Q308" s="15" t="s">
        <v>125</v>
      </c>
      <c r="R308" s="15" t="s">
        <v>173</v>
      </c>
      <c r="S308" s="15" t="s">
        <v>34</v>
      </c>
      <c r="T308" s="15" t="s">
        <v>68</v>
      </c>
      <c r="U308" s="15" t="s">
        <v>132</v>
      </c>
      <c r="V308" s="15" t="s">
        <v>341</v>
      </c>
      <c r="W308" s="15" t="s">
        <v>272</v>
      </c>
      <c r="X308" s="15" t="s">
        <v>461</v>
      </c>
      <c r="Y308" s="15" t="s">
        <v>2</v>
      </c>
    </row>
    <row r="309" spans="1:25" s="15" customFormat="1" ht="34.299999999999997" customHeight="1">
      <c r="A309" s="15" t="s">
        <v>156</v>
      </c>
      <c r="B309" s="15" t="s">
        <v>56</v>
      </c>
      <c r="C309" s="15">
        <v>2018</v>
      </c>
      <c r="D309" s="3" t="s">
        <v>57</v>
      </c>
      <c r="E309" s="15" t="s">
        <v>7</v>
      </c>
      <c r="F309" s="15" t="s">
        <v>172</v>
      </c>
      <c r="G309" s="15" t="s">
        <v>1</v>
      </c>
      <c r="H309" s="15" t="s">
        <v>10</v>
      </c>
      <c r="I309" s="16" t="s">
        <v>103</v>
      </c>
      <c r="J309" s="16" t="s">
        <v>313</v>
      </c>
      <c r="K309" s="5">
        <v>0.36199999999999999</v>
      </c>
      <c r="L309" s="15" t="s">
        <v>310</v>
      </c>
      <c r="M309" s="15">
        <v>100</v>
      </c>
      <c r="N309" s="6" t="s">
        <v>310</v>
      </c>
      <c r="O309" s="15">
        <v>1</v>
      </c>
      <c r="P309" s="15" t="s">
        <v>65</v>
      </c>
      <c r="Q309" s="15" t="s">
        <v>125</v>
      </c>
      <c r="R309" s="15" t="s">
        <v>173</v>
      </c>
      <c r="S309" s="15" t="s">
        <v>34</v>
      </c>
      <c r="T309" s="15" t="s">
        <v>68</v>
      </c>
      <c r="U309" s="15" t="s">
        <v>132</v>
      </c>
      <c r="V309" s="15" t="s">
        <v>341</v>
      </c>
      <c r="W309" s="15" t="s">
        <v>272</v>
      </c>
      <c r="X309" s="15" t="s">
        <v>498</v>
      </c>
      <c r="Y309" s="15" t="s">
        <v>2</v>
      </c>
    </row>
    <row r="310" spans="1:25" s="15" customFormat="1" ht="34.299999999999997" customHeight="1">
      <c r="A310" s="15" t="s">
        <v>157</v>
      </c>
      <c r="B310" s="15" t="s">
        <v>82</v>
      </c>
      <c r="C310" s="15">
        <v>2018</v>
      </c>
      <c r="D310" s="15" t="s">
        <v>83</v>
      </c>
      <c r="E310" s="7" t="s">
        <v>0</v>
      </c>
      <c r="F310" s="8" t="s">
        <v>70</v>
      </c>
      <c r="G310" s="15" t="s">
        <v>2</v>
      </c>
      <c r="H310" s="15" t="s">
        <v>11</v>
      </c>
      <c r="I310" s="16" t="s">
        <v>107</v>
      </c>
      <c r="J310" s="16" t="s">
        <v>304</v>
      </c>
      <c r="K310" s="15" t="s">
        <v>132</v>
      </c>
      <c r="L310" s="15" t="s">
        <v>685</v>
      </c>
      <c r="M310" s="15">
        <v>1.4</v>
      </c>
      <c r="N310" s="15" t="s">
        <v>297</v>
      </c>
      <c r="O310" s="15">
        <v>42</v>
      </c>
      <c r="P310" s="15" t="s">
        <v>64</v>
      </c>
      <c r="Q310" s="15" t="s">
        <v>126</v>
      </c>
      <c r="R310" s="15" t="s">
        <v>5</v>
      </c>
      <c r="S310" s="15" t="s">
        <v>66</v>
      </c>
      <c r="T310" s="11" t="s">
        <v>60</v>
      </c>
      <c r="U310" s="15" t="s">
        <v>13</v>
      </c>
      <c r="V310" s="15" t="s">
        <v>315</v>
      </c>
      <c r="W310" s="15" t="s">
        <v>69</v>
      </c>
      <c r="X310" s="15" t="s">
        <v>424</v>
      </c>
      <c r="Y310" s="15" t="s">
        <v>2</v>
      </c>
    </row>
    <row r="311" spans="1:25" s="15" customFormat="1" ht="34.299999999999997" customHeight="1">
      <c r="A311" s="15" t="s">
        <v>157</v>
      </c>
      <c r="B311" s="15" t="s">
        <v>82</v>
      </c>
      <c r="C311" s="15">
        <v>2018</v>
      </c>
      <c r="D311" s="15" t="s">
        <v>83</v>
      </c>
      <c r="E311" s="7" t="s">
        <v>0</v>
      </c>
      <c r="F311" s="8" t="s">
        <v>70</v>
      </c>
      <c r="G311" s="15" t="s">
        <v>2</v>
      </c>
      <c r="H311" s="15" t="s">
        <v>11</v>
      </c>
      <c r="I311" s="16" t="s">
        <v>107</v>
      </c>
      <c r="J311" s="16" t="s">
        <v>304</v>
      </c>
      <c r="K311" s="15" t="s">
        <v>132</v>
      </c>
      <c r="L311" s="15" t="s">
        <v>685</v>
      </c>
      <c r="M311" s="15">
        <v>1.4</v>
      </c>
      <c r="N311" s="15" t="s">
        <v>297</v>
      </c>
      <c r="O311" s="15">
        <v>42</v>
      </c>
      <c r="P311" s="15" t="s">
        <v>64</v>
      </c>
      <c r="Q311" s="15" t="s">
        <v>126</v>
      </c>
      <c r="R311" s="15" t="s">
        <v>5</v>
      </c>
      <c r="S311" s="15" t="s">
        <v>66</v>
      </c>
      <c r="T311" s="11" t="s">
        <v>60</v>
      </c>
      <c r="U311" s="15" t="s">
        <v>13</v>
      </c>
      <c r="V311" s="15" t="s">
        <v>315</v>
      </c>
      <c r="W311" s="15" t="s">
        <v>331</v>
      </c>
      <c r="X311" s="15" t="s">
        <v>499</v>
      </c>
      <c r="Y311" s="15" t="s">
        <v>1</v>
      </c>
    </row>
    <row r="312" spans="1:25" s="15" customFormat="1" ht="34.299999999999997" customHeight="1">
      <c r="A312" s="15" t="s">
        <v>157</v>
      </c>
      <c r="B312" s="15" t="s">
        <v>82</v>
      </c>
      <c r="C312" s="15">
        <v>2018</v>
      </c>
      <c r="D312" s="15" t="s">
        <v>83</v>
      </c>
      <c r="E312" s="7" t="s">
        <v>0</v>
      </c>
      <c r="F312" s="8" t="s">
        <v>70</v>
      </c>
      <c r="G312" s="15" t="s">
        <v>2</v>
      </c>
      <c r="H312" s="15" t="s">
        <v>11</v>
      </c>
      <c r="I312" s="16" t="s">
        <v>107</v>
      </c>
      <c r="J312" s="16" t="s">
        <v>304</v>
      </c>
      <c r="K312" s="15" t="s">
        <v>132</v>
      </c>
      <c r="L312" s="15" t="s">
        <v>685</v>
      </c>
      <c r="M312" s="15">
        <v>1.4</v>
      </c>
      <c r="N312" s="15" t="s">
        <v>297</v>
      </c>
      <c r="O312" s="15">
        <v>42</v>
      </c>
      <c r="P312" s="15" t="s">
        <v>64</v>
      </c>
      <c r="Q312" s="15" t="s">
        <v>126</v>
      </c>
      <c r="R312" s="15" t="s">
        <v>5</v>
      </c>
      <c r="S312" s="15" t="s">
        <v>66</v>
      </c>
      <c r="T312" s="11" t="s">
        <v>60</v>
      </c>
      <c r="U312" s="15" t="s">
        <v>13</v>
      </c>
      <c r="V312" s="15" t="s">
        <v>315</v>
      </c>
      <c r="W312" s="15" t="s">
        <v>234</v>
      </c>
      <c r="X312" s="15" t="s">
        <v>465</v>
      </c>
      <c r="Y312" s="15" t="s">
        <v>1</v>
      </c>
    </row>
    <row r="313" spans="1:25" s="15" customFormat="1" ht="34.299999999999997" customHeight="1">
      <c r="A313" s="15" t="s">
        <v>157</v>
      </c>
      <c r="B313" s="15" t="s">
        <v>82</v>
      </c>
      <c r="C313" s="15">
        <v>2018</v>
      </c>
      <c r="D313" s="15" t="s">
        <v>83</v>
      </c>
      <c r="E313" s="7" t="s">
        <v>0</v>
      </c>
      <c r="F313" s="8" t="s">
        <v>70</v>
      </c>
      <c r="G313" s="15" t="s">
        <v>2</v>
      </c>
      <c r="H313" s="15" t="s">
        <v>11</v>
      </c>
      <c r="I313" s="16" t="s">
        <v>107</v>
      </c>
      <c r="J313" s="16" t="s">
        <v>304</v>
      </c>
      <c r="K313" s="15" t="s">
        <v>132</v>
      </c>
      <c r="L313" s="15" t="s">
        <v>685</v>
      </c>
      <c r="M313" s="15">
        <v>1.4</v>
      </c>
      <c r="N313" s="15" t="s">
        <v>297</v>
      </c>
      <c r="O313" s="15">
        <v>42</v>
      </c>
      <c r="P313" s="15" t="s">
        <v>64</v>
      </c>
      <c r="Q313" s="15" t="s">
        <v>126</v>
      </c>
      <c r="R313" s="15" t="s">
        <v>5</v>
      </c>
      <c r="S313" s="15" t="s">
        <v>66</v>
      </c>
      <c r="T313" s="11" t="s">
        <v>60</v>
      </c>
      <c r="U313" s="15" t="s">
        <v>13</v>
      </c>
      <c r="V313" s="15" t="s">
        <v>340</v>
      </c>
      <c r="W313" s="15" t="s">
        <v>320</v>
      </c>
      <c r="X313" s="15" t="s">
        <v>500</v>
      </c>
      <c r="Y313" s="15" t="s">
        <v>2</v>
      </c>
    </row>
    <row r="314" spans="1:25" s="15" customFormat="1" ht="34.299999999999997" customHeight="1">
      <c r="A314" s="15" t="s">
        <v>157</v>
      </c>
      <c r="B314" s="15" t="s">
        <v>82</v>
      </c>
      <c r="C314" s="15">
        <v>2018</v>
      </c>
      <c r="D314" s="15" t="s">
        <v>83</v>
      </c>
      <c r="E314" s="7" t="s">
        <v>0</v>
      </c>
      <c r="F314" s="8" t="s">
        <v>70</v>
      </c>
      <c r="G314" s="15" t="s">
        <v>2</v>
      </c>
      <c r="H314" s="15" t="s">
        <v>11</v>
      </c>
      <c r="I314" s="16" t="s">
        <v>107</v>
      </c>
      <c r="J314" s="16" t="s">
        <v>304</v>
      </c>
      <c r="K314" s="15" t="s">
        <v>132</v>
      </c>
      <c r="L314" s="15" t="s">
        <v>685</v>
      </c>
      <c r="M314" s="15">
        <v>1.4</v>
      </c>
      <c r="N314" s="15" t="s">
        <v>297</v>
      </c>
      <c r="O314" s="15">
        <v>42</v>
      </c>
      <c r="P314" s="15" t="s">
        <v>64</v>
      </c>
      <c r="Q314" s="15" t="s">
        <v>126</v>
      </c>
      <c r="R314" s="15" t="s">
        <v>5</v>
      </c>
      <c r="S314" s="15" t="s">
        <v>66</v>
      </c>
      <c r="T314" s="11" t="s">
        <v>60</v>
      </c>
      <c r="U314" s="15" t="s">
        <v>13</v>
      </c>
      <c r="V314" s="15" t="s">
        <v>340</v>
      </c>
      <c r="W314" s="15" t="s">
        <v>320</v>
      </c>
      <c r="X314" s="15" t="s">
        <v>501</v>
      </c>
      <c r="Y314" s="15" t="s">
        <v>2</v>
      </c>
    </row>
    <row r="315" spans="1:25" s="15" customFormat="1" ht="34.299999999999997" customHeight="1">
      <c r="A315" s="15" t="s">
        <v>157</v>
      </c>
      <c r="B315" s="15" t="s">
        <v>82</v>
      </c>
      <c r="C315" s="15">
        <v>2018</v>
      </c>
      <c r="D315" s="15" t="s">
        <v>83</v>
      </c>
      <c r="E315" s="7" t="s">
        <v>0</v>
      </c>
      <c r="F315" s="8" t="s">
        <v>70</v>
      </c>
      <c r="G315" s="15" t="s">
        <v>2</v>
      </c>
      <c r="H315" s="15" t="s">
        <v>11</v>
      </c>
      <c r="I315" s="16" t="s">
        <v>107</v>
      </c>
      <c r="J315" s="16" t="s">
        <v>304</v>
      </c>
      <c r="K315" s="15" t="s">
        <v>132</v>
      </c>
      <c r="L315" s="15" t="s">
        <v>685</v>
      </c>
      <c r="M315" s="15">
        <v>1.4</v>
      </c>
      <c r="N315" s="15" t="s">
        <v>297</v>
      </c>
      <c r="O315" s="15">
        <v>42</v>
      </c>
      <c r="P315" s="15" t="s">
        <v>64</v>
      </c>
      <c r="Q315" s="15" t="s">
        <v>126</v>
      </c>
      <c r="R315" s="15" t="s">
        <v>5</v>
      </c>
      <c r="S315" s="15" t="s">
        <v>66</v>
      </c>
      <c r="T315" s="11" t="s">
        <v>60</v>
      </c>
      <c r="U315" s="15" t="s">
        <v>13</v>
      </c>
      <c r="V315" s="15" t="s">
        <v>340</v>
      </c>
      <c r="W315" s="15" t="s">
        <v>320</v>
      </c>
      <c r="X315" s="15" t="s">
        <v>502</v>
      </c>
      <c r="Y315" s="15" t="s">
        <v>2</v>
      </c>
    </row>
    <row r="316" spans="1:25" s="15" customFormat="1" ht="34.299999999999997" customHeight="1">
      <c r="A316" s="15" t="s">
        <v>157</v>
      </c>
      <c r="B316" s="15" t="s">
        <v>82</v>
      </c>
      <c r="C316" s="15">
        <v>2018</v>
      </c>
      <c r="D316" s="15" t="s">
        <v>83</v>
      </c>
      <c r="E316" s="7" t="s">
        <v>75</v>
      </c>
      <c r="F316" s="15" t="s">
        <v>172</v>
      </c>
      <c r="G316" s="15" t="s">
        <v>2</v>
      </c>
      <c r="H316" s="15" t="s">
        <v>11</v>
      </c>
      <c r="I316" s="16" t="s">
        <v>108</v>
      </c>
      <c r="J316" s="16" t="s">
        <v>304</v>
      </c>
      <c r="K316" s="15" t="s">
        <v>132</v>
      </c>
      <c r="L316" s="15" t="s">
        <v>685</v>
      </c>
      <c r="M316" s="15">
        <v>1.4</v>
      </c>
      <c r="N316" s="15" t="s">
        <v>297</v>
      </c>
      <c r="O316" s="15">
        <v>42</v>
      </c>
      <c r="P316" s="15" t="s">
        <v>64</v>
      </c>
      <c r="Q316" s="15" t="s">
        <v>126</v>
      </c>
      <c r="R316" s="15" t="s">
        <v>5</v>
      </c>
      <c r="S316" s="15" t="s">
        <v>66</v>
      </c>
      <c r="T316" s="11" t="s">
        <v>60</v>
      </c>
      <c r="U316" s="15" t="s">
        <v>13</v>
      </c>
      <c r="V316" s="15" t="s">
        <v>315</v>
      </c>
      <c r="W316" s="15" t="s">
        <v>69</v>
      </c>
      <c r="X316" s="15" t="s">
        <v>424</v>
      </c>
      <c r="Y316" s="15" t="s">
        <v>2</v>
      </c>
    </row>
    <row r="317" spans="1:25" s="15" customFormat="1" ht="34.299999999999997" customHeight="1">
      <c r="A317" s="15" t="s">
        <v>157</v>
      </c>
      <c r="B317" s="15" t="s">
        <v>82</v>
      </c>
      <c r="C317" s="15">
        <v>2018</v>
      </c>
      <c r="D317" s="15" t="s">
        <v>83</v>
      </c>
      <c r="E317" s="7" t="s">
        <v>75</v>
      </c>
      <c r="F317" s="15" t="s">
        <v>172</v>
      </c>
      <c r="G317" s="15" t="s">
        <v>2</v>
      </c>
      <c r="H317" s="15" t="s">
        <v>11</v>
      </c>
      <c r="I317" s="16" t="s">
        <v>108</v>
      </c>
      <c r="J317" s="16" t="s">
        <v>304</v>
      </c>
      <c r="K317" s="15" t="s">
        <v>132</v>
      </c>
      <c r="L317" s="15" t="s">
        <v>685</v>
      </c>
      <c r="M317" s="15">
        <v>1.4</v>
      </c>
      <c r="N317" s="15" t="s">
        <v>297</v>
      </c>
      <c r="O317" s="15">
        <v>42</v>
      </c>
      <c r="P317" s="15" t="s">
        <v>64</v>
      </c>
      <c r="Q317" s="15" t="s">
        <v>126</v>
      </c>
      <c r="R317" s="15" t="s">
        <v>5</v>
      </c>
      <c r="S317" s="15" t="s">
        <v>66</v>
      </c>
      <c r="T317" s="11" t="s">
        <v>60</v>
      </c>
      <c r="U317" s="15" t="s">
        <v>13</v>
      </c>
      <c r="V317" s="15" t="s">
        <v>315</v>
      </c>
      <c r="W317" s="15" t="s">
        <v>331</v>
      </c>
      <c r="X317" s="15" t="s">
        <v>499</v>
      </c>
      <c r="Y317" s="15" t="s">
        <v>2</v>
      </c>
    </row>
    <row r="318" spans="1:25" s="15" customFormat="1" ht="34.299999999999997" customHeight="1">
      <c r="A318" s="15" t="s">
        <v>157</v>
      </c>
      <c r="B318" s="15" t="s">
        <v>82</v>
      </c>
      <c r="C318" s="15">
        <v>2018</v>
      </c>
      <c r="D318" s="15" t="s">
        <v>83</v>
      </c>
      <c r="E318" s="7" t="s">
        <v>75</v>
      </c>
      <c r="F318" s="15" t="s">
        <v>172</v>
      </c>
      <c r="G318" s="15" t="s">
        <v>2</v>
      </c>
      <c r="H318" s="15" t="s">
        <v>11</v>
      </c>
      <c r="I318" s="16" t="s">
        <v>108</v>
      </c>
      <c r="J318" s="16" t="s">
        <v>304</v>
      </c>
      <c r="K318" s="15" t="s">
        <v>132</v>
      </c>
      <c r="L318" s="15" t="s">
        <v>685</v>
      </c>
      <c r="M318" s="15">
        <v>1.4</v>
      </c>
      <c r="N318" s="15" t="s">
        <v>297</v>
      </c>
      <c r="O318" s="15">
        <v>42</v>
      </c>
      <c r="P318" s="15" t="s">
        <v>64</v>
      </c>
      <c r="Q318" s="15" t="s">
        <v>126</v>
      </c>
      <c r="R318" s="15" t="s">
        <v>5</v>
      </c>
      <c r="S318" s="15" t="s">
        <v>66</v>
      </c>
      <c r="T318" s="11" t="s">
        <v>60</v>
      </c>
      <c r="U318" s="15" t="s">
        <v>13</v>
      </c>
      <c r="V318" s="15" t="s">
        <v>315</v>
      </c>
      <c r="W318" s="15" t="s">
        <v>234</v>
      </c>
      <c r="X318" s="15" t="s">
        <v>465</v>
      </c>
      <c r="Y318" s="15" t="s">
        <v>1</v>
      </c>
    </row>
    <row r="319" spans="1:25" s="15" customFormat="1" ht="34.299999999999997" customHeight="1">
      <c r="A319" s="15" t="s">
        <v>157</v>
      </c>
      <c r="B319" s="15" t="s">
        <v>82</v>
      </c>
      <c r="C319" s="15">
        <v>2018</v>
      </c>
      <c r="D319" s="15" t="s">
        <v>83</v>
      </c>
      <c r="E319" s="7" t="s">
        <v>75</v>
      </c>
      <c r="F319" s="15" t="s">
        <v>172</v>
      </c>
      <c r="G319" s="15" t="s">
        <v>2</v>
      </c>
      <c r="H319" s="15" t="s">
        <v>11</v>
      </c>
      <c r="I319" s="16" t="s">
        <v>108</v>
      </c>
      <c r="J319" s="16" t="s">
        <v>304</v>
      </c>
      <c r="K319" s="15" t="s">
        <v>132</v>
      </c>
      <c r="L319" s="15" t="s">
        <v>685</v>
      </c>
      <c r="M319" s="15">
        <v>1.4</v>
      </c>
      <c r="N319" s="15" t="s">
        <v>297</v>
      </c>
      <c r="O319" s="15">
        <v>42</v>
      </c>
      <c r="P319" s="15" t="s">
        <v>64</v>
      </c>
      <c r="Q319" s="15" t="s">
        <v>126</v>
      </c>
      <c r="R319" s="15" t="s">
        <v>5</v>
      </c>
      <c r="S319" s="15" t="s">
        <v>66</v>
      </c>
      <c r="T319" s="11" t="s">
        <v>60</v>
      </c>
      <c r="U319" s="15" t="s">
        <v>13</v>
      </c>
      <c r="V319" s="15" t="s">
        <v>340</v>
      </c>
      <c r="W319" s="15" t="s">
        <v>320</v>
      </c>
      <c r="X319" s="15" t="s">
        <v>500</v>
      </c>
      <c r="Y319" s="15" t="s">
        <v>2</v>
      </c>
    </row>
    <row r="320" spans="1:25" s="15" customFormat="1" ht="34.299999999999997" customHeight="1">
      <c r="A320" s="15" t="s">
        <v>157</v>
      </c>
      <c r="B320" s="15" t="s">
        <v>82</v>
      </c>
      <c r="C320" s="15">
        <v>2018</v>
      </c>
      <c r="D320" s="15" t="s">
        <v>83</v>
      </c>
      <c r="E320" s="7" t="s">
        <v>75</v>
      </c>
      <c r="F320" s="15" t="s">
        <v>172</v>
      </c>
      <c r="G320" s="15" t="s">
        <v>2</v>
      </c>
      <c r="H320" s="15" t="s">
        <v>11</v>
      </c>
      <c r="I320" s="16" t="s">
        <v>108</v>
      </c>
      <c r="J320" s="16" t="s">
        <v>304</v>
      </c>
      <c r="K320" s="15" t="s">
        <v>132</v>
      </c>
      <c r="L320" s="15" t="s">
        <v>685</v>
      </c>
      <c r="M320" s="15">
        <v>1.4</v>
      </c>
      <c r="N320" s="15" t="s">
        <v>297</v>
      </c>
      <c r="O320" s="15">
        <v>42</v>
      </c>
      <c r="P320" s="15" t="s">
        <v>64</v>
      </c>
      <c r="Q320" s="15" t="s">
        <v>126</v>
      </c>
      <c r="R320" s="15" t="s">
        <v>5</v>
      </c>
      <c r="S320" s="15" t="s">
        <v>66</v>
      </c>
      <c r="T320" s="11" t="s">
        <v>60</v>
      </c>
      <c r="U320" s="15" t="s">
        <v>13</v>
      </c>
      <c r="V320" s="15" t="s">
        <v>340</v>
      </c>
      <c r="W320" s="15" t="s">
        <v>320</v>
      </c>
      <c r="X320" s="15" t="s">
        <v>501</v>
      </c>
      <c r="Y320" s="15" t="s">
        <v>2</v>
      </c>
    </row>
    <row r="321" spans="1:25" s="15" customFormat="1" ht="34.299999999999997" customHeight="1">
      <c r="A321" s="15" t="s">
        <v>157</v>
      </c>
      <c r="B321" s="15" t="s">
        <v>82</v>
      </c>
      <c r="C321" s="15">
        <v>2018</v>
      </c>
      <c r="D321" s="15" t="s">
        <v>83</v>
      </c>
      <c r="E321" s="7" t="s">
        <v>75</v>
      </c>
      <c r="F321" s="15" t="s">
        <v>172</v>
      </c>
      <c r="G321" s="15" t="s">
        <v>2</v>
      </c>
      <c r="H321" s="15" t="s">
        <v>11</v>
      </c>
      <c r="I321" s="16" t="s">
        <v>108</v>
      </c>
      <c r="J321" s="16" t="s">
        <v>304</v>
      </c>
      <c r="K321" s="15" t="s">
        <v>132</v>
      </c>
      <c r="L321" s="15" t="s">
        <v>685</v>
      </c>
      <c r="M321" s="15">
        <v>1.4</v>
      </c>
      <c r="N321" s="15" t="s">
        <v>297</v>
      </c>
      <c r="O321" s="15">
        <v>42</v>
      </c>
      <c r="P321" s="15" t="s">
        <v>64</v>
      </c>
      <c r="Q321" s="15" t="s">
        <v>126</v>
      </c>
      <c r="R321" s="15" t="s">
        <v>5</v>
      </c>
      <c r="S321" s="15" t="s">
        <v>66</v>
      </c>
      <c r="T321" s="11" t="s">
        <v>60</v>
      </c>
      <c r="U321" s="15" t="s">
        <v>13</v>
      </c>
      <c r="V321" s="15" t="s">
        <v>340</v>
      </c>
      <c r="W321" s="15" t="s">
        <v>320</v>
      </c>
      <c r="X321" s="15" t="s">
        <v>502</v>
      </c>
      <c r="Y321" s="15" t="s">
        <v>2</v>
      </c>
    </row>
    <row r="322" spans="1:25" s="15" customFormat="1" ht="34.299999999999997" customHeight="1">
      <c r="A322" s="15" t="s">
        <v>157</v>
      </c>
      <c r="B322" s="15" t="s">
        <v>82</v>
      </c>
      <c r="C322" s="15">
        <v>2018</v>
      </c>
      <c r="D322" s="15" t="s">
        <v>83</v>
      </c>
      <c r="E322" s="7" t="s">
        <v>84</v>
      </c>
      <c r="F322" s="15" t="s">
        <v>85</v>
      </c>
      <c r="G322" s="15" t="s">
        <v>2</v>
      </c>
      <c r="H322" s="15" t="s">
        <v>11</v>
      </c>
      <c r="I322" s="16" t="s">
        <v>106</v>
      </c>
      <c r="J322" s="16" t="s">
        <v>304</v>
      </c>
      <c r="K322" s="15">
        <v>0.18</v>
      </c>
      <c r="L322" s="15" t="s">
        <v>297</v>
      </c>
      <c r="M322" s="15">
        <v>1.32</v>
      </c>
      <c r="N322" s="15" t="s">
        <v>297</v>
      </c>
      <c r="O322" s="15">
        <v>42</v>
      </c>
      <c r="P322" s="15" t="s">
        <v>64</v>
      </c>
      <c r="Q322" s="15" t="s">
        <v>126</v>
      </c>
      <c r="R322" s="15" t="s">
        <v>5</v>
      </c>
      <c r="S322" s="15" t="s">
        <v>66</v>
      </c>
      <c r="T322" s="11" t="s">
        <v>60</v>
      </c>
      <c r="U322" s="15" t="s">
        <v>13</v>
      </c>
      <c r="V322" s="15" t="s">
        <v>315</v>
      </c>
      <c r="W322" s="15" t="s">
        <v>69</v>
      </c>
      <c r="X322" s="15" t="s">
        <v>424</v>
      </c>
      <c r="Y322" s="15" t="s">
        <v>2</v>
      </c>
    </row>
    <row r="323" spans="1:25" s="15" customFormat="1" ht="34.299999999999997" customHeight="1">
      <c r="A323" s="15" t="s">
        <v>157</v>
      </c>
      <c r="B323" s="15" t="s">
        <v>82</v>
      </c>
      <c r="C323" s="15">
        <v>2018</v>
      </c>
      <c r="D323" s="15" t="s">
        <v>83</v>
      </c>
      <c r="E323" s="7" t="s">
        <v>84</v>
      </c>
      <c r="F323" s="15" t="s">
        <v>85</v>
      </c>
      <c r="G323" s="15" t="s">
        <v>2</v>
      </c>
      <c r="H323" s="15" t="s">
        <v>11</v>
      </c>
      <c r="I323" s="16" t="s">
        <v>106</v>
      </c>
      <c r="J323" s="16" t="s">
        <v>304</v>
      </c>
      <c r="K323" s="15">
        <v>0.18</v>
      </c>
      <c r="L323" s="15" t="s">
        <v>297</v>
      </c>
      <c r="M323" s="15">
        <v>1.32</v>
      </c>
      <c r="N323" s="15" t="s">
        <v>297</v>
      </c>
      <c r="O323" s="15">
        <v>42</v>
      </c>
      <c r="P323" s="15" t="s">
        <v>64</v>
      </c>
      <c r="Q323" s="15" t="s">
        <v>126</v>
      </c>
      <c r="R323" s="15" t="s">
        <v>5</v>
      </c>
      <c r="S323" s="15" t="s">
        <v>66</v>
      </c>
      <c r="T323" s="11" t="s">
        <v>60</v>
      </c>
      <c r="U323" s="15" t="s">
        <v>13</v>
      </c>
      <c r="V323" s="15" t="s">
        <v>315</v>
      </c>
      <c r="W323" s="15" t="s">
        <v>331</v>
      </c>
      <c r="X323" s="15" t="s">
        <v>499</v>
      </c>
      <c r="Y323" s="15" t="s">
        <v>1</v>
      </c>
    </row>
    <row r="324" spans="1:25" s="15" customFormat="1" ht="34.299999999999997" customHeight="1">
      <c r="A324" s="15" t="s">
        <v>157</v>
      </c>
      <c r="B324" s="15" t="s">
        <v>82</v>
      </c>
      <c r="C324" s="15">
        <v>2018</v>
      </c>
      <c r="D324" s="15" t="s">
        <v>83</v>
      </c>
      <c r="E324" s="7" t="s">
        <v>84</v>
      </c>
      <c r="F324" s="15" t="s">
        <v>85</v>
      </c>
      <c r="G324" s="15" t="s">
        <v>2</v>
      </c>
      <c r="H324" s="15" t="s">
        <v>11</v>
      </c>
      <c r="I324" s="16" t="s">
        <v>106</v>
      </c>
      <c r="J324" s="16" t="s">
        <v>304</v>
      </c>
      <c r="K324" s="15">
        <v>0.18</v>
      </c>
      <c r="L324" s="15" t="s">
        <v>297</v>
      </c>
      <c r="M324" s="15">
        <v>1.32</v>
      </c>
      <c r="N324" s="15" t="s">
        <v>297</v>
      </c>
      <c r="O324" s="15">
        <v>42</v>
      </c>
      <c r="P324" s="15" t="s">
        <v>64</v>
      </c>
      <c r="Q324" s="15" t="s">
        <v>126</v>
      </c>
      <c r="R324" s="15" t="s">
        <v>5</v>
      </c>
      <c r="S324" s="15" t="s">
        <v>66</v>
      </c>
      <c r="T324" s="11" t="s">
        <v>60</v>
      </c>
      <c r="U324" s="15" t="s">
        <v>13</v>
      </c>
      <c r="V324" s="15" t="s">
        <v>315</v>
      </c>
      <c r="W324" s="15" t="s">
        <v>234</v>
      </c>
      <c r="X324" s="15" t="s">
        <v>465</v>
      </c>
      <c r="Y324" s="15" t="s">
        <v>1</v>
      </c>
    </row>
    <row r="325" spans="1:25" s="15" customFormat="1" ht="34.299999999999997" customHeight="1">
      <c r="A325" s="15" t="s">
        <v>157</v>
      </c>
      <c r="B325" s="15" t="s">
        <v>82</v>
      </c>
      <c r="C325" s="15">
        <v>2018</v>
      </c>
      <c r="D325" s="15" t="s">
        <v>83</v>
      </c>
      <c r="E325" s="7" t="s">
        <v>84</v>
      </c>
      <c r="F325" s="15" t="s">
        <v>85</v>
      </c>
      <c r="G325" s="15" t="s">
        <v>2</v>
      </c>
      <c r="H325" s="15" t="s">
        <v>11</v>
      </c>
      <c r="I325" s="16" t="s">
        <v>106</v>
      </c>
      <c r="J325" s="16" t="s">
        <v>304</v>
      </c>
      <c r="K325" s="15">
        <v>0.18</v>
      </c>
      <c r="L325" s="15" t="s">
        <v>297</v>
      </c>
      <c r="M325" s="15">
        <v>1.32</v>
      </c>
      <c r="N325" s="15" t="s">
        <v>297</v>
      </c>
      <c r="O325" s="15">
        <v>42</v>
      </c>
      <c r="P325" s="15" t="s">
        <v>64</v>
      </c>
      <c r="Q325" s="15" t="s">
        <v>126</v>
      </c>
      <c r="R325" s="15" t="s">
        <v>5</v>
      </c>
      <c r="S325" s="15" t="s">
        <v>66</v>
      </c>
      <c r="T325" s="11" t="s">
        <v>60</v>
      </c>
      <c r="U325" s="15" t="s">
        <v>13</v>
      </c>
      <c r="V325" s="15" t="s">
        <v>340</v>
      </c>
      <c r="W325" s="15" t="s">
        <v>320</v>
      </c>
      <c r="X325" s="15" t="s">
        <v>500</v>
      </c>
      <c r="Y325" s="15" t="s">
        <v>1</v>
      </c>
    </row>
    <row r="326" spans="1:25" s="15" customFormat="1" ht="34.299999999999997" customHeight="1">
      <c r="A326" s="15" t="s">
        <v>157</v>
      </c>
      <c r="B326" s="15" t="s">
        <v>82</v>
      </c>
      <c r="C326" s="15">
        <v>2018</v>
      </c>
      <c r="D326" s="15" t="s">
        <v>83</v>
      </c>
      <c r="E326" s="7" t="s">
        <v>84</v>
      </c>
      <c r="F326" s="15" t="s">
        <v>85</v>
      </c>
      <c r="G326" s="15" t="s">
        <v>2</v>
      </c>
      <c r="H326" s="15" t="s">
        <v>11</v>
      </c>
      <c r="I326" s="16" t="s">
        <v>106</v>
      </c>
      <c r="J326" s="16" t="s">
        <v>304</v>
      </c>
      <c r="K326" s="15">
        <v>0.18</v>
      </c>
      <c r="L326" s="15" t="s">
        <v>297</v>
      </c>
      <c r="M326" s="15">
        <v>1.32</v>
      </c>
      <c r="N326" s="15" t="s">
        <v>297</v>
      </c>
      <c r="O326" s="15">
        <v>42</v>
      </c>
      <c r="P326" s="15" t="s">
        <v>64</v>
      </c>
      <c r="Q326" s="15" t="s">
        <v>126</v>
      </c>
      <c r="R326" s="15" t="s">
        <v>5</v>
      </c>
      <c r="S326" s="15" t="s">
        <v>66</v>
      </c>
      <c r="T326" s="11" t="s">
        <v>60</v>
      </c>
      <c r="U326" s="15" t="s">
        <v>13</v>
      </c>
      <c r="V326" s="15" t="s">
        <v>340</v>
      </c>
      <c r="W326" s="15" t="s">
        <v>320</v>
      </c>
      <c r="X326" s="15" t="s">
        <v>501</v>
      </c>
      <c r="Y326" s="15" t="s">
        <v>2</v>
      </c>
    </row>
    <row r="327" spans="1:25" s="15" customFormat="1" ht="34.299999999999997" customHeight="1">
      <c r="A327" s="15" t="s">
        <v>157</v>
      </c>
      <c r="B327" s="15" t="s">
        <v>82</v>
      </c>
      <c r="C327" s="15">
        <v>2018</v>
      </c>
      <c r="D327" s="15" t="s">
        <v>83</v>
      </c>
      <c r="E327" s="7" t="s">
        <v>84</v>
      </c>
      <c r="F327" s="15" t="s">
        <v>85</v>
      </c>
      <c r="G327" s="15" t="s">
        <v>2</v>
      </c>
      <c r="H327" s="15" t="s">
        <v>11</v>
      </c>
      <c r="I327" s="16" t="s">
        <v>106</v>
      </c>
      <c r="J327" s="16" t="s">
        <v>304</v>
      </c>
      <c r="K327" s="15">
        <v>0.18</v>
      </c>
      <c r="L327" s="15" t="s">
        <v>297</v>
      </c>
      <c r="M327" s="15">
        <v>1.32</v>
      </c>
      <c r="N327" s="15" t="s">
        <v>297</v>
      </c>
      <c r="O327" s="15">
        <v>42</v>
      </c>
      <c r="P327" s="15" t="s">
        <v>64</v>
      </c>
      <c r="Q327" s="15" t="s">
        <v>126</v>
      </c>
      <c r="R327" s="15" t="s">
        <v>5</v>
      </c>
      <c r="S327" s="15" t="s">
        <v>66</v>
      </c>
      <c r="T327" s="11" t="s">
        <v>60</v>
      </c>
      <c r="U327" s="15" t="s">
        <v>13</v>
      </c>
      <c r="V327" s="15" t="s">
        <v>340</v>
      </c>
      <c r="W327" s="15" t="s">
        <v>320</v>
      </c>
      <c r="X327" s="15" t="s">
        <v>502</v>
      </c>
      <c r="Y327" s="15" t="s">
        <v>1</v>
      </c>
    </row>
    <row r="328" spans="1:25" s="15" customFormat="1" ht="34" customHeight="1">
      <c r="A328" s="15" t="s">
        <v>158</v>
      </c>
      <c r="B328" s="15" t="s">
        <v>62</v>
      </c>
      <c r="C328" s="15">
        <v>2018</v>
      </c>
      <c r="D328" s="15" t="s">
        <v>63</v>
      </c>
      <c r="E328" s="15" t="s">
        <v>0</v>
      </c>
      <c r="F328" s="15" t="s">
        <v>172</v>
      </c>
      <c r="G328" s="15" t="s">
        <v>2</v>
      </c>
      <c r="H328" s="15" t="s">
        <v>10</v>
      </c>
      <c r="I328" s="16" t="s">
        <v>168</v>
      </c>
      <c r="J328" s="16" t="s">
        <v>311</v>
      </c>
      <c r="K328" s="15">
        <v>100</v>
      </c>
      <c r="L328" s="15" t="s">
        <v>312</v>
      </c>
      <c r="M328" s="15">
        <v>1469122551.6174958</v>
      </c>
      <c r="N328" s="15" t="s">
        <v>301</v>
      </c>
      <c r="O328" s="15">
        <v>14</v>
      </c>
      <c r="P328" s="15" t="s">
        <v>225</v>
      </c>
      <c r="Q328" s="15" t="s">
        <v>122</v>
      </c>
      <c r="R328" s="15" t="s">
        <v>5</v>
      </c>
      <c r="S328" s="15" t="s">
        <v>27</v>
      </c>
      <c r="T328" s="11" t="s">
        <v>60</v>
      </c>
      <c r="U328" s="15" t="s">
        <v>132</v>
      </c>
      <c r="V328" s="15" t="s">
        <v>318</v>
      </c>
      <c r="W328" s="15" t="s">
        <v>268</v>
      </c>
      <c r="X328" s="3" t="s">
        <v>503</v>
      </c>
      <c r="Y328" s="15" t="s">
        <v>2</v>
      </c>
    </row>
    <row r="329" spans="1:25" s="15" customFormat="1" ht="34.299999999999997" customHeight="1">
      <c r="A329" s="15" t="s">
        <v>158</v>
      </c>
      <c r="B329" s="15" t="s">
        <v>62</v>
      </c>
      <c r="C329" s="15">
        <v>2018</v>
      </c>
      <c r="D329" s="15" t="s">
        <v>63</v>
      </c>
      <c r="E329" s="15" t="s">
        <v>0</v>
      </c>
      <c r="F329" s="15" t="s">
        <v>172</v>
      </c>
      <c r="G329" s="15" t="s">
        <v>2</v>
      </c>
      <c r="H329" s="15" t="s">
        <v>10</v>
      </c>
      <c r="I329" s="16" t="s">
        <v>168</v>
      </c>
      <c r="J329" s="16" t="s">
        <v>311</v>
      </c>
      <c r="K329" s="15">
        <v>100</v>
      </c>
      <c r="L329" s="15" t="s">
        <v>312</v>
      </c>
      <c r="M329" s="15">
        <v>1469122551.6174958</v>
      </c>
      <c r="N329" s="15" t="s">
        <v>301</v>
      </c>
      <c r="O329" s="15">
        <v>14</v>
      </c>
      <c r="P329" s="15" t="s">
        <v>225</v>
      </c>
      <c r="Q329" s="15" t="s">
        <v>122</v>
      </c>
      <c r="R329" s="15" t="s">
        <v>5</v>
      </c>
      <c r="S329" s="15" t="s">
        <v>27</v>
      </c>
      <c r="T329" s="11" t="s">
        <v>60</v>
      </c>
      <c r="U329" s="15" t="s">
        <v>132</v>
      </c>
      <c r="V329" s="15" t="s">
        <v>318</v>
      </c>
      <c r="W329" s="15" t="s">
        <v>269</v>
      </c>
      <c r="X329" s="3" t="s">
        <v>504</v>
      </c>
      <c r="Y329" s="15" t="s">
        <v>2</v>
      </c>
    </row>
    <row r="330" spans="1:25" s="15" customFormat="1" ht="34.299999999999997" customHeight="1">
      <c r="A330" s="15" t="s">
        <v>158</v>
      </c>
      <c r="B330" s="15" t="s">
        <v>62</v>
      </c>
      <c r="C330" s="15">
        <v>2018</v>
      </c>
      <c r="D330" s="15" t="s">
        <v>63</v>
      </c>
      <c r="E330" s="15" t="s">
        <v>0</v>
      </c>
      <c r="F330" s="15" t="s">
        <v>172</v>
      </c>
      <c r="G330" s="15" t="s">
        <v>2</v>
      </c>
      <c r="H330" s="15" t="s">
        <v>10</v>
      </c>
      <c r="I330" s="16" t="s">
        <v>168</v>
      </c>
      <c r="J330" s="16" t="s">
        <v>311</v>
      </c>
      <c r="K330" s="15">
        <v>100</v>
      </c>
      <c r="L330" s="15" t="s">
        <v>312</v>
      </c>
      <c r="M330" s="15">
        <v>1469122551.6174958</v>
      </c>
      <c r="N330" s="15" t="s">
        <v>301</v>
      </c>
      <c r="O330" s="15">
        <v>14</v>
      </c>
      <c r="P330" s="15" t="s">
        <v>225</v>
      </c>
      <c r="Q330" s="15" t="s">
        <v>122</v>
      </c>
      <c r="R330" s="15" t="s">
        <v>5</v>
      </c>
      <c r="S330" s="15" t="s">
        <v>27</v>
      </c>
      <c r="T330" s="11" t="s">
        <v>60</v>
      </c>
      <c r="U330" s="15" t="s">
        <v>132</v>
      </c>
      <c r="V330" s="15" t="s">
        <v>318</v>
      </c>
      <c r="W330" s="15" t="s">
        <v>270</v>
      </c>
      <c r="X330" s="3" t="s">
        <v>505</v>
      </c>
      <c r="Y330" s="15" t="s">
        <v>2</v>
      </c>
    </row>
    <row r="331" spans="1:25" s="15" customFormat="1" ht="34.299999999999997" customHeight="1">
      <c r="A331" s="15" t="s">
        <v>158</v>
      </c>
      <c r="B331" s="15" t="s">
        <v>62</v>
      </c>
      <c r="C331" s="15">
        <v>2018</v>
      </c>
      <c r="D331" s="15" t="s">
        <v>63</v>
      </c>
      <c r="E331" s="15" t="s">
        <v>0</v>
      </c>
      <c r="F331" s="15" t="s">
        <v>172</v>
      </c>
      <c r="G331" s="15" t="s">
        <v>2</v>
      </c>
      <c r="H331" s="15" t="s">
        <v>10</v>
      </c>
      <c r="I331" s="16" t="s">
        <v>168</v>
      </c>
      <c r="J331" s="16" t="s">
        <v>311</v>
      </c>
      <c r="K331" s="15">
        <v>100</v>
      </c>
      <c r="L331" s="15" t="s">
        <v>312</v>
      </c>
      <c r="M331" s="15">
        <v>1469122551.6174958</v>
      </c>
      <c r="N331" s="15" t="s">
        <v>301</v>
      </c>
      <c r="O331" s="15">
        <v>14</v>
      </c>
      <c r="P331" s="15" t="s">
        <v>225</v>
      </c>
      <c r="Q331" s="15" t="s">
        <v>122</v>
      </c>
      <c r="R331" s="15" t="s">
        <v>5</v>
      </c>
      <c r="S331" s="15" t="s">
        <v>27</v>
      </c>
      <c r="T331" s="11" t="s">
        <v>60</v>
      </c>
      <c r="U331" s="15" t="s">
        <v>132</v>
      </c>
      <c r="V331" s="15" t="s">
        <v>318</v>
      </c>
      <c r="W331" s="15" t="s">
        <v>271</v>
      </c>
      <c r="X331" s="3" t="s">
        <v>506</v>
      </c>
      <c r="Y331" s="15" t="s">
        <v>2</v>
      </c>
    </row>
    <row r="332" spans="1:25" s="15" customFormat="1" ht="34.299999999999997" customHeight="1">
      <c r="A332" s="15" t="s">
        <v>158</v>
      </c>
      <c r="B332" s="15" t="s">
        <v>62</v>
      </c>
      <c r="C332" s="15">
        <v>2018</v>
      </c>
      <c r="D332" s="15" t="s">
        <v>63</v>
      </c>
      <c r="E332" s="15" t="s">
        <v>0</v>
      </c>
      <c r="F332" s="15" t="s">
        <v>172</v>
      </c>
      <c r="G332" s="15" t="s">
        <v>2</v>
      </c>
      <c r="H332" s="15" t="s">
        <v>10</v>
      </c>
      <c r="I332" s="16" t="s">
        <v>168</v>
      </c>
      <c r="J332" s="16" t="s">
        <v>311</v>
      </c>
      <c r="K332" s="15">
        <v>100</v>
      </c>
      <c r="L332" s="15" t="s">
        <v>312</v>
      </c>
      <c r="M332" s="15">
        <v>1469122551.6174958</v>
      </c>
      <c r="N332" s="15" t="s">
        <v>301</v>
      </c>
      <c r="O332" s="15">
        <v>14</v>
      </c>
      <c r="P332" s="15" t="s">
        <v>225</v>
      </c>
      <c r="Q332" s="15" t="s">
        <v>122</v>
      </c>
      <c r="R332" s="15" t="s">
        <v>5</v>
      </c>
      <c r="S332" s="15" t="s">
        <v>27</v>
      </c>
      <c r="T332" s="11" t="s">
        <v>60</v>
      </c>
      <c r="U332" s="15" t="s">
        <v>132</v>
      </c>
      <c r="V332" s="15" t="s">
        <v>318</v>
      </c>
      <c r="W332" s="15" t="s">
        <v>271</v>
      </c>
      <c r="X332" s="3" t="s">
        <v>507</v>
      </c>
      <c r="Y332" s="15" t="s">
        <v>2</v>
      </c>
    </row>
    <row r="333" spans="1:25" s="15" customFormat="1" ht="34.299999999999997" customHeight="1">
      <c r="A333" s="15" t="s">
        <v>158</v>
      </c>
      <c r="B333" s="15" t="s">
        <v>62</v>
      </c>
      <c r="C333" s="15">
        <v>2018</v>
      </c>
      <c r="D333" s="15" t="s">
        <v>63</v>
      </c>
      <c r="E333" s="15" t="s">
        <v>0</v>
      </c>
      <c r="F333" s="15" t="s">
        <v>172</v>
      </c>
      <c r="G333" s="15" t="s">
        <v>2</v>
      </c>
      <c r="H333" s="15" t="s">
        <v>10</v>
      </c>
      <c r="I333" s="16" t="s">
        <v>168</v>
      </c>
      <c r="J333" s="16" t="s">
        <v>311</v>
      </c>
      <c r="K333" s="15">
        <v>100</v>
      </c>
      <c r="L333" s="15" t="s">
        <v>312</v>
      </c>
      <c r="M333" s="15">
        <v>1469122551.6174958</v>
      </c>
      <c r="N333" s="15" t="s">
        <v>301</v>
      </c>
      <c r="O333" s="15">
        <v>14</v>
      </c>
      <c r="P333" s="15" t="s">
        <v>225</v>
      </c>
      <c r="Q333" s="15" t="s">
        <v>122</v>
      </c>
      <c r="R333" s="15" t="s">
        <v>5</v>
      </c>
      <c r="S333" s="15" t="s">
        <v>27</v>
      </c>
      <c r="T333" s="11" t="s">
        <v>60</v>
      </c>
      <c r="U333" s="15" t="s">
        <v>132</v>
      </c>
      <c r="V333" s="15" t="s">
        <v>318</v>
      </c>
      <c r="W333" s="15" t="s">
        <v>271</v>
      </c>
      <c r="X333" s="3" t="s">
        <v>508</v>
      </c>
      <c r="Y333" s="15" t="s">
        <v>2</v>
      </c>
    </row>
    <row r="334" spans="1:25" s="15" customFormat="1" ht="34.299999999999997" customHeight="1">
      <c r="A334" s="15" t="s">
        <v>158</v>
      </c>
      <c r="B334" s="15" t="s">
        <v>62</v>
      </c>
      <c r="C334" s="15">
        <v>2018</v>
      </c>
      <c r="D334" s="15" t="s">
        <v>63</v>
      </c>
      <c r="E334" s="15" t="s">
        <v>0</v>
      </c>
      <c r="F334" s="15" t="s">
        <v>172</v>
      </c>
      <c r="G334" s="15" t="s">
        <v>2</v>
      </c>
      <c r="H334" s="15" t="s">
        <v>10</v>
      </c>
      <c r="I334" s="16" t="s">
        <v>168</v>
      </c>
      <c r="J334" s="16" t="s">
        <v>311</v>
      </c>
      <c r="K334" s="15">
        <v>100</v>
      </c>
      <c r="L334" s="15" t="s">
        <v>312</v>
      </c>
      <c r="M334" s="15">
        <v>1469122551.6174958</v>
      </c>
      <c r="N334" s="15" t="s">
        <v>301</v>
      </c>
      <c r="O334" s="15">
        <v>14</v>
      </c>
      <c r="P334" s="15" t="s">
        <v>225</v>
      </c>
      <c r="Q334" s="15" t="s">
        <v>122</v>
      </c>
      <c r="R334" s="15" t="s">
        <v>5</v>
      </c>
      <c r="S334" s="15" t="s">
        <v>27</v>
      </c>
      <c r="T334" s="11" t="s">
        <v>60</v>
      </c>
      <c r="U334" s="15" t="s">
        <v>132</v>
      </c>
      <c r="V334" s="15" t="s">
        <v>316</v>
      </c>
      <c r="W334" s="15" t="s">
        <v>332</v>
      </c>
      <c r="X334" s="3" t="s">
        <v>518</v>
      </c>
      <c r="Y334" s="15" t="s">
        <v>2</v>
      </c>
    </row>
    <row r="335" spans="1:25" s="15" customFormat="1" ht="34.299999999999997" customHeight="1">
      <c r="A335" s="15" t="s">
        <v>158</v>
      </c>
      <c r="B335" s="15" t="s">
        <v>62</v>
      </c>
      <c r="C335" s="15">
        <v>2018</v>
      </c>
      <c r="D335" s="15" t="s">
        <v>63</v>
      </c>
      <c r="E335" s="15" t="s">
        <v>0</v>
      </c>
      <c r="F335" s="15" t="s">
        <v>172</v>
      </c>
      <c r="G335" s="15" t="s">
        <v>2</v>
      </c>
      <c r="H335" s="15" t="s">
        <v>10</v>
      </c>
      <c r="I335" s="16" t="s">
        <v>168</v>
      </c>
      <c r="J335" s="16" t="s">
        <v>311</v>
      </c>
      <c r="K335" s="15">
        <v>100</v>
      </c>
      <c r="L335" s="15" t="s">
        <v>312</v>
      </c>
      <c r="M335" s="15">
        <v>1469122551.6174958</v>
      </c>
      <c r="N335" s="15" t="s">
        <v>301</v>
      </c>
      <c r="O335" s="15">
        <v>14</v>
      </c>
      <c r="P335" s="15" t="s">
        <v>225</v>
      </c>
      <c r="Q335" s="15" t="s">
        <v>122</v>
      </c>
      <c r="R335" s="15" t="s">
        <v>5</v>
      </c>
      <c r="S335" s="15" t="s">
        <v>27</v>
      </c>
      <c r="T335" s="11" t="s">
        <v>60</v>
      </c>
      <c r="U335" s="15" t="s">
        <v>132</v>
      </c>
      <c r="V335" s="15" t="s">
        <v>316</v>
      </c>
      <c r="W335" s="15" t="s">
        <v>332</v>
      </c>
      <c r="X335" s="3" t="s">
        <v>513</v>
      </c>
      <c r="Y335" s="15" t="s">
        <v>2</v>
      </c>
    </row>
    <row r="336" spans="1:25" s="15" customFormat="1" ht="34.299999999999997" customHeight="1">
      <c r="A336" s="15" t="s">
        <v>158</v>
      </c>
      <c r="B336" s="15" t="s">
        <v>62</v>
      </c>
      <c r="C336" s="15">
        <v>2018</v>
      </c>
      <c r="D336" s="15" t="s">
        <v>63</v>
      </c>
      <c r="E336" s="15" t="s">
        <v>0</v>
      </c>
      <c r="F336" s="15" t="s">
        <v>172</v>
      </c>
      <c r="G336" s="15" t="s">
        <v>2</v>
      </c>
      <c r="H336" s="15" t="s">
        <v>10</v>
      </c>
      <c r="I336" s="16" t="s">
        <v>168</v>
      </c>
      <c r="J336" s="16" t="s">
        <v>311</v>
      </c>
      <c r="K336" s="15">
        <v>100</v>
      </c>
      <c r="L336" s="15" t="s">
        <v>312</v>
      </c>
      <c r="M336" s="15">
        <v>1469122551.6174958</v>
      </c>
      <c r="N336" s="15" t="s">
        <v>301</v>
      </c>
      <c r="O336" s="15">
        <v>14</v>
      </c>
      <c r="P336" s="15" t="s">
        <v>225</v>
      </c>
      <c r="Q336" s="15" t="s">
        <v>122</v>
      </c>
      <c r="R336" s="15" t="s">
        <v>5</v>
      </c>
      <c r="S336" s="15" t="s">
        <v>27</v>
      </c>
      <c r="T336" s="11" t="s">
        <v>60</v>
      </c>
      <c r="U336" s="15" t="s">
        <v>132</v>
      </c>
      <c r="V336" s="15" t="s">
        <v>316</v>
      </c>
      <c r="W336" s="15" t="s">
        <v>332</v>
      </c>
      <c r="X336" s="3" t="s">
        <v>512</v>
      </c>
      <c r="Y336" s="15" t="s">
        <v>2</v>
      </c>
    </row>
    <row r="337" spans="1:25" s="15" customFormat="1" ht="34.299999999999997" customHeight="1">
      <c r="A337" s="15" t="s">
        <v>158</v>
      </c>
      <c r="B337" s="15" t="s">
        <v>62</v>
      </c>
      <c r="C337" s="15">
        <v>2018</v>
      </c>
      <c r="D337" s="15" t="s">
        <v>63</v>
      </c>
      <c r="E337" s="15" t="s">
        <v>0</v>
      </c>
      <c r="F337" s="15" t="s">
        <v>172</v>
      </c>
      <c r="G337" s="15" t="s">
        <v>2</v>
      </c>
      <c r="H337" s="15" t="s">
        <v>10</v>
      </c>
      <c r="I337" s="16" t="s">
        <v>168</v>
      </c>
      <c r="J337" s="16" t="s">
        <v>311</v>
      </c>
      <c r="K337" s="15">
        <v>100</v>
      </c>
      <c r="L337" s="15" t="s">
        <v>312</v>
      </c>
      <c r="M337" s="15">
        <v>1469122551.6175001</v>
      </c>
      <c r="N337" s="15" t="s">
        <v>301</v>
      </c>
      <c r="O337" s="15">
        <v>14</v>
      </c>
      <c r="P337" s="15" t="s">
        <v>225</v>
      </c>
      <c r="Q337" s="15" t="s">
        <v>122</v>
      </c>
      <c r="R337" s="15" t="s">
        <v>5</v>
      </c>
      <c r="S337" s="15" t="s">
        <v>27</v>
      </c>
      <c r="T337" s="11" t="s">
        <v>60</v>
      </c>
      <c r="U337" s="15" t="s">
        <v>132</v>
      </c>
      <c r="V337" s="15" t="s">
        <v>316</v>
      </c>
      <c r="W337" s="15" t="s">
        <v>332</v>
      </c>
      <c r="X337" s="3" t="s">
        <v>517</v>
      </c>
      <c r="Y337" s="15" t="s">
        <v>2</v>
      </c>
    </row>
    <row r="338" spans="1:25" s="15" customFormat="1" ht="34.299999999999997" customHeight="1">
      <c r="A338" s="15" t="s">
        <v>158</v>
      </c>
      <c r="B338" s="15" t="s">
        <v>62</v>
      </c>
      <c r="C338" s="15">
        <v>2018</v>
      </c>
      <c r="D338" s="15" t="s">
        <v>63</v>
      </c>
      <c r="E338" s="15" t="s">
        <v>0</v>
      </c>
      <c r="F338" s="15" t="s">
        <v>172</v>
      </c>
      <c r="G338" s="15" t="s">
        <v>2</v>
      </c>
      <c r="H338" s="15" t="s">
        <v>10</v>
      </c>
      <c r="I338" s="16" t="s">
        <v>168</v>
      </c>
      <c r="J338" s="16" t="s">
        <v>311</v>
      </c>
      <c r="K338" s="15">
        <v>100</v>
      </c>
      <c r="L338" s="15" t="s">
        <v>312</v>
      </c>
      <c r="M338" s="15">
        <v>1469122551.6174958</v>
      </c>
      <c r="N338" s="15" t="s">
        <v>301</v>
      </c>
      <c r="O338" s="15">
        <v>14</v>
      </c>
      <c r="P338" s="15" t="s">
        <v>225</v>
      </c>
      <c r="Q338" s="15" t="s">
        <v>122</v>
      </c>
      <c r="R338" s="15" t="s">
        <v>5</v>
      </c>
      <c r="S338" s="15" t="s">
        <v>27</v>
      </c>
      <c r="T338" s="11" t="s">
        <v>60</v>
      </c>
      <c r="U338" s="15" t="s">
        <v>132</v>
      </c>
      <c r="V338" s="15" t="s">
        <v>316</v>
      </c>
      <c r="W338" s="15" t="s">
        <v>332</v>
      </c>
      <c r="X338" s="3" t="s">
        <v>516</v>
      </c>
      <c r="Y338" s="15" t="s">
        <v>1</v>
      </c>
    </row>
    <row r="339" spans="1:25" s="15" customFormat="1" ht="34.299999999999997" customHeight="1">
      <c r="A339" s="15" t="s">
        <v>158</v>
      </c>
      <c r="B339" s="15" t="s">
        <v>62</v>
      </c>
      <c r="C339" s="15">
        <v>2018</v>
      </c>
      <c r="D339" s="15" t="s">
        <v>63</v>
      </c>
      <c r="E339" s="15" t="s">
        <v>0</v>
      </c>
      <c r="F339" s="15" t="s">
        <v>172</v>
      </c>
      <c r="G339" s="15" t="s">
        <v>2</v>
      </c>
      <c r="H339" s="15" t="s">
        <v>10</v>
      </c>
      <c r="I339" s="16" t="s">
        <v>168</v>
      </c>
      <c r="J339" s="16" t="s">
        <v>311</v>
      </c>
      <c r="K339" s="15">
        <v>100</v>
      </c>
      <c r="L339" s="15" t="s">
        <v>312</v>
      </c>
      <c r="M339" s="15">
        <v>1469122551.6174958</v>
      </c>
      <c r="N339" s="15" t="s">
        <v>301</v>
      </c>
      <c r="O339" s="15">
        <v>14</v>
      </c>
      <c r="P339" s="15" t="s">
        <v>225</v>
      </c>
      <c r="Q339" s="15" t="s">
        <v>122</v>
      </c>
      <c r="R339" s="15" t="s">
        <v>5</v>
      </c>
      <c r="S339" s="15" t="s">
        <v>27</v>
      </c>
      <c r="T339" s="11" t="s">
        <v>60</v>
      </c>
      <c r="U339" s="15" t="s">
        <v>132</v>
      </c>
      <c r="V339" s="15" t="s">
        <v>316</v>
      </c>
      <c r="W339" s="15" t="s">
        <v>332</v>
      </c>
      <c r="X339" s="3" t="s">
        <v>515</v>
      </c>
      <c r="Y339" s="15" t="s">
        <v>2</v>
      </c>
    </row>
    <row r="340" spans="1:25" s="15" customFormat="1" ht="34.299999999999997" customHeight="1">
      <c r="A340" s="15" t="s">
        <v>158</v>
      </c>
      <c r="B340" s="15" t="s">
        <v>62</v>
      </c>
      <c r="C340" s="15">
        <v>2018</v>
      </c>
      <c r="D340" s="15" t="s">
        <v>63</v>
      </c>
      <c r="E340" s="15" t="s">
        <v>0</v>
      </c>
      <c r="F340" s="15" t="s">
        <v>172</v>
      </c>
      <c r="G340" s="15" t="s">
        <v>2</v>
      </c>
      <c r="H340" s="15" t="s">
        <v>10</v>
      </c>
      <c r="I340" s="16" t="s">
        <v>168</v>
      </c>
      <c r="J340" s="16" t="s">
        <v>311</v>
      </c>
      <c r="K340" s="15">
        <v>100</v>
      </c>
      <c r="L340" s="15" t="s">
        <v>312</v>
      </c>
      <c r="M340" s="15">
        <v>1469122551.6174958</v>
      </c>
      <c r="N340" s="15" t="s">
        <v>301</v>
      </c>
      <c r="O340" s="15">
        <v>14</v>
      </c>
      <c r="P340" s="15" t="s">
        <v>225</v>
      </c>
      <c r="Q340" s="15" t="s">
        <v>122</v>
      </c>
      <c r="R340" s="15" t="s">
        <v>5</v>
      </c>
      <c r="S340" s="15" t="s">
        <v>27</v>
      </c>
      <c r="T340" s="11" t="s">
        <v>60</v>
      </c>
      <c r="U340" s="15" t="s">
        <v>132</v>
      </c>
      <c r="V340" s="15" t="s">
        <v>316</v>
      </c>
      <c r="W340" s="15" t="s">
        <v>332</v>
      </c>
      <c r="X340" s="3" t="s">
        <v>514</v>
      </c>
      <c r="Y340" s="15" t="s">
        <v>2</v>
      </c>
    </row>
    <row r="341" spans="1:25" s="15" customFormat="1" ht="34.299999999999997" customHeight="1">
      <c r="A341" s="15" t="s">
        <v>158</v>
      </c>
      <c r="B341" s="15" t="s">
        <v>62</v>
      </c>
      <c r="C341" s="15">
        <v>2018</v>
      </c>
      <c r="D341" s="15" t="s">
        <v>63</v>
      </c>
      <c r="E341" s="15" t="s">
        <v>0</v>
      </c>
      <c r="F341" s="15" t="s">
        <v>172</v>
      </c>
      <c r="G341" s="15" t="s">
        <v>2</v>
      </c>
      <c r="H341" s="15" t="s">
        <v>10</v>
      </c>
      <c r="I341" s="16" t="s">
        <v>168</v>
      </c>
      <c r="J341" s="16" t="s">
        <v>311</v>
      </c>
      <c r="K341" s="15">
        <v>100</v>
      </c>
      <c r="L341" s="15" t="s">
        <v>312</v>
      </c>
      <c r="M341" s="15">
        <v>1469122551.6174958</v>
      </c>
      <c r="N341" s="15" t="s">
        <v>301</v>
      </c>
      <c r="O341" s="15">
        <v>14</v>
      </c>
      <c r="P341" s="15" t="s">
        <v>225</v>
      </c>
      <c r="Q341" s="15" t="s">
        <v>122</v>
      </c>
      <c r="R341" s="15" t="s">
        <v>5</v>
      </c>
      <c r="S341" s="15" t="s">
        <v>27</v>
      </c>
      <c r="T341" s="11" t="s">
        <v>60</v>
      </c>
      <c r="U341" s="15" t="s">
        <v>132</v>
      </c>
      <c r="V341" s="15" t="s">
        <v>316</v>
      </c>
      <c r="W341" s="15" t="s">
        <v>332</v>
      </c>
      <c r="X341" s="3" t="s">
        <v>513</v>
      </c>
      <c r="Y341" s="15" t="s">
        <v>2</v>
      </c>
    </row>
    <row r="342" spans="1:25" s="15" customFormat="1" ht="34.299999999999997" customHeight="1">
      <c r="A342" s="15" t="s">
        <v>158</v>
      </c>
      <c r="B342" s="15" t="s">
        <v>62</v>
      </c>
      <c r="C342" s="15">
        <v>2018</v>
      </c>
      <c r="D342" s="15" t="s">
        <v>63</v>
      </c>
      <c r="E342" s="15" t="s">
        <v>0</v>
      </c>
      <c r="F342" s="15" t="s">
        <v>172</v>
      </c>
      <c r="G342" s="15" t="s">
        <v>2</v>
      </c>
      <c r="H342" s="15" t="s">
        <v>10</v>
      </c>
      <c r="I342" s="16" t="s">
        <v>168</v>
      </c>
      <c r="J342" s="16" t="s">
        <v>311</v>
      </c>
      <c r="K342" s="15">
        <v>100</v>
      </c>
      <c r="L342" s="15" t="s">
        <v>312</v>
      </c>
      <c r="M342" s="15">
        <v>1469122551.6174958</v>
      </c>
      <c r="N342" s="15" t="s">
        <v>301</v>
      </c>
      <c r="O342" s="15">
        <v>14</v>
      </c>
      <c r="P342" s="15" t="s">
        <v>225</v>
      </c>
      <c r="Q342" s="15" t="s">
        <v>122</v>
      </c>
      <c r="R342" s="15" t="s">
        <v>5</v>
      </c>
      <c r="S342" s="15" t="s">
        <v>27</v>
      </c>
      <c r="T342" s="11" t="s">
        <v>60</v>
      </c>
      <c r="U342" s="15" t="s">
        <v>132</v>
      </c>
      <c r="V342" s="15" t="s">
        <v>316</v>
      </c>
      <c r="W342" s="15" t="s">
        <v>332</v>
      </c>
      <c r="X342" s="3" t="s">
        <v>512</v>
      </c>
      <c r="Y342" s="15" t="s">
        <v>2</v>
      </c>
    </row>
    <row r="343" spans="1:25" s="15" customFormat="1" ht="34.299999999999997" customHeight="1">
      <c r="A343" s="15" t="s">
        <v>158</v>
      </c>
      <c r="B343" s="15" t="s">
        <v>62</v>
      </c>
      <c r="C343" s="15">
        <v>2018</v>
      </c>
      <c r="D343" s="15" t="s">
        <v>63</v>
      </c>
      <c r="E343" s="15" t="s">
        <v>0</v>
      </c>
      <c r="F343" s="15" t="s">
        <v>172</v>
      </c>
      <c r="G343" s="15" t="s">
        <v>2</v>
      </c>
      <c r="H343" s="15" t="s">
        <v>10</v>
      </c>
      <c r="I343" s="16" t="s">
        <v>168</v>
      </c>
      <c r="J343" s="16" t="s">
        <v>311</v>
      </c>
      <c r="K343" s="15">
        <v>100</v>
      </c>
      <c r="L343" s="15" t="s">
        <v>312</v>
      </c>
      <c r="M343" s="15">
        <v>1469122551.6174958</v>
      </c>
      <c r="N343" s="15" t="s">
        <v>301</v>
      </c>
      <c r="O343" s="15">
        <v>14</v>
      </c>
      <c r="P343" s="15" t="s">
        <v>225</v>
      </c>
      <c r="Q343" s="15" t="s">
        <v>122</v>
      </c>
      <c r="R343" s="15" t="s">
        <v>5</v>
      </c>
      <c r="S343" s="15" t="s">
        <v>27</v>
      </c>
      <c r="T343" s="11" t="s">
        <v>60</v>
      </c>
      <c r="U343" s="15" t="s">
        <v>132</v>
      </c>
      <c r="V343" s="15" t="s">
        <v>316</v>
      </c>
      <c r="W343" s="15" t="s">
        <v>332</v>
      </c>
      <c r="X343" s="3" t="s">
        <v>511</v>
      </c>
      <c r="Y343" s="15" t="s">
        <v>2</v>
      </c>
    </row>
    <row r="344" spans="1:25" s="15" customFormat="1" ht="34.299999999999997" customHeight="1">
      <c r="A344" s="15" t="s">
        <v>158</v>
      </c>
      <c r="B344" s="15" t="s">
        <v>62</v>
      </c>
      <c r="C344" s="15">
        <v>2018</v>
      </c>
      <c r="D344" s="15" t="s">
        <v>63</v>
      </c>
      <c r="E344" s="15" t="s">
        <v>0</v>
      </c>
      <c r="F344" s="15" t="s">
        <v>172</v>
      </c>
      <c r="G344" s="15" t="s">
        <v>2</v>
      </c>
      <c r="H344" s="15" t="s">
        <v>10</v>
      </c>
      <c r="I344" s="16" t="s">
        <v>168</v>
      </c>
      <c r="J344" s="16" t="s">
        <v>311</v>
      </c>
      <c r="K344" s="15">
        <v>1000</v>
      </c>
      <c r="L344" s="15" t="s">
        <v>298</v>
      </c>
      <c r="M344" s="15">
        <v>14691225516.174957</v>
      </c>
      <c r="N344" s="15" t="s">
        <v>301</v>
      </c>
      <c r="O344" s="15">
        <v>14</v>
      </c>
      <c r="P344" s="15" t="s">
        <v>225</v>
      </c>
      <c r="Q344" s="15" t="s">
        <v>122</v>
      </c>
      <c r="R344" s="15" t="s">
        <v>5</v>
      </c>
      <c r="S344" s="15" t="s">
        <v>27</v>
      </c>
      <c r="T344" s="11" t="s">
        <v>60</v>
      </c>
      <c r="U344" s="15" t="s">
        <v>132</v>
      </c>
      <c r="V344" s="15" t="s">
        <v>318</v>
      </c>
      <c r="W344" s="15" t="s">
        <v>268</v>
      </c>
      <c r="X344" s="3" t="s">
        <v>503</v>
      </c>
      <c r="Y344" s="15" t="s">
        <v>2</v>
      </c>
    </row>
    <row r="345" spans="1:25" s="15" customFormat="1" ht="34.299999999999997" customHeight="1">
      <c r="A345" s="15" t="s">
        <v>158</v>
      </c>
      <c r="B345" s="15" t="s">
        <v>62</v>
      </c>
      <c r="C345" s="15">
        <v>2018</v>
      </c>
      <c r="D345" s="15" t="s">
        <v>63</v>
      </c>
      <c r="E345" s="15" t="s">
        <v>0</v>
      </c>
      <c r="F345" s="15" t="s">
        <v>172</v>
      </c>
      <c r="G345" s="15" t="s">
        <v>2</v>
      </c>
      <c r="H345" s="15" t="s">
        <v>10</v>
      </c>
      <c r="I345" s="16" t="s">
        <v>168</v>
      </c>
      <c r="J345" s="16" t="s">
        <v>311</v>
      </c>
      <c r="K345" s="15">
        <v>1000</v>
      </c>
      <c r="L345" s="15" t="s">
        <v>298</v>
      </c>
      <c r="M345" s="15">
        <v>14691225516.174957</v>
      </c>
      <c r="N345" s="15" t="s">
        <v>301</v>
      </c>
      <c r="O345" s="15">
        <v>14</v>
      </c>
      <c r="P345" s="15" t="s">
        <v>225</v>
      </c>
      <c r="Q345" s="15" t="s">
        <v>122</v>
      </c>
      <c r="R345" s="15" t="s">
        <v>5</v>
      </c>
      <c r="S345" s="15" t="s">
        <v>27</v>
      </c>
      <c r="T345" s="11" t="s">
        <v>60</v>
      </c>
      <c r="U345" s="15" t="s">
        <v>132</v>
      </c>
      <c r="V345" s="15" t="s">
        <v>318</v>
      </c>
      <c r="W345" s="15" t="s">
        <v>269</v>
      </c>
      <c r="X345" s="3" t="s">
        <v>504</v>
      </c>
      <c r="Y345" s="15" t="s">
        <v>1</v>
      </c>
    </row>
    <row r="346" spans="1:25" s="15" customFormat="1" ht="34.299999999999997" customHeight="1">
      <c r="A346" s="15" t="s">
        <v>158</v>
      </c>
      <c r="B346" s="15" t="s">
        <v>62</v>
      </c>
      <c r="C346" s="15">
        <v>2018</v>
      </c>
      <c r="D346" s="15" t="s">
        <v>63</v>
      </c>
      <c r="E346" s="15" t="s">
        <v>0</v>
      </c>
      <c r="F346" s="15" t="s">
        <v>172</v>
      </c>
      <c r="G346" s="15" t="s">
        <v>2</v>
      </c>
      <c r="H346" s="15" t="s">
        <v>10</v>
      </c>
      <c r="I346" s="16" t="s">
        <v>168</v>
      </c>
      <c r="J346" s="16" t="s">
        <v>311</v>
      </c>
      <c r="K346" s="15">
        <v>1000</v>
      </c>
      <c r="L346" s="15" t="s">
        <v>298</v>
      </c>
      <c r="M346" s="15">
        <v>14691225516.174957</v>
      </c>
      <c r="N346" s="15" t="s">
        <v>301</v>
      </c>
      <c r="O346" s="15">
        <v>14</v>
      </c>
      <c r="P346" s="15" t="s">
        <v>225</v>
      </c>
      <c r="Q346" s="15" t="s">
        <v>122</v>
      </c>
      <c r="R346" s="15" t="s">
        <v>5</v>
      </c>
      <c r="S346" s="15" t="s">
        <v>27</v>
      </c>
      <c r="T346" s="11" t="s">
        <v>60</v>
      </c>
      <c r="U346" s="15" t="s">
        <v>132</v>
      </c>
      <c r="V346" s="15" t="s">
        <v>318</v>
      </c>
      <c r="W346" s="15" t="s">
        <v>270</v>
      </c>
      <c r="X346" s="3" t="s">
        <v>505</v>
      </c>
      <c r="Y346" s="15" t="s">
        <v>1</v>
      </c>
    </row>
    <row r="347" spans="1:25" s="15" customFormat="1" ht="34.299999999999997" customHeight="1">
      <c r="A347" s="15" t="s">
        <v>158</v>
      </c>
      <c r="B347" s="15" t="s">
        <v>62</v>
      </c>
      <c r="C347" s="15">
        <v>2018</v>
      </c>
      <c r="D347" s="15" t="s">
        <v>63</v>
      </c>
      <c r="E347" s="15" t="s">
        <v>0</v>
      </c>
      <c r="F347" s="15" t="s">
        <v>172</v>
      </c>
      <c r="G347" s="15" t="s">
        <v>2</v>
      </c>
      <c r="H347" s="15" t="s">
        <v>10</v>
      </c>
      <c r="I347" s="16" t="s">
        <v>168</v>
      </c>
      <c r="J347" s="16" t="s">
        <v>311</v>
      </c>
      <c r="K347" s="15">
        <v>1000</v>
      </c>
      <c r="L347" s="15" t="s">
        <v>298</v>
      </c>
      <c r="M347" s="15">
        <v>14691225516.174957</v>
      </c>
      <c r="N347" s="15" t="s">
        <v>301</v>
      </c>
      <c r="O347" s="15">
        <v>14</v>
      </c>
      <c r="P347" s="15" t="s">
        <v>225</v>
      </c>
      <c r="Q347" s="15" t="s">
        <v>122</v>
      </c>
      <c r="R347" s="15" t="s">
        <v>5</v>
      </c>
      <c r="S347" s="15" t="s">
        <v>27</v>
      </c>
      <c r="T347" s="11" t="s">
        <v>60</v>
      </c>
      <c r="U347" s="15" t="s">
        <v>132</v>
      </c>
      <c r="V347" s="15" t="s">
        <v>318</v>
      </c>
      <c r="W347" s="15" t="s">
        <v>271</v>
      </c>
      <c r="X347" s="3" t="s">
        <v>506</v>
      </c>
      <c r="Y347" s="15" t="s">
        <v>2</v>
      </c>
    </row>
    <row r="348" spans="1:25" s="15" customFormat="1" ht="34.299999999999997" customHeight="1">
      <c r="A348" s="15" t="s">
        <v>158</v>
      </c>
      <c r="B348" s="15" t="s">
        <v>62</v>
      </c>
      <c r="C348" s="15">
        <v>2018</v>
      </c>
      <c r="D348" s="15" t="s">
        <v>63</v>
      </c>
      <c r="E348" s="15" t="s">
        <v>0</v>
      </c>
      <c r="F348" s="15" t="s">
        <v>172</v>
      </c>
      <c r="G348" s="15" t="s">
        <v>2</v>
      </c>
      <c r="H348" s="15" t="s">
        <v>10</v>
      </c>
      <c r="I348" s="16" t="s">
        <v>168</v>
      </c>
      <c r="J348" s="16" t="s">
        <v>311</v>
      </c>
      <c r="K348" s="15">
        <v>1000</v>
      </c>
      <c r="L348" s="15" t="s">
        <v>298</v>
      </c>
      <c r="M348" s="15">
        <v>14691225516.174957</v>
      </c>
      <c r="N348" s="15" t="s">
        <v>301</v>
      </c>
      <c r="O348" s="15">
        <v>14</v>
      </c>
      <c r="P348" s="15" t="s">
        <v>225</v>
      </c>
      <c r="Q348" s="15" t="s">
        <v>122</v>
      </c>
      <c r="R348" s="15" t="s">
        <v>5</v>
      </c>
      <c r="S348" s="15" t="s">
        <v>27</v>
      </c>
      <c r="T348" s="11" t="s">
        <v>60</v>
      </c>
      <c r="U348" s="15" t="s">
        <v>132</v>
      </c>
      <c r="V348" s="15" t="s">
        <v>318</v>
      </c>
      <c r="W348" s="15" t="s">
        <v>271</v>
      </c>
      <c r="X348" s="3" t="s">
        <v>507</v>
      </c>
      <c r="Y348" s="15" t="s">
        <v>2</v>
      </c>
    </row>
    <row r="349" spans="1:25" s="15" customFormat="1" ht="34.299999999999997" customHeight="1">
      <c r="A349" s="15" t="s">
        <v>158</v>
      </c>
      <c r="B349" s="15" t="s">
        <v>62</v>
      </c>
      <c r="C349" s="15">
        <v>2018</v>
      </c>
      <c r="D349" s="15" t="s">
        <v>63</v>
      </c>
      <c r="E349" s="15" t="s">
        <v>0</v>
      </c>
      <c r="F349" s="15" t="s">
        <v>172</v>
      </c>
      <c r="G349" s="15" t="s">
        <v>2</v>
      </c>
      <c r="H349" s="15" t="s">
        <v>10</v>
      </c>
      <c r="I349" s="16" t="s">
        <v>168</v>
      </c>
      <c r="J349" s="16" t="s">
        <v>311</v>
      </c>
      <c r="K349" s="15">
        <v>1000</v>
      </c>
      <c r="L349" s="15" t="s">
        <v>298</v>
      </c>
      <c r="M349" s="15">
        <v>14691225516.174957</v>
      </c>
      <c r="N349" s="15" t="s">
        <v>301</v>
      </c>
      <c r="O349" s="15">
        <v>14</v>
      </c>
      <c r="P349" s="15" t="s">
        <v>225</v>
      </c>
      <c r="Q349" s="15" t="s">
        <v>122</v>
      </c>
      <c r="R349" s="15" t="s">
        <v>5</v>
      </c>
      <c r="S349" s="15" t="s">
        <v>27</v>
      </c>
      <c r="T349" s="11" t="s">
        <v>60</v>
      </c>
      <c r="U349" s="15" t="s">
        <v>132</v>
      </c>
      <c r="V349" s="15" t="s">
        <v>318</v>
      </c>
      <c r="W349" s="15" t="s">
        <v>271</v>
      </c>
      <c r="X349" s="3" t="s">
        <v>508</v>
      </c>
      <c r="Y349" s="15" t="s">
        <v>1</v>
      </c>
    </row>
    <row r="350" spans="1:25" s="15" customFormat="1" ht="34.299999999999997" customHeight="1">
      <c r="A350" s="15" t="s">
        <v>158</v>
      </c>
      <c r="B350" s="15" t="s">
        <v>62</v>
      </c>
      <c r="C350" s="15">
        <v>2018</v>
      </c>
      <c r="D350" s="15" t="s">
        <v>63</v>
      </c>
      <c r="E350" s="15" t="s">
        <v>0</v>
      </c>
      <c r="F350" s="15" t="s">
        <v>172</v>
      </c>
      <c r="G350" s="15" t="s">
        <v>2</v>
      </c>
      <c r="H350" s="15" t="s">
        <v>10</v>
      </c>
      <c r="I350" s="16" t="s">
        <v>168</v>
      </c>
      <c r="J350" s="16" t="s">
        <v>311</v>
      </c>
      <c r="K350" s="15">
        <v>1000</v>
      </c>
      <c r="L350" s="15" t="s">
        <v>298</v>
      </c>
      <c r="M350" s="15">
        <v>14691225516.174957</v>
      </c>
      <c r="N350" s="15" t="s">
        <v>301</v>
      </c>
      <c r="O350" s="15">
        <v>14</v>
      </c>
      <c r="P350" s="15" t="s">
        <v>225</v>
      </c>
      <c r="Q350" s="15" t="s">
        <v>122</v>
      </c>
      <c r="R350" s="15" t="s">
        <v>5</v>
      </c>
      <c r="S350" s="15" t="s">
        <v>27</v>
      </c>
      <c r="T350" s="11" t="s">
        <v>60</v>
      </c>
      <c r="U350" s="15" t="s">
        <v>132</v>
      </c>
      <c r="V350" s="15" t="s">
        <v>316</v>
      </c>
      <c r="W350" s="15" t="s">
        <v>332</v>
      </c>
      <c r="X350" s="3" t="s">
        <v>518</v>
      </c>
      <c r="Y350" s="15" t="s">
        <v>2</v>
      </c>
    </row>
    <row r="351" spans="1:25" s="15" customFormat="1" ht="34.299999999999997" customHeight="1">
      <c r="A351" s="15" t="s">
        <v>158</v>
      </c>
      <c r="B351" s="15" t="s">
        <v>62</v>
      </c>
      <c r="C351" s="15">
        <v>2018</v>
      </c>
      <c r="D351" s="15" t="s">
        <v>63</v>
      </c>
      <c r="E351" s="15" t="s">
        <v>0</v>
      </c>
      <c r="F351" s="15" t="s">
        <v>172</v>
      </c>
      <c r="G351" s="15" t="s">
        <v>2</v>
      </c>
      <c r="H351" s="15" t="s">
        <v>10</v>
      </c>
      <c r="I351" s="16" t="s">
        <v>168</v>
      </c>
      <c r="J351" s="16" t="s">
        <v>311</v>
      </c>
      <c r="K351" s="15">
        <v>1000</v>
      </c>
      <c r="L351" s="15" t="s">
        <v>298</v>
      </c>
      <c r="M351" s="15">
        <v>14691225516.174957</v>
      </c>
      <c r="N351" s="15" t="s">
        <v>301</v>
      </c>
      <c r="O351" s="15">
        <v>14</v>
      </c>
      <c r="P351" s="15" t="s">
        <v>225</v>
      </c>
      <c r="Q351" s="15" t="s">
        <v>122</v>
      </c>
      <c r="R351" s="15" t="s">
        <v>5</v>
      </c>
      <c r="S351" s="15" t="s">
        <v>27</v>
      </c>
      <c r="T351" s="11" t="s">
        <v>60</v>
      </c>
      <c r="U351" s="15" t="s">
        <v>132</v>
      </c>
      <c r="V351" s="15" t="s">
        <v>316</v>
      </c>
      <c r="W351" s="15" t="s">
        <v>332</v>
      </c>
      <c r="X351" s="3" t="s">
        <v>513</v>
      </c>
      <c r="Y351" s="15" t="s">
        <v>1</v>
      </c>
    </row>
    <row r="352" spans="1:25" s="15" customFormat="1" ht="34.299999999999997" customHeight="1">
      <c r="A352" s="15" t="s">
        <v>158</v>
      </c>
      <c r="B352" s="15" t="s">
        <v>62</v>
      </c>
      <c r="C352" s="15">
        <v>2018</v>
      </c>
      <c r="D352" s="15" t="s">
        <v>63</v>
      </c>
      <c r="E352" s="15" t="s">
        <v>0</v>
      </c>
      <c r="F352" s="15" t="s">
        <v>172</v>
      </c>
      <c r="G352" s="15" t="s">
        <v>2</v>
      </c>
      <c r="H352" s="15" t="s">
        <v>10</v>
      </c>
      <c r="I352" s="16" t="s">
        <v>168</v>
      </c>
      <c r="J352" s="16" t="s">
        <v>311</v>
      </c>
      <c r="K352" s="15">
        <v>1000</v>
      </c>
      <c r="L352" s="15" t="s">
        <v>298</v>
      </c>
      <c r="M352" s="15">
        <v>14691225516.174957</v>
      </c>
      <c r="N352" s="15" t="s">
        <v>301</v>
      </c>
      <c r="O352" s="15">
        <v>14</v>
      </c>
      <c r="P352" s="15" t="s">
        <v>225</v>
      </c>
      <c r="Q352" s="15" t="s">
        <v>122</v>
      </c>
      <c r="R352" s="15" t="s">
        <v>5</v>
      </c>
      <c r="S352" s="15" t="s">
        <v>27</v>
      </c>
      <c r="T352" s="11" t="s">
        <v>60</v>
      </c>
      <c r="U352" s="15" t="s">
        <v>132</v>
      </c>
      <c r="V352" s="15" t="s">
        <v>316</v>
      </c>
      <c r="W352" s="15" t="s">
        <v>332</v>
      </c>
      <c r="X352" s="3" t="s">
        <v>512</v>
      </c>
      <c r="Y352" s="15" t="s">
        <v>1</v>
      </c>
    </row>
    <row r="353" spans="1:25" s="15" customFormat="1" ht="34.299999999999997" customHeight="1">
      <c r="A353" s="15" t="s">
        <v>158</v>
      </c>
      <c r="B353" s="15" t="s">
        <v>62</v>
      </c>
      <c r="C353" s="15">
        <v>2018</v>
      </c>
      <c r="D353" s="15" t="s">
        <v>63</v>
      </c>
      <c r="E353" s="15" t="s">
        <v>0</v>
      </c>
      <c r="F353" s="15" t="s">
        <v>172</v>
      </c>
      <c r="G353" s="15" t="s">
        <v>2</v>
      </c>
      <c r="H353" s="15" t="s">
        <v>10</v>
      </c>
      <c r="I353" s="16" t="s">
        <v>168</v>
      </c>
      <c r="J353" s="16" t="s">
        <v>311</v>
      </c>
      <c r="K353" s="15">
        <v>1000</v>
      </c>
      <c r="L353" s="15" t="s">
        <v>298</v>
      </c>
      <c r="M353" s="15">
        <v>14691225516.174957</v>
      </c>
      <c r="N353" s="15" t="s">
        <v>301</v>
      </c>
      <c r="O353" s="15">
        <v>14</v>
      </c>
      <c r="P353" s="15" t="s">
        <v>225</v>
      </c>
      <c r="Q353" s="15" t="s">
        <v>122</v>
      </c>
      <c r="R353" s="15" t="s">
        <v>5</v>
      </c>
      <c r="S353" s="15" t="s">
        <v>27</v>
      </c>
      <c r="T353" s="11" t="s">
        <v>60</v>
      </c>
      <c r="U353" s="15" t="s">
        <v>132</v>
      </c>
      <c r="V353" s="15" t="s">
        <v>316</v>
      </c>
      <c r="W353" s="15" t="s">
        <v>332</v>
      </c>
      <c r="X353" s="3" t="s">
        <v>517</v>
      </c>
      <c r="Y353" s="15" t="s">
        <v>1</v>
      </c>
    </row>
    <row r="354" spans="1:25" s="15" customFormat="1" ht="34.299999999999997" customHeight="1">
      <c r="A354" s="15" t="s">
        <v>158</v>
      </c>
      <c r="B354" s="15" t="s">
        <v>62</v>
      </c>
      <c r="C354" s="15">
        <v>2018</v>
      </c>
      <c r="D354" s="15" t="s">
        <v>63</v>
      </c>
      <c r="E354" s="15" t="s">
        <v>0</v>
      </c>
      <c r="F354" s="15" t="s">
        <v>172</v>
      </c>
      <c r="G354" s="15" t="s">
        <v>2</v>
      </c>
      <c r="H354" s="15" t="s">
        <v>10</v>
      </c>
      <c r="I354" s="16" t="s">
        <v>168</v>
      </c>
      <c r="J354" s="16" t="s">
        <v>311</v>
      </c>
      <c r="K354" s="15">
        <v>1000</v>
      </c>
      <c r="L354" s="15" t="s">
        <v>298</v>
      </c>
      <c r="M354" s="15">
        <v>14691225516.174957</v>
      </c>
      <c r="N354" s="15" t="s">
        <v>301</v>
      </c>
      <c r="O354" s="15">
        <v>14</v>
      </c>
      <c r="P354" s="15" t="s">
        <v>225</v>
      </c>
      <c r="Q354" s="15" t="s">
        <v>122</v>
      </c>
      <c r="R354" s="15" t="s">
        <v>5</v>
      </c>
      <c r="S354" s="15" t="s">
        <v>27</v>
      </c>
      <c r="T354" s="11" t="s">
        <v>60</v>
      </c>
      <c r="U354" s="15" t="s">
        <v>132</v>
      </c>
      <c r="V354" s="15" t="s">
        <v>316</v>
      </c>
      <c r="W354" s="15" t="s">
        <v>332</v>
      </c>
      <c r="X354" s="3" t="s">
        <v>516</v>
      </c>
      <c r="Y354" s="15" t="s">
        <v>2</v>
      </c>
    </row>
    <row r="355" spans="1:25" s="15" customFormat="1" ht="34.299999999999997" customHeight="1">
      <c r="A355" s="15" t="s">
        <v>158</v>
      </c>
      <c r="B355" s="15" t="s">
        <v>62</v>
      </c>
      <c r="C355" s="15">
        <v>2018</v>
      </c>
      <c r="D355" s="15" t="s">
        <v>63</v>
      </c>
      <c r="E355" s="15" t="s">
        <v>0</v>
      </c>
      <c r="F355" s="15" t="s">
        <v>172</v>
      </c>
      <c r="G355" s="15" t="s">
        <v>2</v>
      </c>
      <c r="H355" s="15" t="s">
        <v>10</v>
      </c>
      <c r="I355" s="16" t="s">
        <v>168</v>
      </c>
      <c r="J355" s="16" t="s">
        <v>311</v>
      </c>
      <c r="K355" s="15">
        <v>1000</v>
      </c>
      <c r="L355" s="15" t="s">
        <v>298</v>
      </c>
      <c r="M355" s="15">
        <v>14691225516.174957</v>
      </c>
      <c r="N355" s="15" t="s">
        <v>301</v>
      </c>
      <c r="O355" s="15">
        <v>14</v>
      </c>
      <c r="P355" s="15" t="s">
        <v>225</v>
      </c>
      <c r="Q355" s="15" t="s">
        <v>122</v>
      </c>
      <c r="R355" s="15" t="s">
        <v>5</v>
      </c>
      <c r="S355" s="15" t="s">
        <v>27</v>
      </c>
      <c r="T355" s="11" t="s">
        <v>60</v>
      </c>
      <c r="U355" s="15" t="s">
        <v>132</v>
      </c>
      <c r="V355" s="15" t="s">
        <v>316</v>
      </c>
      <c r="W355" s="15" t="s">
        <v>332</v>
      </c>
      <c r="X355" s="3" t="s">
        <v>515</v>
      </c>
      <c r="Y355" s="15" t="s">
        <v>1</v>
      </c>
    </row>
    <row r="356" spans="1:25" s="15" customFormat="1" ht="34.299999999999997" customHeight="1">
      <c r="A356" s="15" t="s">
        <v>158</v>
      </c>
      <c r="B356" s="15" t="s">
        <v>62</v>
      </c>
      <c r="C356" s="15">
        <v>2018</v>
      </c>
      <c r="D356" s="15" t="s">
        <v>63</v>
      </c>
      <c r="E356" s="15" t="s">
        <v>0</v>
      </c>
      <c r="F356" s="15" t="s">
        <v>172</v>
      </c>
      <c r="G356" s="15" t="s">
        <v>2</v>
      </c>
      <c r="H356" s="15" t="s">
        <v>10</v>
      </c>
      <c r="I356" s="16" t="s">
        <v>168</v>
      </c>
      <c r="J356" s="16" t="s">
        <v>311</v>
      </c>
      <c r="K356" s="15">
        <v>1000</v>
      </c>
      <c r="L356" s="15" t="s">
        <v>298</v>
      </c>
      <c r="M356" s="15">
        <v>14691225516.174957</v>
      </c>
      <c r="N356" s="15" t="s">
        <v>301</v>
      </c>
      <c r="O356" s="15">
        <v>14</v>
      </c>
      <c r="P356" s="15" t="s">
        <v>225</v>
      </c>
      <c r="Q356" s="15" t="s">
        <v>122</v>
      </c>
      <c r="R356" s="15" t="s">
        <v>5</v>
      </c>
      <c r="S356" s="15" t="s">
        <v>27</v>
      </c>
      <c r="T356" s="11" t="s">
        <v>60</v>
      </c>
      <c r="U356" s="15" t="s">
        <v>132</v>
      </c>
      <c r="V356" s="15" t="s">
        <v>316</v>
      </c>
      <c r="W356" s="15" t="s">
        <v>332</v>
      </c>
      <c r="X356" s="3" t="s">
        <v>514</v>
      </c>
      <c r="Y356" s="15" t="s">
        <v>2</v>
      </c>
    </row>
    <row r="357" spans="1:25" s="15" customFormat="1" ht="34.299999999999997" customHeight="1">
      <c r="A357" s="15" t="s">
        <v>158</v>
      </c>
      <c r="B357" s="15" t="s">
        <v>62</v>
      </c>
      <c r="C357" s="15">
        <v>2018</v>
      </c>
      <c r="D357" s="15" t="s">
        <v>63</v>
      </c>
      <c r="E357" s="15" t="s">
        <v>0</v>
      </c>
      <c r="F357" s="15" t="s">
        <v>172</v>
      </c>
      <c r="G357" s="15" t="s">
        <v>2</v>
      </c>
      <c r="H357" s="15" t="s">
        <v>10</v>
      </c>
      <c r="I357" s="16" t="s">
        <v>168</v>
      </c>
      <c r="J357" s="16" t="s">
        <v>311</v>
      </c>
      <c r="K357" s="15">
        <v>1000</v>
      </c>
      <c r="L357" s="15" t="s">
        <v>298</v>
      </c>
      <c r="M357" s="15">
        <v>14691225516.174957</v>
      </c>
      <c r="N357" s="15" t="s">
        <v>301</v>
      </c>
      <c r="O357" s="15">
        <v>14</v>
      </c>
      <c r="P357" s="15" t="s">
        <v>225</v>
      </c>
      <c r="Q357" s="15" t="s">
        <v>122</v>
      </c>
      <c r="R357" s="15" t="s">
        <v>5</v>
      </c>
      <c r="S357" s="15" t="s">
        <v>27</v>
      </c>
      <c r="T357" s="11" t="s">
        <v>60</v>
      </c>
      <c r="U357" s="15" t="s">
        <v>132</v>
      </c>
      <c r="V357" s="15" t="s">
        <v>316</v>
      </c>
      <c r="W357" s="15" t="s">
        <v>332</v>
      </c>
      <c r="X357" s="3" t="s">
        <v>513</v>
      </c>
      <c r="Y357" s="15" t="s">
        <v>1</v>
      </c>
    </row>
    <row r="358" spans="1:25" s="15" customFormat="1" ht="34.299999999999997" customHeight="1">
      <c r="A358" s="15" t="s">
        <v>158</v>
      </c>
      <c r="B358" s="15" t="s">
        <v>62</v>
      </c>
      <c r="C358" s="15">
        <v>2018</v>
      </c>
      <c r="D358" s="15" t="s">
        <v>63</v>
      </c>
      <c r="E358" s="15" t="s">
        <v>0</v>
      </c>
      <c r="F358" s="15" t="s">
        <v>172</v>
      </c>
      <c r="G358" s="15" t="s">
        <v>2</v>
      </c>
      <c r="H358" s="15" t="s">
        <v>10</v>
      </c>
      <c r="I358" s="16" t="s">
        <v>168</v>
      </c>
      <c r="J358" s="16" t="s">
        <v>311</v>
      </c>
      <c r="K358" s="15">
        <v>1000</v>
      </c>
      <c r="L358" s="15" t="s">
        <v>298</v>
      </c>
      <c r="M358" s="15">
        <v>14691225516.174957</v>
      </c>
      <c r="N358" s="15" t="s">
        <v>301</v>
      </c>
      <c r="O358" s="15">
        <v>14</v>
      </c>
      <c r="P358" s="15" t="s">
        <v>225</v>
      </c>
      <c r="Q358" s="15" t="s">
        <v>122</v>
      </c>
      <c r="R358" s="15" t="s">
        <v>5</v>
      </c>
      <c r="S358" s="15" t="s">
        <v>27</v>
      </c>
      <c r="T358" s="11" t="s">
        <v>60</v>
      </c>
      <c r="U358" s="15" t="s">
        <v>132</v>
      </c>
      <c r="V358" s="15" t="s">
        <v>316</v>
      </c>
      <c r="W358" s="15" t="s">
        <v>332</v>
      </c>
      <c r="X358" s="3" t="s">
        <v>512</v>
      </c>
      <c r="Y358" s="15" t="s">
        <v>1</v>
      </c>
    </row>
    <row r="359" spans="1:25" s="15" customFormat="1" ht="34.299999999999997" customHeight="1">
      <c r="A359" s="15" t="s">
        <v>158</v>
      </c>
      <c r="B359" s="15" t="s">
        <v>62</v>
      </c>
      <c r="C359" s="15">
        <v>2018</v>
      </c>
      <c r="D359" s="15" t="s">
        <v>63</v>
      </c>
      <c r="E359" s="15" t="s">
        <v>0</v>
      </c>
      <c r="F359" s="15" t="s">
        <v>172</v>
      </c>
      <c r="G359" s="15" t="s">
        <v>2</v>
      </c>
      <c r="H359" s="15" t="s">
        <v>10</v>
      </c>
      <c r="I359" s="16" t="s">
        <v>168</v>
      </c>
      <c r="J359" s="16" t="s">
        <v>311</v>
      </c>
      <c r="K359" s="15">
        <v>1000</v>
      </c>
      <c r="L359" s="15" t="s">
        <v>298</v>
      </c>
      <c r="M359" s="15">
        <v>14691225516.174957</v>
      </c>
      <c r="N359" s="15" t="s">
        <v>301</v>
      </c>
      <c r="O359" s="15">
        <v>14</v>
      </c>
      <c r="P359" s="15" t="s">
        <v>225</v>
      </c>
      <c r="Q359" s="15" t="s">
        <v>122</v>
      </c>
      <c r="R359" s="15" t="s">
        <v>5</v>
      </c>
      <c r="S359" s="15" t="s">
        <v>27</v>
      </c>
      <c r="T359" s="11" t="s">
        <v>60</v>
      </c>
      <c r="U359" s="15" t="s">
        <v>132</v>
      </c>
      <c r="V359" s="15" t="s">
        <v>316</v>
      </c>
      <c r="W359" s="15" t="s">
        <v>332</v>
      </c>
      <c r="X359" s="3" t="s">
        <v>511</v>
      </c>
      <c r="Y359" s="15" t="s">
        <v>1</v>
      </c>
    </row>
    <row r="360" spans="1:25" s="15" customFormat="1" ht="34.299999999999997" customHeight="1">
      <c r="A360" s="15" t="s">
        <v>158</v>
      </c>
      <c r="B360" s="15" t="s">
        <v>62</v>
      </c>
      <c r="C360" s="15">
        <v>2018</v>
      </c>
      <c r="D360" s="15" t="s">
        <v>63</v>
      </c>
      <c r="E360" s="15" t="s">
        <v>0</v>
      </c>
      <c r="F360" s="15" t="s">
        <v>172</v>
      </c>
      <c r="G360" s="15" t="s">
        <v>2</v>
      </c>
      <c r="H360" s="15" t="s">
        <v>10</v>
      </c>
      <c r="I360" s="16" t="s">
        <v>168</v>
      </c>
      <c r="J360" s="16" t="s">
        <v>311</v>
      </c>
      <c r="K360" s="15">
        <v>1000</v>
      </c>
      <c r="L360" s="15" t="s">
        <v>298</v>
      </c>
      <c r="M360" s="15">
        <v>14691225516.174999</v>
      </c>
      <c r="N360" s="15" t="s">
        <v>301</v>
      </c>
      <c r="O360" s="15">
        <v>14</v>
      </c>
      <c r="P360" s="15" t="s">
        <v>225</v>
      </c>
      <c r="Q360" s="15" t="s">
        <v>122</v>
      </c>
      <c r="R360" s="15" t="s">
        <v>5</v>
      </c>
      <c r="S360" s="15" t="s">
        <v>27</v>
      </c>
      <c r="T360" s="11" t="s">
        <v>60</v>
      </c>
      <c r="U360" s="15" t="s">
        <v>132</v>
      </c>
      <c r="V360" s="15" t="s">
        <v>340</v>
      </c>
      <c r="W360" s="15" t="s">
        <v>320</v>
      </c>
      <c r="X360" s="3" t="s">
        <v>510</v>
      </c>
      <c r="Y360" s="15" t="s">
        <v>2</v>
      </c>
    </row>
    <row r="361" spans="1:25" s="15" customFormat="1" ht="34.299999999999997" customHeight="1">
      <c r="A361" s="6" t="s">
        <v>158</v>
      </c>
      <c r="B361" s="15" t="s">
        <v>62</v>
      </c>
      <c r="C361" s="15">
        <v>2018</v>
      </c>
      <c r="D361" s="15" t="s">
        <v>63</v>
      </c>
      <c r="E361" s="15" t="s">
        <v>0</v>
      </c>
      <c r="F361" s="15" t="s">
        <v>172</v>
      </c>
      <c r="G361" s="15" t="s">
        <v>2</v>
      </c>
      <c r="H361" s="15" t="s">
        <v>10</v>
      </c>
      <c r="I361" s="16" t="s">
        <v>105</v>
      </c>
      <c r="J361" s="16" t="s">
        <v>300</v>
      </c>
      <c r="K361" s="15">
        <v>100</v>
      </c>
      <c r="L361" s="15" t="s">
        <v>312</v>
      </c>
      <c r="M361" s="15">
        <v>1469.1225516174954</v>
      </c>
      <c r="N361" s="6" t="s">
        <v>302</v>
      </c>
      <c r="O361" s="15">
        <v>14</v>
      </c>
      <c r="P361" s="6" t="s">
        <v>225</v>
      </c>
      <c r="Q361" s="15" t="s">
        <v>122</v>
      </c>
      <c r="R361" s="15" t="s">
        <v>5</v>
      </c>
      <c r="S361" s="15" t="s">
        <v>27</v>
      </c>
      <c r="T361" s="11" t="s">
        <v>60</v>
      </c>
      <c r="U361" s="15" t="s">
        <v>132</v>
      </c>
      <c r="V361" s="15" t="s">
        <v>318</v>
      </c>
      <c r="W361" s="15" t="s">
        <v>268</v>
      </c>
      <c r="X361" s="3" t="s">
        <v>503</v>
      </c>
      <c r="Y361" s="15" t="s">
        <v>2</v>
      </c>
    </row>
    <row r="362" spans="1:25" s="15" customFormat="1" ht="34.299999999999997" customHeight="1">
      <c r="A362" s="6" t="s">
        <v>158</v>
      </c>
      <c r="B362" s="15" t="s">
        <v>62</v>
      </c>
      <c r="C362" s="15">
        <v>2018</v>
      </c>
      <c r="D362" s="15" t="s">
        <v>63</v>
      </c>
      <c r="E362" s="15" t="s">
        <v>0</v>
      </c>
      <c r="F362" s="15" t="s">
        <v>172</v>
      </c>
      <c r="G362" s="15" t="s">
        <v>2</v>
      </c>
      <c r="H362" s="15" t="s">
        <v>10</v>
      </c>
      <c r="I362" s="16" t="s">
        <v>105</v>
      </c>
      <c r="J362" s="16" t="s">
        <v>300</v>
      </c>
      <c r="K362" s="15">
        <v>100</v>
      </c>
      <c r="L362" s="15" t="s">
        <v>312</v>
      </c>
      <c r="M362" s="15">
        <v>1469.1225516174954</v>
      </c>
      <c r="N362" s="6" t="s">
        <v>302</v>
      </c>
      <c r="O362" s="15">
        <v>14</v>
      </c>
      <c r="P362" s="6" t="s">
        <v>225</v>
      </c>
      <c r="Q362" s="15" t="s">
        <v>122</v>
      </c>
      <c r="R362" s="15" t="s">
        <v>5</v>
      </c>
      <c r="S362" s="15" t="s">
        <v>27</v>
      </c>
      <c r="T362" s="11" t="s">
        <v>60</v>
      </c>
      <c r="U362" s="15" t="s">
        <v>132</v>
      </c>
      <c r="V362" s="15" t="s">
        <v>318</v>
      </c>
      <c r="W362" s="15" t="s">
        <v>269</v>
      </c>
      <c r="X362" s="3" t="s">
        <v>504</v>
      </c>
      <c r="Y362" s="15" t="s">
        <v>2</v>
      </c>
    </row>
    <row r="363" spans="1:25" s="15" customFormat="1" ht="34.299999999999997" customHeight="1">
      <c r="A363" s="6" t="s">
        <v>158</v>
      </c>
      <c r="B363" s="15" t="s">
        <v>62</v>
      </c>
      <c r="C363" s="15">
        <v>2018</v>
      </c>
      <c r="D363" s="15" t="s">
        <v>63</v>
      </c>
      <c r="E363" s="15" t="s">
        <v>0</v>
      </c>
      <c r="F363" s="15" t="s">
        <v>172</v>
      </c>
      <c r="G363" s="15" t="s">
        <v>2</v>
      </c>
      <c r="H363" s="15" t="s">
        <v>10</v>
      </c>
      <c r="I363" s="16" t="s">
        <v>105</v>
      </c>
      <c r="J363" s="16" t="s">
        <v>300</v>
      </c>
      <c r="K363" s="15">
        <v>100</v>
      </c>
      <c r="L363" s="15" t="s">
        <v>312</v>
      </c>
      <c r="M363" s="15">
        <v>1469.1225516174954</v>
      </c>
      <c r="N363" s="6" t="s">
        <v>302</v>
      </c>
      <c r="O363" s="15">
        <v>14</v>
      </c>
      <c r="P363" s="6" t="s">
        <v>225</v>
      </c>
      <c r="Q363" s="15" t="s">
        <v>122</v>
      </c>
      <c r="R363" s="15" t="s">
        <v>5</v>
      </c>
      <c r="S363" s="15" t="s">
        <v>27</v>
      </c>
      <c r="T363" s="11" t="s">
        <v>60</v>
      </c>
      <c r="U363" s="15" t="s">
        <v>132</v>
      </c>
      <c r="V363" s="15" t="s">
        <v>318</v>
      </c>
      <c r="W363" s="15" t="s">
        <v>270</v>
      </c>
      <c r="X363" s="3" t="s">
        <v>505</v>
      </c>
      <c r="Y363" s="15" t="s">
        <v>1</v>
      </c>
    </row>
    <row r="364" spans="1:25" s="15" customFormat="1" ht="34.299999999999997" customHeight="1">
      <c r="A364" s="6" t="s">
        <v>158</v>
      </c>
      <c r="B364" s="15" t="s">
        <v>62</v>
      </c>
      <c r="C364" s="15">
        <v>2018</v>
      </c>
      <c r="D364" s="15" t="s">
        <v>63</v>
      </c>
      <c r="E364" s="15" t="s">
        <v>0</v>
      </c>
      <c r="F364" s="15" t="s">
        <v>172</v>
      </c>
      <c r="G364" s="15" t="s">
        <v>2</v>
      </c>
      <c r="H364" s="15" t="s">
        <v>10</v>
      </c>
      <c r="I364" s="16" t="s">
        <v>105</v>
      </c>
      <c r="J364" s="16" t="s">
        <v>300</v>
      </c>
      <c r="K364" s="15">
        <v>100</v>
      </c>
      <c r="L364" s="15" t="s">
        <v>312</v>
      </c>
      <c r="M364" s="15">
        <v>1469.1225516174954</v>
      </c>
      <c r="N364" s="6" t="s">
        <v>302</v>
      </c>
      <c r="O364" s="15">
        <v>14</v>
      </c>
      <c r="P364" s="6" t="s">
        <v>225</v>
      </c>
      <c r="Q364" s="15" t="s">
        <v>122</v>
      </c>
      <c r="R364" s="15" t="s">
        <v>5</v>
      </c>
      <c r="S364" s="15" t="s">
        <v>27</v>
      </c>
      <c r="T364" s="11" t="s">
        <v>60</v>
      </c>
      <c r="U364" s="15" t="s">
        <v>132</v>
      </c>
      <c r="V364" s="15" t="s">
        <v>318</v>
      </c>
      <c r="W364" s="15" t="s">
        <v>271</v>
      </c>
      <c r="X364" s="3" t="s">
        <v>506</v>
      </c>
      <c r="Y364" s="15" t="s">
        <v>2</v>
      </c>
    </row>
    <row r="365" spans="1:25" s="15" customFormat="1" ht="34.299999999999997" customHeight="1">
      <c r="A365" s="6" t="s">
        <v>158</v>
      </c>
      <c r="B365" s="15" t="s">
        <v>62</v>
      </c>
      <c r="C365" s="15">
        <v>2018</v>
      </c>
      <c r="D365" s="15" t="s">
        <v>63</v>
      </c>
      <c r="E365" s="15" t="s">
        <v>0</v>
      </c>
      <c r="F365" s="15" t="s">
        <v>172</v>
      </c>
      <c r="G365" s="15" t="s">
        <v>2</v>
      </c>
      <c r="H365" s="15" t="s">
        <v>10</v>
      </c>
      <c r="I365" s="16" t="s">
        <v>105</v>
      </c>
      <c r="J365" s="16" t="s">
        <v>300</v>
      </c>
      <c r="K365" s="15">
        <v>100</v>
      </c>
      <c r="L365" s="15" t="s">
        <v>312</v>
      </c>
      <c r="M365" s="15">
        <v>1469.1225516174954</v>
      </c>
      <c r="N365" s="6" t="s">
        <v>302</v>
      </c>
      <c r="O365" s="15">
        <v>14</v>
      </c>
      <c r="P365" s="6" t="s">
        <v>225</v>
      </c>
      <c r="Q365" s="15" t="s">
        <v>122</v>
      </c>
      <c r="R365" s="15" t="s">
        <v>5</v>
      </c>
      <c r="S365" s="15" t="s">
        <v>27</v>
      </c>
      <c r="T365" s="11" t="s">
        <v>60</v>
      </c>
      <c r="U365" s="15" t="s">
        <v>132</v>
      </c>
      <c r="V365" s="15" t="s">
        <v>318</v>
      </c>
      <c r="W365" s="15" t="s">
        <v>271</v>
      </c>
      <c r="X365" s="3" t="s">
        <v>507</v>
      </c>
      <c r="Y365" s="15" t="s">
        <v>2</v>
      </c>
    </row>
    <row r="366" spans="1:25" s="15" customFormat="1" ht="34.299999999999997" customHeight="1">
      <c r="A366" s="6" t="s">
        <v>158</v>
      </c>
      <c r="B366" s="15" t="s">
        <v>62</v>
      </c>
      <c r="C366" s="15">
        <v>2018</v>
      </c>
      <c r="D366" s="15" t="s">
        <v>63</v>
      </c>
      <c r="E366" s="15" t="s">
        <v>0</v>
      </c>
      <c r="F366" s="15" t="s">
        <v>172</v>
      </c>
      <c r="G366" s="15" t="s">
        <v>2</v>
      </c>
      <c r="H366" s="15" t="s">
        <v>10</v>
      </c>
      <c r="I366" s="16" t="s">
        <v>105</v>
      </c>
      <c r="J366" s="16" t="s">
        <v>300</v>
      </c>
      <c r="K366" s="15">
        <v>100</v>
      </c>
      <c r="L366" s="15" t="s">
        <v>312</v>
      </c>
      <c r="M366" s="15">
        <v>1469.1225516174954</v>
      </c>
      <c r="N366" s="6" t="s">
        <v>302</v>
      </c>
      <c r="O366" s="15">
        <v>14</v>
      </c>
      <c r="P366" s="6" t="s">
        <v>225</v>
      </c>
      <c r="Q366" s="15" t="s">
        <v>122</v>
      </c>
      <c r="R366" s="15" t="s">
        <v>5</v>
      </c>
      <c r="S366" s="15" t="s">
        <v>27</v>
      </c>
      <c r="T366" s="11" t="s">
        <v>60</v>
      </c>
      <c r="U366" s="15" t="s">
        <v>132</v>
      </c>
      <c r="V366" s="15" t="s">
        <v>318</v>
      </c>
      <c r="W366" s="15" t="s">
        <v>271</v>
      </c>
      <c r="X366" s="3" t="s">
        <v>509</v>
      </c>
      <c r="Y366" s="15" t="s">
        <v>2</v>
      </c>
    </row>
    <row r="367" spans="1:25" s="15" customFormat="1" ht="34.299999999999997" customHeight="1">
      <c r="A367" s="6" t="s">
        <v>158</v>
      </c>
      <c r="B367" s="15" t="s">
        <v>62</v>
      </c>
      <c r="C367" s="15">
        <v>2018</v>
      </c>
      <c r="D367" s="15" t="s">
        <v>63</v>
      </c>
      <c r="E367" s="15" t="s">
        <v>0</v>
      </c>
      <c r="F367" s="15" t="s">
        <v>172</v>
      </c>
      <c r="G367" s="15" t="s">
        <v>2</v>
      </c>
      <c r="H367" s="15" t="s">
        <v>10</v>
      </c>
      <c r="I367" s="16" t="s">
        <v>105</v>
      </c>
      <c r="J367" s="16" t="s">
        <v>300</v>
      </c>
      <c r="K367" s="15">
        <v>100</v>
      </c>
      <c r="L367" s="15" t="s">
        <v>312</v>
      </c>
      <c r="M367" s="15">
        <v>1469.1225516174954</v>
      </c>
      <c r="N367" s="6" t="s">
        <v>302</v>
      </c>
      <c r="O367" s="15">
        <v>14</v>
      </c>
      <c r="P367" s="6" t="s">
        <v>225</v>
      </c>
      <c r="Q367" s="15" t="s">
        <v>122</v>
      </c>
      <c r="R367" s="15" t="s">
        <v>5</v>
      </c>
      <c r="S367" s="15" t="s">
        <v>27</v>
      </c>
      <c r="T367" s="11" t="s">
        <v>60</v>
      </c>
      <c r="U367" s="15" t="s">
        <v>132</v>
      </c>
      <c r="V367" s="15" t="s">
        <v>316</v>
      </c>
      <c r="W367" s="15" t="s">
        <v>332</v>
      </c>
      <c r="X367" s="3" t="s">
        <v>518</v>
      </c>
      <c r="Y367" s="15" t="s">
        <v>2</v>
      </c>
    </row>
    <row r="368" spans="1:25" s="15" customFormat="1" ht="34.299999999999997" customHeight="1">
      <c r="A368" s="6" t="s">
        <v>158</v>
      </c>
      <c r="B368" s="15" t="s">
        <v>62</v>
      </c>
      <c r="C368" s="15">
        <v>2018</v>
      </c>
      <c r="D368" s="15" t="s">
        <v>63</v>
      </c>
      <c r="E368" s="15" t="s">
        <v>0</v>
      </c>
      <c r="F368" s="15" t="s">
        <v>172</v>
      </c>
      <c r="G368" s="15" t="s">
        <v>2</v>
      </c>
      <c r="H368" s="15" t="s">
        <v>10</v>
      </c>
      <c r="I368" s="16" t="s">
        <v>105</v>
      </c>
      <c r="J368" s="16" t="s">
        <v>300</v>
      </c>
      <c r="K368" s="15">
        <v>100</v>
      </c>
      <c r="L368" s="15" t="s">
        <v>312</v>
      </c>
      <c r="M368" s="15">
        <v>1469.1225516174954</v>
      </c>
      <c r="N368" s="6" t="s">
        <v>302</v>
      </c>
      <c r="O368" s="15">
        <v>14</v>
      </c>
      <c r="P368" s="6" t="s">
        <v>225</v>
      </c>
      <c r="Q368" s="15" t="s">
        <v>122</v>
      </c>
      <c r="R368" s="15" t="s">
        <v>5</v>
      </c>
      <c r="S368" s="15" t="s">
        <v>27</v>
      </c>
      <c r="T368" s="11" t="s">
        <v>60</v>
      </c>
      <c r="U368" s="15" t="s">
        <v>132</v>
      </c>
      <c r="V368" s="15" t="s">
        <v>316</v>
      </c>
      <c r="W368" s="15" t="s">
        <v>332</v>
      </c>
      <c r="X368" s="3" t="s">
        <v>513</v>
      </c>
      <c r="Y368" s="15" t="s">
        <v>2</v>
      </c>
    </row>
    <row r="369" spans="1:25" s="15" customFormat="1" ht="34.299999999999997" customHeight="1">
      <c r="A369" s="6" t="s">
        <v>158</v>
      </c>
      <c r="B369" s="15" t="s">
        <v>62</v>
      </c>
      <c r="C369" s="15">
        <v>2018</v>
      </c>
      <c r="D369" s="15" t="s">
        <v>63</v>
      </c>
      <c r="E369" s="15" t="s">
        <v>0</v>
      </c>
      <c r="F369" s="15" t="s">
        <v>172</v>
      </c>
      <c r="G369" s="15" t="s">
        <v>2</v>
      </c>
      <c r="H369" s="15" t="s">
        <v>10</v>
      </c>
      <c r="I369" s="16" t="s">
        <v>105</v>
      </c>
      <c r="J369" s="16" t="s">
        <v>300</v>
      </c>
      <c r="K369" s="15">
        <v>100</v>
      </c>
      <c r="L369" s="15" t="s">
        <v>312</v>
      </c>
      <c r="M369" s="15">
        <v>1469.1225516174954</v>
      </c>
      <c r="N369" s="6" t="s">
        <v>302</v>
      </c>
      <c r="O369" s="15">
        <v>14</v>
      </c>
      <c r="P369" s="6" t="s">
        <v>225</v>
      </c>
      <c r="Q369" s="15" t="s">
        <v>122</v>
      </c>
      <c r="R369" s="15" t="s">
        <v>5</v>
      </c>
      <c r="S369" s="15" t="s">
        <v>27</v>
      </c>
      <c r="T369" s="11" t="s">
        <v>60</v>
      </c>
      <c r="U369" s="15" t="s">
        <v>132</v>
      </c>
      <c r="V369" s="15" t="s">
        <v>316</v>
      </c>
      <c r="W369" s="15" t="s">
        <v>332</v>
      </c>
      <c r="X369" s="3" t="s">
        <v>512</v>
      </c>
      <c r="Y369" s="15" t="s">
        <v>2</v>
      </c>
    </row>
    <row r="370" spans="1:25" s="15" customFormat="1" ht="34.299999999999997" customHeight="1">
      <c r="A370" s="6" t="s">
        <v>158</v>
      </c>
      <c r="B370" s="15" t="s">
        <v>62</v>
      </c>
      <c r="C370" s="15">
        <v>2018</v>
      </c>
      <c r="D370" s="15" t="s">
        <v>63</v>
      </c>
      <c r="E370" s="15" t="s">
        <v>0</v>
      </c>
      <c r="F370" s="15" t="s">
        <v>172</v>
      </c>
      <c r="G370" s="15" t="s">
        <v>2</v>
      </c>
      <c r="H370" s="15" t="s">
        <v>10</v>
      </c>
      <c r="I370" s="16" t="s">
        <v>105</v>
      </c>
      <c r="J370" s="16" t="s">
        <v>300</v>
      </c>
      <c r="K370" s="15">
        <v>100</v>
      </c>
      <c r="L370" s="15" t="s">
        <v>312</v>
      </c>
      <c r="M370" s="15">
        <v>1469.1225516174954</v>
      </c>
      <c r="N370" s="6" t="s">
        <v>302</v>
      </c>
      <c r="O370" s="15">
        <v>14</v>
      </c>
      <c r="P370" s="6" t="s">
        <v>225</v>
      </c>
      <c r="Q370" s="15" t="s">
        <v>122</v>
      </c>
      <c r="R370" s="15" t="s">
        <v>5</v>
      </c>
      <c r="S370" s="15" t="s">
        <v>27</v>
      </c>
      <c r="T370" s="11" t="s">
        <v>60</v>
      </c>
      <c r="U370" s="15" t="s">
        <v>132</v>
      </c>
      <c r="V370" s="15" t="s">
        <v>316</v>
      </c>
      <c r="W370" s="15" t="s">
        <v>332</v>
      </c>
      <c r="X370" s="3" t="s">
        <v>517</v>
      </c>
      <c r="Y370" s="15" t="s">
        <v>2</v>
      </c>
    </row>
    <row r="371" spans="1:25" s="15" customFormat="1" ht="34.299999999999997" customHeight="1">
      <c r="A371" s="6" t="s">
        <v>158</v>
      </c>
      <c r="B371" s="15" t="s">
        <v>62</v>
      </c>
      <c r="C371" s="15">
        <v>2018</v>
      </c>
      <c r="D371" s="15" t="s">
        <v>63</v>
      </c>
      <c r="E371" s="15" t="s">
        <v>0</v>
      </c>
      <c r="F371" s="15" t="s">
        <v>172</v>
      </c>
      <c r="G371" s="15" t="s">
        <v>2</v>
      </c>
      <c r="H371" s="15" t="s">
        <v>10</v>
      </c>
      <c r="I371" s="16" t="s">
        <v>105</v>
      </c>
      <c r="J371" s="16" t="s">
        <v>300</v>
      </c>
      <c r="K371" s="15">
        <v>100</v>
      </c>
      <c r="L371" s="15" t="s">
        <v>312</v>
      </c>
      <c r="M371" s="15">
        <v>1469.1225516174954</v>
      </c>
      <c r="N371" s="6" t="s">
        <v>302</v>
      </c>
      <c r="O371" s="15">
        <v>14</v>
      </c>
      <c r="P371" s="6" t="s">
        <v>225</v>
      </c>
      <c r="Q371" s="15" t="s">
        <v>122</v>
      </c>
      <c r="R371" s="15" t="s">
        <v>5</v>
      </c>
      <c r="S371" s="15" t="s">
        <v>27</v>
      </c>
      <c r="T371" s="11" t="s">
        <v>60</v>
      </c>
      <c r="U371" s="15" t="s">
        <v>132</v>
      </c>
      <c r="V371" s="15" t="s">
        <v>316</v>
      </c>
      <c r="W371" s="15" t="s">
        <v>332</v>
      </c>
      <c r="X371" s="3" t="s">
        <v>516</v>
      </c>
      <c r="Y371" s="15" t="s">
        <v>2</v>
      </c>
    </row>
    <row r="372" spans="1:25" s="15" customFormat="1" ht="34.299999999999997" customHeight="1">
      <c r="A372" s="6" t="s">
        <v>158</v>
      </c>
      <c r="B372" s="15" t="s">
        <v>62</v>
      </c>
      <c r="C372" s="15">
        <v>2018</v>
      </c>
      <c r="D372" s="15" t="s">
        <v>63</v>
      </c>
      <c r="E372" s="15" t="s">
        <v>0</v>
      </c>
      <c r="F372" s="15" t="s">
        <v>172</v>
      </c>
      <c r="G372" s="15" t="s">
        <v>2</v>
      </c>
      <c r="H372" s="15" t="s">
        <v>10</v>
      </c>
      <c r="I372" s="16" t="s">
        <v>105</v>
      </c>
      <c r="J372" s="16" t="s">
        <v>300</v>
      </c>
      <c r="K372" s="15">
        <v>100</v>
      </c>
      <c r="L372" s="15" t="s">
        <v>312</v>
      </c>
      <c r="M372" s="15">
        <v>1469.1225516174954</v>
      </c>
      <c r="N372" s="6" t="s">
        <v>302</v>
      </c>
      <c r="O372" s="15">
        <v>14</v>
      </c>
      <c r="P372" s="6" t="s">
        <v>225</v>
      </c>
      <c r="Q372" s="15" t="s">
        <v>122</v>
      </c>
      <c r="R372" s="15" t="s">
        <v>5</v>
      </c>
      <c r="S372" s="15" t="s">
        <v>27</v>
      </c>
      <c r="T372" s="11" t="s">
        <v>60</v>
      </c>
      <c r="U372" s="15" t="s">
        <v>132</v>
      </c>
      <c r="V372" s="15" t="s">
        <v>316</v>
      </c>
      <c r="W372" s="15" t="s">
        <v>332</v>
      </c>
      <c r="X372" s="3" t="s">
        <v>515</v>
      </c>
      <c r="Y372" s="15" t="s">
        <v>2</v>
      </c>
    </row>
    <row r="373" spans="1:25" s="15" customFormat="1" ht="34.299999999999997" customHeight="1">
      <c r="A373" s="6" t="s">
        <v>158</v>
      </c>
      <c r="B373" s="15" t="s">
        <v>62</v>
      </c>
      <c r="C373" s="15">
        <v>2018</v>
      </c>
      <c r="D373" s="15" t="s">
        <v>63</v>
      </c>
      <c r="E373" s="15" t="s">
        <v>0</v>
      </c>
      <c r="F373" s="15" t="s">
        <v>172</v>
      </c>
      <c r="G373" s="15" t="s">
        <v>2</v>
      </c>
      <c r="H373" s="15" t="s">
        <v>10</v>
      </c>
      <c r="I373" s="16" t="s">
        <v>105</v>
      </c>
      <c r="J373" s="16" t="s">
        <v>300</v>
      </c>
      <c r="K373" s="15">
        <v>100</v>
      </c>
      <c r="L373" s="15" t="s">
        <v>312</v>
      </c>
      <c r="M373" s="15">
        <v>1469.1225516174954</v>
      </c>
      <c r="N373" s="6" t="s">
        <v>302</v>
      </c>
      <c r="O373" s="15">
        <v>14</v>
      </c>
      <c r="P373" s="6" t="s">
        <v>225</v>
      </c>
      <c r="Q373" s="15" t="s">
        <v>122</v>
      </c>
      <c r="R373" s="15" t="s">
        <v>5</v>
      </c>
      <c r="S373" s="15" t="s">
        <v>27</v>
      </c>
      <c r="T373" s="11" t="s">
        <v>60</v>
      </c>
      <c r="U373" s="15" t="s">
        <v>132</v>
      </c>
      <c r="V373" s="15" t="s">
        <v>316</v>
      </c>
      <c r="W373" s="15" t="s">
        <v>332</v>
      </c>
      <c r="X373" s="3" t="s">
        <v>514</v>
      </c>
      <c r="Y373" s="15" t="s">
        <v>2</v>
      </c>
    </row>
    <row r="374" spans="1:25" s="15" customFormat="1" ht="34.299999999999997" customHeight="1">
      <c r="A374" s="6" t="s">
        <v>158</v>
      </c>
      <c r="B374" s="15" t="s">
        <v>62</v>
      </c>
      <c r="C374" s="15">
        <v>2018</v>
      </c>
      <c r="D374" s="15" t="s">
        <v>63</v>
      </c>
      <c r="E374" s="15" t="s">
        <v>0</v>
      </c>
      <c r="F374" s="15" t="s">
        <v>172</v>
      </c>
      <c r="G374" s="15" t="s">
        <v>2</v>
      </c>
      <c r="H374" s="15" t="s">
        <v>10</v>
      </c>
      <c r="I374" s="16" t="s">
        <v>105</v>
      </c>
      <c r="J374" s="16" t="s">
        <v>300</v>
      </c>
      <c r="K374" s="15">
        <v>100</v>
      </c>
      <c r="L374" s="15" t="s">
        <v>312</v>
      </c>
      <c r="M374" s="15">
        <v>1469.1225516174954</v>
      </c>
      <c r="N374" s="6" t="s">
        <v>302</v>
      </c>
      <c r="O374" s="15">
        <v>14</v>
      </c>
      <c r="P374" s="6" t="s">
        <v>225</v>
      </c>
      <c r="Q374" s="15" t="s">
        <v>122</v>
      </c>
      <c r="R374" s="15" t="s">
        <v>5</v>
      </c>
      <c r="S374" s="15" t="s">
        <v>27</v>
      </c>
      <c r="T374" s="11" t="s">
        <v>60</v>
      </c>
      <c r="U374" s="15" t="s">
        <v>132</v>
      </c>
      <c r="V374" s="15" t="s">
        <v>316</v>
      </c>
      <c r="W374" s="15" t="s">
        <v>332</v>
      </c>
      <c r="X374" s="3" t="s">
        <v>513</v>
      </c>
      <c r="Y374" s="15" t="s">
        <v>2</v>
      </c>
    </row>
    <row r="375" spans="1:25" s="15" customFormat="1" ht="34.299999999999997" customHeight="1">
      <c r="A375" s="6" t="s">
        <v>158</v>
      </c>
      <c r="B375" s="15" t="s">
        <v>62</v>
      </c>
      <c r="C375" s="15">
        <v>2018</v>
      </c>
      <c r="D375" s="15" t="s">
        <v>63</v>
      </c>
      <c r="E375" s="15" t="s">
        <v>0</v>
      </c>
      <c r="F375" s="15" t="s">
        <v>172</v>
      </c>
      <c r="G375" s="15" t="s">
        <v>2</v>
      </c>
      <c r="H375" s="15" t="s">
        <v>10</v>
      </c>
      <c r="I375" s="16" t="s">
        <v>105</v>
      </c>
      <c r="J375" s="16" t="s">
        <v>300</v>
      </c>
      <c r="K375" s="15">
        <v>100</v>
      </c>
      <c r="L375" s="15" t="s">
        <v>312</v>
      </c>
      <c r="M375" s="15">
        <v>1469.1225516174954</v>
      </c>
      <c r="N375" s="6" t="s">
        <v>302</v>
      </c>
      <c r="O375" s="15">
        <v>14</v>
      </c>
      <c r="P375" s="6" t="s">
        <v>225</v>
      </c>
      <c r="Q375" s="15" t="s">
        <v>122</v>
      </c>
      <c r="R375" s="15" t="s">
        <v>5</v>
      </c>
      <c r="S375" s="15" t="s">
        <v>27</v>
      </c>
      <c r="T375" s="11" t="s">
        <v>60</v>
      </c>
      <c r="U375" s="15" t="s">
        <v>132</v>
      </c>
      <c r="V375" s="15" t="s">
        <v>316</v>
      </c>
      <c r="W375" s="15" t="s">
        <v>332</v>
      </c>
      <c r="X375" s="3" t="s">
        <v>512</v>
      </c>
      <c r="Y375" s="15" t="s">
        <v>2</v>
      </c>
    </row>
    <row r="376" spans="1:25" s="15" customFormat="1" ht="34.299999999999997" customHeight="1">
      <c r="A376" s="6" t="s">
        <v>158</v>
      </c>
      <c r="B376" s="15" t="s">
        <v>62</v>
      </c>
      <c r="C376" s="15">
        <v>2018</v>
      </c>
      <c r="D376" s="15" t="s">
        <v>63</v>
      </c>
      <c r="E376" s="15" t="s">
        <v>0</v>
      </c>
      <c r="F376" s="15" t="s">
        <v>172</v>
      </c>
      <c r="G376" s="15" t="s">
        <v>2</v>
      </c>
      <c r="H376" s="15" t="s">
        <v>10</v>
      </c>
      <c r="I376" s="16" t="s">
        <v>105</v>
      </c>
      <c r="J376" s="16" t="s">
        <v>300</v>
      </c>
      <c r="K376" s="15">
        <v>100</v>
      </c>
      <c r="L376" s="15" t="s">
        <v>312</v>
      </c>
      <c r="M376" s="15">
        <v>1469.1225516174954</v>
      </c>
      <c r="N376" s="6" t="s">
        <v>302</v>
      </c>
      <c r="O376" s="15">
        <v>14</v>
      </c>
      <c r="P376" s="6" t="s">
        <v>225</v>
      </c>
      <c r="Q376" s="15" t="s">
        <v>122</v>
      </c>
      <c r="R376" s="15" t="s">
        <v>5</v>
      </c>
      <c r="S376" s="15" t="s">
        <v>27</v>
      </c>
      <c r="T376" s="11" t="s">
        <v>60</v>
      </c>
      <c r="U376" s="15" t="s">
        <v>132</v>
      </c>
      <c r="V376" s="15" t="s">
        <v>316</v>
      </c>
      <c r="W376" s="15" t="s">
        <v>332</v>
      </c>
      <c r="X376" s="3" t="s">
        <v>511</v>
      </c>
      <c r="Y376" s="15" t="s">
        <v>2</v>
      </c>
    </row>
    <row r="377" spans="1:25" s="15" customFormat="1" ht="34.299999999999997" customHeight="1">
      <c r="A377" s="6" t="s">
        <v>158</v>
      </c>
      <c r="B377" s="15" t="s">
        <v>62</v>
      </c>
      <c r="C377" s="15">
        <v>2018</v>
      </c>
      <c r="D377" s="15" t="s">
        <v>63</v>
      </c>
      <c r="E377" s="15" t="s">
        <v>0</v>
      </c>
      <c r="F377" s="15" t="s">
        <v>172</v>
      </c>
      <c r="G377" s="15" t="s">
        <v>2</v>
      </c>
      <c r="H377" s="15" t="s">
        <v>10</v>
      </c>
      <c r="I377" s="16" t="s">
        <v>105</v>
      </c>
      <c r="J377" s="16" t="s">
        <v>300</v>
      </c>
      <c r="K377" s="15">
        <v>1000</v>
      </c>
      <c r="L377" s="15" t="s">
        <v>298</v>
      </c>
      <c r="M377" s="15">
        <v>14691.225516174954</v>
      </c>
      <c r="N377" s="6" t="s">
        <v>302</v>
      </c>
      <c r="O377" s="15">
        <v>14</v>
      </c>
      <c r="P377" s="6" t="s">
        <v>225</v>
      </c>
      <c r="Q377" s="15" t="s">
        <v>122</v>
      </c>
      <c r="R377" s="15" t="s">
        <v>5</v>
      </c>
      <c r="S377" s="15" t="s">
        <v>27</v>
      </c>
      <c r="T377" s="11" t="s">
        <v>60</v>
      </c>
      <c r="U377" s="15" t="s">
        <v>132</v>
      </c>
      <c r="V377" s="15" t="s">
        <v>318</v>
      </c>
      <c r="W377" s="15" t="s">
        <v>268</v>
      </c>
      <c r="X377" s="3" t="s">
        <v>503</v>
      </c>
      <c r="Y377" s="15" t="s">
        <v>2</v>
      </c>
    </row>
    <row r="378" spans="1:25" s="15" customFormat="1" ht="34.299999999999997" customHeight="1">
      <c r="A378" s="6" t="s">
        <v>158</v>
      </c>
      <c r="B378" s="15" t="s">
        <v>62</v>
      </c>
      <c r="C378" s="15">
        <v>2018</v>
      </c>
      <c r="D378" s="15" t="s">
        <v>63</v>
      </c>
      <c r="E378" s="15" t="s">
        <v>0</v>
      </c>
      <c r="F378" s="15" t="s">
        <v>172</v>
      </c>
      <c r="G378" s="15" t="s">
        <v>2</v>
      </c>
      <c r="H378" s="15" t="s">
        <v>10</v>
      </c>
      <c r="I378" s="16" t="s">
        <v>105</v>
      </c>
      <c r="J378" s="16" t="s">
        <v>300</v>
      </c>
      <c r="K378" s="15">
        <v>1000</v>
      </c>
      <c r="L378" s="15" t="s">
        <v>298</v>
      </c>
      <c r="M378" s="15">
        <v>14691.225516174954</v>
      </c>
      <c r="N378" s="6" t="s">
        <v>302</v>
      </c>
      <c r="O378" s="15">
        <v>14</v>
      </c>
      <c r="P378" s="6" t="s">
        <v>225</v>
      </c>
      <c r="Q378" s="15" t="s">
        <v>122</v>
      </c>
      <c r="R378" s="15" t="s">
        <v>5</v>
      </c>
      <c r="S378" s="15" t="s">
        <v>27</v>
      </c>
      <c r="T378" s="11" t="s">
        <v>60</v>
      </c>
      <c r="U378" s="15" t="s">
        <v>132</v>
      </c>
      <c r="V378" s="15" t="s">
        <v>318</v>
      </c>
      <c r="W378" s="15" t="s">
        <v>269</v>
      </c>
      <c r="X378" s="3" t="s">
        <v>504</v>
      </c>
      <c r="Y378" s="15" t="s">
        <v>2</v>
      </c>
    </row>
    <row r="379" spans="1:25" s="15" customFormat="1" ht="34.299999999999997" customHeight="1">
      <c r="A379" s="6" t="s">
        <v>158</v>
      </c>
      <c r="B379" s="15" t="s">
        <v>62</v>
      </c>
      <c r="C379" s="15">
        <v>2018</v>
      </c>
      <c r="D379" s="15" t="s">
        <v>63</v>
      </c>
      <c r="E379" s="15" t="s">
        <v>0</v>
      </c>
      <c r="F379" s="15" t="s">
        <v>172</v>
      </c>
      <c r="G379" s="15" t="s">
        <v>2</v>
      </c>
      <c r="H379" s="15" t="s">
        <v>10</v>
      </c>
      <c r="I379" s="16" t="s">
        <v>105</v>
      </c>
      <c r="J379" s="16" t="s">
        <v>300</v>
      </c>
      <c r="K379" s="15">
        <v>1000</v>
      </c>
      <c r="L379" s="15" t="s">
        <v>298</v>
      </c>
      <c r="M379" s="15">
        <v>14691.225516174954</v>
      </c>
      <c r="N379" s="6" t="s">
        <v>302</v>
      </c>
      <c r="O379" s="15">
        <v>14</v>
      </c>
      <c r="P379" s="6" t="s">
        <v>225</v>
      </c>
      <c r="Q379" s="15" t="s">
        <v>122</v>
      </c>
      <c r="R379" s="15" t="s">
        <v>5</v>
      </c>
      <c r="S379" s="15" t="s">
        <v>27</v>
      </c>
      <c r="T379" s="11" t="s">
        <v>60</v>
      </c>
      <c r="U379" s="15" t="s">
        <v>132</v>
      </c>
      <c r="V379" s="15" t="s">
        <v>318</v>
      </c>
      <c r="W379" s="15" t="s">
        <v>270</v>
      </c>
      <c r="X379" s="3" t="s">
        <v>505</v>
      </c>
      <c r="Y379" s="15" t="s">
        <v>1</v>
      </c>
    </row>
    <row r="380" spans="1:25" s="15" customFormat="1" ht="34.299999999999997" customHeight="1">
      <c r="A380" s="6" t="s">
        <v>158</v>
      </c>
      <c r="B380" s="15" t="s">
        <v>62</v>
      </c>
      <c r="C380" s="15">
        <v>2018</v>
      </c>
      <c r="D380" s="15" t="s">
        <v>63</v>
      </c>
      <c r="E380" s="15" t="s">
        <v>0</v>
      </c>
      <c r="F380" s="15" t="s">
        <v>172</v>
      </c>
      <c r="G380" s="15" t="s">
        <v>2</v>
      </c>
      <c r="H380" s="15" t="s">
        <v>10</v>
      </c>
      <c r="I380" s="16" t="s">
        <v>105</v>
      </c>
      <c r="J380" s="16" t="s">
        <v>300</v>
      </c>
      <c r="K380" s="15">
        <v>1000</v>
      </c>
      <c r="L380" s="15" t="s">
        <v>298</v>
      </c>
      <c r="M380" s="15">
        <v>14691.225516174954</v>
      </c>
      <c r="N380" s="6" t="s">
        <v>302</v>
      </c>
      <c r="O380" s="15">
        <v>14</v>
      </c>
      <c r="P380" s="6" t="s">
        <v>225</v>
      </c>
      <c r="Q380" s="15" t="s">
        <v>122</v>
      </c>
      <c r="R380" s="15" t="s">
        <v>5</v>
      </c>
      <c r="S380" s="15" t="s">
        <v>27</v>
      </c>
      <c r="T380" s="11" t="s">
        <v>60</v>
      </c>
      <c r="U380" s="15" t="s">
        <v>132</v>
      </c>
      <c r="V380" s="15" t="s">
        <v>318</v>
      </c>
      <c r="W380" s="15" t="s">
        <v>271</v>
      </c>
      <c r="X380" s="3" t="s">
        <v>506</v>
      </c>
      <c r="Y380" s="15" t="s">
        <v>2</v>
      </c>
    </row>
    <row r="381" spans="1:25" s="15" customFormat="1" ht="34.299999999999997" customHeight="1">
      <c r="A381" s="6" t="s">
        <v>158</v>
      </c>
      <c r="B381" s="15" t="s">
        <v>62</v>
      </c>
      <c r="C381" s="15">
        <v>2018</v>
      </c>
      <c r="D381" s="15" t="s">
        <v>63</v>
      </c>
      <c r="E381" s="15" t="s">
        <v>0</v>
      </c>
      <c r="F381" s="15" t="s">
        <v>172</v>
      </c>
      <c r="G381" s="15" t="s">
        <v>2</v>
      </c>
      <c r="H381" s="15" t="s">
        <v>10</v>
      </c>
      <c r="I381" s="16" t="s">
        <v>105</v>
      </c>
      <c r="J381" s="16" t="s">
        <v>300</v>
      </c>
      <c r="K381" s="15">
        <v>1000</v>
      </c>
      <c r="L381" s="15" t="s">
        <v>298</v>
      </c>
      <c r="M381" s="15">
        <v>14691.225516174954</v>
      </c>
      <c r="N381" s="6" t="s">
        <v>302</v>
      </c>
      <c r="O381" s="15">
        <v>14</v>
      </c>
      <c r="P381" s="6" t="s">
        <v>225</v>
      </c>
      <c r="Q381" s="15" t="s">
        <v>122</v>
      </c>
      <c r="R381" s="15" t="s">
        <v>5</v>
      </c>
      <c r="S381" s="15" t="s">
        <v>27</v>
      </c>
      <c r="T381" s="11" t="s">
        <v>60</v>
      </c>
      <c r="U381" s="15" t="s">
        <v>132</v>
      </c>
      <c r="V381" s="15" t="s">
        <v>318</v>
      </c>
      <c r="W381" s="15" t="s">
        <v>271</v>
      </c>
      <c r="X381" s="3" t="s">
        <v>507</v>
      </c>
      <c r="Y381" s="15" t="s">
        <v>1</v>
      </c>
    </row>
    <row r="382" spans="1:25" s="15" customFormat="1" ht="34.299999999999997" customHeight="1">
      <c r="A382" s="6" t="s">
        <v>158</v>
      </c>
      <c r="B382" s="15" t="s">
        <v>62</v>
      </c>
      <c r="C382" s="15">
        <v>2018</v>
      </c>
      <c r="D382" s="15" t="s">
        <v>63</v>
      </c>
      <c r="E382" s="15" t="s">
        <v>0</v>
      </c>
      <c r="F382" s="15" t="s">
        <v>172</v>
      </c>
      <c r="G382" s="15" t="s">
        <v>2</v>
      </c>
      <c r="H382" s="15" t="s">
        <v>10</v>
      </c>
      <c r="I382" s="16" t="s">
        <v>105</v>
      </c>
      <c r="J382" s="16" t="s">
        <v>300</v>
      </c>
      <c r="K382" s="15">
        <v>1000</v>
      </c>
      <c r="L382" s="15" t="s">
        <v>298</v>
      </c>
      <c r="M382" s="15">
        <v>14691.225516174954</v>
      </c>
      <c r="N382" s="6" t="s">
        <v>302</v>
      </c>
      <c r="O382" s="15">
        <v>14</v>
      </c>
      <c r="P382" s="6" t="s">
        <v>225</v>
      </c>
      <c r="Q382" s="15" t="s">
        <v>122</v>
      </c>
      <c r="R382" s="15" t="s">
        <v>5</v>
      </c>
      <c r="S382" s="15" t="s">
        <v>27</v>
      </c>
      <c r="T382" s="11" t="s">
        <v>60</v>
      </c>
      <c r="U382" s="15" t="s">
        <v>132</v>
      </c>
      <c r="V382" s="15" t="s">
        <v>318</v>
      </c>
      <c r="W382" s="15" t="s">
        <v>271</v>
      </c>
      <c r="X382" s="3" t="s">
        <v>508</v>
      </c>
      <c r="Y382" s="15" t="s">
        <v>1</v>
      </c>
    </row>
    <row r="383" spans="1:25" s="15" customFormat="1" ht="34.299999999999997" customHeight="1">
      <c r="A383" s="6" t="s">
        <v>158</v>
      </c>
      <c r="B383" s="15" t="s">
        <v>62</v>
      </c>
      <c r="C383" s="15">
        <v>2018</v>
      </c>
      <c r="D383" s="15" t="s">
        <v>63</v>
      </c>
      <c r="E383" s="15" t="s">
        <v>0</v>
      </c>
      <c r="F383" s="15" t="s">
        <v>172</v>
      </c>
      <c r="G383" s="15" t="s">
        <v>2</v>
      </c>
      <c r="H383" s="15" t="s">
        <v>10</v>
      </c>
      <c r="I383" s="16" t="s">
        <v>105</v>
      </c>
      <c r="J383" s="16" t="s">
        <v>300</v>
      </c>
      <c r="K383" s="15">
        <v>1000</v>
      </c>
      <c r="L383" s="15" t="s">
        <v>298</v>
      </c>
      <c r="M383" s="15">
        <v>14691.225516174954</v>
      </c>
      <c r="N383" s="6" t="s">
        <v>302</v>
      </c>
      <c r="O383" s="15">
        <v>14</v>
      </c>
      <c r="P383" s="6" t="s">
        <v>225</v>
      </c>
      <c r="Q383" s="15" t="s">
        <v>122</v>
      </c>
      <c r="R383" s="15" t="s">
        <v>5</v>
      </c>
      <c r="S383" s="15" t="s">
        <v>27</v>
      </c>
      <c r="T383" s="11" t="s">
        <v>60</v>
      </c>
      <c r="U383" s="15" t="s">
        <v>132</v>
      </c>
      <c r="V383" s="15" t="s">
        <v>316</v>
      </c>
      <c r="W383" s="15" t="s">
        <v>332</v>
      </c>
      <c r="X383" s="3" t="s">
        <v>518</v>
      </c>
      <c r="Y383" s="15" t="s">
        <v>2</v>
      </c>
    </row>
    <row r="384" spans="1:25" s="15" customFormat="1" ht="34.299999999999997" customHeight="1">
      <c r="A384" s="6" t="s">
        <v>158</v>
      </c>
      <c r="B384" s="15" t="s">
        <v>62</v>
      </c>
      <c r="C384" s="15">
        <v>2018</v>
      </c>
      <c r="D384" s="15" t="s">
        <v>63</v>
      </c>
      <c r="E384" s="15" t="s">
        <v>0</v>
      </c>
      <c r="F384" s="15" t="s">
        <v>172</v>
      </c>
      <c r="G384" s="15" t="s">
        <v>2</v>
      </c>
      <c r="H384" s="15" t="s">
        <v>10</v>
      </c>
      <c r="I384" s="16" t="s">
        <v>105</v>
      </c>
      <c r="J384" s="16" t="s">
        <v>300</v>
      </c>
      <c r="K384" s="15">
        <v>1000</v>
      </c>
      <c r="L384" s="15" t="s">
        <v>298</v>
      </c>
      <c r="M384" s="15">
        <v>14691.225516174954</v>
      </c>
      <c r="N384" s="6" t="s">
        <v>302</v>
      </c>
      <c r="O384" s="15">
        <v>14</v>
      </c>
      <c r="P384" s="6" t="s">
        <v>225</v>
      </c>
      <c r="Q384" s="15" t="s">
        <v>122</v>
      </c>
      <c r="R384" s="15" t="s">
        <v>5</v>
      </c>
      <c r="S384" s="15" t="s">
        <v>27</v>
      </c>
      <c r="T384" s="11" t="s">
        <v>60</v>
      </c>
      <c r="U384" s="15" t="s">
        <v>132</v>
      </c>
      <c r="V384" s="15" t="s">
        <v>316</v>
      </c>
      <c r="W384" s="15" t="s">
        <v>332</v>
      </c>
      <c r="X384" s="3" t="s">
        <v>513</v>
      </c>
      <c r="Y384" s="15" t="s">
        <v>2</v>
      </c>
    </row>
    <row r="385" spans="1:25" s="15" customFormat="1" ht="34.299999999999997" customHeight="1">
      <c r="A385" s="6" t="s">
        <v>158</v>
      </c>
      <c r="B385" s="15" t="s">
        <v>62</v>
      </c>
      <c r="C385" s="15">
        <v>2018</v>
      </c>
      <c r="D385" s="15" t="s">
        <v>63</v>
      </c>
      <c r="E385" s="15" t="s">
        <v>0</v>
      </c>
      <c r="F385" s="15" t="s">
        <v>172</v>
      </c>
      <c r="G385" s="15" t="s">
        <v>2</v>
      </c>
      <c r="H385" s="15" t="s">
        <v>10</v>
      </c>
      <c r="I385" s="16" t="s">
        <v>105</v>
      </c>
      <c r="J385" s="16" t="s">
        <v>300</v>
      </c>
      <c r="K385" s="15">
        <v>1000</v>
      </c>
      <c r="L385" s="15" t="s">
        <v>298</v>
      </c>
      <c r="M385" s="15">
        <v>14691.225516174954</v>
      </c>
      <c r="N385" s="6" t="s">
        <v>302</v>
      </c>
      <c r="O385" s="15">
        <v>14</v>
      </c>
      <c r="P385" s="6" t="s">
        <v>225</v>
      </c>
      <c r="Q385" s="15" t="s">
        <v>122</v>
      </c>
      <c r="R385" s="15" t="s">
        <v>5</v>
      </c>
      <c r="S385" s="15" t="s">
        <v>27</v>
      </c>
      <c r="T385" s="11" t="s">
        <v>60</v>
      </c>
      <c r="U385" s="15" t="s">
        <v>132</v>
      </c>
      <c r="V385" s="15" t="s">
        <v>316</v>
      </c>
      <c r="W385" s="15" t="s">
        <v>332</v>
      </c>
      <c r="X385" s="3" t="s">
        <v>512</v>
      </c>
      <c r="Y385" s="15" t="s">
        <v>2</v>
      </c>
    </row>
    <row r="386" spans="1:25" s="15" customFormat="1" ht="34.299999999999997" customHeight="1">
      <c r="A386" s="6" t="s">
        <v>158</v>
      </c>
      <c r="B386" s="15" t="s">
        <v>62</v>
      </c>
      <c r="C386" s="15">
        <v>2018</v>
      </c>
      <c r="D386" s="15" t="s">
        <v>63</v>
      </c>
      <c r="E386" s="15" t="s">
        <v>0</v>
      </c>
      <c r="F386" s="15" t="s">
        <v>172</v>
      </c>
      <c r="G386" s="15" t="s">
        <v>2</v>
      </c>
      <c r="H386" s="15" t="s">
        <v>10</v>
      </c>
      <c r="I386" s="16" t="s">
        <v>105</v>
      </c>
      <c r="J386" s="16" t="s">
        <v>300</v>
      </c>
      <c r="K386" s="15">
        <v>1000</v>
      </c>
      <c r="L386" s="15" t="s">
        <v>298</v>
      </c>
      <c r="M386" s="15">
        <v>14691.225516174954</v>
      </c>
      <c r="N386" s="6" t="s">
        <v>302</v>
      </c>
      <c r="O386" s="15">
        <v>14</v>
      </c>
      <c r="P386" s="6" t="s">
        <v>225</v>
      </c>
      <c r="Q386" s="15" t="s">
        <v>122</v>
      </c>
      <c r="R386" s="15" t="s">
        <v>5</v>
      </c>
      <c r="S386" s="15" t="s">
        <v>27</v>
      </c>
      <c r="T386" s="11" t="s">
        <v>60</v>
      </c>
      <c r="U386" s="15" t="s">
        <v>132</v>
      </c>
      <c r="V386" s="15" t="s">
        <v>316</v>
      </c>
      <c r="W386" s="15" t="s">
        <v>332</v>
      </c>
      <c r="X386" s="3" t="s">
        <v>517</v>
      </c>
      <c r="Y386" s="15" t="s">
        <v>1</v>
      </c>
    </row>
    <row r="387" spans="1:25" s="15" customFormat="1" ht="34.299999999999997" customHeight="1">
      <c r="A387" s="6" t="s">
        <v>158</v>
      </c>
      <c r="B387" s="15" t="s">
        <v>62</v>
      </c>
      <c r="C387" s="15">
        <v>2018</v>
      </c>
      <c r="D387" s="15" t="s">
        <v>63</v>
      </c>
      <c r="E387" s="15" t="s">
        <v>0</v>
      </c>
      <c r="F387" s="15" t="s">
        <v>172</v>
      </c>
      <c r="G387" s="15" t="s">
        <v>2</v>
      </c>
      <c r="H387" s="15" t="s">
        <v>10</v>
      </c>
      <c r="I387" s="16" t="s">
        <v>105</v>
      </c>
      <c r="J387" s="16" t="s">
        <v>300</v>
      </c>
      <c r="K387" s="15">
        <v>1000</v>
      </c>
      <c r="L387" s="15" t="s">
        <v>298</v>
      </c>
      <c r="M387" s="15">
        <v>14691.225516174954</v>
      </c>
      <c r="N387" s="6" t="s">
        <v>302</v>
      </c>
      <c r="O387" s="15">
        <v>14</v>
      </c>
      <c r="P387" s="6" t="s">
        <v>225</v>
      </c>
      <c r="Q387" s="15" t="s">
        <v>122</v>
      </c>
      <c r="R387" s="15" t="s">
        <v>5</v>
      </c>
      <c r="S387" s="15" t="s">
        <v>27</v>
      </c>
      <c r="T387" s="11" t="s">
        <v>60</v>
      </c>
      <c r="U387" s="15" t="s">
        <v>132</v>
      </c>
      <c r="V387" s="15" t="s">
        <v>316</v>
      </c>
      <c r="W387" s="15" t="s">
        <v>332</v>
      </c>
      <c r="X387" s="3" t="s">
        <v>516</v>
      </c>
      <c r="Y387" s="15" t="s">
        <v>2</v>
      </c>
    </row>
    <row r="388" spans="1:25" s="15" customFormat="1" ht="34.299999999999997" customHeight="1">
      <c r="A388" s="6" t="s">
        <v>158</v>
      </c>
      <c r="B388" s="15" t="s">
        <v>62</v>
      </c>
      <c r="C388" s="15">
        <v>2018</v>
      </c>
      <c r="D388" s="15" t="s">
        <v>63</v>
      </c>
      <c r="E388" s="15" t="s">
        <v>0</v>
      </c>
      <c r="F388" s="15" t="s">
        <v>172</v>
      </c>
      <c r="G388" s="15" t="s">
        <v>2</v>
      </c>
      <c r="H388" s="15" t="s">
        <v>10</v>
      </c>
      <c r="I388" s="16" t="s">
        <v>105</v>
      </c>
      <c r="J388" s="16" t="s">
        <v>300</v>
      </c>
      <c r="K388" s="15">
        <v>1000</v>
      </c>
      <c r="L388" s="15" t="s">
        <v>298</v>
      </c>
      <c r="M388" s="15">
        <v>14691.225516174954</v>
      </c>
      <c r="N388" s="6" t="s">
        <v>302</v>
      </c>
      <c r="O388" s="15">
        <v>14</v>
      </c>
      <c r="P388" s="6" t="s">
        <v>225</v>
      </c>
      <c r="Q388" s="15" t="s">
        <v>122</v>
      </c>
      <c r="R388" s="15" t="s">
        <v>5</v>
      </c>
      <c r="S388" s="15" t="s">
        <v>27</v>
      </c>
      <c r="T388" s="11" t="s">
        <v>60</v>
      </c>
      <c r="U388" s="15" t="s">
        <v>132</v>
      </c>
      <c r="V388" s="15" t="s">
        <v>316</v>
      </c>
      <c r="W388" s="15" t="s">
        <v>332</v>
      </c>
      <c r="X388" s="3" t="s">
        <v>515</v>
      </c>
      <c r="Y388" s="15" t="s">
        <v>2</v>
      </c>
    </row>
    <row r="389" spans="1:25" s="15" customFormat="1" ht="34.299999999999997" customHeight="1">
      <c r="A389" s="6" t="s">
        <v>158</v>
      </c>
      <c r="B389" s="15" t="s">
        <v>62</v>
      </c>
      <c r="C389" s="15">
        <v>2018</v>
      </c>
      <c r="D389" s="15" t="s">
        <v>63</v>
      </c>
      <c r="E389" s="15" t="s">
        <v>0</v>
      </c>
      <c r="F389" s="15" t="s">
        <v>172</v>
      </c>
      <c r="G389" s="15" t="s">
        <v>2</v>
      </c>
      <c r="H389" s="15" t="s">
        <v>10</v>
      </c>
      <c r="I389" s="16" t="s">
        <v>105</v>
      </c>
      <c r="J389" s="16" t="s">
        <v>300</v>
      </c>
      <c r="K389" s="15">
        <v>1000</v>
      </c>
      <c r="L389" s="15" t="s">
        <v>298</v>
      </c>
      <c r="M389" s="15">
        <v>14691.225516174954</v>
      </c>
      <c r="N389" s="6" t="s">
        <v>302</v>
      </c>
      <c r="O389" s="15">
        <v>14</v>
      </c>
      <c r="P389" s="6" t="s">
        <v>225</v>
      </c>
      <c r="Q389" s="15" t="s">
        <v>122</v>
      </c>
      <c r="R389" s="15" t="s">
        <v>5</v>
      </c>
      <c r="S389" s="15" t="s">
        <v>27</v>
      </c>
      <c r="T389" s="11" t="s">
        <v>60</v>
      </c>
      <c r="U389" s="15" t="s">
        <v>132</v>
      </c>
      <c r="V389" s="15" t="s">
        <v>316</v>
      </c>
      <c r="W389" s="15" t="s">
        <v>332</v>
      </c>
      <c r="X389" s="3" t="s">
        <v>514</v>
      </c>
      <c r="Y389" s="15" t="s">
        <v>2</v>
      </c>
    </row>
    <row r="390" spans="1:25" s="15" customFormat="1" ht="34.299999999999997" customHeight="1">
      <c r="A390" s="6" t="s">
        <v>158</v>
      </c>
      <c r="B390" s="15" t="s">
        <v>62</v>
      </c>
      <c r="C390" s="15">
        <v>2018</v>
      </c>
      <c r="D390" s="15" t="s">
        <v>63</v>
      </c>
      <c r="E390" s="15" t="s">
        <v>0</v>
      </c>
      <c r="F390" s="15" t="s">
        <v>172</v>
      </c>
      <c r="G390" s="15" t="s">
        <v>2</v>
      </c>
      <c r="H390" s="15" t="s">
        <v>10</v>
      </c>
      <c r="I390" s="16" t="s">
        <v>105</v>
      </c>
      <c r="J390" s="16" t="s">
        <v>300</v>
      </c>
      <c r="K390" s="15">
        <v>1000</v>
      </c>
      <c r="L390" s="15" t="s">
        <v>298</v>
      </c>
      <c r="M390" s="15">
        <v>14691.225516174954</v>
      </c>
      <c r="N390" s="6" t="s">
        <v>302</v>
      </c>
      <c r="O390" s="15">
        <v>14</v>
      </c>
      <c r="P390" s="6" t="s">
        <v>225</v>
      </c>
      <c r="Q390" s="15" t="s">
        <v>122</v>
      </c>
      <c r="R390" s="15" t="s">
        <v>5</v>
      </c>
      <c r="S390" s="15" t="s">
        <v>27</v>
      </c>
      <c r="T390" s="11" t="s">
        <v>60</v>
      </c>
      <c r="U390" s="15" t="s">
        <v>132</v>
      </c>
      <c r="V390" s="15" t="s">
        <v>316</v>
      </c>
      <c r="W390" s="15" t="s">
        <v>332</v>
      </c>
      <c r="X390" s="3" t="s">
        <v>513</v>
      </c>
      <c r="Y390" s="15" t="s">
        <v>1</v>
      </c>
    </row>
    <row r="391" spans="1:25" s="15" customFormat="1" ht="34.299999999999997" customHeight="1">
      <c r="A391" s="6" t="s">
        <v>158</v>
      </c>
      <c r="B391" s="15" t="s">
        <v>62</v>
      </c>
      <c r="C391" s="15">
        <v>2018</v>
      </c>
      <c r="D391" s="15" t="s">
        <v>63</v>
      </c>
      <c r="E391" s="15" t="s">
        <v>0</v>
      </c>
      <c r="F391" s="15" t="s">
        <v>172</v>
      </c>
      <c r="G391" s="15" t="s">
        <v>2</v>
      </c>
      <c r="H391" s="15" t="s">
        <v>10</v>
      </c>
      <c r="I391" s="16" t="s">
        <v>105</v>
      </c>
      <c r="J391" s="16" t="s">
        <v>300</v>
      </c>
      <c r="K391" s="15">
        <v>1000</v>
      </c>
      <c r="L391" s="15" t="s">
        <v>298</v>
      </c>
      <c r="M391" s="15">
        <v>14691.225516174954</v>
      </c>
      <c r="N391" s="6" t="s">
        <v>302</v>
      </c>
      <c r="O391" s="15">
        <v>14</v>
      </c>
      <c r="P391" s="6" t="s">
        <v>225</v>
      </c>
      <c r="Q391" s="15" t="s">
        <v>122</v>
      </c>
      <c r="R391" s="15" t="s">
        <v>5</v>
      </c>
      <c r="S391" s="15" t="s">
        <v>27</v>
      </c>
      <c r="T391" s="11" t="s">
        <v>60</v>
      </c>
      <c r="U391" s="15" t="s">
        <v>132</v>
      </c>
      <c r="V391" s="15" t="s">
        <v>316</v>
      </c>
      <c r="W391" s="15" t="s">
        <v>332</v>
      </c>
      <c r="X391" s="3" t="s">
        <v>512</v>
      </c>
      <c r="Y391" s="15" t="s">
        <v>2</v>
      </c>
    </row>
    <row r="392" spans="1:25" s="15" customFormat="1" ht="34.299999999999997" customHeight="1">
      <c r="A392" s="6" t="s">
        <v>158</v>
      </c>
      <c r="B392" s="15" t="s">
        <v>62</v>
      </c>
      <c r="C392" s="15">
        <v>2018</v>
      </c>
      <c r="D392" s="15" t="s">
        <v>63</v>
      </c>
      <c r="E392" s="15" t="s">
        <v>0</v>
      </c>
      <c r="F392" s="15" t="s">
        <v>172</v>
      </c>
      <c r="G392" s="15" t="s">
        <v>2</v>
      </c>
      <c r="H392" s="15" t="s">
        <v>10</v>
      </c>
      <c r="I392" s="16" t="s">
        <v>105</v>
      </c>
      <c r="J392" s="16" t="s">
        <v>300</v>
      </c>
      <c r="K392" s="15">
        <v>1000</v>
      </c>
      <c r="L392" s="15" t="s">
        <v>298</v>
      </c>
      <c r="M392" s="15">
        <v>14691.225516174954</v>
      </c>
      <c r="N392" s="6" t="s">
        <v>302</v>
      </c>
      <c r="O392" s="15">
        <v>14</v>
      </c>
      <c r="P392" s="6" t="s">
        <v>225</v>
      </c>
      <c r="Q392" s="15" t="s">
        <v>122</v>
      </c>
      <c r="R392" s="15" t="s">
        <v>5</v>
      </c>
      <c r="S392" s="15" t="s">
        <v>27</v>
      </c>
      <c r="T392" s="11" t="s">
        <v>60</v>
      </c>
      <c r="U392" s="15" t="s">
        <v>132</v>
      </c>
      <c r="V392" s="15" t="s">
        <v>316</v>
      </c>
      <c r="W392" s="15" t="s">
        <v>332</v>
      </c>
      <c r="X392" s="3" t="s">
        <v>519</v>
      </c>
      <c r="Y392" s="15" t="s">
        <v>2</v>
      </c>
    </row>
    <row r="393" spans="1:25" s="15" customFormat="1" ht="34.299999999999997" customHeight="1">
      <c r="A393" s="6" t="s">
        <v>158</v>
      </c>
      <c r="B393" s="15" t="s">
        <v>62</v>
      </c>
      <c r="C393" s="15">
        <v>2018</v>
      </c>
      <c r="D393" s="15" t="s">
        <v>63</v>
      </c>
      <c r="E393" s="15" t="s">
        <v>0</v>
      </c>
      <c r="F393" s="15" t="s">
        <v>172</v>
      </c>
      <c r="G393" s="15" t="s">
        <v>2</v>
      </c>
      <c r="H393" s="15" t="s">
        <v>10</v>
      </c>
      <c r="I393" s="16" t="s">
        <v>105</v>
      </c>
      <c r="J393" s="16" t="s">
        <v>300</v>
      </c>
      <c r="K393" s="15">
        <v>1000</v>
      </c>
      <c r="L393" s="15" t="s">
        <v>298</v>
      </c>
      <c r="M393" s="15">
        <v>14691.225516174954</v>
      </c>
      <c r="N393" s="6" t="s">
        <v>302</v>
      </c>
      <c r="O393" s="15">
        <v>14</v>
      </c>
      <c r="P393" s="6" t="s">
        <v>225</v>
      </c>
      <c r="Q393" s="15" t="s">
        <v>122</v>
      </c>
      <c r="R393" s="15" t="s">
        <v>5</v>
      </c>
      <c r="S393" s="15" t="s">
        <v>27</v>
      </c>
      <c r="T393" s="11" t="s">
        <v>60</v>
      </c>
      <c r="U393" s="15" t="s">
        <v>132</v>
      </c>
      <c r="V393" s="15" t="s">
        <v>340</v>
      </c>
      <c r="W393" s="15" t="s">
        <v>320</v>
      </c>
      <c r="X393" s="3" t="s">
        <v>510</v>
      </c>
      <c r="Y393" s="15" t="s">
        <v>1</v>
      </c>
    </row>
    <row r="394" spans="1:25" s="15" customFormat="1" ht="34.299999999999997" customHeight="1">
      <c r="A394" s="15" t="s">
        <v>159</v>
      </c>
      <c r="B394" s="15" t="s">
        <v>22</v>
      </c>
      <c r="C394" s="15">
        <v>2018</v>
      </c>
      <c r="D394" s="3" t="s">
        <v>23</v>
      </c>
      <c r="E394" s="15" t="s">
        <v>74</v>
      </c>
      <c r="F394" s="15" t="s">
        <v>70</v>
      </c>
      <c r="G394" s="15" t="s">
        <v>2</v>
      </c>
      <c r="H394" s="15" t="s">
        <v>11</v>
      </c>
      <c r="I394" s="20" t="s">
        <v>97</v>
      </c>
      <c r="J394" s="16" t="s">
        <v>300</v>
      </c>
      <c r="K394" s="15">
        <v>0.1</v>
      </c>
      <c r="L394" s="15" t="s">
        <v>297</v>
      </c>
      <c r="M394" s="15">
        <v>373.33333333333331</v>
      </c>
      <c r="N394" s="15" t="s">
        <v>297</v>
      </c>
      <c r="O394" s="15">
        <v>45</v>
      </c>
      <c r="P394" s="15" t="s">
        <v>12</v>
      </c>
      <c r="Q394" s="15" t="s">
        <v>122</v>
      </c>
      <c r="R394" s="15" t="s">
        <v>173</v>
      </c>
      <c r="S394" s="15" t="s">
        <v>34</v>
      </c>
      <c r="T394" s="15" t="s">
        <v>68</v>
      </c>
      <c r="U394" s="15" t="s">
        <v>13</v>
      </c>
      <c r="V394" s="15" t="s">
        <v>340</v>
      </c>
      <c r="W394" s="15" t="s">
        <v>320</v>
      </c>
      <c r="X394" s="3" t="s">
        <v>520</v>
      </c>
      <c r="Y394" s="15" t="s">
        <v>2</v>
      </c>
    </row>
    <row r="395" spans="1:25" s="15" customFormat="1" ht="34.299999999999997" customHeight="1">
      <c r="A395" s="15" t="s">
        <v>159</v>
      </c>
      <c r="B395" s="15" t="s">
        <v>22</v>
      </c>
      <c r="C395" s="15">
        <v>2018</v>
      </c>
      <c r="D395" s="3" t="s">
        <v>23</v>
      </c>
      <c r="E395" s="15" t="s">
        <v>74</v>
      </c>
      <c r="F395" s="15" t="s">
        <v>70</v>
      </c>
      <c r="G395" s="15" t="s">
        <v>2</v>
      </c>
      <c r="H395" s="15" t="s">
        <v>11</v>
      </c>
      <c r="I395" s="20" t="s">
        <v>97</v>
      </c>
      <c r="J395" s="16" t="s">
        <v>300</v>
      </c>
      <c r="K395" s="15">
        <v>0.1</v>
      </c>
      <c r="L395" s="15" t="s">
        <v>297</v>
      </c>
      <c r="M395" s="15">
        <v>373.33333333333331</v>
      </c>
      <c r="N395" s="15" t="s">
        <v>297</v>
      </c>
      <c r="O395" s="15">
        <v>45</v>
      </c>
      <c r="P395" s="15" t="s">
        <v>12</v>
      </c>
      <c r="Q395" s="15" t="s">
        <v>124</v>
      </c>
      <c r="R395" s="15" t="s">
        <v>173</v>
      </c>
      <c r="S395" s="15" t="s">
        <v>34</v>
      </c>
      <c r="T395" s="15" t="s">
        <v>68</v>
      </c>
      <c r="U395" s="15" t="s">
        <v>13</v>
      </c>
      <c r="V395" s="15" t="s">
        <v>340</v>
      </c>
      <c r="W395" s="15" t="s">
        <v>319</v>
      </c>
      <c r="X395" s="3" t="s">
        <v>466</v>
      </c>
      <c r="Y395" s="15" t="s">
        <v>2</v>
      </c>
    </row>
    <row r="396" spans="1:25" s="15" customFormat="1" ht="34.299999999999997" customHeight="1">
      <c r="A396" s="15" t="s">
        <v>159</v>
      </c>
      <c r="B396" s="15" t="s">
        <v>22</v>
      </c>
      <c r="C396" s="15">
        <v>2018</v>
      </c>
      <c r="D396" s="3" t="s">
        <v>23</v>
      </c>
      <c r="E396" s="15" t="s">
        <v>74</v>
      </c>
      <c r="F396" s="15" t="s">
        <v>70</v>
      </c>
      <c r="G396" s="15" t="s">
        <v>2</v>
      </c>
      <c r="H396" s="15" t="s">
        <v>11</v>
      </c>
      <c r="I396" s="20" t="s">
        <v>97</v>
      </c>
      <c r="J396" s="16" t="s">
        <v>300</v>
      </c>
      <c r="K396" s="15">
        <v>0.1</v>
      </c>
      <c r="L396" s="15" t="s">
        <v>297</v>
      </c>
      <c r="M396" s="15">
        <v>373.33333333333331</v>
      </c>
      <c r="N396" s="15" t="s">
        <v>297</v>
      </c>
      <c r="O396" s="15">
        <v>45</v>
      </c>
      <c r="P396" s="15" t="s">
        <v>12</v>
      </c>
      <c r="Q396" s="15" t="s">
        <v>124</v>
      </c>
      <c r="R396" s="15" t="s">
        <v>173</v>
      </c>
      <c r="S396" s="15" t="s">
        <v>34</v>
      </c>
      <c r="T396" s="15" t="s">
        <v>68</v>
      </c>
      <c r="U396" s="15" t="s">
        <v>13</v>
      </c>
      <c r="V396" s="15" t="s">
        <v>340</v>
      </c>
      <c r="W396" s="15" t="s">
        <v>319</v>
      </c>
      <c r="X396" s="3" t="s">
        <v>521</v>
      </c>
      <c r="Y396" s="15" t="s">
        <v>2</v>
      </c>
    </row>
    <row r="397" spans="1:25" s="15" customFormat="1" ht="34.299999999999997" customHeight="1">
      <c r="A397" s="15" t="s">
        <v>159</v>
      </c>
      <c r="B397" s="15" t="s">
        <v>22</v>
      </c>
      <c r="C397" s="15">
        <v>2018</v>
      </c>
      <c r="D397" s="3" t="s">
        <v>23</v>
      </c>
      <c r="E397" s="15" t="s">
        <v>74</v>
      </c>
      <c r="F397" s="15" t="s">
        <v>70</v>
      </c>
      <c r="G397" s="15" t="s">
        <v>2</v>
      </c>
      <c r="H397" s="15" t="s">
        <v>11</v>
      </c>
      <c r="I397" s="20" t="s">
        <v>97</v>
      </c>
      <c r="J397" s="16" t="s">
        <v>300</v>
      </c>
      <c r="K397" s="15">
        <v>0.1</v>
      </c>
      <c r="L397" s="15" t="s">
        <v>297</v>
      </c>
      <c r="M397" s="15">
        <v>373.33333333333331</v>
      </c>
      <c r="N397" s="15" t="s">
        <v>297</v>
      </c>
      <c r="O397" s="15">
        <v>45</v>
      </c>
      <c r="P397" s="15" t="s">
        <v>12</v>
      </c>
      <c r="Q397" s="15" t="s">
        <v>124</v>
      </c>
      <c r="R397" s="15" t="s">
        <v>173</v>
      </c>
      <c r="S397" s="15" t="s">
        <v>34</v>
      </c>
      <c r="T397" s="15" t="s">
        <v>68</v>
      </c>
      <c r="U397" s="15" t="s">
        <v>13</v>
      </c>
      <c r="V397" s="15" t="s">
        <v>317</v>
      </c>
      <c r="W397" s="15" t="s">
        <v>336</v>
      </c>
      <c r="X397" s="3" t="s">
        <v>523</v>
      </c>
      <c r="Y397" s="15" t="s">
        <v>2</v>
      </c>
    </row>
    <row r="398" spans="1:25" s="15" customFormat="1" ht="34.299999999999997" customHeight="1">
      <c r="A398" s="15" t="s">
        <v>159</v>
      </c>
      <c r="B398" s="15" t="s">
        <v>22</v>
      </c>
      <c r="C398" s="15">
        <v>2018</v>
      </c>
      <c r="D398" s="3" t="s">
        <v>23</v>
      </c>
      <c r="E398" s="15" t="s">
        <v>74</v>
      </c>
      <c r="F398" s="15" t="s">
        <v>70</v>
      </c>
      <c r="G398" s="15" t="s">
        <v>2</v>
      </c>
      <c r="H398" s="15" t="s">
        <v>11</v>
      </c>
      <c r="I398" s="20" t="s">
        <v>97</v>
      </c>
      <c r="J398" s="16" t="s">
        <v>300</v>
      </c>
      <c r="K398" s="15">
        <v>0.1</v>
      </c>
      <c r="L398" s="15" t="s">
        <v>297</v>
      </c>
      <c r="M398" s="15">
        <v>373.33333333333331</v>
      </c>
      <c r="N398" s="15" t="s">
        <v>297</v>
      </c>
      <c r="O398" s="15">
        <v>45</v>
      </c>
      <c r="P398" s="15" t="s">
        <v>12</v>
      </c>
      <c r="Q398" s="15" t="s">
        <v>124</v>
      </c>
      <c r="R398" s="15" t="s">
        <v>173</v>
      </c>
      <c r="S398" s="15" t="s">
        <v>34</v>
      </c>
      <c r="T398" s="15" t="s">
        <v>68</v>
      </c>
      <c r="U398" s="15" t="s">
        <v>13</v>
      </c>
      <c r="V398" s="15" t="s">
        <v>317</v>
      </c>
      <c r="W398" s="15" t="s">
        <v>335</v>
      </c>
      <c r="X398" s="3" t="s">
        <v>522</v>
      </c>
      <c r="Y398" s="15" t="s">
        <v>2</v>
      </c>
    </row>
    <row r="399" spans="1:25" s="15" customFormat="1" ht="34.299999999999997" customHeight="1">
      <c r="A399" s="15" t="s">
        <v>159</v>
      </c>
      <c r="B399" s="15" t="s">
        <v>22</v>
      </c>
      <c r="C399" s="15">
        <v>2018</v>
      </c>
      <c r="D399" s="3" t="s">
        <v>23</v>
      </c>
      <c r="E399" s="15" t="s">
        <v>74</v>
      </c>
      <c r="F399" s="15" t="s">
        <v>70</v>
      </c>
      <c r="G399" s="15" t="s">
        <v>2</v>
      </c>
      <c r="H399" s="15" t="s">
        <v>11</v>
      </c>
      <c r="I399" s="20" t="s">
        <v>97</v>
      </c>
      <c r="J399" s="16" t="s">
        <v>300</v>
      </c>
      <c r="K399" s="15">
        <v>0.1</v>
      </c>
      <c r="L399" s="15" t="s">
        <v>297</v>
      </c>
      <c r="M399" s="15">
        <v>373.33333333333331</v>
      </c>
      <c r="N399" s="15" t="s">
        <v>297</v>
      </c>
      <c r="O399" s="15">
        <v>45</v>
      </c>
      <c r="P399" s="15" t="s">
        <v>12</v>
      </c>
      <c r="Q399" s="15" t="s">
        <v>124</v>
      </c>
      <c r="R399" s="15" t="s">
        <v>173</v>
      </c>
      <c r="S399" s="15" t="s">
        <v>34</v>
      </c>
      <c r="T399" s="15" t="s">
        <v>68</v>
      </c>
      <c r="U399" s="15" t="s">
        <v>13</v>
      </c>
      <c r="V399" s="15" t="s">
        <v>317</v>
      </c>
      <c r="W399" s="15" t="s">
        <v>336</v>
      </c>
      <c r="X399" s="3" t="s">
        <v>470</v>
      </c>
      <c r="Y399" s="15" t="s">
        <v>2</v>
      </c>
    </row>
    <row r="400" spans="1:25" s="15" customFormat="1" ht="34.299999999999997" customHeight="1">
      <c r="A400" s="15" t="s">
        <v>159</v>
      </c>
      <c r="B400" s="15" t="s">
        <v>22</v>
      </c>
      <c r="C400" s="15">
        <v>2018</v>
      </c>
      <c r="D400" s="3" t="s">
        <v>23</v>
      </c>
      <c r="E400" s="15" t="s">
        <v>76</v>
      </c>
      <c r="F400" s="15" t="s">
        <v>70</v>
      </c>
      <c r="G400" s="15" t="s">
        <v>2</v>
      </c>
      <c r="H400" s="15" t="s">
        <v>11</v>
      </c>
      <c r="I400" s="20" t="s">
        <v>100</v>
      </c>
      <c r="J400" s="16" t="s">
        <v>313</v>
      </c>
      <c r="K400" s="15">
        <v>0.1</v>
      </c>
      <c r="L400" s="15" t="s">
        <v>297</v>
      </c>
      <c r="M400" s="15">
        <v>373.33333333333331</v>
      </c>
      <c r="N400" s="15" t="s">
        <v>297</v>
      </c>
      <c r="O400" s="15">
        <v>45</v>
      </c>
      <c r="P400" s="15" t="s">
        <v>12</v>
      </c>
      <c r="Q400" s="15" t="s">
        <v>124</v>
      </c>
      <c r="R400" s="15" t="s">
        <v>173</v>
      </c>
      <c r="S400" s="15" t="s">
        <v>34</v>
      </c>
      <c r="T400" s="15" t="s">
        <v>68</v>
      </c>
      <c r="U400" s="15" t="s">
        <v>13</v>
      </c>
      <c r="V400" s="15" t="s">
        <v>340</v>
      </c>
      <c r="W400" s="15" t="s">
        <v>320</v>
      </c>
      <c r="X400" s="3" t="s">
        <v>520</v>
      </c>
      <c r="Y400" s="15" t="s">
        <v>2</v>
      </c>
    </row>
    <row r="401" spans="1:25" s="15" customFormat="1" ht="34.299999999999997" customHeight="1">
      <c r="A401" s="15" t="s">
        <v>159</v>
      </c>
      <c r="B401" s="15" t="s">
        <v>22</v>
      </c>
      <c r="C401" s="15">
        <v>2018</v>
      </c>
      <c r="D401" s="3" t="s">
        <v>23</v>
      </c>
      <c r="E401" s="15" t="s">
        <v>76</v>
      </c>
      <c r="F401" s="15" t="s">
        <v>70</v>
      </c>
      <c r="G401" s="15" t="s">
        <v>2</v>
      </c>
      <c r="H401" s="15" t="s">
        <v>11</v>
      </c>
      <c r="I401" s="20" t="s">
        <v>100</v>
      </c>
      <c r="J401" s="16" t="s">
        <v>313</v>
      </c>
      <c r="K401" s="15">
        <v>0.1</v>
      </c>
      <c r="L401" s="15" t="s">
        <v>297</v>
      </c>
      <c r="M401" s="15">
        <v>373.33333333333331</v>
      </c>
      <c r="N401" s="15" t="s">
        <v>297</v>
      </c>
      <c r="O401" s="15">
        <v>45</v>
      </c>
      <c r="P401" s="15" t="s">
        <v>12</v>
      </c>
      <c r="Q401" s="15" t="s">
        <v>124</v>
      </c>
      <c r="R401" s="15" t="s">
        <v>173</v>
      </c>
      <c r="S401" s="15" t="s">
        <v>34</v>
      </c>
      <c r="T401" s="15" t="s">
        <v>68</v>
      </c>
      <c r="U401" s="15" t="s">
        <v>13</v>
      </c>
      <c r="V401" s="15" t="s">
        <v>340</v>
      </c>
      <c r="W401" s="15" t="s">
        <v>319</v>
      </c>
      <c r="X401" s="3" t="s">
        <v>466</v>
      </c>
      <c r="Y401" s="15" t="s">
        <v>2</v>
      </c>
    </row>
    <row r="402" spans="1:25" s="15" customFormat="1" ht="34.299999999999997" customHeight="1">
      <c r="A402" s="15" t="s">
        <v>159</v>
      </c>
      <c r="B402" s="15" t="s">
        <v>22</v>
      </c>
      <c r="C402" s="15">
        <v>2018</v>
      </c>
      <c r="D402" s="3" t="s">
        <v>23</v>
      </c>
      <c r="E402" s="15" t="s">
        <v>76</v>
      </c>
      <c r="F402" s="15" t="s">
        <v>70</v>
      </c>
      <c r="G402" s="15" t="s">
        <v>2</v>
      </c>
      <c r="H402" s="15" t="s">
        <v>11</v>
      </c>
      <c r="I402" s="20" t="s">
        <v>100</v>
      </c>
      <c r="J402" s="16" t="s">
        <v>313</v>
      </c>
      <c r="K402" s="15">
        <v>0.1</v>
      </c>
      <c r="L402" s="15" t="s">
        <v>297</v>
      </c>
      <c r="M402" s="15">
        <v>373.33333333333331</v>
      </c>
      <c r="N402" s="15" t="s">
        <v>297</v>
      </c>
      <c r="O402" s="15">
        <v>45</v>
      </c>
      <c r="P402" s="15" t="s">
        <v>12</v>
      </c>
      <c r="Q402" s="15" t="s">
        <v>124</v>
      </c>
      <c r="R402" s="15" t="s">
        <v>173</v>
      </c>
      <c r="S402" s="15" t="s">
        <v>34</v>
      </c>
      <c r="T402" s="15" t="s">
        <v>68</v>
      </c>
      <c r="U402" s="15" t="s">
        <v>13</v>
      </c>
      <c r="V402" s="15" t="s">
        <v>340</v>
      </c>
      <c r="W402" s="15" t="s">
        <v>319</v>
      </c>
      <c r="X402" s="3" t="s">
        <v>521</v>
      </c>
      <c r="Y402" s="15" t="s">
        <v>2</v>
      </c>
    </row>
    <row r="403" spans="1:25" s="15" customFormat="1" ht="34.299999999999997" customHeight="1">
      <c r="A403" s="15" t="s">
        <v>159</v>
      </c>
      <c r="B403" s="15" t="s">
        <v>22</v>
      </c>
      <c r="C403" s="15">
        <v>2018</v>
      </c>
      <c r="D403" s="3" t="s">
        <v>23</v>
      </c>
      <c r="E403" s="15" t="s">
        <v>76</v>
      </c>
      <c r="F403" s="15" t="s">
        <v>70</v>
      </c>
      <c r="G403" s="15" t="s">
        <v>2</v>
      </c>
      <c r="H403" s="15" t="s">
        <v>11</v>
      </c>
      <c r="I403" s="20" t="s">
        <v>100</v>
      </c>
      <c r="J403" s="16" t="s">
        <v>313</v>
      </c>
      <c r="K403" s="15">
        <v>0.1</v>
      </c>
      <c r="L403" s="15" t="s">
        <v>297</v>
      </c>
      <c r="M403" s="15">
        <v>373.33333333333331</v>
      </c>
      <c r="N403" s="15" t="s">
        <v>297</v>
      </c>
      <c r="O403" s="15">
        <v>45</v>
      </c>
      <c r="P403" s="15" t="s">
        <v>12</v>
      </c>
      <c r="Q403" s="15" t="s">
        <v>124</v>
      </c>
      <c r="R403" s="15" t="s">
        <v>173</v>
      </c>
      <c r="S403" s="15" t="s">
        <v>34</v>
      </c>
      <c r="T403" s="15" t="s">
        <v>68</v>
      </c>
      <c r="U403" s="15" t="s">
        <v>13</v>
      </c>
      <c r="V403" s="15" t="s">
        <v>317</v>
      </c>
      <c r="W403" s="15" t="s">
        <v>336</v>
      </c>
      <c r="X403" s="3" t="s">
        <v>523</v>
      </c>
      <c r="Y403" s="15" t="s">
        <v>2</v>
      </c>
    </row>
    <row r="404" spans="1:25" s="15" customFormat="1" ht="34.299999999999997" customHeight="1">
      <c r="A404" s="15" t="s">
        <v>159</v>
      </c>
      <c r="B404" s="15" t="s">
        <v>22</v>
      </c>
      <c r="C404" s="15">
        <v>2018</v>
      </c>
      <c r="D404" s="3" t="s">
        <v>23</v>
      </c>
      <c r="E404" s="15" t="s">
        <v>76</v>
      </c>
      <c r="F404" s="15" t="s">
        <v>70</v>
      </c>
      <c r="G404" s="15" t="s">
        <v>2</v>
      </c>
      <c r="H404" s="15" t="s">
        <v>11</v>
      </c>
      <c r="I404" s="20" t="s">
        <v>100</v>
      </c>
      <c r="J404" s="16" t="s">
        <v>313</v>
      </c>
      <c r="K404" s="15">
        <v>0.1</v>
      </c>
      <c r="L404" s="15" t="s">
        <v>297</v>
      </c>
      <c r="M404" s="15">
        <v>373.33333333333331</v>
      </c>
      <c r="N404" s="15" t="s">
        <v>297</v>
      </c>
      <c r="O404" s="15">
        <v>45</v>
      </c>
      <c r="P404" s="15" t="s">
        <v>12</v>
      </c>
      <c r="Q404" s="15" t="s">
        <v>124</v>
      </c>
      <c r="R404" s="15" t="s">
        <v>173</v>
      </c>
      <c r="S404" s="15" t="s">
        <v>34</v>
      </c>
      <c r="T404" s="15" t="s">
        <v>68</v>
      </c>
      <c r="U404" s="15" t="s">
        <v>13</v>
      </c>
      <c r="V404" s="15" t="s">
        <v>340</v>
      </c>
      <c r="W404" s="15" t="s">
        <v>319</v>
      </c>
      <c r="X404" s="3" t="s">
        <v>522</v>
      </c>
      <c r="Y404" s="15" t="s">
        <v>2</v>
      </c>
    </row>
    <row r="405" spans="1:25" s="15" customFormat="1" ht="34.299999999999997" customHeight="1">
      <c r="A405" s="15" t="s">
        <v>159</v>
      </c>
      <c r="B405" s="15" t="s">
        <v>22</v>
      </c>
      <c r="C405" s="15">
        <v>2018</v>
      </c>
      <c r="D405" s="3" t="s">
        <v>23</v>
      </c>
      <c r="E405" s="15" t="s">
        <v>76</v>
      </c>
      <c r="F405" s="15" t="s">
        <v>70</v>
      </c>
      <c r="G405" s="15" t="s">
        <v>2</v>
      </c>
      <c r="H405" s="15" t="s">
        <v>11</v>
      </c>
      <c r="I405" s="20" t="s">
        <v>100</v>
      </c>
      <c r="J405" s="16" t="s">
        <v>313</v>
      </c>
      <c r="K405" s="15">
        <v>0.1</v>
      </c>
      <c r="L405" s="15" t="s">
        <v>297</v>
      </c>
      <c r="M405" s="15">
        <v>373.33333333333331</v>
      </c>
      <c r="N405" s="15" t="s">
        <v>297</v>
      </c>
      <c r="O405" s="15">
        <v>45</v>
      </c>
      <c r="P405" s="15" t="s">
        <v>12</v>
      </c>
      <c r="Q405" s="15" t="s">
        <v>124</v>
      </c>
      <c r="R405" s="15" t="s">
        <v>173</v>
      </c>
      <c r="S405" s="15" t="s">
        <v>34</v>
      </c>
      <c r="T405" s="15" t="s">
        <v>68</v>
      </c>
      <c r="U405" s="15" t="s">
        <v>13</v>
      </c>
      <c r="V405" s="15" t="s">
        <v>317</v>
      </c>
      <c r="W405" s="15" t="s">
        <v>336</v>
      </c>
      <c r="X405" s="3" t="s">
        <v>470</v>
      </c>
      <c r="Y405" s="15" t="s">
        <v>2</v>
      </c>
    </row>
    <row r="406" spans="1:25" s="15" customFormat="1" ht="34.299999999999997" customHeight="1">
      <c r="A406" s="6" t="s">
        <v>159</v>
      </c>
      <c r="B406" s="15" t="s">
        <v>22</v>
      </c>
      <c r="C406" s="15">
        <v>2018</v>
      </c>
      <c r="D406" s="3" t="s">
        <v>23</v>
      </c>
      <c r="E406" s="15" t="s">
        <v>73</v>
      </c>
      <c r="F406" s="15" t="s">
        <v>70</v>
      </c>
      <c r="G406" s="15" t="s">
        <v>2</v>
      </c>
      <c r="H406" s="15" t="s">
        <v>11</v>
      </c>
      <c r="I406" s="20" t="s">
        <v>96</v>
      </c>
      <c r="J406" s="16" t="s">
        <v>313</v>
      </c>
      <c r="K406" s="15">
        <v>0.1</v>
      </c>
      <c r="L406" s="15" t="s">
        <v>297</v>
      </c>
      <c r="M406" s="15">
        <v>373.33333333333331</v>
      </c>
      <c r="N406" s="15" t="s">
        <v>297</v>
      </c>
      <c r="O406" s="15">
        <v>45</v>
      </c>
      <c r="P406" s="15" t="s">
        <v>12</v>
      </c>
      <c r="Q406" s="15" t="s">
        <v>124</v>
      </c>
      <c r="R406" s="15" t="s">
        <v>173</v>
      </c>
      <c r="S406" s="15" t="s">
        <v>34</v>
      </c>
      <c r="T406" s="15" t="s">
        <v>68</v>
      </c>
      <c r="U406" s="15" t="s">
        <v>13</v>
      </c>
      <c r="V406" s="15" t="s">
        <v>340</v>
      </c>
      <c r="W406" s="15" t="s">
        <v>320</v>
      </c>
      <c r="X406" s="3" t="s">
        <v>520</v>
      </c>
      <c r="Y406" s="15" t="s">
        <v>2</v>
      </c>
    </row>
    <row r="407" spans="1:25" s="15" customFormat="1" ht="34.299999999999997" customHeight="1">
      <c r="A407" s="6" t="s">
        <v>159</v>
      </c>
      <c r="B407" s="15" t="s">
        <v>22</v>
      </c>
      <c r="C407" s="15">
        <v>2018</v>
      </c>
      <c r="D407" s="3" t="s">
        <v>23</v>
      </c>
      <c r="E407" s="15" t="s">
        <v>73</v>
      </c>
      <c r="F407" s="15" t="s">
        <v>70</v>
      </c>
      <c r="G407" s="15" t="s">
        <v>2</v>
      </c>
      <c r="H407" s="15" t="s">
        <v>11</v>
      </c>
      <c r="I407" s="20" t="s">
        <v>96</v>
      </c>
      <c r="J407" s="16" t="s">
        <v>313</v>
      </c>
      <c r="K407" s="15">
        <v>0.1</v>
      </c>
      <c r="L407" s="15" t="s">
        <v>297</v>
      </c>
      <c r="M407" s="15">
        <v>373.33333333333331</v>
      </c>
      <c r="N407" s="15" t="s">
        <v>297</v>
      </c>
      <c r="O407" s="15">
        <v>45</v>
      </c>
      <c r="P407" s="15" t="s">
        <v>12</v>
      </c>
      <c r="Q407" s="15" t="s">
        <v>124</v>
      </c>
      <c r="R407" s="15" t="s">
        <v>173</v>
      </c>
      <c r="S407" s="15" t="s">
        <v>34</v>
      </c>
      <c r="T407" s="15" t="s">
        <v>68</v>
      </c>
      <c r="U407" s="15" t="s">
        <v>13</v>
      </c>
      <c r="V407" s="15" t="s">
        <v>340</v>
      </c>
      <c r="W407" s="15" t="s">
        <v>319</v>
      </c>
      <c r="X407" s="3" t="s">
        <v>466</v>
      </c>
      <c r="Y407" s="15" t="s">
        <v>2</v>
      </c>
    </row>
    <row r="408" spans="1:25" s="15" customFormat="1" ht="34.299999999999997" customHeight="1">
      <c r="A408" s="6" t="s">
        <v>159</v>
      </c>
      <c r="B408" s="15" t="s">
        <v>22</v>
      </c>
      <c r="C408" s="15">
        <v>2018</v>
      </c>
      <c r="D408" s="3" t="s">
        <v>23</v>
      </c>
      <c r="E408" s="15" t="s">
        <v>73</v>
      </c>
      <c r="F408" s="15" t="s">
        <v>70</v>
      </c>
      <c r="G408" s="15" t="s">
        <v>2</v>
      </c>
      <c r="H408" s="15" t="s">
        <v>11</v>
      </c>
      <c r="I408" s="20" t="s">
        <v>96</v>
      </c>
      <c r="J408" s="16" t="s">
        <v>313</v>
      </c>
      <c r="K408" s="15">
        <v>0.1</v>
      </c>
      <c r="L408" s="15" t="s">
        <v>297</v>
      </c>
      <c r="M408" s="15">
        <v>373.33333333333331</v>
      </c>
      <c r="N408" s="15" t="s">
        <v>297</v>
      </c>
      <c r="O408" s="15">
        <v>45</v>
      </c>
      <c r="P408" s="15" t="s">
        <v>12</v>
      </c>
      <c r="Q408" s="15" t="s">
        <v>124</v>
      </c>
      <c r="R408" s="15" t="s">
        <v>173</v>
      </c>
      <c r="S408" s="15" t="s">
        <v>34</v>
      </c>
      <c r="T408" s="15" t="s">
        <v>68</v>
      </c>
      <c r="U408" s="15" t="s">
        <v>13</v>
      </c>
      <c r="V408" s="15" t="s">
        <v>340</v>
      </c>
      <c r="W408" s="15" t="s">
        <v>319</v>
      </c>
      <c r="X408" s="3" t="s">
        <v>521</v>
      </c>
      <c r="Y408" s="15" t="s">
        <v>2</v>
      </c>
    </row>
    <row r="409" spans="1:25" s="15" customFormat="1" ht="34.299999999999997" customHeight="1">
      <c r="A409" s="6" t="s">
        <v>159</v>
      </c>
      <c r="B409" s="15" t="s">
        <v>22</v>
      </c>
      <c r="C409" s="15">
        <v>2018</v>
      </c>
      <c r="D409" s="3" t="s">
        <v>23</v>
      </c>
      <c r="E409" s="15" t="s">
        <v>73</v>
      </c>
      <c r="F409" s="15" t="s">
        <v>70</v>
      </c>
      <c r="G409" s="15" t="s">
        <v>2</v>
      </c>
      <c r="H409" s="15" t="s">
        <v>11</v>
      </c>
      <c r="I409" s="20" t="s">
        <v>96</v>
      </c>
      <c r="J409" s="16" t="s">
        <v>313</v>
      </c>
      <c r="K409" s="15">
        <v>0.1</v>
      </c>
      <c r="L409" s="15" t="s">
        <v>297</v>
      </c>
      <c r="M409" s="15">
        <v>373.33333333333331</v>
      </c>
      <c r="N409" s="15" t="s">
        <v>297</v>
      </c>
      <c r="O409" s="15">
        <v>45</v>
      </c>
      <c r="P409" s="15" t="s">
        <v>12</v>
      </c>
      <c r="Q409" s="15" t="s">
        <v>124</v>
      </c>
      <c r="R409" s="15" t="s">
        <v>173</v>
      </c>
      <c r="S409" s="15" t="s">
        <v>34</v>
      </c>
      <c r="T409" s="15" t="s">
        <v>68</v>
      </c>
      <c r="U409" s="15" t="s">
        <v>13</v>
      </c>
      <c r="V409" s="15" t="s">
        <v>317</v>
      </c>
      <c r="W409" s="15" t="s">
        <v>336</v>
      </c>
      <c r="X409" s="3" t="s">
        <v>523</v>
      </c>
      <c r="Y409" s="15" t="s">
        <v>2</v>
      </c>
    </row>
    <row r="410" spans="1:25" s="15" customFormat="1" ht="34.299999999999997" customHeight="1">
      <c r="A410" s="6" t="s">
        <v>159</v>
      </c>
      <c r="B410" s="15" t="s">
        <v>22</v>
      </c>
      <c r="C410" s="15">
        <v>2018</v>
      </c>
      <c r="D410" s="3" t="s">
        <v>23</v>
      </c>
      <c r="E410" s="15" t="s">
        <v>73</v>
      </c>
      <c r="F410" s="15" t="s">
        <v>70</v>
      </c>
      <c r="G410" s="15" t="s">
        <v>2</v>
      </c>
      <c r="H410" s="15" t="s">
        <v>11</v>
      </c>
      <c r="I410" s="20" t="s">
        <v>96</v>
      </c>
      <c r="J410" s="16" t="s">
        <v>313</v>
      </c>
      <c r="K410" s="15">
        <v>0.1</v>
      </c>
      <c r="L410" s="15" t="s">
        <v>297</v>
      </c>
      <c r="M410" s="15">
        <v>373.33333333333331</v>
      </c>
      <c r="N410" s="15" t="s">
        <v>297</v>
      </c>
      <c r="O410" s="15">
        <v>45</v>
      </c>
      <c r="P410" s="15" t="s">
        <v>12</v>
      </c>
      <c r="Q410" s="15" t="s">
        <v>124</v>
      </c>
      <c r="R410" s="15" t="s">
        <v>173</v>
      </c>
      <c r="S410" s="15" t="s">
        <v>34</v>
      </c>
      <c r="T410" s="15" t="s">
        <v>68</v>
      </c>
      <c r="U410" s="15" t="s">
        <v>13</v>
      </c>
      <c r="V410" s="15" t="s">
        <v>340</v>
      </c>
      <c r="W410" s="15" t="s">
        <v>319</v>
      </c>
      <c r="X410" s="3" t="s">
        <v>522</v>
      </c>
      <c r="Y410" s="15" t="s">
        <v>2</v>
      </c>
    </row>
    <row r="411" spans="1:25" s="15" customFormat="1" ht="34.299999999999997" customHeight="1">
      <c r="A411" s="6" t="s">
        <v>159</v>
      </c>
      <c r="B411" s="15" t="s">
        <v>22</v>
      </c>
      <c r="C411" s="15">
        <v>2018</v>
      </c>
      <c r="D411" s="3" t="s">
        <v>23</v>
      </c>
      <c r="E411" s="15" t="s">
        <v>73</v>
      </c>
      <c r="F411" s="15" t="s">
        <v>70</v>
      </c>
      <c r="G411" s="15" t="s">
        <v>2</v>
      </c>
      <c r="H411" s="15" t="s">
        <v>11</v>
      </c>
      <c r="I411" s="20" t="s">
        <v>96</v>
      </c>
      <c r="J411" s="16" t="s">
        <v>313</v>
      </c>
      <c r="K411" s="15">
        <v>0.1</v>
      </c>
      <c r="L411" s="15" t="s">
        <v>297</v>
      </c>
      <c r="M411" s="15">
        <v>373.33333333333331</v>
      </c>
      <c r="N411" s="15" t="s">
        <v>297</v>
      </c>
      <c r="O411" s="15">
        <v>45</v>
      </c>
      <c r="P411" s="15" t="s">
        <v>12</v>
      </c>
      <c r="Q411" s="15" t="s">
        <v>124</v>
      </c>
      <c r="R411" s="15" t="s">
        <v>173</v>
      </c>
      <c r="S411" s="15" t="s">
        <v>34</v>
      </c>
      <c r="T411" s="15" t="s">
        <v>68</v>
      </c>
      <c r="U411" s="15" t="s">
        <v>13</v>
      </c>
      <c r="V411" s="15" t="s">
        <v>317</v>
      </c>
      <c r="W411" s="15" t="s">
        <v>336</v>
      </c>
      <c r="X411" s="3" t="s">
        <v>470</v>
      </c>
      <c r="Y411" s="15" t="s">
        <v>2</v>
      </c>
    </row>
    <row r="412" spans="1:25" s="15" customFormat="1" ht="34.299999999999997" customHeight="1">
      <c r="A412" s="6" t="s">
        <v>159</v>
      </c>
      <c r="B412" s="15" t="s">
        <v>22</v>
      </c>
      <c r="C412" s="15">
        <v>2018</v>
      </c>
      <c r="D412" s="3" t="s">
        <v>23</v>
      </c>
      <c r="E412" s="15" t="s">
        <v>77</v>
      </c>
      <c r="F412" s="15" t="s">
        <v>70</v>
      </c>
      <c r="G412" s="15" t="s">
        <v>2</v>
      </c>
      <c r="H412" s="15" t="s">
        <v>11</v>
      </c>
      <c r="I412" s="20" t="s">
        <v>101</v>
      </c>
      <c r="J412" s="16" t="s">
        <v>313</v>
      </c>
      <c r="K412" s="15">
        <v>0.1</v>
      </c>
      <c r="L412" s="15" t="s">
        <v>297</v>
      </c>
      <c r="M412" s="15">
        <v>373.33333333333331</v>
      </c>
      <c r="N412" s="15" t="s">
        <v>297</v>
      </c>
      <c r="O412" s="15">
        <v>45</v>
      </c>
      <c r="P412" s="15" t="s">
        <v>12</v>
      </c>
      <c r="Q412" s="15" t="s">
        <v>124</v>
      </c>
      <c r="R412" s="15" t="s">
        <v>173</v>
      </c>
      <c r="S412" s="15" t="s">
        <v>34</v>
      </c>
      <c r="T412" s="15" t="s">
        <v>68</v>
      </c>
      <c r="U412" s="15" t="s">
        <v>13</v>
      </c>
      <c r="V412" s="15" t="s">
        <v>340</v>
      </c>
      <c r="W412" s="15" t="s">
        <v>320</v>
      </c>
      <c r="X412" s="3" t="s">
        <v>520</v>
      </c>
      <c r="Y412" s="15" t="s">
        <v>2</v>
      </c>
    </row>
    <row r="413" spans="1:25" s="15" customFormat="1" ht="34.299999999999997" customHeight="1">
      <c r="A413" s="6" t="s">
        <v>159</v>
      </c>
      <c r="B413" s="15" t="s">
        <v>22</v>
      </c>
      <c r="C413" s="15">
        <v>2018</v>
      </c>
      <c r="D413" s="3" t="s">
        <v>23</v>
      </c>
      <c r="E413" s="15" t="s">
        <v>77</v>
      </c>
      <c r="F413" s="15" t="s">
        <v>70</v>
      </c>
      <c r="G413" s="15" t="s">
        <v>2</v>
      </c>
      <c r="H413" s="15" t="s">
        <v>11</v>
      </c>
      <c r="I413" s="20" t="s">
        <v>101</v>
      </c>
      <c r="J413" s="16" t="s">
        <v>313</v>
      </c>
      <c r="K413" s="15">
        <v>0.1</v>
      </c>
      <c r="L413" s="15" t="s">
        <v>297</v>
      </c>
      <c r="M413" s="15">
        <v>373.33333333333331</v>
      </c>
      <c r="N413" s="15" t="s">
        <v>297</v>
      </c>
      <c r="O413" s="15">
        <v>45</v>
      </c>
      <c r="P413" s="15" t="s">
        <v>12</v>
      </c>
      <c r="Q413" s="15" t="s">
        <v>124</v>
      </c>
      <c r="R413" s="15" t="s">
        <v>173</v>
      </c>
      <c r="S413" s="15" t="s">
        <v>34</v>
      </c>
      <c r="T413" s="15" t="s">
        <v>68</v>
      </c>
      <c r="U413" s="15" t="s">
        <v>13</v>
      </c>
      <c r="V413" s="15" t="s">
        <v>340</v>
      </c>
      <c r="W413" s="15" t="s">
        <v>319</v>
      </c>
      <c r="X413" s="3" t="s">
        <v>466</v>
      </c>
      <c r="Y413" s="15" t="s">
        <v>2</v>
      </c>
    </row>
    <row r="414" spans="1:25" s="15" customFormat="1" ht="34.299999999999997" customHeight="1">
      <c r="A414" s="6" t="s">
        <v>159</v>
      </c>
      <c r="B414" s="15" t="s">
        <v>22</v>
      </c>
      <c r="C414" s="15">
        <v>2018</v>
      </c>
      <c r="D414" s="3" t="s">
        <v>23</v>
      </c>
      <c r="E414" s="15" t="s">
        <v>77</v>
      </c>
      <c r="F414" s="15" t="s">
        <v>70</v>
      </c>
      <c r="G414" s="15" t="s">
        <v>2</v>
      </c>
      <c r="H414" s="15" t="s">
        <v>11</v>
      </c>
      <c r="I414" s="20" t="s">
        <v>101</v>
      </c>
      <c r="J414" s="16" t="s">
        <v>313</v>
      </c>
      <c r="K414" s="15">
        <v>0.1</v>
      </c>
      <c r="L414" s="15" t="s">
        <v>297</v>
      </c>
      <c r="M414" s="15">
        <v>373.33333333333331</v>
      </c>
      <c r="N414" s="15" t="s">
        <v>297</v>
      </c>
      <c r="O414" s="15">
        <v>45</v>
      </c>
      <c r="P414" s="15" t="s">
        <v>12</v>
      </c>
      <c r="Q414" s="15" t="s">
        <v>124</v>
      </c>
      <c r="R414" s="15" t="s">
        <v>173</v>
      </c>
      <c r="S414" s="15" t="s">
        <v>34</v>
      </c>
      <c r="T414" s="15" t="s">
        <v>68</v>
      </c>
      <c r="U414" s="15" t="s">
        <v>13</v>
      </c>
      <c r="V414" s="15" t="s">
        <v>340</v>
      </c>
      <c r="W414" s="15" t="s">
        <v>319</v>
      </c>
      <c r="X414" s="3" t="s">
        <v>521</v>
      </c>
      <c r="Y414" s="15" t="s">
        <v>2</v>
      </c>
    </row>
    <row r="415" spans="1:25" s="15" customFormat="1" ht="34.299999999999997" customHeight="1">
      <c r="A415" s="6" t="s">
        <v>159</v>
      </c>
      <c r="B415" s="15" t="s">
        <v>22</v>
      </c>
      <c r="C415" s="15">
        <v>2018</v>
      </c>
      <c r="D415" s="3" t="s">
        <v>23</v>
      </c>
      <c r="E415" s="15" t="s">
        <v>77</v>
      </c>
      <c r="F415" s="15" t="s">
        <v>70</v>
      </c>
      <c r="G415" s="15" t="s">
        <v>2</v>
      </c>
      <c r="H415" s="15" t="s">
        <v>11</v>
      </c>
      <c r="I415" s="20" t="s">
        <v>101</v>
      </c>
      <c r="J415" s="16" t="s">
        <v>313</v>
      </c>
      <c r="K415" s="15">
        <v>0.1</v>
      </c>
      <c r="L415" s="15" t="s">
        <v>297</v>
      </c>
      <c r="M415" s="15">
        <v>373.33333333333331</v>
      </c>
      <c r="N415" s="15" t="s">
        <v>297</v>
      </c>
      <c r="O415" s="15">
        <v>45</v>
      </c>
      <c r="P415" s="15" t="s">
        <v>12</v>
      </c>
      <c r="Q415" s="15" t="s">
        <v>124</v>
      </c>
      <c r="R415" s="15" t="s">
        <v>173</v>
      </c>
      <c r="S415" s="15" t="s">
        <v>34</v>
      </c>
      <c r="T415" s="15" t="s">
        <v>68</v>
      </c>
      <c r="U415" s="15" t="s">
        <v>13</v>
      </c>
      <c r="V415" s="15" t="s">
        <v>317</v>
      </c>
      <c r="W415" s="15" t="s">
        <v>336</v>
      </c>
      <c r="X415" s="3" t="s">
        <v>523</v>
      </c>
      <c r="Y415" s="15" t="s">
        <v>2</v>
      </c>
    </row>
    <row r="416" spans="1:25" s="15" customFormat="1" ht="34.299999999999997" customHeight="1">
      <c r="A416" s="6" t="s">
        <v>159</v>
      </c>
      <c r="B416" s="15" t="s">
        <v>22</v>
      </c>
      <c r="C416" s="15">
        <v>2018</v>
      </c>
      <c r="D416" s="3" t="s">
        <v>23</v>
      </c>
      <c r="E416" s="15" t="s">
        <v>77</v>
      </c>
      <c r="F416" s="15" t="s">
        <v>70</v>
      </c>
      <c r="G416" s="15" t="s">
        <v>2</v>
      </c>
      <c r="H416" s="15" t="s">
        <v>11</v>
      </c>
      <c r="I416" s="20" t="s">
        <v>101</v>
      </c>
      <c r="J416" s="16" t="s">
        <v>313</v>
      </c>
      <c r="K416" s="15">
        <v>0.1</v>
      </c>
      <c r="L416" s="15" t="s">
        <v>297</v>
      </c>
      <c r="M416" s="15">
        <v>373.33333333333331</v>
      </c>
      <c r="N416" s="15" t="s">
        <v>297</v>
      </c>
      <c r="O416" s="15">
        <v>45</v>
      </c>
      <c r="P416" s="15" t="s">
        <v>12</v>
      </c>
      <c r="Q416" s="15" t="s">
        <v>124</v>
      </c>
      <c r="R416" s="15" t="s">
        <v>173</v>
      </c>
      <c r="S416" s="15" t="s">
        <v>34</v>
      </c>
      <c r="T416" s="15" t="s">
        <v>68</v>
      </c>
      <c r="U416" s="15" t="s">
        <v>13</v>
      </c>
      <c r="V416" s="15" t="s">
        <v>317</v>
      </c>
      <c r="W416" s="15" t="s">
        <v>335</v>
      </c>
      <c r="X416" s="3" t="s">
        <v>522</v>
      </c>
      <c r="Y416" s="15" t="s">
        <v>2</v>
      </c>
    </row>
    <row r="417" spans="1:25" s="15" customFormat="1" ht="34.299999999999997" customHeight="1">
      <c r="A417" s="6" t="s">
        <v>159</v>
      </c>
      <c r="B417" s="15" t="s">
        <v>22</v>
      </c>
      <c r="C417" s="15">
        <v>2018</v>
      </c>
      <c r="D417" s="3" t="s">
        <v>23</v>
      </c>
      <c r="E417" s="15" t="s">
        <v>77</v>
      </c>
      <c r="F417" s="15" t="s">
        <v>70</v>
      </c>
      <c r="G417" s="15" t="s">
        <v>2</v>
      </c>
      <c r="H417" s="15" t="s">
        <v>11</v>
      </c>
      <c r="I417" s="20" t="s">
        <v>101</v>
      </c>
      <c r="J417" s="16" t="s">
        <v>313</v>
      </c>
      <c r="K417" s="15">
        <v>0.1</v>
      </c>
      <c r="L417" s="15" t="s">
        <v>297</v>
      </c>
      <c r="M417" s="15">
        <v>373.33333333333331</v>
      </c>
      <c r="N417" s="15" t="s">
        <v>297</v>
      </c>
      <c r="O417" s="15">
        <v>45</v>
      </c>
      <c r="P417" s="15" t="s">
        <v>12</v>
      </c>
      <c r="Q417" s="15" t="s">
        <v>124</v>
      </c>
      <c r="R417" s="15" t="s">
        <v>173</v>
      </c>
      <c r="S417" s="15" t="s">
        <v>34</v>
      </c>
      <c r="T417" s="15" t="s">
        <v>68</v>
      </c>
      <c r="U417" s="15" t="s">
        <v>13</v>
      </c>
      <c r="V417" s="15" t="s">
        <v>317</v>
      </c>
      <c r="W417" s="15" t="s">
        <v>336</v>
      </c>
      <c r="X417" s="3" t="s">
        <v>470</v>
      </c>
      <c r="Y417" s="15" t="s">
        <v>2</v>
      </c>
    </row>
    <row r="418" spans="1:25" s="15" customFormat="1" ht="34.299999999999997" customHeight="1">
      <c r="A418" s="6" t="s">
        <v>159</v>
      </c>
      <c r="B418" s="15" t="s">
        <v>22</v>
      </c>
      <c r="C418" s="15">
        <v>2018</v>
      </c>
      <c r="D418" s="3" t="s">
        <v>23</v>
      </c>
      <c r="E418" s="15" t="s">
        <v>75</v>
      </c>
      <c r="F418" s="15" t="s">
        <v>70</v>
      </c>
      <c r="G418" s="15" t="s">
        <v>2</v>
      </c>
      <c r="H418" s="15" t="s">
        <v>11</v>
      </c>
      <c r="I418" s="20" t="s">
        <v>98</v>
      </c>
      <c r="J418" s="16" t="s">
        <v>303</v>
      </c>
      <c r="K418" s="15">
        <v>0.1</v>
      </c>
      <c r="L418" s="15" t="s">
        <v>297</v>
      </c>
      <c r="M418" s="15">
        <v>373.33333333333331</v>
      </c>
      <c r="N418" s="15" t="s">
        <v>297</v>
      </c>
      <c r="O418" s="15">
        <v>45</v>
      </c>
      <c r="P418" s="15" t="s">
        <v>12</v>
      </c>
      <c r="Q418" s="15" t="s">
        <v>124</v>
      </c>
      <c r="R418" s="15" t="s">
        <v>173</v>
      </c>
      <c r="S418" s="15" t="s">
        <v>34</v>
      </c>
      <c r="T418" s="15" t="s">
        <v>68</v>
      </c>
      <c r="U418" s="15" t="s">
        <v>13</v>
      </c>
      <c r="V418" s="15" t="s">
        <v>340</v>
      </c>
      <c r="W418" s="15" t="s">
        <v>320</v>
      </c>
      <c r="X418" s="3" t="s">
        <v>520</v>
      </c>
      <c r="Y418" s="15" t="s">
        <v>2</v>
      </c>
    </row>
    <row r="419" spans="1:25" s="15" customFormat="1" ht="34.299999999999997" customHeight="1">
      <c r="A419" s="6" t="s">
        <v>159</v>
      </c>
      <c r="B419" s="15" t="s">
        <v>22</v>
      </c>
      <c r="C419" s="15">
        <v>2018</v>
      </c>
      <c r="D419" s="3" t="s">
        <v>23</v>
      </c>
      <c r="E419" s="15" t="s">
        <v>75</v>
      </c>
      <c r="F419" s="15" t="s">
        <v>70</v>
      </c>
      <c r="G419" s="15" t="s">
        <v>2</v>
      </c>
      <c r="H419" s="15" t="s">
        <v>11</v>
      </c>
      <c r="I419" s="20" t="s">
        <v>98</v>
      </c>
      <c r="J419" s="16" t="s">
        <v>303</v>
      </c>
      <c r="K419" s="15">
        <v>0.1</v>
      </c>
      <c r="L419" s="15" t="s">
        <v>297</v>
      </c>
      <c r="M419" s="15">
        <v>373.33333333333331</v>
      </c>
      <c r="N419" s="15" t="s">
        <v>297</v>
      </c>
      <c r="O419" s="15">
        <v>45</v>
      </c>
      <c r="P419" s="15" t="s">
        <v>12</v>
      </c>
      <c r="Q419" s="15" t="s">
        <v>124</v>
      </c>
      <c r="R419" s="15" t="s">
        <v>173</v>
      </c>
      <c r="S419" s="15" t="s">
        <v>34</v>
      </c>
      <c r="T419" s="15" t="s">
        <v>68</v>
      </c>
      <c r="U419" s="15" t="s">
        <v>13</v>
      </c>
      <c r="V419" s="15" t="s">
        <v>340</v>
      </c>
      <c r="W419" s="15" t="s">
        <v>319</v>
      </c>
      <c r="X419" s="3" t="s">
        <v>466</v>
      </c>
      <c r="Y419" s="15" t="s">
        <v>2</v>
      </c>
    </row>
    <row r="420" spans="1:25" s="15" customFormat="1" ht="34.299999999999997" customHeight="1">
      <c r="A420" s="6" t="s">
        <v>159</v>
      </c>
      <c r="B420" s="15" t="s">
        <v>22</v>
      </c>
      <c r="C420" s="15">
        <v>2018</v>
      </c>
      <c r="D420" s="3" t="s">
        <v>23</v>
      </c>
      <c r="E420" s="15" t="s">
        <v>75</v>
      </c>
      <c r="F420" s="15" t="s">
        <v>70</v>
      </c>
      <c r="G420" s="15" t="s">
        <v>2</v>
      </c>
      <c r="H420" s="15" t="s">
        <v>11</v>
      </c>
      <c r="I420" s="20" t="s">
        <v>98</v>
      </c>
      <c r="J420" s="16" t="s">
        <v>303</v>
      </c>
      <c r="K420" s="15">
        <v>0.1</v>
      </c>
      <c r="L420" s="15" t="s">
        <v>297</v>
      </c>
      <c r="M420" s="15">
        <v>373.33333333333331</v>
      </c>
      <c r="N420" s="15" t="s">
        <v>297</v>
      </c>
      <c r="O420" s="15">
        <v>45</v>
      </c>
      <c r="P420" s="15" t="s">
        <v>12</v>
      </c>
      <c r="Q420" s="15" t="s">
        <v>124</v>
      </c>
      <c r="R420" s="15" t="s">
        <v>173</v>
      </c>
      <c r="S420" s="15" t="s">
        <v>34</v>
      </c>
      <c r="T420" s="15" t="s">
        <v>68</v>
      </c>
      <c r="U420" s="15" t="s">
        <v>13</v>
      </c>
      <c r="V420" s="15" t="s">
        <v>340</v>
      </c>
      <c r="W420" s="15" t="s">
        <v>319</v>
      </c>
      <c r="X420" s="3" t="s">
        <v>521</v>
      </c>
      <c r="Y420" s="15" t="s">
        <v>2</v>
      </c>
    </row>
    <row r="421" spans="1:25" s="15" customFormat="1" ht="34.299999999999997" customHeight="1">
      <c r="A421" s="6" t="s">
        <v>159</v>
      </c>
      <c r="B421" s="15" t="s">
        <v>22</v>
      </c>
      <c r="C421" s="15">
        <v>2018</v>
      </c>
      <c r="D421" s="3" t="s">
        <v>23</v>
      </c>
      <c r="E421" s="15" t="s">
        <v>75</v>
      </c>
      <c r="F421" s="15" t="s">
        <v>70</v>
      </c>
      <c r="G421" s="15" t="s">
        <v>2</v>
      </c>
      <c r="H421" s="15" t="s">
        <v>11</v>
      </c>
      <c r="I421" s="20" t="s">
        <v>98</v>
      </c>
      <c r="J421" s="16" t="s">
        <v>303</v>
      </c>
      <c r="K421" s="15">
        <v>0.1</v>
      </c>
      <c r="L421" s="15" t="s">
        <v>297</v>
      </c>
      <c r="M421" s="15">
        <v>373.33333333333331</v>
      </c>
      <c r="N421" s="15" t="s">
        <v>297</v>
      </c>
      <c r="O421" s="15">
        <v>45</v>
      </c>
      <c r="P421" s="15" t="s">
        <v>12</v>
      </c>
      <c r="Q421" s="15" t="s">
        <v>124</v>
      </c>
      <c r="R421" s="15" t="s">
        <v>173</v>
      </c>
      <c r="S421" s="15" t="s">
        <v>34</v>
      </c>
      <c r="T421" s="15" t="s">
        <v>68</v>
      </c>
      <c r="U421" s="15" t="s">
        <v>13</v>
      </c>
      <c r="V421" s="15" t="s">
        <v>317</v>
      </c>
      <c r="W421" s="15" t="s">
        <v>336</v>
      </c>
      <c r="X421" s="3" t="s">
        <v>523</v>
      </c>
      <c r="Y421" s="15" t="s">
        <v>2</v>
      </c>
    </row>
    <row r="422" spans="1:25" s="15" customFormat="1" ht="34.299999999999997" customHeight="1">
      <c r="A422" s="6" t="s">
        <v>159</v>
      </c>
      <c r="B422" s="15" t="s">
        <v>22</v>
      </c>
      <c r="C422" s="15">
        <v>2018</v>
      </c>
      <c r="D422" s="3" t="s">
        <v>23</v>
      </c>
      <c r="E422" s="15" t="s">
        <v>75</v>
      </c>
      <c r="F422" s="15" t="s">
        <v>70</v>
      </c>
      <c r="G422" s="15" t="s">
        <v>2</v>
      </c>
      <c r="H422" s="15" t="s">
        <v>11</v>
      </c>
      <c r="I422" s="20" t="s">
        <v>98</v>
      </c>
      <c r="J422" s="16" t="s">
        <v>303</v>
      </c>
      <c r="K422" s="15">
        <v>0.1</v>
      </c>
      <c r="L422" s="15" t="s">
        <v>297</v>
      </c>
      <c r="M422" s="15">
        <v>373.33333333333331</v>
      </c>
      <c r="N422" s="15" t="s">
        <v>297</v>
      </c>
      <c r="O422" s="15">
        <v>45</v>
      </c>
      <c r="P422" s="15" t="s">
        <v>12</v>
      </c>
      <c r="Q422" s="15" t="s">
        <v>124</v>
      </c>
      <c r="R422" s="15" t="s">
        <v>173</v>
      </c>
      <c r="S422" s="15" t="s">
        <v>34</v>
      </c>
      <c r="T422" s="15" t="s">
        <v>68</v>
      </c>
      <c r="U422" s="15" t="s">
        <v>13</v>
      </c>
      <c r="V422" s="15" t="s">
        <v>317</v>
      </c>
      <c r="W422" s="15" t="s">
        <v>335</v>
      </c>
      <c r="X422" s="3" t="s">
        <v>522</v>
      </c>
      <c r="Y422" s="15" t="s">
        <v>2</v>
      </c>
    </row>
    <row r="423" spans="1:25" s="15" customFormat="1" ht="34.299999999999997" customHeight="1">
      <c r="A423" s="6" t="s">
        <v>159</v>
      </c>
      <c r="B423" s="15" t="s">
        <v>22</v>
      </c>
      <c r="C423" s="15">
        <v>2018</v>
      </c>
      <c r="D423" s="3" t="s">
        <v>23</v>
      </c>
      <c r="E423" s="15" t="s">
        <v>75</v>
      </c>
      <c r="F423" s="15" t="s">
        <v>70</v>
      </c>
      <c r="G423" s="15" t="s">
        <v>2</v>
      </c>
      <c r="H423" s="15" t="s">
        <v>11</v>
      </c>
      <c r="I423" s="20" t="s">
        <v>98</v>
      </c>
      <c r="J423" s="16" t="s">
        <v>303</v>
      </c>
      <c r="K423" s="15">
        <v>0.1</v>
      </c>
      <c r="L423" s="15" t="s">
        <v>297</v>
      </c>
      <c r="M423" s="15">
        <v>373.33333333333331</v>
      </c>
      <c r="N423" s="15" t="s">
        <v>297</v>
      </c>
      <c r="O423" s="15">
        <v>45</v>
      </c>
      <c r="P423" s="15" t="s">
        <v>12</v>
      </c>
      <c r="Q423" s="15" t="s">
        <v>124</v>
      </c>
      <c r="R423" s="15" t="s">
        <v>173</v>
      </c>
      <c r="S423" s="15" t="s">
        <v>34</v>
      </c>
      <c r="T423" s="15" t="s">
        <v>68</v>
      </c>
      <c r="U423" s="15" t="s">
        <v>13</v>
      </c>
      <c r="V423" s="15" t="s">
        <v>317</v>
      </c>
      <c r="W423" s="15" t="s">
        <v>336</v>
      </c>
      <c r="X423" s="3" t="s">
        <v>470</v>
      </c>
      <c r="Y423" s="15" t="s">
        <v>2</v>
      </c>
    </row>
    <row r="424" spans="1:25" s="15" customFormat="1" ht="34.299999999999997" customHeight="1">
      <c r="A424" s="6" t="s">
        <v>159</v>
      </c>
      <c r="B424" s="15" t="s">
        <v>22</v>
      </c>
      <c r="C424" s="15">
        <v>2018</v>
      </c>
      <c r="D424" s="3" t="s">
        <v>23</v>
      </c>
      <c r="E424" s="15" t="s">
        <v>0</v>
      </c>
      <c r="F424" s="15" t="s">
        <v>172</v>
      </c>
      <c r="G424" s="15" t="s">
        <v>2</v>
      </c>
      <c r="H424" s="15" t="s">
        <v>11</v>
      </c>
      <c r="I424" s="20" t="s">
        <v>99</v>
      </c>
      <c r="J424" s="16" t="s">
        <v>304</v>
      </c>
      <c r="K424" s="15">
        <v>0.1</v>
      </c>
      <c r="L424" s="15" t="s">
        <v>297</v>
      </c>
      <c r="M424" s="15">
        <v>373.33333333333331</v>
      </c>
      <c r="N424" s="15" t="s">
        <v>297</v>
      </c>
      <c r="O424" s="15">
        <v>45</v>
      </c>
      <c r="P424" s="15" t="s">
        <v>12</v>
      </c>
      <c r="Q424" s="15" t="s">
        <v>124</v>
      </c>
      <c r="R424" s="15" t="s">
        <v>173</v>
      </c>
      <c r="S424" s="15" t="s">
        <v>34</v>
      </c>
      <c r="T424" s="15" t="s">
        <v>68</v>
      </c>
      <c r="U424" s="15" t="s">
        <v>13</v>
      </c>
      <c r="V424" s="15" t="s">
        <v>340</v>
      </c>
      <c r="W424" s="15" t="s">
        <v>320</v>
      </c>
      <c r="X424" s="3" t="s">
        <v>520</v>
      </c>
      <c r="Y424" s="15" t="s">
        <v>2</v>
      </c>
    </row>
    <row r="425" spans="1:25" s="15" customFormat="1" ht="34.299999999999997" customHeight="1">
      <c r="A425" s="6" t="s">
        <v>159</v>
      </c>
      <c r="B425" s="15" t="s">
        <v>22</v>
      </c>
      <c r="C425" s="15">
        <v>2018</v>
      </c>
      <c r="D425" s="3" t="s">
        <v>23</v>
      </c>
      <c r="E425" s="15" t="s">
        <v>0</v>
      </c>
      <c r="F425" s="15" t="s">
        <v>172</v>
      </c>
      <c r="G425" s="15" t="s">
        <v>2</v>
      </c>
      <c r="H425" s="15" t="s">
        <v>11</v>
      </c>
      <c r="I425" s="20" t="s">
        <v>99</v>
      </c>
      <c r="J425" s="16" t="s">
        <v>304</v>
      </c>
      <c r="K425" s="15">
        <v>0.1</v>
      </c>
      <c r="L425" s="15" t="s">
        <v>297</v>
      </c>
      <c r="M425" s="15">
        <v>373.33333333333331</v>
      </c>
      <c r="N425" s="15" t="s">
        <v>297</v>
      </c>
      <c r="O425" s="15">
        <v>45</v>
      </c>
      <c r="P425" s="15" t="s">
        <v>12</v>
      </c>
      <c r="Q425" s="15" t="s">
        <v>124</v>
      </c>
      <c r="R425" s="15" t="s">
        <v>173</v>
      </c>
      <c r="S425" s="15" t="s">
        <v>34</v>
      </c>
      <c r="T425" s="15" t="s">
        <v>68</v>
      </c>
      <c r="U425" s="15" t="s">
        <v>13</v>
      </c>
      <c r="V425" s="15" t="s">
        <v>340</v>
      </c>
      <c r="W425" s="15" t="s">
        <v>319</v>
      </c>
      <c r="X425" s="3" t="s">
        <v>466</v>
      </c>
      <c r="Y425" s="15" t="s">
        <v>2</v>
      </c>
    </row>
    <row r="426" spans="1:25" s="15" customFormat="1" ht="34.299999999999997" customHeight="1">
      <c r="A426" s="6" t="s">
        <v>159</v>
      </c>
      <c r="B426" s="15" t="s">
        <v>22</v>
      </c>
      <c r="C426" s="15">
        <v>2018</v>
      </c>
      <c r="D426" s="3" t="s">
        <v>23</v>
      </c>
      <c r="E426" s="15" t="s">
        <v>0</v>
      </c>
      <c r="F426" s="15" t="s">
        <v>172</v>
      </c>
      <c r="G426" s="15" t="s">
        <v>2</v>
      </c>
      <c r="H426" s="15" t="s">
        <v>11</v>
      </c>
      <c r="I426" s="20" t="s">
        <v>99</v>
      </c>
      <c r="J426" s="16" t="s">
        <v>304</v>
      </c>
      <c r="K426" s="15">
        <v>0.1</v>
      </c>
      <c r="L426" s="15" t="s">
        <v>297</v>
      </c>
      <c r="M426" s="15">
        <v>373.33333333333331</v>
      </c>
      <c r="N426" s="15" t="s">
        <v>297</v>
      </c>
      <c r="O426" s="15">
        <v>45</v>
      </c>
      <c r="P426" s="15" t="s">
        <v>12</v>
      </c>
      <c r="Q426" s="15" t="s">
        <v>124</v>
      </c>
      <c r="R426" s="15" t="s">
        <v>173</v>
      </c>
      <c r="S426" s="15" t="s">
        <v>34</v>
      </c>
      <c r="T426" s="15" t="s">
        <v>68</v>
      </c>
      <c r="U426" s="15" t="s">
        <v>13</v>
      </c>
      <c r="V426" s="15" t="s">
        <v>340</v>
      </c>
      <c r="W426" s="15" t="s">
        <v>319</v>
      </c>
      <c r="X426" s="3" t="s">
        <v>521</v>
      </c>
      <c r="Y426" s="15" t="s">
        <v>2</v>
      </c>
    </row>
    <row r="427" spans="1:25" s="15" customFormat="1" ht="34.299999999999997" customHeight="1">
      <c r="A427" s="6" t="s">
        <v>159</v>
      </c>
      <c r="B427" s="15" t="s">
        <v>22</v>
      </c>
      <c r="C427" s="15">
        <v>2018</v>
      </c>
      <c r="D427" s="3" t="s">
        <v>23</v>
      </c>
      <c r="E427" s="15" t="s">
        <v>0</v>
      </c>
      <c r="F427" s="15" t="s">
        <v>172</v>
      </c>
      <c r="G427" s="15" t="s">
        <v>2</v>
      </c>
      <c r="H427" s="15" t="s">
        <v>11</v>
      </c>
      <c r="I427" s="20" t="s">
        <v>99</v>
      </c>
      <c r="J427" s="16" t="s">
        <v>304</v>
      </c>
      <c r="K427" s="15">
        <v>0.1</v>
      </c>
      <c r="L427" s="15" t="s">
        <v>297</v>
      </c>
      <c r="M427" s="15">
        <v>373.33333333333331</v>
      </c>
      <c r="N427" s="15" t="s">
        <v>297</v>
      </c>
      <c r="O427" s="15">
        <v>45</v>
      </c>
      <c r="P427" s="15" t="s">
        <v>12</v>
      </c>
      <c r="Q427" s="15" t="s">
        <v>124</v>
      </c>
      <c r="R427" s="15" t="s">
        <v>173</v>
      </c>
      <c r="S427" s="15" t="s">
        <v>34</v>
      </c>
      <c r="T427" s="15" t="s">
        <v>68</v>
      </c>
      <c r="U427" s="15" t="s">
        <v>13</v>
      </c>
      <c r="V427" s="15" t="s">
        <v>317</v>
      </c>
      <c r="W427" s="15" t="s">
        <v>336</v>
      </c>
      <c r="X427" s="3" t="s">
        <v>523</v>
      </c>
      <c r="Y427" s="15" t="s">
        <v>2</v>
      </c>
    </row>
    <row r="428" spans="1:25" s="15" customFormat="1" ht="34.299999999999997" customHeight="1">
      <c r="A428" s="6" t="s">
        <v>159</v>
      </c>
      <c r="B428" s="15" t="s">
        <v>22</v>
      </c>
      <c r="C428" s="15">
        <v>2018</v>
      </c>
      <c r="D428" s="3" t="s">
        <v>23</v>
      </c>
      <c r="E428" s="15" t="s">
        <v>0</v>
      </c>
      <c r="F428" s="15" t="s">
        <v>172</v>
      </c>
      <c r="G428" s="15" t="s">
        <v>2</v>
      </c>
      <c r="H428" s="15" t="s">
        <v>11</v>
      </c>
      <c r="I428" s="20" t="s">
        <v>99</v>
      </c>
      <c r="J428" s="16" t="s">
        <v>304</v>
      </c>
      <c r="K428" s="15">
        <v>0.1</v>
      </c>
      <c r="L428" s="15" t="s">
        <v>297</v>
      </c>
      <c r="M428" s="15">
        <v>373.33333333333331</v>
      </c>
      <c r="N428" s="15" t="s">
        <v>297</v>
      </c>
      <c r="O428" s="15">
        <v>45</v>
      </c>
      <c r="P428" s="15" t="s">
        <v>12</v>
      </c>
      <c r="Q428" s="15" t="s">
        <v>124</v>
      </c>
      <c r="R428" s="15" t="s">
        <v>173</v>
      </c>
      <c r="S428" s="15" t="s">
        <v>34</v>
      </c>
      <c r="T428" s="15" t="s">
        <v>68</v>
      </c>
      <c r="U428" s="15" t="s">
        <v>13</v>
      </c>
      <c r="V428" s="15" t="s">
        <v>317</v>
      </c>
      <c r="W428" s="15" t="s">
        <v>335</v>
      </c>
      <c r="X428" s="3" t="s">
        <v>522</v>
      </c>
      <c r="Y428" s="15" t="s">
        <v>2</v>
      </c>
    </row>
    <row r="429" spans="1:25" s="15" customFormat="1" ht="34.299999999999997" customHeight="1">
      <c r="A429" s="6" t="s">
        <v>159</v>
      </c>
      <c r="B429" s="15" t="s">
        <v>22</v>
      </c>
      <c r="C429" s="15">
        <v>2018</v>
      </c>
      <c r="D429" s="3" t="s">
        <v>23</v>
      </c>
      <c r="E429" s="15" t="s">
        <v>0</v>
      </c>
      <c r="F429" s="15" t="s">
        <v>172</v>
      </c>
      <c r="G429" s="15" t="s">
        <v>2</v>
      </c>
      <c r="H429" s="15" t="s">
        <v>11</v>
      </c>
      <c r="I429" s="20" t="s">
        <v>99</v>
      </c>
      <c r="J429" s="16" t="s">
        <v>304</v>
      </c>
      <c r="K429" s="15">
        <v>0.1</v>
      </c>
      <c r="L429" s="15" t="s">
        <v>297</v>
      </c>
      <c r="M429" s="15">
        <v>373.33333333333331</v>
      </c>
      <c r="N429" s="15" t="s">
        <v>297</v>
      </c>
      <c r="O429" s="15">
        <v>45</v>
      </c>
      <c r="P429" s="15" t="s">
        <v>12</v>
      </c>
      <c r="Q429" s="15" t="s">
        <v>124</v>
      </c>
      <c r="R429" s="15" t="s">
        <v>173</v>
      </c>
      <c r="S429" s="15" t="s">
        <v>34</v>
      </c>
      <c r="T429" s="15" t="s">
        <v>68</v>
      </c>
      <c r="U429" s="15" t="s">
        <v>13</v>
      </c>
      <c r="V429" s="15" t="s">
        <v>317</v>
      </c>
      <c r="W429" s="15" t="s">
        <v>336</v>
      </c>
      <c r="X429" s="3" t="s">
        <v>470</v>
      </c>
      <c r="Y429" s="15" t="s">
        <v>2</v>
      </c>
    </row>
    <row r="430" spans="1:25" s="15" customFormat="1" ht="34.299999999999997" customHeight="1">
      <c r="A430" s="15" t="s">
        <v>160</v>
      </c>
      <c r="B430" s="15" t="s">
        <v>45</v>
      </c>
      <c r="C430" s="15">
        <v>2017</v>
      </c>
      <c r="D430" s="3" t="s">
        <v>216</v>
      </c>
      <c r="E430" s="15" t="s">
        <v>7</v>
      </c>
      <c r="F430" s="15" t="s">
        <v>70</v>
      </c>
      <c r="G430" s="15" t="s">
        <v>2</v>
      </c>
      <c r="H430" s="15" t="s">
        <v>10</v>
      </c>
      <c r="I430" s="16" t="s">
        <v>217</v>
      </c>
      <c r="J430" s="16" t="s">
        <v>311</v>
      </c>
      <c r="K430" s="15">
        <v>5</v>
      </c>
      <c r="L430" s="15" t="s">
        <v>310</v>
      </c>
      <c r="M430" s="15">
        <v>140</v>
      </c>
      <c r="N430" s="15" t="s">
        <v>312</v>
      </c>
      <c r="O430" s="15">
        <v>20</v>
      </c>
      <c r="P430" s="15" t="s">
        <v>225</v>
      </c>
      <c r="Q430" s="15" t="s">
        <v>122</v>
      </c>
      <c r="R430" s="15" t="s">
        <v>5</v>
      </c>
      <c r="S430" s="15" t="s">
        <v>27</v>
      </c>
      <c r="T430" s="15" t="s">
        <v>276</v>
      </c>
      <c r="U430" s="15" t="s">
        <v>132</v>
      </c>
      <c r="V430" s="15" t="s">
        <v>315</v>
      </c>
      <c r="W430" s="15" t="s">
        <v>331</v>
      </c>
      <c r="X430" s="15" t="s">
        <v>524</v>
      </c>
      <c r="Y430" s="15" t="s">
        <v>2</v>
      </c>
    </row>
    <row r="431" spans="1:25" s="15" customFormat="1" ht="34.299999999999997" customHeight="1">
      <c r="A431" s="15" t="s">
        <v>160</v>
      </c>
      <c r="B431" s="15" t="s">
        <v>45</v>
      </c>
      <c r="C431" s="15">
        <v>2017</v>
      </c>
      <c r="D431" s="3" t="s">
        <v>216</v>
      </c>
      <c r="E431" s="15" t="s">
        <v>7</v>
      </c>
      <c r="F431" s="15" t="s">
        <v>70</v>
      </c>
      <c r="G431" s="15" t="s">
        <v>2</v>
      </c>
      <c r="H431" s="15" t="s">
        <v>10</v>
      </c>
      <c r="I431" s="16" t="s">
        <v>217</v>
      </c>
      <c r="J431" s="16" t="s">
        <v>311</v>
      </c>
      <c r="K431" s="15">
        <v>50</v>
      </c>
      <c r="L431" s="15" t="s">
        <v>310</v>
      </c>
      <c r="M431" s="15">
        <v>1400</v>
      </c>
      <c r="N431" s="15" t="s">
        <v>302</v>
      </c>
      <c r="O431" s="15">
        <v>20</v>
      </c>
      <c r="P431" s="15" t="s">
        <v>225</v>
      </c>
      <c r="Q431" s="15" t="s">
        <v>122</v>
      </c>
      <c r="R431" s="15" t="s">
        <v>5</v>
      </c>
      <c r="S431" s="15" t="s">
        <v>27</v>
      </c>
      <c r="T431" s="15" t="s">
        <v>276</v>
      </c>
      <c r="U431" s="15" t="s">
        <v>132</v>
      </c>
      <c r="V431" s="15" t="s">
        <v>315</v>
      </c>
      <c r="W431" s="15" t="s">
        <v>331</v>
      </c>
      <c r="X431" s="15" t="s">
        <v>524</v>
      </c>
      <c r="Y431" s="15" t="s">
        <v>2</v>
      </c>
    </row>
    <row r="432" spans="1:25" s="15" customFormat="1" ht="34.299999999999997" customHeight="1">
      <c r="A432" s="15" t="s">
        <v>160</v>
      </c>
      <c r="B432" s="15" t="s">
        <v>45</v>
      </c>
      <c r="C432" s="15">
        <v>2017</v>
      </c>
      <c r="D432" s="3" t="s">
        <v>216</v>
      </c>
      <c r="E432" s="15" t="s">
        <v>7</v>
      </c>
      <c r="F432" s="15" t="s">
        <v>70</v>
      </c>
      <c r="G432" s="15" t="s">
        <v>2</v>
      </c>
      <c r="H432" s="15" t="s">
        <v>10</v>
      </c>
      <c r="I432" s="16" t="s">
        <v>217</v>
      </c>
      <c r="J432" s="16" t="s">
        <v>311</v>
      </c>
      <c r="K432" s="15">
        <v>500</v>
      </c>
      <c r="L432" s="15" t="s">
        <v>302</v>
      </c>
      <c r="M432" s="15">
        <v>14000</v>
      </c>
      <c r="N432" s="15" t="s">
        <v>302</v>
      </c>
      <c r="O432" s="15">
        <v>20</v>
      </c>
      <c r="P432" s="15" t="s">
        <v>225</v>
      </c>
      <c r="Q432" s="15" t="s">
        <v>122</v>
      </c>
      <c r="R432" s="15" t="s">
        <v>5</v>
      </c>
      <c r="S432" s="15" t="s">
        <v>27</v>
      </c>
      <c r="T432" s="15" t="s">
        <v>276</v>
      </c>
      <c r="U432" s="15" t="s">
        <v>132</v>
      </c>
      <c r="V432" s="15" t="s">
        <v>315</v>
      </c>
      <c r="W432" s="15" t="s">
        <v>331</v>
      </c>
      <c r="X432" s="15" t="s">
        <v>524</v>
      </c>
      <c r="Y432" s="15" t="s">
        <v>2</v>
      </c>
    </row>
    <row r="433" spans="1:25" s="15" customFormat="1" ht="34.299999999999997" customHeight="1">
      <c r="A433" s="15" t="s">
        <v>161</v>
      </c>
      <c r="B433" s="15" t="s">
        <v>45</v>
      </c>
      <c r="C433" s="15">
        <v>2016</v>
      </c>
      <c r="D433" s="15" t="s">
        <v>46</v>
      </c>
      <c r="E433" s="15" t="s">
        <v>47</v>
      </c>
      <c r="F433" s="15" t="s">
        <v>70</v>
      </c>
      <c r="G433" s="15" t="s">
        <v>1</v>
      </c>
      <c r="H433" s="15" t="s">
        <v>10</v>
      </c>
      <c r="I433" s="16" t="s">
        <v>111</v>
      </c>
      <c r="J433" s="16" t="s">
        <v>684</v>
      </c>
      <c r="K433" s="15">
        <v>50</v>
      </c>
      <c r="L433" s="16" t="s">
        <v>310</v>
      </c>
      <c r="M433" s="15">
        <v>1400</v>
      </c>
      <c r="N433" s="15" t="s">
        <v>302</v>
      </c>
      <c r="O433" s="15">
        <v>4</v>
      </c>
      <c r="P433" s="15" t="s">
        <v>48</v>
      </c>
      <c r="Q433" s="15" t="s">
        <v>127</v>
      </c>
      <c r="R433" s="15" t="s">
        <v>5</v>
      </c>
      <c r="S433" s="15" t="s">
        <v>34</v>
      </c>
      <c r="T433" s="15" t="s">
        <v>68</v>
      </c>
      <c r="U433" s="15" t="s">
        <v>132</v>
      </c>
      <c r="V433" s="15" t="s">
        <v>315</v>
      </c>
      <c r="W433" s="15" t="s">
        <v>329</v>
      </c>
      <c r="X433" s="15" t="s">
        <v>533</v>
      </c>
      <c r="Y433" s="15" t="s">
        <v>2</v>
      </c>
    </row>
    <row r="434" spans="1:25" s="15" customFormat="1" ht="34.299999999999997" customHeight="1">
      <c r="A434" s="15" t="s">
        <v>161</v>
      </c>
      <c r="B434" s="15" t="s">
        <v>45</v>
      </c>
      <c r="C434" s="15">
        <v>2016</v>
      </c>
      <c r="D434" s="15" t="s">
        <v>46</v>
      </c>
      <c r="E434" s="15" t="s">
        <v>47</v>
      </c>
      <c r="F434" s="15" t="s">
        <v>70</v>
      </c>
      <c r="G434" s="15" t="s">
        <v>1</v>
      </c>
      <c r="H434" s="15" t="s">
        <v>10</v>
      </c>
      <c r="I434" s="16" t="s">
        <v>111</v>
      </c>
      <c r="J434" s="16" t="s">
        <v>684</v>
      </c>
      <c r="K434" s="15">
        <v>50</v>
      </c>
      <c r="L434" s="16" t="s">
        <v>310</v>
      </c>
      <c r="M434" s="15">
        <v>1400</v>
      </c>
      <c r="N434" s="15" t="s">
        <v>302</v>
      </c>
      <c r="O434" s="15">
        <v>4</v>
      </c>
      <c r="P434" s="15" t="s">
        <v>48</v>
      </c>
      <c r="Q434" s="15" t="s">
        <v>127</v>
      </c>
      <c r="R434" s="15" t="s">
        <v>5</v>
      </c>
      <c r="S434" s="15" t="s">
        <v>34</v>
      </c>
      <c r="T434" s="15" t="s">
        <v>68</v>
      </c>
      <c r="U434" s="15" t="s">
        <v>132</v>
      </c>
      <c r="V434" s="15" t="s">
        <v>315</v>
      </c>
      <c r="W434" s="15" t="s">
        <v>329</v>
      </c>
      <c r="X434" s="15" t="s">
        <v>532</v>
      </c>
      <c r="Y434" s="15" t="s">
        <v>2</v>
      </c>
    </row>
    <row r="435" spans="1:25" s="15" customFormat="1" ht="34.299999999999997" customHeight="1">
      <c r="A435" s="15" t="s">
        <v>161</v>
      </c>
      <c r="B435" s="15" t="s">
        <v>45</v>
      </c>
      <c r="C435" s="15">
        <v>2016</v>
      </c>
      <c r="D435" s="15" t="s">
        <v>46</v>
      </c>
      <c r="E435" s="15" t="s">
        <v>47</v>
      </c>
      <c r="F435" s="15" t="s">
        <v>70</v>
      </c>
      <c r="G435" s="15" t="s">
        <v>1</v>
      </c>
      <c r="H435" s="15" t="s">
        <v>10</v>
      </c>
      <c r="I435" s="16" t="s">
        <v>111</v>
      </c>
      <c r="J435" s="16" t="s">
        <v>684</v>
      </c>
      <c r="K435" s="15">
        <v>50</v>
      </c>
      <c r="L435" s="16" t="s">
        <v>310</v>
      </c>
      <c r="M435" s="15">
        <v>1400</v>
      </c>
      <c r="N435" s="15" t="s">
        <v>302</v>
      </c>
      <c r="O435" s="15">
        <v>4</v>
      </c>
      <c r="P435" s="15" t="s">
        <v>48</v>
      </c>
      <c r="Q435" s="15" t="s">
        <v>127</v>
      </c>
      <c r="R435" s="15" t="s">
        <v>5</v>
      </c>
      <c r="S435" s="15" t="s">
        <v>34</v>
      </c>
      <c r="T435" s="15" t="s">
        <v>68</v>
      </c>
      <c r="U435" s="15" t="s">
        <v>132</v>
      </c>
      <c r="V435" s="15" t="s">
        <v>315</v>
      </c>
      <c r="W435" s="15" t="s">
        <v>329</v>
      </c>
      <c r="X435" s="15" t="s">
        <v>534</v>
      </c>
      <c r="Y435" s="15" t="s">
        <v>2</v>
      </c>
    </row>
    <row r="436" spans="1:25" s="15" customFormat="1" ht="34.299999999999997" customHeight="1">
      <c r="A436" s="15" t="s">
        <v>161</v>
      </c>
      <c r="B436" s="15" t="s">
        <v>45</v>
      </c>
      <c r="C436" s="15">
        <v>2016</v>
      </c>
      <c r="D436" s="15" t="s">
        <v>46</v>
      </c>
      <c r="E436" s="15" t="s">
        <v>47</v>
      </c>
      <c r="F436" s="15" t="s">
        <v>70</v>
      </c>
      <c r="G436" s="15" t="s">
        <v>1</v>
      </c>
      <c r="H436" s="15" t="s">
        <v>10</v>
      </c>
      <c r="I436" s="16" t="s">
        <v>111</v>
      </c>
      <c r="J436" s="16" t="s">
        <v>684</v>
      </c>
      <c r="K436" s="15">
        <v>50</v>
      </c>
      <c r="L436" s="16" t="s">
        <v>310</v>
      </c>
      <c r="M436" s="15">
        <v>1400</v>
      </c>
      <c r="N436" s="15" t="s">
        <v>302</v>
      </c>
      <c r="O436" s="15">
        <v>4</v>
      </c>
      <c r="P436" s="15" t="s">
        <v>48</v>
      </c>
      <c r="Q436" s="15" t="s">
        <v>127</v>
      </c>
      <c r="R436" s="15" t="s">
        <v>5</v>
      </c>
      <c r="S436" s="15" t="s">
        <v>34</v>
      </c>
      <c r="T436" s="15" t="s">
        <v>68</v>
      </c>
      <c r="U436" s="15" t="s">
        <v>132</v>
      </c>
      <c r="V436" s="15" t="s">
        <v>317</v>
      </c>
      <c r="W436" s="15" t="s">
        <v>338</v>
      </c>
      <c r="X436" s="15" t="s">
        <v>535</v>
      </c>
      <c r="Y436" s="15" t="s">
        <v>2</v>
      </c>
    </row>
    <row r="437" spans="1:25" s="15" customFormat="1" ht="34.299999999999997" customHeight="1">
      <c r="A437" s="15" t="s">
        <v>161</v>
      </c>
      <c r="B437" s="15" t="s">
        <v>45</v>
      </c>
      <c r="C437" s="15">
        <v>2016</v>
      </c>
      <c r="D437" s="15" t="s">
        <v>46</v>
      </c>
      <c r="E437" s="15" t="s">
        <v>47</v>
      </c>
      <c r="F437" s="15" t="s">
        <v>70</v>
      </c>
      <c r="G437" s="15" t="s">
        <v>1</v>
      </c>
      <c r="H437" s="15" t="s">
        <v>10</v>
      </c>
      <c r="I437" s="16" t="s">
        <v>111</v>
      </c>
      <c r="J437" s="16" t="s">
        <v>684</v>
      </c>
      <c r="K437" s="15">
        <v>50</v>
      </c>
      <c r="L437" s="16" t="s">
        <v>310</v>
      </c>
      <c r="M437" s="15">
        <v>1400</v>
      </c>
      <c r="N437" s="15" t="s">
        <v>302</v>
      </c>
      <c r="O437" s="15">
        <v>4</v>
      </c>
      <c r="P437" s="15" t="s">
        <v>48</v>
      </c>
      <c r="Q437" s="15" t="s">
        <v>127</v>
      </c>
      <c r="R437" s="15" t="s">
        <v>5</v>
      </c>
      <c r="S437" s="15" t="s">
        <v>34</v>
      </c>
      <c r="T437" s="15" t="s">
        <v>68</v>
      </c>
      <c r="U437" s="15" t="s">
        <v>132</v>
      </c>
      <c r="V437" s="15" t="s">
        <v>317</v>
      </c>
      <c r="W437" s="15" t="s">
        <v>337</v>
      </c>
      <c r="X437" s="15" t="s">
        <v>531</v>
      </c>
      <c r="Y437" s="15" t="s">
        <v>1</v>
      </c>
    </row>
    <row r="438" spans="1:25" s="15" customFormat="1" ht="34.299999999999997" customHeight="1">
      <c r="A438" s="15" t="s">
        <v>161</v>
      </c>
      <c r="B438" s="15" t="s">
        <v>45</v>
      </c>
      <c r="C438" s="15">
        <v>2016</v>
      </c>
      <c r="D438" s="15" t="s">
        <v>46</v>
      </c>
      <c r="E438" s="15" t="s">
        <v>47</v>
      </c>
      <c r="F438" s="15" t="s">
        <v>70</v>
      </c>
      <c r="G438" s="15" t="s">
        <v>1</v>
      </c>
      <c r="H438" s="15" t="s">
        <v>10</v>
      </c>
      <c r="I438" s="16" t="s">
        <v>111</v>
      </c>
      <c r="J438" s="16" t="s">
        <v>684</v>
      </c>
      <c r="K438" s="15">
        <v>50</v>
      </c>
      <c r="L438" s="16" t="s">
        <v>310</v>
      </c>
      <c r="M438" s="15">
        <v>1400</v>
      </c>
      <c r="N438" s="15" t="s">
        <v>302</v>
      </c>
      <c r="O438" s="15">
        <v>4</v>
      </c>
      <c r="P438" s="15" t="s">
        <v>48</v>
      </c>
      <c r="Q438" s="15" t="s">
        <v>127</v>
      </c>
      <c r="R438" s="15" t="s">
        <v>5</v>
      </c>
      <c r="S438" s="15" t="s">
        <v>34</v>
      </c>
      <c r="T438" s="15" t="s">
        <v>68</v>
      </c>
      <c r="U438" s="15" t="s">
        <v>132</v>
      </c>
      <c r="V438" s="15" t="s">
        <v>340</v>
      </c>
      <c r="W438" s="15" t="s">
        <v>319</v>
      </c>
      <c r="X438" s="15" t="s">
        <v>530</v>
      </c>
      <c r="Y438" s="15" t="s">
        <v>2</v>
      </c>
    </row>
    <row r="439" spans="1:25" s="15" customFormat="1" ht="34.299999999999997" customHeight="1">
      <c r="A439" s="15" t="s">
        <v>161</v>
      </c>
      <c r="B439" s="15" t="s">
        <v>45</v>
      </c>
      <c r="C439" s="15">
        <v>2016</v>
      </c>
      <c r="D439" s="15" t="s">
        <v>46</v>
      </c>
      <c r="E439" s="15" t="s">
        <v>47</v>
      </c>
      <c r="F439" s="15" t="s">
        <v>70</v>
      </c>
      <c r="G439" s="15" t="s">
        <v>1</v>
      </c>
      <c r="H439" s="15" t="s">
        <v>10</v>
      </c>
      <c r="I439" s="16" t="s">
        <v>111</v>
      </c>
      <c r="J439" s="16" t="s">
        <v>684</v>
      </c>
      <c r="K439" s="15">
        <v>50</v>
      </c>
      <c r="L439" s="16" t="s">
        <v>310</v>
      </c>
      <c r="M439" s="15">
        <v>1400</v>
      </c>
      <c r="N439" s="15" t="s">
        <v>302</v>
      </c>
      <c r="O439" s="15">
        <v>4</v>
      </c>
      <c r="P439" s="15" t="s">
        <v>48</v>
      </c>
      <c r="Q439" s="15" t="s">
        <v>127</v>
      </c>
      <c r="R439" s="15" t="s">
        <v>5</v>
      </c>
      <c r="S439" s="15" t="s">
        <v>34</v>
      </c>
      <c r="T439" s="15" t="s">
        <v>68</v>
      </c>
      <c r="U439" s="15" t="s">
        <v>132</v>
      </c>
      <c r="V439" s="15" t="s">
        <v>316</v>
      </c>
      <c r="W439" s="15" t="s">
        <v>333</v>
      </c>
      <c r="X439" s="15" t="s">
        <v>529</v>
      </c>
      <c r="Y439" s="15" t="s">
        <v>1</v>
      </c>
    </row>
    <row r="440" spans="1:25" s="15" customFormat="1" ht="34.299999999999997" customHeight="1">
      <c r="A440" s="15" t="s">
        <v>161</v>
      </c>
      <c r="B440" s="15" t="s">
        <v>45</v>
      </c>
      <c r="C440" s="15">
        <v>2016</v>
      </c>
      <c r="D440" s="15" t="s">
        <v>46</v>
      </c>
      <c r="E440" s="15" t="s">
        <v>47</v>
      </c>
      <c r="F440" s="15" t="s">
        <v>70</v>
      </c>
      <c r="G440" s="15" t="s">
        <v>1</v>
      </c>
      <c r="H440" s="15" t="s">
        <v>10</v>
      </c>
      <c r="I440" s="16" t="s">
        <v>111</v>
      </c>
      <c r="J440" s="16" t="s">
        <v>684</v>
      </c>
      <c r="K440" s="15">
        <v>50</v>
      </c>
      <c r="L440" s="16" t="s">
        <v>310</v>
      </c>
      <c r="M440" s="15">
        <v>1400</v>
      </c>
      <c r="N440" s="15" t="s">
        <v>302</v>
      </c>
      <c r="O440" s="15">
        <v>4</v>
      </c>
      <c r="P440" s="15" t="s">
        <v>48</v>
      </c>
      <c r="Q440" s="15" t="s">
        <v>127</v>
      </c>
      <c r="R440" s="15" t="s">
        <v>5</v>
      </c>
      <c r="S440" s="15" t="s">
        <v>34</v>
      </c>
      <c r="T440" s="15" t="s">
        <v>68</v>
      </c>
      <c r="U440" s="15" t="s">
        <v>132</v>
      </c>
      <c r="V440" s="15" t="s">
        <v>317</v>
      </c>
      <c r="W440" s="15" t="s">
        <v>337</v>
      </c>
      <c r="X440" s="15" t="s">
        <v>528</v>
      </c>
      <c r="Y440" s="15" t="s">
        <v>1</v>
      </c>
    </row>
    <row r="441" spans="1:25" s="15" customFormat="1" ht="34.299999999999997" customHeight="1">
      <c r="A441" s="15" t="s">
        <v>161</v>
      </c>
      <c r="B441" s="15" t="s">
        <v>45</v>
      </c>
      <c r="C441" s="15">
        <v>2016</v>
      </c>
      <c r="D441" s="15" t="s">
        <v>46</v>
      </c>
      <c r="E441" s="15" t="s">
        <v>47</v>
      </c>
      <c r="F441" s="15" t="s">
        <v>70</v>
      </c>
      <c r="G441" s="15" t="s">
        <v>1</v>
      </c>
      <c r="H441" s="15" t="s">
        <v>10</v>
      </c>
      <c r="I441" s="16" t="s">
        <v>111</v>
      </c>
      <c r="J441" s="16" t="s">
        <v>684</v>
      </c>
      <c r="K441" s="15">
        <v>50</v>
      </c>
      <c r="L441" s="16" t="s">
        <v>310</v>
      </c>
      <c r="M441" s="15">
        <v>1400</v>
      </c>
      <c r="N441" s="15" t="s">
        <v>302</v>
      </c>
      <c r="O441" s="15">
        <v>4</v>
      </c>
      <c r="P441" s="15" t="s">
        <v>48</v>
      </c>
      <c r="Q441" s="15" t="s">
        <v>127</v>
      </c>
      <c r="R441" s="15" t="s">
        <v>5</v>
      </c>
      <c r="S441" s="15" t="s">
        <v>34</v>
      </c>
      <c r="T441" s="15" t="s">
        <v>68</v>
      </c>
      <c r="U441" s="6" t="s">
        <v>132</v>
      </c>
      <c r="V441" s="15" t="s">
        <v>342</v>
      </c>
      <c r="W441" s="15" t="s">
        <v>326</v>
      </c>
      <c r="X441" s="15" t="s">
        <v>471</v>
      </c>
      <c r="Y441" s="15" t="s">
        <v>2</v>
      </c>
    </row>
    <row r="442" spans="1:25" s="15" customFormat="1" ht="34.299999999999997" customHeight="1">
      <c r="A442" s="15" t="s">
        <v>161</v>
      </c>
      <c r="B442" s="15" t="s">
        <v>45</v>
      </c>
      <c r="C442" s="15">
        <v>2016</v>
      </c>
      <c r="D442" s="15" t="s">
        <v>46</v>
      </c>
      <c r="E442" s="15" t="s">
        <v>47</v>
      </c>
      <c r="F442" s="15" t="s">
        <v>70</v>
      </c>
      <c r="G442" s="15" t="s">
        <v>1</v>
      </c>
      <c r="H442" s="15" t="s">
        <v>10</v>
      </c>
      <c r="I442" s="16" t="s">
        <v>111</v>
      </c>
      <c r="J442" s="16" t="s">
        <v>684</v>
      </c>
      <c r="K442" s="15">
        <v>50</v>
      </c>
      <c r="L442" s="16" t="s">
        <v>310</v>
      </c>
      <c r="M442" s="15">
        <v>1400</v>
      </c>
      <c r="N442" s="15" t="s">
        <v>302</v>
      </c>
      <c r="O442" s="15">
        <v>4</v>
      </c>
      <c r="P442" s="15" t="s">
        <v>48</v>
      </c>
      <c r="Q442" s="15" t="s">
        <v>127</v>
      </c>
      <c r="R442" s="15" t="s">
        <v>5</v>
      </c>
      <c r="S442" s="15" t="s">
        <v>34</v>
      </c>
      <c r="T442" s="15" t="s">
        <v>68</v>
      </c>
      <c r="U442" s="6" t="s">
        <v>132</v>
      </c>
      <c r="V442" s="15" t="s">
        <v>340</v>
      </c>
      <c r="W442" s="15" t="s">
        <v>319</v>
      </c>
      <c r="X442" s="15" t="s">
        <v>527</v>
      </c>
      <c r="Y442" s="15" t="s">
        <v>1</v>
      </c>
    </row>
    <row r="443" spans="1:25" s="15" customFormat="1" ht="34.299999999999997" customHeight="1">
      <c r="A443" s="15" t="s">
        <v>161</v>
      </c>
      <c r="B443" s="15" t="s">
        <v>45</v>
      </c>
      <c r="C443" s="15">
        <v>2016</v>
      </c>
      <c r="D443" s="15" t="s">
        <v>46</v>
      </c>
      <c r="E443" s="15" t="s">
        <v>47</v>
      </c>
      <c r="F443" s="15" t="s">
        <v>70</v>
      </c>
      <c r="G443" s="15" t="s">
        <v>1</v>
      </c>
      <c r="H443" s="15" t="s">
        <v>10</v>
      </c>
      <c r="I443" s="16" t="s">
        <v>111</v>
      </c>
      <c r="J443" s="16" t="s">
        <v>684</v>
      </c>
      <c r="K443" s="15">
        <v>50</v>
      </c>
      <c r="L443" s="16" t="s">
        <v>310</v>
      </c>
      <c r="M443" s="15">
        <v>1400</v>
      </c>
      <c r="N443" s="15" t="s">
        <v>302</v>
      </c>
      <c r="O443" s="15">
        <v>4</v>
      </c>
      <c r="P443" s="15" t="s">
        <v>48</v>
      </c>
      <c r="Q443" s="15" t="s">
        <v>127</v>
      </c>
      <c r="R443" s="15" t="s">
        <v>5</v>
      </c>
      <c r="S443" s="15" t="s">
        <v>34</v>
      </c>
      <c r="T443" s="15" t="s">
        <v>68</v>
      </c>
      <c r="U443" s="6" t="s">
        <v>132</v>
      </c>
      <c r="V443" s="15" t="s">
        <v>342</v>
      </c>
      <c r="W443" s="15" t="s">
        <v>328</v>
      </c>
      <c r="X443" s="15" t="s">
        <v>525</v>
      </c>
      <c r="Y443" s="15" t="s">
        <v>1</v>
      </c>
    </row>
    <row r="444" spans="1:25" s="15" customFormat="1" ht="34.299999999999997" customHeight="1">
      <c r="A444" s="15" t="s">
        <v>161</v>
      </c>
      <c r="B444" s="15" t="s">
        <v>45</v>
      </c>
      <c r="C444" s="15">
        <v>2016</v>
      </c>
      <c r="D444" s="15" t="s">
        <v>46</v>
      </c>
      <c r="E444" s="15" t="s">
        <v>47</v>
      </c>
      <c r="F444" s="15" t="s">
        <v>70</v>
      </c>
      <c r="G444" s="15" t="s">
        <v>1</v>
      </c>
      <c r="H444" s="15" t="s">
        <v>10</v>
      </c>
      <c r="I444" s="16" t="s">
        <v>111</v>
      </c>
      <c r="J444" s="16" t="s">
        <v>684</v>
      </c>
      <c r="K444" s="15">
        <v>50</v>
      </c>
      <c r="L444" s="16" t="s">
        <v>310</v>
      </c>
      <c r="M444" s="15">
        <v>1400</v>
      </c>
      <c r="N444" s="15" t="s">
        <v>302</v>
      </c>
      <c r="O444" s="15">
        <v>4</v>
      </c>
      <c r="P444" s="15" t="s">
        <v>48</v>
      </c>
      <c r="Q444" s="15" t="s">
        <v>127</v>
      </c>
      <c r="R444" s="15" t="s">
        <v>5</v>
      </c>
      <c r="S444" s="15" t="s">
        <v>34</v>
      </c>
      <c r="T444" s="15" t="s">
        <v>68</v>
      </c>
      <c r="U444" s="6" t="s">
        <v>132</v>
      </c>
      <c r="V444" s="15" t="s">
        <v>340</v>
      </c>
      <c r="W444" s="15" t="s">
        <v>320</v>
      </c>
      <c r="X444" s="15" t="s">
        <v>526</v>
      </c>
      <c r="Y444" s="15" t="s">
        <v>2</v>
      </c>
    </row>
    <row r="445" spans="1:25" s="15" customFormat="1" ht="34.299999999999997" customHeight="1">
      <c r="A445" s="15" t="s">
        <v>161</v>
      </c>
      <c r="B445" s="15" t="s">
        <v>45</v>
      </c>
      <c r="C445" s="15">
        <v>2016</v>
      </c>
      <c r="D445" s="15" t="s">
        <v>46</v>
      </c>
      <c r="E445" s="15" t="s">
        <v>47</v>
      </c>
      <c r="F445" s="15" t="s">
        <v>70</v>
      </c>
      <c r="G445" s="15" t="s">
        <v>1</v>
      </c>
      <c r="H445" s="15" t="s">
        <v>10</v>
      </c>
      <c r="I445" s="16" t="s">
        <v>111</v>
      </c>
      <c r="J445" s="16" t="s">
        <v>684</v>
      </c>
      <c r="K445" s="15">
        <v>500</v>
      </c>
      <c r="L445" s="16" t="s">
        <v>302</v>
      </c>
      <c r="M445" s="15">
        <v>14000</v>
      </c>
      <c r="N445" s="15" t="s">
        <v>302</v>
      </c>
      <c r="O445" s="15">
        <v>4</v>
      </c>
      <c r="P445" s="15" t="s">
        <v>48</v>
      </c>
      <c r="Q445" s="15" t="s">
        <v>127</v>
      </c>
      <c r="R445" s="15" t="s">
        <v>5</v>
      </c>
      <c r="S445" s="15" t="s">
        <v>34</v>
      </c>
      <c r="T445" s="15" t="s">
        <v>68</v>
      </c>
      <c r="U445" s="6" t="s">
        <v>132</v>
      </c>
      <c r="V445" s="15" t="s">
        <v>315</v>
      </c>
      <c r="W445" s="15" t="s">
        <v>329</v>
      </c>
      <c r="X445" s="15" t="s">
        <v>533</v>
      </c>
      <c r="Y445" s="15" t="s">
        <v>2</v>
      </c>
    </row>
    <row r="446" spans="1:25" s="15" customFormat="1" ht="34.299999999999997" customHeight="1">
      <c r="A446" s="15" t="s">
        <v>161</v>
      </c>
      <c r="B446" s="15" t="s">
        <v>45</v>
      </c>
      <c r="C446" s="15">
        <v>2016</v>
      </c>
      <c r="D446" s="15" t="s">
        <v>46</v>
      </c>
      <c r="E446" s="15" t="s">
        <v>47</v>
      </c>
      <c r="F446" s="15" t="s">
        <v>70</v>
      </c>
      <c r="G446" s="15" t="s">
        <v>1</v>
      </c>
      <c r="H446" s="15" t="s">
        <v>10</v>
      </c>
      <c r="I446" s="16" t="s">
        <v>111</v>
      </c>
      <c r="J446" s="16" t="s">
        <v>684</v>
      </c>
      <c r="K446" s="15">
        <v>500</v>
      </c>
      <c r="L446" s="16" t="s">
        <v>302</v>
      </c>
      <c r="M446" s="15">
        <v>14000</v>
      </c>
      <c r="N446" s="15" t="s">
        <v>302</v>
      </c>
      <c r="O446" s="15">
        <v>4</v>
      </c>
      <c r="P446" s="15" t="s">
        <v>48</v>
      </c>
      <c r="Q446" s="15" t="s">
        <v>127</v>
      </c>
      <c r="R446" s="15" t="s">
        <v>5</v>
      </c>
      <c r="S446" s="15" t="s">
        <v>34</v>
      </c>
      <c r="T446" s="15" t="s">
        <v>68</v>
      </c>
      <c r="U446" s="6" t="s">
        <v>132</v>
      </c>
      <c r="V446" s="15" t="s">
        <v>315</v>
      </c>
      <c r="W446" s="15" t="s">
        <v>329</v>
      </c>
      <c r="X446" s="15" t="s">
        <v>532</v>
      </c>
      <c r="Y446" s="15" t="s">
        <v>2</v>
      </c>
    </row>
    <row r="447" spans="1:25" s="15" customFormat="1" ht="34.299999999999997" customHeight="1">
      <c r="A447" s="15" t="s">
        <v>161</v>
      </c>
      <c r="B447" s="15" t="s">
        <v>45</v>
      </c>
      <c r="C447" s="15">
        <v>2016</v>
      </c>
      <c r="D447" s="15" t="s">
        <v>46</v>
      </c>
      <c r="E447" s="15" t="s">
        <v>47</v>
      </c>
      <c r="F447" s="15" t="s">
        <v>70</v>
      </c>
      <c r="G447" s="15" t="s">
        <v>1</v>
      </c>
      <c r="H447" s="15" t="s">
        <v>10</v>
      </c>
      <c r="I447" s="16" t="s">
        <v>111</v>
      </c>
      <c r="J447" s="16" t="s">
        <v>684</v>
      </c>
      <c r="K447" s="15">
        <v>500</v>
      </c>
      <c r="L447" s="16" t="s">
        <v>302</v>
      </c>
      <c r="M447" s="15">
        <v>14000</v>
      </c>
      <c r="N447" s="15" t="s">
        <v>302</v>
      </c>
      <c r="O447" s="15">
        <v>4</v>
      </c>
      <c r="P447" s="15" t="s">
        <v>48</v>
      </c>
      <c r="Q447" s="15" t="s">
        <v>127</v>
      </c>
      <c r="R447" s="15" t="s">
        <v>5</v>
      </c>
      <c r="S447" s="15" t="s">
        <v>34</v>
      </c>
      <c r="T447" s="15" t="s">
        <v>68</v>
      </c>
      <c r="U447" s="6" t="s">
        <v>132</v>
      </c>
      <c r="V447" s="15" t="s">
        <v>315</v>
      </c>
      <c r="W447" s="15" t="s">
        <v>329</v>
      </c>
      <c r="X447" s="15" t="s">
        <v>534</v>
      </c>
      <c r="Y447" s="15" t="s">
        <v>2</v>
      </c>
    </row>
    <row r="448" spans="1:25" s="15" customFormat="1" ht="34.299999999999997" customHeight="1">
      <c r="A448" s="15" t="s">
        <v>161</v>
      </c>
      <c r="B448" s="15" t="s">
        <v>45</v>
      </c>
      <c r="C448" s="15">
        <v>2016</v>
      </c>
      <c r="D448" s="15" t="s">
        <v>46</v>
      </c>
      <c r="E448" s="15" t="s">
        <v>47</v>
      </c>
      <c r="F448" s="15" t="s">
        <v>70</v>
      </c>
      <c r="G448" s="15" t="s">
        <v>1</v>
      </c>
      <c r="H448" s="15" t="s">
        <v>10</v>
      </c>
      <c r="I448" s="16" t="s">
        <v>111</v>
      </c>
      <c r="J448" s="16" t="s">
        <v>684</v>
      </c>
      <c r="K448" s="15">
        <v>500</v>
      </c>
      <c r="L448" s="16" t="s">
        <v>302</v>
      </c>
      <c r="M448" s="15">
        <v>14000</v>
      </c>
      <c r="N448" s="15" t="s">
        <v>302</v>
      </c>
      <c r="O448" s="15">
        <v>4</v>
      </c>
      <c r="P448" s="15" t="s">
        <v>48</v>
      </c>
      <c r="Q448" s="15" t="s">
        <v>127</v>
      </c>
      <c r="R448" s="15" t="s">
        <v>5</v>
      </c>
      <c r="S448" s="15" t="s">
        <v>34</v>
      </c>
      <c r="T448" s="15" t="s">
        <v>68</v>
      </c>
      <c r="U448" s="6" t="s">
        <v>132</v>
      </c>
      <c r="V448" s="15" t="s">
        <v>317</v>
      </c>
      <c r="W448" s="15" t="s">
        <v>338</v>
      </c>
      <c r="X448" s="15" t="s">
        <v>535</v>
      </c>
      <c r="Y448" s="15" t="s">
        <v>1</v>
      </c>
    </row>
    <row r="449" spans="1:25" s="15" customFormat="1" ht="34.299999999999997" customHeight="1">
      <c r="A449" s="15" t="s">
        <v>161</v>
      </c>
      <c r="B449" s="15" t="s">
        <v>45</v>
      </c>
      <c r="C449" s="15">
        <v>2016</v>
      </c>
      <c r="D449" s="15" t="s">
        <v>46</v>
      </c>
      <c r="E449" s="15" t="s">
        <v>47</v>
      </c>
      <c r="F449" s="15" t="s">
        <v>70</v>
      </c>
      <c r="G449" s="15" t="s">
        <v>1</v>
      </c>
      <c r="H449" s="15" t="s">
        <v>10</v>
      </c>
      <c r="I449" s="16" t="s">
        <v>111</v>
      </c>
      <c r="J449" s="16" t="s">
        <v>684</v>
      </c>
      <c r="K449" s="15">
        <v>500</v>
      </c>
      <c r="L449" s="16" t="s">
        <v>302</v>
      </c>
      <c r="M449" s="15">
        <v>14000</v>
      </c>
      <c r="N449" s="15" t="s">
        <v>302</v>
      </c>
      <c r="O449" s="15">
        <v>4</v>
      </c>
      <c r="P449" s="15" t="s">
        <v>48</v>
      </c>
      <c r="Q449" s="15" t="s">
        <v>127</v>
      </c>
      <c r="R449" s="15" t="s">
        <v>5</v>
      </c>
      <c r="S449" s="15" t="s">
        <v>34</v>
      </c>
      <c r="T449" s="15" t="s">
        <v>68</v>
      </c>
      <c r="U449" s="6" t="s">
        <v>132</v>
      </c>
      <c r="V449" s="15" t="s">
        <v>317</v>
      </c>
      <c r="W449" s="15" t="s">
        <v>337</v>
      </c>
      <c r="X449" s="15" t="s">
        <v>531</v>
      </c>
      <c r="Y449" s="15" t="s">
        <v>1</v>
      </c>
    </row>
    <row r="450" spans="1:25" s="15" customFormat="1" ht="34.299999999999997" customHeight="1">
      <c r="A450" s="15" t="s">
        <v>161</v>
      </c>
      <c r="B450" s="15" t="s">
        <v>45</v>
      </c>
      <c r="C450" s="15">
        <v>2016</v>
      </c>
      <c r="D450" s="15" t="s">
        <v>46</v>
      </c>
      <c r="E450" s="15" t="s">
        <v>47</v>
      </c>
      <c r="F450" s="15" t="s">
        <v>70</v>
      </c>
      <c r="G450" s="15" t="s">
        <v>1</v>
      </c>
      <c r="H450" s="15" t="s">
        <v>10</v>
      </c>
      <c r="I450" s="16" t="s">
        <v>111</v>
      </c>
      <c r="J450" s="16" t="s">
        <v>684</v>
      </c>
      <c r="K450" s="15">
        <v>500</v>
      </c>
      <c r="L450" s="16" t="s">
        <v>302</v>
      </c>
      <c r="M450" s="15">
        <v>14000</v>
      </c>
      <c r="N450" s="15" t="s">
        <v>302</v>
      </c>
      <c r="O450" s="15">
        <v>4</v>
      </c>
      <c r="P450" s="15" t="s">
        <v>48</v>
      </c>
      <c r="Q450" s="15" t="s">
        <v>127</v>
      </c>
      <c r="R450" s="15" t="s">
        <v>5</v>
      </c>
      <c r="S450" s="15" t="s">
        <v>34</v>
      </c>
      <c r="T450" s="15" t="s">
        <v>68</v>
      </c>
      <c r="U450" s="6" t="s">
        <v>132</v>
      </c>
      <c r="V450" s="15" t="s">
        <v>340</v>
      </c>
      <c r="W450" s="15" t="s">
        <v>319</v>
      </c>
      <c r="X450" s="15" t="s">
        <v>530</v>
      </c>
      <c r="Y450" s="15" t="s">
        <v>1</v>
      </c>
    </row>
    <row r="451" spans="1:25" s="15" customFormat="1" ht="34.299999999999997" customHeight="1">
      <c r="A451" s="15" t="s">
        <v>161</v>
      </c>
      <c r="B451" s="15" t="s">
        <v>45</v>
      </c>
      <c r="C451" s="15">
        <v>2016</v>
      </c>
      <c r="D451" s="15" t="s">
        <v>46</v>
      </c>
      <c r="E451" s="15" t="s">
        <v>47</v>
      </c>
      <c r="F451" s="15" t="s">
        <v>70</v>
      </c>
      <c r="G451" s="15" t="s">
        <v>1</v>
      </c>
      <c r="H451" s="15" t="s">
        <v>10</v>
      </c>
      <c r="I451" s="16" t="s">
        <v>111</v>
      </c>
      <c r="J451" s="16" t="s">
        <v>684</v>
      </c>
      <c r="K451" s="15">
        <v>500</v>
      </c>
      <c r="L451" s="16" t="s">
        <v>302</v>
      </c>
      <c r="M451" s="15">
        <v>14000</v>
      </c>
      <c r="N451" s="15" t="s">
        <v>302</v>
      </c>
      <c r="O451" s="15">
        <v>4</v>
      </c>
      <c r="P451" s="15" t="s">
        <v>48</v>
      </c>
      <c r="Q451" s="15" t="s">
        <v>127</v>
      </c>
      <c r="R451" s="15" t="s">
        <v>5</v>
      </c>
      <c r="S451" s="15" t="s">
        <v>34</v>
      </c>
      <c r="T451" s="15" t="s">
        <v>68</v>
      </c>
      <c r="U451" s="6" t="s">
        <v>132</v>
      </c>
      <c r="V451" s="15" t="s">
        <v>316</v>
      </c>
      <c r="W451" s="15" t="s">
        <v>333</v>
      </c>
      <c r="X451" s="15" t="s">
        <v>529</v>
      </c>
      <c r="Y451" s="15" t="s">
        <v>1</v>
      </c>
    </row>
    <row r="452" spans="1:25" s="15" customFormat="1" ht="34.299999999999997" customHeight="1">
      <c r="A452" s="15" t="s">
        <v>161</v>
      </c>
      <c r="B452" s="15" t="s">
        <v>45</v>
      </c>
      <c r="C452" s="15">
        <v>2016</v>
      </c>
      <c r="D452" s="15" t="s">
        <v>46</v>
      </c>
      <c r="E452" s="15" t="s">
        <v>47</v>
      </c>
      <c r="F452" s="15" t="s">
        <v>70</v>
      </c>
      <c r="G452" s="15" t="s">
        <v>1</v>
      </c>
      <c r="H452" s="15" t="s">
        <v>10</v>
      </c>
      <c r="I452" s="16" t="s">
        <v>111</v>
      </c>
      <c r="J452" s="16" t="s">
        <v>684</v>
      </c>
      <c r="K452" s="15">
        <v>500</v>
      </c>
      <c r="L452" s="16" t="s">
        <v>302</v>
      </c>
      <c r="M452" s="15">
        <v>14000</v>
      </c>
      <c r="N452" s="15" t="s">
        <v>302</v>
      </c>
      <c r="O452" s="15">
        <v>4</v>
      </c>
      <c r="P452" s="15" t="s">
        <v>48</v>
      </c>
      <c r="Q452" s="15" t="s">
        <v>127</v>
      </c>
      <c r="R452" s="15" t="s">
        <v>5</v>
      </c>
      <c r="S452" s="15" t="s">
        <v>34</v>
      </c>
      <c r="T452" s="15" t="s">
        <v>68</v>
      </c>
      <c r="U452" s="6" t="s">
        <v>132</v>
      </c>
      <c r="V452" s="15" t="s">
        <v>317</v>
      </c>
      <c r="W452" s="15" t="s">
        <v>337</v>
      </c>
      <c r="X452" s="15" t="s">
        <v>528</v>
      </c>
      <c r="Y452" s="15" t="s">
        <v>2</v>
      </c>
    </row>
    <row r="453" spans="1:25" s="15" customFormat="1" ht="34.299999999999997" customHeight="1">
      <c r="A453" s="15" t="s">
        <v>161</v>
      </c>
      <c r="B453" s="15" t="s">
        <v>45</v>
      </c>
      <c r="C453" s="15">
        <v>2016</v>
      </c>
      <c r="D453" s="15" t="s">
        <v>46</v>
      </c>
      <c r="E453" s="15" t="s">
        <v>47</v>
      </c>
      <c r="F453" s="15" t="s">
        <v>70</v>
      </c>
      <c r="G453" s="15" t="s">
        <v>1</v>
      </c>
      <c r="H453" s="15" t="s">
        <v>10</v>
      </c>
      <c r="I453" s="16" t="s">
        <v>111</v>
      </c>
      <c r="J453" s="16" t="s">
        <v>684</v>
      </c>
      <c r="K453" s="15">
        <v>500</v>
      </c>
      <c r="L453" s="16" t="s">
        <v>302</v>
      </c>
      <c r="M453" s="15">
        <v>14000</v>
      </c>
      <c r="N453" s="15" t="s">
        <v>302</v>
      </c>
      <c r="O453" s="15">
        <v>4</v>
      </c>
      <c r="P453" s="15" t="s">
        <v>48</v>
      </c>
      <c r="Q453" s="15" t="s">
        <v>127</v>
      </c>
      <c r="R453" s="15" t="s">
        <v>5</v>
      </c>
      <c r="S453" s="15" t="s">
        <v>34</v>
      </c>
      <c r="T453" s="15" t="s">
        <v>68</v>
      </c>
      <c r="U453" s="6" t="s">
        <v>132</v>
      </c>
      <c r="V453" s="15" t="s">
        <v>342</v>
      </c>
      <c r="W453" s="15" t="s">
        <v>326</v>
      </c>
      <c r="X453" s="15" t="s">
        <v>471</v>
      </c>
      <c r="Y453" s="15" t="s">
        <v>2</v>
      </c>
    </row>
    <row r="454" spans="1:25" s="15" customFormat="1" ht="34.299999999999997" customHeight="1">
      <c r="A454" s="15" t="s">
        <v>161</v>
      </c>
      <c r="B454" s="15" t="s">
        <v>45</v>
      </c>
      <c r="C454" s="15">
        <v>2016</v>
      </c>
      <c r="D454" s="15" t="s">
        <v>46</v>
      </c>
      <c r="E454" s="15" t="s">
        <v>47</v>
      </c>
      <c r="F454" s="15" t="s">
        <v>70</v>
      </c>
      <c r="G454" s="15" t="s">
        <v>1</v>
      </c>
      <c r="H454" s="15" t="s">
        <v>10</v>
      </c>
      <c r="I454" s="16" t="s">
        <v>111</v>
      </c>
      <c r="J454" s="16" t="s">
        <v>684</v>
      </c>
      <c r="K454" s="15">
        <v>500</v>
      </c>
      <c r="L454" s="16" t="s">
        <v>302</v>
      </c>
      <c r="M454" s="15">
        <v>14000</v>
      </c>
      <c r="N454" s="15" t="s">
        <v>302</v>
      </c>
      <c r="O454" s="15">
        <v>4</v>
      </c>
      <c r="P454" s="15" t="s">
        <v>48</v>
      </c>
      <c r="Q454" s="15" t="s">
        <v>127</v>
      </c>
      <c r="R454" s="15" t="s">
        <v>5</v>
      </c>
      <c r="S454" s="15" t="s">
        <v>34</v>
      </c>
      <c r="T454" s="15" t="s">
        <v>68</v>
      </c>
      <c r="U454" s="6" t="s">
        <v>132</v>
      </c>
      <c r="V454" s="15" t="s">
        <v>340</v>
      </c>
      <c r="W454" s="15" t="s">
        <v>319</v>
      </c>
      <c r="X454" s="15" t="s">
        <v>527</v>
      </c>
      <c r="Y454" s="15" t="s">
        <v>2</v>
      </c>
    </row>
    <row r="455" spans="1:25" s="15" customFormat="1" ht="34.299999999999997" customHeight="1">
      <c r="A455" s="15" t="s">
        <v>161</v>
      </c>
      <c r="B455" s="15" t="s">
        <v>45</v>
      </c>
      <c r="C455" s="15">
        <v>2016</v>
      </c>
      <c r="D455" s="15" t="s">
        <v>46</v>
      </c>
      <c r="E455" s="15" t="s">
        <v>47</v>
      </c>
      <c r="F455" s="15" t="s">
        <v>70</v>
      </c>
      <c r="G455" s="15" t="s">
        <v>1</v>
      </c>
      <c r="H455" s="15" t="s">
        <v>10</v>
      </c>
      <c r="I455" s="16" t="s">
        <v>111</v>
      </c>
      <c r="J455" s="16" t="s">
        <v>684</v>
      </c>
      <c r="K455" s="15">
        <v>500</v>
      </c>
      <c r="L455" s="16" t="s">
        <v>302</v>
      </c>
      <c r="M455" s="15">
        <v>14000</v>
      </c>
      <c r="N455" s="15" t="s">
        <v>302</v>
      </c>
      <c r="O455" s="15">
        <v>4</v>
      </c>
      <c r="P455" s="15" t="s">
        <v>48</v>
      </c>
      <c r="Q455" s="15" t="s">
        <v>127</v>
      </c>
      <c r="R455" s="15" t="s">
        <v>5</v>
      </c>
      <c r="S455" s="15" t="s">
        <v>34</v>
      </c>
      <c r="T455" s="15" t="s">
        <v>68</v>
      </c>
      <c r="U455" s="6" t="s">
        <v>132</v>
      </c>
      <c r="V455" s="15" t="s">
        <v>342</v>
      </c>
      <c r="W455" s="15" t="s">
        <v>328</v>
      </c>
      <c r="X455" s="15" t="s">
        <v>525</v>
      </c>
      <c r="Y455" s="15" t="s">
        <v>2</v>
      </c>
    </row>
    <row r="456" spans="1:25" s="15" customFormat="1" ht="34.299999999999997" customHeight="1">
      <c r="A456" s="15" t="s">
        <v>161</v>
      </c>
      <c r="B456" s="15" t="s">
        <v>45</v>
      </c>
      <c r="C456" s="15">
        <v>2016</v>
      </c>
      <c r="D456" s="15" t="s">
        <v>46</v>
      </c>
      <c r="E456" s="15" t="s">
        <v>47</v>
      </c>
      <c r="F456" s="15" t="s">
        <v>70</v>
      </c>
      <c r="G456" s="15" t="s">
        <v>1</v>
      </c>
      <c r="H456" s="15" t="s">
        <v>10</v>
      </c>
      <c r="I456" s="16" t="s">
        <v>111</v>
      </c>
      <c r="J456" s="16" t="s">
        <v>684</v>
      </c>
      <c r="K456" s="15">
        <v>500</v>
      </c>
      <c r="L456" s="16" t="s">
        <v>302</v>
      </c>
      <c r="M456" s="15">
        <v>14000</v>
      </c>
      <c r="N456" s="15" t="s">
        <v>302</v>
      </c>
      <c r="O456" s="15">
        <v>4</v>
      </c>
      <c r="P456" s="15" t="s">
        <v>48</v>
      </c>
      <c r="Q456" s="15" t="s">
        <v>127</v>
      </c>
      <c r="R456" s="15" t="s">
        <v>5</v>
      </c>
      <c r="S456" s="15" t="s">
        <v>34</v>
      </c>
      <c r="T456" s="15" t="s">
        <v>68</v>
      </c>
      <c r="U456" s="6" t="s">
        <v>132</v>
      </c>
      <c r="V456" s="15" t="s">
        <v>340</v>
      </c>
      <c r="W456" s="15" t="s">
        <v>320</v>
      </c>
      <c r="X456" s="15" t="s">
        <v>526</v>
      </c>
      <c r="Y456" s="15" t="s">
        <v>2</v>
      </c>
    </row>
    <row r="457" spans="1:25" s="15" customFormat="1" ht="34.299999999999997" customHeight="1">
      <c r="A457" s="15" t="s">
        <v>162</v>
      </c>
      <c r="B457" s="15" t="s">
        <v>182</v>
      </c>
      <c r="C457" s="15">
        <v>2017</v>
      </c>
      <c r="D457" s="3" t="s">
        <v>183</v>
      </c>
      <c r="E457" s="15" t="s">
        <v>0</v>
      </c>
      <c r="F457" s="15" t="s">
        <v>172</v>
      </c>
      <c r="G457" s="15" t="s">
        <v>2</v>
      </c>
      <c r="H457" s="15" t="s">
        <v>10</v>
      </c>
      <c r="I457" s="16" t="s">
        <v>224</v>
      </c>
      <c r="J457" s="16" t="s">
        <v>299</v>
      </c>
      <c r="K457" s="15">
        <v>1</v>
      </c>
      <c r="L457" s="15" t="s">
        <v>310</v>
      </c>
      <c r="M457" s="15">
        <v>1909859317.1027436</v>
      </c>
      <c r="N457" s="15" t="s">
        <v>301</v>
      </c>
      <c r="O457" s="15">
        <v>10</v>
      </c>
      <c r="P457" s="15" t="s">
        <v>225</v>
      </c>
      <c r="Q457" s="15" t="s">
        <v>122</v>
      </c>
      <c r="R457" s="15" t="s">
        <v>5</v>
      </c>
      <c r="S457" s="15" t="s">
        <v>27</v>
      </c>
      <c r="T457" s="15" t="s">
        <v>60</v>
      </c>
      <c r="U457" s="15" t="s">
        <v>132</v>
      </c>
      <c r="V457" s="15" t="s">
        <v>315</v>
      </c>
      <c r="W457" s="15" t="s">
        <v>69</v>
      </c>
      <c r="X457" s="15" t="s">
        <v>536</v>
      </c>
      <c r="Y457" s="15" t="s">
        <v>2</v>
      </c>
    </row>
    <row r="458" spans="1:25" s="15" customFormat="1" ht="34.299999999999997" customHeight="1">
      <c r="A458" s="15" t="s">
        <v>162</v>
      </c>
      <c r="B458" s="15" t="s">
        <v>182</v>
      </c>
      <c r="C458" s="15">
        <v>2017</v>
      </c>
      <c r="D458" s="3" t="s">
        <v>183</v>
      </c>
      <c r="E458" s="15" t="s">
        <v>0</v>
      </c>
      <c r="F458" s="15" t="s">
        <v>172</v>
      </c>
      <c r="G458" s="15" t="s">
        <v>2</v>
      </c>
      <c r="H458" s="15" t="s">
        <v>10</v>
      </c>
      <c r="I458" s="16" t="s">
        <v>224</v>
      </c>
      <c r="J458" s="16" t="s">
        <v>299</v>
      </c>
      <c r="K458" s="15">
        <v>10</v>
      </c>
      <c r="L458" s="15" t="s">
        <v>310</v>
      </c>
      <c r="M458" s="15">
        <v>19098593171.027435</v>
      </c>
      <c r="N458" s="15" t="s">
        <v>301</v>
      </c>
      <c r="O458" s="15">
        <v>10</v>
      </c>
      <c r="P458" s="15" t="s">
        <v>225</v>
      </c>
      <c r="Q458" s="15" t="s">
        <v>122</v>
      </c>
      <c r="R458" s="15" t="s">
        <v>5</v>
      </c>
      <c r="S458" s="15" t="s">
        <v>27</v>
      </c>
      <c r="T458" s="15" t="s">
        <v>60</v>
      </c>
      <c r="U458" s="15" t="s">
        <v>132</v>
      </c>
      <c r="V458" s="15" t="s">
        <v>315</v>
      </c>
      <c r="W458" s="15" t="s">
        <v>69</v>
      </c>
      <c r="X458" s="15" t="s">
        <v>536</v>
      </c>
      <c r="Y458" s="15" t="s">
        <v>2</v>
      </c>
    </row>
    <row r="459" spans="1:25" s="15" customFormat="1" ht="34.299999999999997" customHeight="1">
      <c r="A459" s="15" t="s">
        <v>162</v>
      </c>
      <c r="B459" s="15" t="s">
        <v>182</v>
      </c>
      <c r="C459" s="15">
        <v>2017</v>
      </c>
      <c r="D459" s="3" t="s">
        <v>183</v>
      </c>
      <c r="E459" s="15" t="s">
        <v>0</v>
      </c>
      <c r="F459" s="15" t="s">
        <v>172</v>
      </c>
      <c r="G459" s="15" t="s">
        <v>2</v>
      </c>
      <c r="H459" s="15" t="s">
        <v>10</v>
      </c>
      <c r="I459" s="16" t="s">
        <v>224</v>
      </c>
      <c r="J459" s="16" t="s">
        <v>299</v>
      </c>
      <c r="K459" s="15">
        <v>100</v>
      </c>
      <c r="L459" s="15" t="s">
        <v>312</v>
      </c>
      <c r="M459" s="15">
        <v>190985931710.27435</v>
      </c>
      <c r="N459" s="15" t="s">
        <v>301</v>
      </c>
      <c r="O459" s="15">
        <v>10</v>
      </c>
      <c r="P459" s="15" t="s">
        <v>225</v>
      </c>
      <c r="Q459" s="15" t="s">
        <v>122</v>
      </c>
      <c r="R459" s="15" t="s">
        <v>5</v>
      </c>
      <c r="S459" s="15" t="s">
        <v>27</v>
      </c>
      <c r="T459" s="15" t="s">
        <v>60</v>
      </c>
      <c r="U459" s="15" t="s">
        <v>132</v>
      </c>
      <c r="V459" s="15" t="s">
        <v>315</v>
      </c>
      <c r="W459" s="15" t="s">
        <v>69</v>
      </c>
      <c r="X459" s="15" t="s">
        <v>536</v>
      </c>
      <c r="Y459" s="15" t="s">
        <v>2</v>
      </c>
    </row>
    <row r="460" spans="1:25" s="15" customFormat="1" ht="34.299999999999997" customHeight="1">
      <c r="A460" s="15" t="s">
        <v>162</v>
      </c>
      <c r="B460" s="15" t="s">
        <v>182</v>
      </c>
      <c r="C460" s="15">
        <v>2017</v>
      </c>
      <c r="D460" s="3" t="s">
        <v>183</v>
      </c>
      <c r="E460" s="15" t="s">
        <v>0</v>
      </c>
      <c r="F460" s="15" t="s">
        <v>172</v>
      </c>
      <c r="G460" s="15" t="s">
        <v>2</v>
      </c>
      <c r="H460" s="15" t="s">
        <v>10</v>
      </c>
      <c r="I460" s="16" t="s">
        <v>224</v>
      </c>
      <c r="J460" s="16" t="s">
        <v>299</v>
      </c>
      <c r="K460" s="15">
        <v>1000</v>
      </c>
      <c r="L460" s="15" t="s">
        <v>298</v>
      </c>
      <c r="M460" s="15">
        <v>1909859317102.7437</v>
      </c>
      <c r="N460" s="15" t="s">
        <v>301</v>
      </c>
      <c r="O460" s="15">
        <v>10</v>
      </c>
      <c r="P460" s="15" t="s">
        <v>225</v>
      </c>
      <c r="Q460" s="15" t="s">
        <v>122</v>
      </c>
      <c r="R460" s="15" t="s">
        <v>5</v>
      </c>
      <c r="S460" s="15" t="s">
        <v>27</v>
      </c>
      <c r="T460" s="15" t="s">
        <v>60</v>
      </c>
      <c r="U460" s="15" t="s">
        <v>132</v>
      </c>
      <c r="V460" s="15" t="s">
        <v>315</v>
      </c>
      <c r="W460" s="15" t="s">
        <v>69</v>
      </c>
      <c r="X460" s="15" t="s">
        <v>536</v>
      </c>
      <c r="Y460" s="15" t="s">
        <v>2</v>
      </c>
    </row>
    <row r="461" spans="1:25" s="15" customFormat="1" ht="34.299999999999997" customHeight="1">
      <c r="A461" s="15" t="s">
        <v>162</v>
      </c>
      <c r="B461" s="15" t="s">
        <v>182</v>
      </c>
      <c r="C461" s="15">
        <v>2017</v>
      </c>
      <c r="D461" s="3" t="s">
        <v>183</v>
      </c>
      <c r="E461" s="15" t="s">
        <v>0</v>
      </c>
      <c r="F461" s="15" t="s">
        <v>172</v>
      </c>
      <c r="G461" s="15" t="s">
        <v>2</v>
      </c>
      <c r="H461" s="15" t="s">
        <v>10</v>
      </c>
      <c r="I461" s="16" t="s">
        <v>224</v>
      </c>
      <c r="J461" s="16" t="s">
        <v>299</v>
      </c>
      <c r="K461" s="15">
        <v>10000</v>
      </c>
      <c r="L461" s="15" t="s">
        <v>298</v>
      </c>
      <c r="M461" s="15">
        <v>19098593171027.438</v>
      </c>
      <c r="N461" s="15" t="s">
        <v>301</v>
      </c>
      <c r="O461" s="15">
        <v>10</v>
      </c>
      <c r="P461" s="15" t="s">
        <v>225</v>
      </c>
      <c r="Q461" s="15" t="s">
        <v>122</v>
      </c>
      <c r="R461" s="15" t="s">
        <v>5</v>
      </c>
      <c r="S461" s="15" t="s">
        <v>27</v>
      </c>
      <c r="T461" s="15" t="s">
        <v>60</v>
      </c>
      <c r="U461" s="15" t="s">
        <v>132</v>
      </c>
      <c r="V461" s="15" t="s">
        <v>315</v>
      </c>
      <c r="W461" s="15" t="s">
        <v>69</v>
      </c>
      <c r="X461" s="15" t="s">
        <v>536</v>
      </c>
      <c r="Y461" s="15" t="s">
        <v>2</v>
      </c>
    </row>
    <row r="462" spans="1:25" s="15" customFormat="1" ht="34.299999999999997" customHeight="1">
      <c r="A462" s="15" t="s">
        <v>162</v>
      </c>
      <c r="B462" s="15" t="s">
        <v>182</v>
      </c>
      <c r="C462" s="15">
        <v>2017</v>
      </c>
      <c r="D462" s="3" t="s">
        <v>183</v>
      </c>
      <c r="E462" s="15" t="s">
        <v>0</v>
      </c>
      <c r="F462" s="15" t="s">
        <v>172</v>
      </c>
      <c r="G462" s="15" t="s">
        <v>2</v>
      </c>
      <c r="H462" s="15" t="s">
        <v>10</v>
      </c>
      <c r="I462" s="16" t="s">
        <v>184</v>
      </c>
      <c r="J462" s="16" t="s">
        <v>311</v>
      </c>
      <c r="K462" s="15">
        <v>1</v>
      </c>
      <c r="L462" s="15" t="s">
        <v>310</v>
      </c>
      <c r="M462" s="15">
        <v>1909859.3171027442</v>
      </c>
      <c r="N462" s="15" t="s">
        <v>298</v>
      </c>
      <c r="O462" s="15">
        <v>10</v>
      </c>
      <c r="P462" s="15" t="s">
        <v>225</v>
      </c>
      <c r="Q462" s="15" t="s">
        <v>122</v>
      </c>
      <c r="R462" s="15" t="s">
        <v>5</v>
      </c>
      <c r="S462" s="15" t="s">
        <v>27</v>
      </c>
      <c r="T462" s="15" t="s">
        <v>60</v>
      </c>
      <c r="U462" s="15" t="s">
        <v>132</v>
      </c>
      <c r="V462" s="15" t="s">
        <v>315</v>
      </c>
      <c r="W462" s="15" t="s">
        <v>69</v>
      </c>
      <c r="X462" s="15" t="s">
        <v>536</v>
      </c>
      <c r="Y462" s="15" t="s">
        <v>2</v>
      </c>
    </row>
    <row r="463" spans="1:25" s="15" customFormat="1" ht="34.299999999999997" customHeight="1">
      <c r="A463" s="15" t="s">
        <v>162</v>
      </c>
      <c r="B463" s="15" t="s">
        <v>182</v>
      </c>
      <c r="C463" s="15">
        <v>2017</v>
      </c>
      <c r="D463" s="3" t="s">
        <v>183</v>
      </c>
      <c r="E463" s="15" t="s">
        <v>0</v>
      </c>
      <c r="F463" s="15" t="s">
        <v>172</v>
      </c>
      <c r="G463" s="15" t="s">
        <v>2</v>
      </c>
      <c r="H463" s="15" t="s">
        <v>10</v>
      </c>
      <c r="I463" s="16" t="s">
        <v>184</v>
      </c>
      <c r="J463" s="16" t="s">
        <v>311</v>
      </c>
      <c r="K463" s="15">
        <v>10</v>
      </c>
      <c r="L463" s="15" t="s">
        <v>310</v>
      </c>
      <c r="M463" s="15">
        <v>19098593.171027444</v>
      </c>
      <c r="N463" s="15" t="s">
        <v>298</v>
      </c>
      <c r="O463" s="15">
        <v>10</v>
      </c>
      <c r="P463" s="15" t="s">
        <v>225</v>
      </c>
      <c r="Q463" s="15" t="s">
        <v>122</v>
      </c>
      <c r="R463" s="15" t="s">
        <v>5</v>
      </c>
      <c r="S463" s="15" t="s">
        <v>27</v>
      </c>
      <c r="T463" s="15" t="s">
        <v>60</v>
      </c>
      <c r="U463" s="15" t="s">
        <v>132</v>
      </c>
      <c r="V463" s="15" t="s">
        <v>315</v>
      </c>
      <c r="W463" s="15" t="s">
        <v>69</v>
      </c>
      <c r="X463" s="15" t="s">
        <v>536</v>
      </c>
      <c r="Y463" s="15" t="s">
        <v>2</v>
      </c>
    </row>
    <row r="464" spans="1:25" s="15" customFormat="1" ht="34.299999999999997" customHeight="1">
      <c r="A464" s="15" t="s">
        <v>162</v>
      </c>
      <c r="B464" s="15" t="s">
        <v>182</v>
      </c>
      <c r="C464" s="15">
        <v>2017</v>
      </c>
      <c r="D464" s="3" t="s">
        <v>183</v>
      </c>
      <c r="E464" s="15" t="s">
        <v>0</v>
      </c>
      <c r="F464" s="15" t="s">
        <v>172</v>
      </c>
      <c r="G464" s="15" t="s">
        <v>2</v>
      </c>
      <c r="H464" s="15" t="s">
        <v>10</v>
      </c>
      <c r="I464" s="16" t="s">
        <v>184</v>
      </c>
      <c r="J464" s="16" t="s">
        <v>311</v>
      </c>
      <c r="K464" s="15">
        <v>100</v>
      </c>
      <c r="L464" s="15" t="s">
        <v>312</v>
      </c>
      <c r="M464" s="15">
        <v>190985931.71027443</v>
      </c>
      <c r="N464" s="15" t="s">
        <v>298</v>
      </c>
      <c r="O464" s="15">
        <v>10</v>
      </c>
      <c r="P464" s="15" t="s">
        <v>225</v>
      </c>
      <c r="Q464" s="15" t="s">
        <v>122</v>
      </c>
      <c r="R464" s="15" t="s">
        <v>5</v>
      </c>
      <c r="S464" s="15" t="s">
        <v>27</v>
      </c>
      <c r="T464" s="15" t="s">
        <v>60</v>
      </c>
      <c r="U464" s="15" t="s">
        <v>132</v>
      </c>
      <c r="V464" s="15" t="s">
        <v>315</v>
      </c>
      <c r="W464" s="15" t="s">
        <v>69</v>
      </c>
      <c r="X464" s="15" t="s">
        <v>536</v>
      </c>
      <c r="Y464" s="15" t="s">
        <v>2</v>
      </c>
    </row>
    <row r="465" spans="1:25" s="15" customFormat="1" ht="34.299999999999997" customHeight="1">
      <c r="A465" s="15" t="s">
        <v>162</v>
      </c>
      <c r="B465" s="15" t="s">
        <v>182</v>
      </c>
      <c r="C465" s="15">
        <v>2017</v>
      </c>
      <c r="D465" s="3" t="s">
        <v>183</v>
      </c>
      <c r="E465" s="15" t="s">
        <v>0</v>
      </c>
      <c r="F465" s="15" t="s">
        <v>172</v>
      </c>
      <c r="G465" s="15" t="s">
        <v>2</v>
      </c>
      <c r="H465" s="15" t="s">
        <v>10</v>
      </c>
      <c r="I465" s="16" t="s">
        <v>184</v>
      </c>
      <c r="J465" s="16" t="s">
        <v>311</v>
      </c>
      <c r="K465" s="15">
        <v>1000</v>
      </c>
      <c r="L465" s="15" t="s">
        <v>298</v>
      </c>
      <c r="M465" s="15">
        <v>1909859317.1027443</v>
      </c>
      <c r="N465" s="15" t="s">
        <v>301</v>
      </c>
      <c r="O465" s="15">
        <v>10</v>
      </c>
      <c r="P465" s="15" t="s">
        <v>225</v>
      </c>
      <c r="Q465" s="15" t="s">
        <v>122</v>
      </c>
      <c r="R465" s="15" t="s">
        <v>5</v>
      </c>
      <c r="S465" s="15" t="s">
        <v>27</v>
      </c>
      <c r="T465" s="15" t="s">
        <v>60</v>
      </c>
      <c r="U465" s="15" t="s">
        <v>132</v>
      </c>
      <c r="V465" s="15" t="s">
        <v>315</v>
      </c>
      <c r="W465" s="15" t="s">
        <v>69</v>
      </c>
      <c r="X465" s="15" t="s">
        <v>536</v>
      </c>
      <c r="Y465" s="15" t="s">
        <v>2</v>
      </c>
    </row>
    <row r="466" spans="1:25" s="15" customFormat="1" ht="34.299999999999997" customHeight="1">
      <c r="A466" s="15" t="s">
        <v>162</v>
      </c>
      <c r="B466" s="15" t="s">
        <v>182</v>
      </c>
      <c r="C466" s="15">
        <v>2017</v>
      </c>
      <c r="D466" s="3" t="s">
        <v>183</v>
      </c>
      <c r="E466" s="15" t="s">
        <v>0</v>
      </c>
      <c r="F466" s="15" t="s">
        <v>172</v>
      </c>
      <c r="G466" s="15" t="s">
        <v>2</v>
      </c>
      <c r="H466" s="15" t="s">
        <v>10</v>
      </c>
      <c r="I466" s="16" t="s">
        <v>184</v>
      </c>
      <c r="J466" s="16" t="s">
        <v>311</v>
      </c>
      <c r="K466" s="15">
        <v>10000</v>
      </c>
      <c r="L466" s="15" t="s">
        <v>298</v>
      </c>
      <c r="M466" s="15">
        <v>19098593171.027443</v>
      </c>
      <c r="N466" s="15" t="s">
        <v>301</v>
      </c>
      <c r="O466" s="15">
        <v>10</v>
      </c>
      <c r="P466" s="15" t="s">
        <v>225</v>
      </c>
      <c r="Q466" s="15" t="s">
        <v>122</v>
      </c>
      <c r="R466" s="15" t="s">
        <v>5</v>
      </c>
      <c r="S466" s="15" t="s">
        <v>27</v>
      </c>
      <c r="T466" s="15" t="s">
        <v>60</v>
      </c>
      <c r="U466" s="15" t="s">
        <v>132</v>
      </c>
      <c r="V466" s="15" t="s">
        <v>315</v>
      </c>
      <c r="W466" s="15" t="s">
        <v>69</v>
      </c>
      <c r="X466" s="15" t="s">
        <v>536</v>
      </c>
      <c r="Y466" s="15" t="s">
        <v>2</v>
      </c>
    </row>
    <row r="467" spans="1:25" s="15" customFormat="1" ht="34.299999999999997" customHeight="1">
      <c r="A467" s="15" t="s">
        <v>162</v>
      </c>
      <c r="B467" s="15" t="s">
        <v>182</v>
      </c>
      <c r="C467" s="15">
        <v>2017</v>
      </c>
      <c r="D467" s="3" t="s">
        <v>183</v>
      </c>
      <c r="E467" s="15" t="s">
        <v>0</v>
      </c>
      <c r="F467" s="15" t="s">
        <v>172</v>
      </c>
      <c r="G467" s="15" t="s">
        <v>2</v>
      </c>
      <c r="H467" s="15" t="s">
        <v>10</v>
      </c>
      <c r="I467" s="16" t="s">
        <v>89</v>
      </c>
      <c r="J467" s="16" t="s">
        <v>311</v>
      </c>
      <c r="K467" s="15">
        <v>1</v>
      </c>
      <c r="L467" s="15" t="s">
        <v>310</v>
      </c>
      <c r="M467" s="15">
        <v>15278.874536821953</v>
      </c>
      <c r="N467" s="6" t="s">
        <v>302</v>
      </c>
      <c r="O467" s="15">
        <v>10</v>
      </c>
      <c r="P467" s="15" t="s">
        <v>225</v>
      </c>
      <c r="Q467" s="15" t="s">
        <v>122</v>
      </c>
      <c r="R467" s="15" t="s">
        <v>5</v>
      </c>
      <c r="S467" s="15" t="s">
        <v>27</v>
      </c>
      <c r="T467" s="15" t="s">
        <v>60</v>
      </c>
      <c r="U467" s="15" t="s">
        <v>132</v>
      </c>
      <c r="V467" s="15" t="s">
        <v>315</v>
      </c>
      <c r="W467" s="15" t="s">
        <v>69</v>
      </c>
      <c r="X467" s="15" t="s">
        <v>536</v>
      </c>
      <c r="Y467" s="15" t="s">
        <v>2</v>
      </c>
    </row>
    <row r="468" spans="1:25" s="15" customFormat="1" ht="34.299999999999997" customHeight="1">
      <c r="A468" s="15" t="s">
        <v>162</v>
      </c>
      <c r="B468" s="15" t="s">
        <v>182</v>
      </c>
      <c r="C468" s="15">
        <v>2017</v>
      </c>
      <c r="D468" s="3" t="s">
        <v>183</v>
      </c>
      <c r="E468" s="15" t="s">
        <v>0</v>
      </c>
      <c r="F468" s="15" t="s">
        <v>172</v>
      </c>
      <c r="G468" s="15" t="s">
        <v>2</v>
      </c>
      <c r="H468" s="15" t="s">
        <v>10</v>
      </c>
      <c r="I468" s="16" t="s">
        <v>89</v>
      </c>
      <c r="J468" s="16" t="s">
        <v>311</v>
      </c>
      <c r="K468" s="15">
        <v>10</v>
      </c>
      <c r="L468" s="15" t="s">
        <v>310</v>
      </c>
      <c r="M468" s="15">
        <v>152788.74536821953</v>
      </c>
      <c r="N468" s="6" t="s">
        <v>302</v>
      </c>
      <c r="O468" s="15">
        <v>10</v>
      </c>
      <c r="P468" s="15" t="s">
        <v>225</v>
      </c>
      <c r="Q468" s="15" t="s">
        <v>122</v>
      </c>
      <c r="R468" s="15" t="s">
        <v>5</v>
      </c>
      <c r="S468" s="15" t="s">
        <v>27</v>
      </c>
      <c r="T468" s="15" t="s">
        <v>60</v>
      </c>
      <c r="U468" s="15" t="s">
        <v>132</v>
      </c>
      <c r="V468" s="15" t="s">
        <v>315</v>
      </c>
      <c r="W468" s="15" t="s">
        <v>69</v>
      </c>
      <c r="X468" s="15" t="s">
        <v>536</v>
      </c>
      <c r="Y468" s="15" t="s">
        <v>2</v>
      </c>
    </row>
    <row r="469" spans="1:25" s="15" customFormat="1" ht="34.299999999999997" customHeight="1">
      <c r="A469" s="15" t="s">
        <v>162</v>
      </c>
      <c r="B469" s="15" t="s">
        <v>182</v>
      </c>
      <c r="C469" s="15">
        <v>2017</v>
      </c>
      <c r="D469" s="3" t="s">
        <v>183</v>
      </c>
      <c r="E469" s="15" t="s">
        <v>0</v>
      </c>
      <c r="F469" s="15" t="s">
        <v>172</v>
      </c>
      <c r="G469" s="15" t="s">
        <v>2</v>
      </c>
      <c r="H469" s="15" t="s">
        <v>10</v>
      </c>
      <c r="I469" s="16" t="s">
        <v>89</v>
      </c>
      <c r="J469" s="16" t="s">
        <v>311</v>
      </c>
      <c r="K469" s="15">
        <v>100</v>
      </c>
      <c r="L469" s="15" t="s">
        <v>312</v>
      </c>
      <c r="M469" s="15">
        <v>1527887.4536821954</v>
      </c>
      <c r="N469" s="15" t="s">
        <v>298</v>
      </c>
      <c r="O469" s="15">
        <v>10</v>
      </c>
      <c r="P469" s="15" t="s">
        <v>225</v>
      </c>
      <c r="Q469" s="15" t="s">
        <v>122</v>
      </c>
      <c r="R469" s="15" t="s">
        <v>5</v>
      </c>
      <c r="S469" s="15" t="s">
        <v>27</v>
      </c>
      <c r="T469" s="15" t="s">
        <v>60</v>
      </c>
      <c r="U469" s="15" t="s">
        <v>132</v>
      </c>
      <c r="V469" s="15" t="s">
        <v>315</v>
      </c>
      <c r="W469" s="15" t="s">
        <v>69</v>
      </c>
      <c r="X469" s="15" t="s">
        <v>536</v>
      </c>
      <c r="Y469" s="15" t="s">
        <v>2</v>
      </c>
    </row>
    <row r="470" spans="1:25" s="15" customFormat="1" ht="34.299999999999997" customHeight="1">
      <c r="A470" s="15" t="s">
        <v>162</v>
      </c>
      <c r="B470" s="15" t="s">
        <v>182</v>
      </c>
      <c r="C470" s="15">
        <v>2017</v>
      </c>
      <c r="D470" s="3" t="s">
        <v>183</v>
      </c>
      <c r="E470" s="15" t="s">
        <v>0</v>
      </c>
      <c r="F470" s="15" t="s">
        <v>172</v>
      </c>
      <c r="G470" s="15" t="s">
        <v>2</v>
      </c>
      <c r="H470" s="15" t="s">
        <v>10</v>
      </c>
      <c r="I470" s="16" t="s">
        <v>89</v>
      </c>
      <c r="J470" s="16" t="s">
        <v>311</v>
      </c>
      <c r="K470" s="15">
        <v>1000</v>
      </c>
      <c r="L470" s="15" t="s">
        <v>298</v>
      </c>
      <c r="M470" s="15">
        <v>15278874.536821954</v>
      </c>
      <c r="N470" s="15" t="s">
        <v>298</v>
      </c>
      <c r="O470" s="15">
        <v>10</v>
      </c>
      <c r="P470" s="15" t="s">
        <v>225</v>
      </c>
      <c r="Q470" s="15" t="s">
        <v>122</v>
      </c>
      <c r="R470" s="15" t="s">
        <v>5</v>
      </c>
      <c r="S470" s="15" t="s">
        <v>27</v>
      </c>
      <c r="T470" s="15" t="s">
        <v>60</v>
      </c>
      <c r="U470" s="15" t="s">
        <v>132</v>
      </c>
      <c r="V470" s="15" t="s">
        <v>315</v>
      </c>
      <c r="W470" s="15" t="s">
        <v>69</v>
      </c>
      <c r="X470" s="15" t="s">
        <v>536</v>
      </c>
      <c r="Y470" s="15" t="s">
        <v>2</v>
      </c>
    </row>
    <row r="471" spans="1:25" s="15" customFormat="1" ht="34.299999999999997" customHeight="1">
      <c r="A471" s="15" t="s">
        <v>162</v>
      </c>
      <c r="B471" s="15" t="s">
        <v>182</v>
      </c>
      <c r="C471" s="15">
        <v>2017</v>
      </c>
      <c r="D471" s="3" t="s">
        <v>183</v>
      </c>
      <c r="E471" s="15" t="s">
        <v>0</v>
      </c>
      <c r="F471" s="15" t="s">
        <v>172</v>
      </c>
      <c r="G471" s="15" t="s">
        <v>2</v>
      </c>
      <c r="H471" s="15" t="s">
        <v>10</v>
      </c>
      <c r="I471" s="16" t="s">
        <v>89</v>
      </c>
      <c r="J471" s="16" t="s">
        <v>311</v>
      </c>
      <c r="K471" s="15">
        <v>10000</v>
      </c>
      <c r="L471" s="15" t="s">
        <v>298</v>
      </c>
      <c r="M471" s="15">
        <v>152788745.36821952</v>
      </c>
      <c r="N471" s="15" t="s">
        <v>298</v>
      </c>
      <c r="O471" s="15">
        <v>10</v>
      </c>
      <c r="P471" s="15" t="s">
        <v>225</v>
      </c>
      <c r="Q471" s="15" t="s">
        <v>122</v>
      </c>
      <c r="R471" s="15" t="s">
        <v>5</v>
      </c>
      <c r="S471" s="15" t="s">
        <v>27</v>
      </c>
      <c r="T471" s="15" t="s">
        <v>60</v>
      </c>
      <c r="U471" s="15" t="s">
        <v>132</v>
      </c>
      <c r="V471" s="15" t="s">
        <v>315</v>
      </c>
      <c r="W471" s="15" t="s">
        <v>69</v>
      </c>
      <c r="X471" s="15" t="s">
        <v>536</v>
      </c>
      <c r="Y471" s="15" t="s">
        <v>2</v>
      </c>
    </row>
    <row r="472" spans="1:25" s="15" customFormat="1" ht="34.299999999999997" customHeight="1">
      <c r="A472" s="15" t="s">
        <v>162</v>
      </c>
      <c r="B472" s="15" t="s">
        <v>182</v>
      </c>
      <c r="C472" s="15">
        <v>2017</v>
      </c>
      <c r="D472" s="3" t="s">
        <v>183</v>
      </c>
      <c r="E472" s="15" t="s">
        <v>75</v>
      </c>
      <c r="F472" s="15" t="s">
        <v>70</v>
      </c>
      <c r="G472" s="15" t="s">
        <v>2</v>
      </c>
      <c r="H472" s="15" t="s">
        <v>10</v>
      </c>
      <c r="I472" s="16" t="s">
        <v>185</v>
      </c>
      <c r="J472" s="16" t="s">
        <v>313</v>
      </c>
      <c r="K472" s="15">
        <v>1</v>
      </c>
      <c r="L472" s="15" t="s">
        <v>310</v>
      </c>
      <c r="M472" s="15">
        <v>5.5681029653141225</v>
      </c>
      <c r="N472" s="15" t="s">
        <v>310</v>
      </c>
      <c r="O472" s="15">
        <v>10</v>
      </c>
      <c r="P472" s="15" t="s">
        <v>225</v>
      </c>
      <c r="Q472" s="15" t="s">
        <v>122</v>
      </c>
      <c r="R472" s="15" t="s">
        <v>5</v>
      </c>
      <c r="S472" s="15" t="s">
        <v>27</v>
      </c>
      <c r="T472" s="15" t="s">
        <v>60</v>
      </c>
      <c r="U472" s="15" t="s">
        <v>132</v>
      </c>
      <c r="V472" s="15" t="s">
        <v>315</v>
      </c>
      <c r="W472" s="15" t="s">
        <v>69</v>
      </c>
      <c r="X472" s="15" t="s">
        <v>536</v>
      </c>
      <c r="Y472" s="15" t="s">
        <v>2</v>
      </c>
    </row>
    <row r="473" spans="1:25" s="15" customFormat="1" ht="34.299999999999997" customHeight="1">
      <c r="A473" s="15" t="s">
        <v>162</v>
      </c>
      <c r="B473" s="15" t="s">
        <v>182</v>
      </c>
      <c r="C473" s="15">
        <v>2017</v>
      </c>
      <c r="D473" s="3" t="s">
        <v>183</v>
      </c>
      <c r="E473" s="15" t="s">
        <v>7</v>
      </c>
      <c r="F473" s="15" t="s">
        <v>70</v>
      </c>
      <c r="G473" s="15" t="s">
        <v>2</v>
      </c>
      <c r="H473" s="15" t="s">
        <v>10</v>
      </c>
      <c r="I473" s="16" t="s">
        <v>185</v>
      </c>
      <c r="J473" s="16" t="s">
        <v>313</v>
      </c>
      <c r="K473" s="15">
        <v>1</v>
      </c>
      <c r="L473" s="15" t="s">
        <v>310</v>
      </c>
      <c r="M473" s="15">
        <v>5.5681029653141225</v>
      </c>
      <c r="N473" s="15" t="s">
        <v>310</v>
      </c>
      <c r="O473" s="15">
        <v>10</v>
      </c>
      <c r="P473" s="15" t="s">
        <v>225</v>
      </c>
      <c r="Q473" s="15" t="s">
        <v>122</v>
      </c>
      <c r="R473" s="15" t="s">
        <v>5</v>
      </c>
      <c r="S473" s="15" t="s">
        <v>27</v>
      </c>
      <c r="T473" s="15" t="s">
        <v>60</v>
      </c>
      <c r="U473" s="15" t="s">
        <v>132</v>
      </c>
      <c r="V473" s="15" t="s">
        <v>315</v>
      </c>
      <c r="W473" s="15" t="s">
        <v>69</v>
      </c>
      <c r="X473" s="15" t="s">
        <v>536</v>
      </c>
      <c r="Y473" s="15" t="s">
        <v>2</v>
      </c>
    </row>
    <row r="474" spans="1:25" s="15" customFormat="1" ht="34.299999999999997" customHeight="1">
      <c r="A474" s="15" t="s">
        <v>162</v>
      </c>
      <c r="B474" s="15" t="s">
        <v>182</v>
      </c>
      <c r="C474" s="15">
        <v>2017</v>
      </c>
      <c r="D474" s="3" t="s">
        <v>183</v>
      </c>
      <c r="E474" s="15" t="s">
        <v>186</v>
      </c>
      <c r="F474" s="15" t="s">
        <v>70</v>
      </c>
      <c r="G474" s="15" t="s">
        <v>2</v>
      </c>
      <c r="H474" s="15" t="s">
        <v>10</v>
      </c>
      <c r="I474" s="16" t="s">
        <v>185</v>
      </c>
      <c r="J474" s="16" t="s">
        <v>313</v>
      </c>
      <c r="K474" s="15">
        <v>1</v>
      </c>
      <c r="L474" s="15" t="s">
        <v>310</v>
      </c>
      <c r="M474" s="15">
        <v>5.5681029653141225</v>
      </c>
      <c r="N474" s="15" t="s">
        <v>310</v>
      </c>
      <c r="O474" s="15">
        <v>10</v>
      </c>
      <c r="P474" s="15" t="s">
        <v>225</v>
      </c>
      <c r="Q474" s="15" t="s">
        <v>122</v>
      </c>
      <c r="R474" s="15" t="s">
        <v>5</v>
      </c>
      <c r="S474" s="15" t="s">
        <v>27</v>
      </c>
      <c r="T474" s="15" t="s">
        <v>60</v>
      </c>
      <c r="U474" s="15" t="s">
        <v>132</v>
      </c>
      <c r="V474" s="15" t="s">
        <v>315</v>
      </c>
      <c r="W474" s="15" t="s">
        <v>69</v>
      </c>
      <c r="X474" s="15" t="s">
        <v>536</v>
      </c>
      <c r="Y474" s="15" t="s">
        <v>2</v>
      </c>
    </row>
    <row r="475" spans="1:25" s="15" customFormat="1" ht="34.299999999999997" customHeight="1">
      <c r="A475" s="15" t="s">
        <v>162</v>
      </c>
      <c r="B475" s="15" t="s">
        <v>182</v>
      </c>
      <c r="C475" s="15">
        <v>2017</v>
      </c>
      <c r="D475" s="3" t="s">
        <v>183</v>
      </c>
      <c r="E475" s="15" t="s">
        <v>187</v>
      </c>
      <c r="F475" s="15" t="s">
        <v>70</v>
      </c>
      <c r="G475" s="15" t="s">
        <v>2</v>
      </c>
      <c r="H475" s="15" t="s">
        <v>10</v>
      </c>
      <c r="I475" s="16" t="s">
        <v>185</v>
      </c>
      <c r="J475" s="16" t="s">
        <v>313</v>
      </c>
      <c r="K475" s="15">
        <v>1</v>
      </c>
      <c r="L475" s="15" t="s">
        <v>310</v>
      </c>
      <c r="M475" s="15">
        <v>5.5681029653141225</v>
      </c>
      <c r="N475" s="15" t="s">
        <v>310</v>
      </c>
      <c r="O475" s="15">
        <v>10</v>
      </c>
      <c r="P475" s="15" t="s">
        <v>225</v>
      </c>
      <c r="Q475" s="15" t="s">
        <v>122</v>
      </c>
      <c r="R475" s="15" t="s">
        <v>5</v>
      </c>
      <c r="S475" s="15" t="s">
        <v>27</v>
      </c>
      <c r="T475" s="15" t="s">
        <v>60</v>
      </c>
      <c r="U475" s="15" t="s">
        <v>132</v>
      </c>
      <c r="V475" s="15" t="s">
        <v>315</v>
      </c>
      <c r="W475" s="15" t="s">
        <v>69</v>
      </c>
      <c r="X475" s="15" t="s">
        <v>536</v>
      </c>
      <c r="Y475" s="15" t="s">
        <v>2</v>
      </c>
    </row>
    <row r="476" spans="1:25" s="15" customFormat="1" ht="34.299999999999997" customHeight="1">
      <c r="A476" s="15" t="s">
        <v>162</v>
      </c>
      <c r="B476" s="15" t="s">
        <v>182</v>
      </c>
      <c r="C476" s="15">
        <v>2017</v>
      </c>
      <c r="D476" s="3" t="s">
        <v>183</v>
      </c>
      <c r="E476" s="15" t="s">
        <v>75</v>
      </c>
      <c r="F476" s="15" t="s">
        <v>70</v>
      </c>
      <c r="G476" s="15" t="s">
        <v>2</v>
      </c>
      <c r="H476" s="15" t="s">
        <v>10</v>
      </c>
      <c r="I476" s="16" t="s">
        <v>185</v>
      </c>
      <c r="J476" s="16" t="s">
        <v>313</v>
      </c>
      <c r="K476" s="15">
        <v>10</v>
      </c>
      <c r="L476" s="15" t="s">
        <v>310</v>
      </c>
      <c r="M476" s="15">
        <v>55.681029653141223</v>
      </c>
      <c r="N476" s="15" t="s">
        <v>310</v>
      </c>
      <c r="O476" s="15">
        <v>10</v>
      </c>
      <c r="P476" s="15" t="s">
        <v>225</v>
      </c>
      <c r="Q476" s="15" t="s">
        <v>122</v>
      </c>
      <c r="R476" s="15" t="s">
        <v>5</v>
      </c>
      <c r="S476" s="15" t="s">
        <v>27</v>
      </c>
      <c r="T476" s="15" t="s">
        <v>60</v>
      </c>
      <c r="U476" s="15" t="s">
        <v>132</v>
      </c>
      <c r="V476" s="15" t="s">
        <v>315</v>
      </c>
      <c r="W476" s="15" t="s">
        <v>69</v>
      </c>
      <c r="X476" s="15" t="s">
        <v>536</v>
      </c>
      <c r="Y476" s="15" t="s">
        <v>2</v>
      </c>
    </row>
    <row r="477" spans="1:25" s="15" customFormat="1" ht="34.299999999999997" customHeight="1">
      <c r="A477" s="15" t="s">
        <v>162</v>
      </c>
      <c r="B477" s="15" t="s">
        <v>182</v>
      </c>
      <c r="C477" s="15">
        <v>2017</v>
      </c>
      <c r="D477" s="3" t="s">
        <v>183</v>
      </c>
      <c r="E477" s="15" t="s">
        <v>7</v>
      </c>
      <c r="F477" s="15" t="s">
        <v>70</v>
      </c>
      <c r="G477" s="15" t="s">
        <v>2</v>
      </c>
      <c r="H477" s="15" t="s">
        <v>10</v>
      </c>
      <c r="I477" s="16" t="s">
        <v>185</v>
      </c>
      <c r="J477" s="16" t="s">
        <v>313</v>
      </c>
      <c r="K477" s="15">
        <v>10</v>
      </c>
      <c r="L477" s="15" t="s">
        <v>310</v>
      </c>
      <c r="M477" s="15">
        <v>55.681029653141223</v>
      </c>
      <c r="N477" s="15" t="s">
        <v>310</v>
      </c>
      <c r="O477" s="15">
        <v>10</v>
      </c>
      <c r="P477" s="15" t="s">
        <v>225</v>
      </c>
      <c r="Q477" s="15" t="s">
        <v>122</v>
      </c>
      <c r="R477" s="15" t="s">
        <v>5</v>
      </c>
      <c r="S477" s="15" t="s">
        <v>27</v>
      </c>
      <c r="T477" s="15" t="s">
        <v>60</v>
      </c>
      <c r="U477" s="15" t="s">
        <v>132</v>
      </c>
      <c r="V477" s="15" t="s">
        <v>315</v>
      </c>
      <c r="W477" s="15" t="s">
        <v>69</v>
      </c>
      <c r="X477" s="15" t="s">
        <v>536</v>
      </c>
      <c r="Y477" s="15" t="s">
        <v>2</v>
      </c>
    </row>
    <row r="478" spans="1:25" s="15" customFormat="1" ht="34.299999999999997" customHeight="1">
      <c r="A478" s="15" t="s">
        <v>162</v>
      </c>
      <c r="B478" s="15" t="s">
        <v>182</v>
      </c>
      <c r="C478" s="15">
        <v>2017</v>
      </c>
      <c r="D478" s="3" t="s">
        <v>183</v>
      </c>
      <c r="E478" s="15" t="s">
        <v>186</v>
      </c>
      <c r="F478" s="15" t="s">
        <v>70</v>
      </c>
      <c r="G478" s="15" t="s">
        <v>2</v>
      </c>
      <c r="H478" s="15" t="s">
        <v>10</v>
      </c>
      <c r="I478" s="16" t="s">
        <v>185</v>
      </c>
      <c r="J478" s="16" t="s">
        <v>313</v>
      </c>
      <c r="K478" s="15">
        <v>10</v>
      </c>
      <c r="L478" s="15" t="s">
        <v>310</v>
      </c>
      <c r="M478" s="15">
        <v>55.681029653141223</v>
      </c>
      <c r="N478" s="15" t="s">
        <v>310</v>
      </c>
      <c r="O478" s="15">
        <v>10</v>
      </c>
      <c r="P478" s="15" t="s">
        <v>225</v>
      </c>
      <c r="Q478" s="15" t="s">
        <v>122</v>
      </c>
      <c r="R478" s="15" t="s">
        <v>5</v>
      </c>
      <c r="S478" s="15" t="s">
        <v>27</v>
      </c>
      <c r="T478" s="15" t="s">
        <v>60</v>
      </c>
      <c r="U478" s="15" t="s">
        <v>132</v>
      </c>
      <c r="V478" s="15" t="s">
        <v>315</v>
      </c>
      <c r="W478" s="15" t="s">
        <v>69</v>
      </c>
      <c r="X478" s="15" t="s">
        <v>536</v>
      </c>
      <c r="Y478" s="15" t="s">
        <v>2</v>
      </c>
    </row>
    <row r="479" spans="1:25" s="15" customFormat="1" ht="34.299999999999997" customHeight="1">
      <c r="A479" s="15" t="s">
        <v>162</v>
      </c>
      <c r="B479" s="15" t="s">
        <v>182</v>
      </c>
      <c r="C479" s="15">
        <v>2017</v>
      </c>
      <c r="D479" s="3" t="s">
        <v>183</v>
      </c>
      <c r="E479" s="15" t="s">
        <v>187</v>
      </c>
      <c r="F479" s="15" t="s">
        <v>70</v>
      </c>
      <c r="G479" s="15" t="s">
        <v>2</v>
      </c>
      <c r="H479" s="15" t="s">
        <v>10</v>
      </c>
      <c r="I479" s="16" t="s">
        <v>185</v>
      </c>
      <c r="J479" s="16" t="s">
        <v>313</v>
      </c>
      <c r="K479" s="15">
        <v>10</v>
      </c>
      <c r="L479" s="15" t="s">
        <v>310</v>
      </c>
      <c r="M479" s="15">
        <v>55.681029653141223</v>
      </c>
      <c r="N479" s="15" t="s">
        <v>310</v>
      </c>
      <c r="O479" s="15">
        <v>10</v>
      </c>
      <c r="P479" s="15" t="s">
        <v>225</v>
      </c>
      <c r="Q479" s="15" t="s">
        <v>122</v>
      </c>
      <c r="R479" s="15" t="s">
        <v>5</v>
      </c>
      <c r="S479" s="15" t="s">
        <v>27</v>
      </c>
      <c r="T479" s="15" t="s">
        <v>60</v>
      </c>
      <c r="U479" s="15" t="s">
        <v>132</v>
      </c>
      <c r="V479" s="15" t="s">
        <v>315</v>
      </c>
      <c r="W479" s="15" t="s">
        <v>69</v>
      </c>
      <c r="X479" s="15" t="s">
        <v>536</v>
      </c>
      <c r="Y479" s="15" t="s">
        <v>2</v>
      </c>
    </row>
    <row r="480" spans="1:25" s="15" customFormat="1" ht="34.299999999999997" customHeight="1">
      <c r="A480" s="15" t="s">
        <v>162</v>
      </c>
      <c r="B480" s="15" t="s">
        <v>182</v>
      </c>
      <c r="C480" s="15">
        <v>2017</v>
      </c>
      <c r="D480" s="3" t="s">
        <v>183</v>
      </c>
      <c r="E480" s="15" t="s">
        <v>75</v>
      </c>
      <c r="F480" s="15" t="s">
        <v>70</v>
      </c>
      <c r="G480" s="15" t="s">
        <v>2</v>
      </c>
      <c r="H480" s="15" t="s">
        <v>10</v>
      </c>
      <c r="I480" s="16" t="s">
        <v>185</v>
      </c>
      <c r="J480" s="16" t="s">
        <v>313</v>
      </c>
      <c r="K480" s="15">
        <v>100</v>
      </c>
      <c r="L480" s="15" t="s">
        <v>312</v>
      </c>
      <c r="M480" s="15">
        <v>556.81029653141229</v>
      </c>
      <c r="N480" s="15" t="s">
        <v>312</v>
      </c>
      <c r="O480" s="15">
        <v>10</v>
      </c>
      <c r="P480" s="15" t="s">
        <v>225</v>
      </c>
      <c r="Q480" s="15" t="s">
        <v>122</v>
      </c>
      <c r="R480" s="15" t="s">
        <v>5</v>
      </c>
      <c r="S480" s="15" t="s">
        <v>27</v>
      </c>
      <c r="T480" s="15" t="s">
        <v>60</v>
      </c>
      <c r="U480" s="15" t="s">
        <v>132</v>
      </c>
      <c r="V480" s="15" t="s">
        <v>315</v>
      </c>
      <c r="W480" s="15" t="s">
        <v>69</v>
      </c>
      <c r="X480" s="15" t="s">
        <v>536</v>
      </c>
      <c r="Y480" s="15" t="s">
        <v>2</v>
      </c>
    </row>
    <row r="481" spans="1:25" s="15" customFormat="1" ht="34.299999999999997" customHeight="1">
      <c r="A481" s="15" t="s">
        <v>162</v>
      </c>
      <c r="B481" s="15" t="s">
        <v>182</v>
      </c>
      <c r="C481" s="15">
        <v>2017</v>
      </c>
      <c r="D481" s="3" t="s">
        <v>183</v>
      </c>
      <c r="E481" s="15" t="s">
        <v>7</v>
      </c>
      <c r="F481" s="15" t="s">
        <v>70</v>
      </c>
      <c r="G481" s="15" t="s">
        <v>2</v>
      </c>
      <c r="H481" s="15" t="s">
        <v>10</v>
      </c>
      <c r="I481" s="16" t="s">
        <v>185</v>
      </c>
      <c r="J481" s="16" t="s">
        <v>313</v>
      </c>
      <c r="K481" s="15">
        <v>100</v>
      </c>
      <c r="L481" s="15" t="s">
        <v>312</v>
      </c>
      <c r="M481" s="15">
        <v>556.81029653141229</v>
      </c>
      <c r="N481" s="15" t="s">
        <v>312</v>
      </c>
      <c r="O481" s="15">
        <v>10</v>
      </c>
      <c r="P481" s="6" t="s">
        <v>225</v>
      </c>
      <c r="Q481" s="15" t="s">
        <v>122</v>
      </c>
      <c r="R481" s="15" t="s">
        <v>5</v>
      </c>
      <c r="S481" s="15" t="s">
        <v>27</v>
      </c>
      <c r="T481" s="15" t="s">
        <v>60</v>
      </c>
      <c r="U481" s="15" t="s">
        <v>132</v>
      </c>
      <c r="V481" s="15" t="s">
        <v>315</v>
      </c>
      <c r="W481" s="15" t="s">
        <v>69</v>
      </c>
      <c r="X481" s="15" t="s">
        <v>536</v>
      </c>
      <c r="Y481" s="15" t="s">
        <v>2</v>
      </c>
    </row>
    <row r="482" spans="1:25" s="15" customFormat="1" ht="34.299999999999997" customHeight="1">
      <c r="A482" s="15" t="s">
        <v>162</v>
      </c>
      <c r="B482" s="15" t="s">
        <v>182</v>
      </c>
      <c r="C482" s="15">
        <v>2017</v>
      </c>
      <c r="D482" s="3" t="s">
        <v>183</v>
      </c>
      <c r="E482" s="15" t="s">
        <v>186</v>
      </c>
      <c r="F482" s="15" t="s">
        <v>70</v>
      </c>
      <c r="G482" s="15" t="s">
        <v>2</v>
      </c>
      <c r="H482" s="15" t="s">
        <v>10</v>
      </c>
      <c r="I482" s="16" t="s">
        <v>185</v>
      </c>
      <c r="J482" s="16" t="s">
        <v>313</v>
      </c>
      <c r="K482" s="15">
        <v>100</v>
      </c>
      <c r="L482" s="15" t="s">
        <v>312</v>
      </c>
      <c r="M482" s="15">
        <v>556.81029653141229</v>
      </c>
      <c r="N482" s="15" t="s">
        <v>312</v>
      </c>
      <c r="O482" s="15">
        <v>10</v>
      </c>
      <c r="P482" s="6" t="s">
        <v>225</v>
      </c>
      <c r="Q482" s="15" t="s">
        <v>122</v>
      </c>
      <c r="R482" s="15" t="s">
        <v>5</v>
      </c>
      <c r="S482" s="15" t="s">
        <v>27</v>
      </c>
      <c r="T482" s="15" t="s">
        <v>60</v>
      </c>
      <c r="U482" s="15" t="s">
        <v>132</v>
      </c>
      <c r="V482" s="15" t="s">
        <v>315</v>
      </c>
      <c r="W482" s="15" t="s">
        <v>69</v>
      </c>
      <c r="X482" s="15" t="s">
        <v>536</v>
      </c>
      <c r="Y482" s="15" t="s">
        <v>2</v>
      </c>
    </row>
    <row r="483" spans="1:25" s="15" customFormat="1" ht="34.299999999999997" customHeight="1">
      <c r="A483" s="15" t="s">
        <v>162</v>
      </c>
      <c r="B483" s="15" t="s">
        <v>182</v>
      </c>
      <c r="C483" s="15">
        <v>2017</v>
      </c>
      <c r="D483" s="3" t="s">
        <v>183</v>
      </c>
      <c r="E483" s="15" t="s">
        <v>187</v>
      </c>
      <c r="F483" s="15" t="s">
        <v>70</v>
      </c>
      <c r="G483" s="15" t="s">
        <v>2</v>
      </c>
      <c r="H483" s="15" t="s">
        <v>10</v>
      </c>
      <c r="I483" s="16" t="s">
        <v>185</v>
      </c>
      <c r="J483" s="16" t="s">
        <v>313</v>
      </c>
      <c r="K483" s="15">
        <v>100</v>
      </c>
      <c r="L483" s="15" t="s">
        <v>312</v>
      </c>
      <c r="M483" s="15">
        <v>556.81029653141229</v>
      </c>
      <c r="N483" s="15" t="s">
        <v>312</v>
      </c>
      <c r="O483" s="15">
        <v>10</v>
      </c>
      <c r="P483" s="6" t="s">
        <v>225</v>
      </c>
      <c r="Q483" s="15" t="s">
        <v>122</v>
      </c>
      <c r="R483" s="15" t="s">
        <v>5</v>
      </c>
      <c r="S483" s="15" t="s">
        <v>27</v>
      </c>
      <c r="T483" s="15" t="s">
        <v>60</v>
      </c>
      <c r="U483" s="15" t="s">
        <v>132</v>
      </c>
      <c r="V483" s="15" t="s">
        <v>315</v>
      </c>
      <c r="W483" s="15" t="s">
        <v>69</v>
      </c>
      <c r="X483" s="15" t="s">
        <v>536</v>
      </c>
      <c r="Y483" s="15" t="s">
        <v>2</v>
      </c>
    </row>
    <row r="484" spans="1:25" s="15" customFormat="1" ht="34.299999999999997" customHeight="1">
      <c r="A484" s="15" t="s">
        <v>162</v>
      </c>
      <c r="B484" s="15" t="s">
        <v>182</v>
      </c>
      <c r="C484" s="15">
        <v>2017</v>
      </c>
      <c r="D484" s="3" t="s">
        <v>183</v>
      </c>
      <c r="E484" s="15" t="s">
        <v>75</v>
      </c>
      <c r="F484" s="15" t="s">
        <v>70</v>
      </c>
      <c r="G484" s="15" t="s">
        <v>2</v>
      </c>
      <c r="H484" s="15" t="s">
        <v>10</v>
      </c>
      <c r="I484" s="16" t="s">
        <v>185</v>
      </c>
      <c r="J484" s="16" t="s">
        <v>313</v>
      </c>
      <c r="K484" s="15">
        <v>1000</v>
      </c>
      <c r="L484" s="15" t="s">
        <v>298</v>
      </c>
      <c r="M484" s="15">
        <v>5568.1029653141222</v>
      </c>
      <c r="N484" s="15" t="s">
        <v>302</v>
      </c>
      <c r="O484" s="15">
        <v>10</v>
      </c>
      <c r="P484" s="15" t="s">
        <v>225</v>
      </c>
      <c r="Q484" s="15" t="s">
        <v>122</v>
      </c>
      <c r="R484" s="15" t="s">
        <v>5</v>
      </c>
      <c r="S484" s="15" t="s">
        <v>27</v>
      </c>
      <c r="T484" s="15" t="s">
        <v>60</v>
      </c>
      <c r="U484" s="15" t="s">
        <v>132</v>
      </c>
      <c r="V484" s="15" t="s">
        <v>315</v>
      </c>
      <c r="W484" s="15" t="s">
        <v>69</v>
      </c>
      <c r="X484" s="15" t="s">
        <v>536</v>
      </c>
      <c r="Y484" s="15" t="s">
        <v>2</v>
      </c>
    </row>
    <row r="485" spans="1:25" s="15" customFormat="1" ht="34.299999999999997" customHeight="1">
      <c r="A485" s="15" t="s">
        <v>162</v>
      </c>
      <c r="B485" s="15" t="s">
        <v>182</v>
      </c>
      <c r="C485" s="15">
        <v>2017</v>
      </c>
      <c r="D485" s="3" t="s">
        <v>183</v>
      </c>
      <c r="E485" s="15" t="s">
        <v>7</v>
      </c>
      <c r="F485" s="15" t="s">
        <v>70</v>
      </c>
      <c r="G485" s="15" t="s">
        <v>2</v>
      </c>
      <c r="H485" s="15" t="s">
        <v>10</v>
      </c>
      <c r="I485" s="16" t="s">
        <v>185</v>
      </c>
      <c r="J485" s="16" t="s">
        <v>313</v>
      </c>
      <c r="K485" s="15">
        <v>1000</v>
      </c>
      <c r="L485" s="15" t="s">
        <v>298</v>
      </c>
      <c r="M485" s="15">
        <v>5568.1029653141222</v>
      </c>
      <c r="N485" s="15" t="s">
        <v>302</v>
      </c>
      <c r="O485" s="15">
        <v>10</v>
      </c>
      <c r="P485" s="6" t="s">
        <v>225</v>
      </c>
      <c r="Q485" s="15" t="s">
        <v>122</v>
      </c>
      <c r="R485" s="15" t="s">
        <v>5</v>
      </c>
      <c r="S485" s="15" t="s">
        <v>27</v>
      </c>
      <c r="T485" s="15" t="s">
        <v>60</v>
      </c>
      <c r="U485" s="15" t="s">
        <v>132</v>
      </c>
      <c r="V485" s="15" t="s">
        <v>315</v>
      </c>
      <c r="W485" s="15" t="s">
        <v>69</v>
      </c>
      <c r="X485" s="15" t="s">
        <v>536</v>
      </c>
      <c r="Y485" s="15" t="s">
        <v>2</v>
      </c>
    </row>
    <row r="486" spans="1:25" s="15" customFormat="1" ht="34.299999999999997" customHeight="1">
      <c r="A486" s="15" t="s">
        <v>162</v>
      </c>
      <c r="B486" s="15" t="s">
        <v>182</v>
      </c>
      <c r="C486" s="15">
        <v>2017</v>
      </c>
      <c r="D486" s="3" t="s">
        <v>183</v>
      </c>
      <c r="E486" s="15" t="s">
        <v>186</v>
      </c>
      <c r="F486" s="15" t="s">
        <v>70</v>
      </c>
      <c r="G486" s="15" t="s">
        <v>2</v>
      </c>
      <c r="H486" s="15" t="s">
        <v>10</v>
      </c>
      <c r="I486" s="16" t="s">
        <v>185</v>
      </c>
      <c r="J486" s="16" t="s">
        <v>313</v>
      </c>
      <c r="K486" s="15">
        <v>1000</v>
      </c>
      <c r="L486" s="15" t="s">
        <v>298</v>
      </c>
      <c r="M486" s="15">
        <v>5568.1029653141222</v>
      </c>
      <c r="N486" s="15" t="s">
        <v>302</v>
      </c>
      <c r="O486" s="15">
        <v>10</v>
      </c>
      <c r="P486" s="6" t="s">
        <v>225</v>
      </c>
      <c r="Q486" s="15" t="s">
        <v>122</v>
      </c>
      <c r="R486" s="15" t="s">
        <v>5</v>
      </c>
      <c r="S486" s="15" t="s">
        <v>27</v>
      </c>
      <c r="T486" s="15" t="s">
        <v>60</v>
      </c>
      <c r="U486" s="15" t="s">
        <v>132</v>
      </c>
      <c r="V486" s="15" t="s">
        <v>315</v>
      </c>
      <c r="W486" s="15" t="s">
        <v>69</v>
      </c>
      <c r="X486" s="15" t="s">
        <v>536</v>
      </c>
      <c r="Y486" s="15" t="s">
        <v>2</v>
      </c>
    </row>
    <row r="487" spans="1:25" s="15" customFormat="1" ht="34.299999999999997" customHeight="1">
      <c r="A487" s="15" t="s">
        <v>162</v>
      </c>
      <c r="B487" s="15" t="s">
        <v>182</v>
      </c>
      <c r="C487" s="15">
        <v>2017</v>
      </c>
      <c r="D487" s="3" t="s">
        <v>183</v>
      </c>
      <c r="E487" s="15" t="s">
        <v>187</v>
      </c>
      <c r="F487" s="15" t="s">
        <v>70</v>
      </c>
      <c r="G487" s="15" t="s">
        <v>2</v>
      </c>
      <c r="H487" s="15" t="s">
        <v>10</v>
      </c>
      <c r="I487" s="16" t="s">
        <v>185</v>
      </c>
      <c r="J487" s="16" t="s">
        <v>313</v>
      </c>
      <c r="K487" s="15">
        <v>1000</v>
      </c>
      <c r="L487" s="15" t="s">
        <v>298</v>
      </c>
      <c r="M487" s="15">
        <v>5568.1029653141222</v>
      </c>
      <c r="N487" s="15" t="s">
        <v>302</v>
      </c>
      <c r="O487" s="15">
        <v>10</v>
      </c>
      <c r="P487" s="6" t="s">
        <v>225</v>
      </c>
      <c r="Q487" s="15" t="s">
        <v>122</v>
      </c>
      <c r="R487" s="15" t="s">
        <v>5</v>
      </c>
      <c r="S487" s="15" t="s">
        <v>27</v>
      </c>
      <c r="T487" s="15" t="s">
        <v>60</v>
      </c>
      <c r="U487" s="15" t="s">
        <v>132</v>
      </c>
      <c r="V487" s="15" t="s">
        <v>315</v>
      </c>
      <c r="W487" s="15" t="s">
        <v>69</v>
      </c>
      <c r="X487" s="15" t="s">
        <v>536</v>
      </c>
      <c r="Y487" s="15" t="s">
        <v>2</v>
      </c>
    </row>
    <row r="488" spans="1:25" s="15" customFormat="1" ht="34.299999999999997" customHeight="1">
      <c r="A488" s="15" t="s">
        <v>162</v>
      </c>
      <c r="B488" s="15" t="s">
        <v>182</v>
      </c>
      <c r="C488" s="15">
        <v>2017</v>
      </c>
      <c r="D488" s="3" t="s">
        <v>183</v>
      </c>
      <c r="E488" s="15" t="s">
        <v>75</v>
      </c>
      <c r="F488" s="15" t="s">
        <v>70</v>
      </c>
      <c r="G488" s="15" t="s">
        <v>2</v>
      </c>
      <c r="H488" s="15" t="s">
        <v>10</v>
      </c>
      <c r="I488" s="16" t="s">
        <v>185</v>
      </c>
      <c r="J488" s="16" t="s">
        <v>313</v>
      </c>
      <c r="K488" s="15">
        <v>10000</v>
      </c>
      <c r="L488" s="15" t="s">
        <v>298</v>
      </c>
      <c r="M488" s="15">
        <v>55681.029653141224</v>
      </c>
      <c r="N488" s="15" t="s">
        <v>302</v>
      </c>
      <c r="O488" s="15">
        <v>10</v>
      </c>
      <c r="P488" s="15" t="s">
        <v>225</v>
      </c>
      <c r="Q488" s="15" t="s">
        <v>122</v>
      </c>
      <c r="R488" s="15" t="s">
        <v>5</v>
      </c>
      <c r="S488" s="15" t="s">
        <v>27</v>
      </c>
      <c r="T488" s="15" t="s">
        <v>60</v>
      </c>
      <c r="U488" s="15" t="s">
        <v>132</v>
      </c>
      <c r="V488" s="15" t="s">
        <v>315</v>
      </c>
      <c r="W488" s="15" t="s">
        <v>69</v>
      </c>
      <c r="X488" s="15" t="s">
        <v>536</v>
      </c>
      <c r="Y488" s="15" t="s">
        <v>2</v>
      </c>
    </row>
    <row r="489" spans="1:25" s="15" customFormat="1" ht="34.299999999999997" customHeight="1">
      <c r="A489" s="6" t="s">
        <v>162</v>
      </c>
      <c r="B489" s="15" t="s">
        <v>182</v>
      </c>
      <c r="C489" s="15">
        <v>2017</v>
      </c>
      <c r="D489" s="3" t="s">
        <v>183</v>
      </c>
      <c r="E489" s="15" t="s">
        <v>7</v>
      </c>
      <c r="F489" s="15" t="s">
        <v>70</v>
      </c>
      <c r="G489" s="15" t="s">
        <v>2</v>
      </c>
      <c r="H489" s="15" t="s">
        <v>10</v>
      </c>
      <c r="I489" s="16" t="s">
        <v>185</v>
      </c>
      <c r="J489" s="16" t="s">
        <v>313</v>
      </c>
      <c r="K489" s="15">
        <v>10000</v>
      </c>
      <c r="L489" s="15" t="s">
        <v>298</v>
      </c>
      <c r="M489" s="15">
        <v>55681.029653141224</v>
      </c>
      <c r="N489" s="15" t="s">
        <v>302</v>
      </c>
      <c r="O489" s="15">
        <v>10</v>
      </c>
      <c r="P489" s="6" t="s">
        <v>225</v>
      </c>
      <c r="Q489" s="15" t="s">
        <v>122</v>
      </c>
      <c r="R489" s="15" t="s">
        <v>5</v>
      </c>
      <c r="S489" s="15" t="s">
        <v>27</v>
      </c>
      <c r="T489" s="15" t="s">
        <v>60</v>
      </c>
      <c r="U489" s="15" t="s">
        <v>132</v>
      </c>
      <c r="V489" s="15" t="s">
        <v>315</v>
      </c>
      <c r="W489" s="15" t="s">
        <v>69</v>
      </c>
      <c r="X489" s="15" t="s">
        <v>536</v>
      </c>
      <c r="Y489" s="15" t="s">
        <v>2</v>
      </c>
    </row>
    <row r="490" spans="1:25" s="15" customFormat="1" ht="34.299999999999997" customHeight="1">
      <c r="A490" s="15" t="s">
        <v>162</v>
      </c>
      <c r="B490" s="15" t="s">
        <v>182</v>
      </c>
      <c r="C490" s="15">
        <v>2017</v>
      </c>
      <c r="D490" s="3" t="s">
        <v>183</v>
      </c>
      <c r="E490" s="15" t="s">
        <v>186</v>
      </c>
      <c r="F490" s="15" t="s">
        <v>70</v>
      </c>
      <c r="G490" s="15" t="s">
        <v>2</v>
      </c>
      <c r="H490" s="15" t="s">
        <v>10</v>
      </c>
      <c r="I490" s="16" t="s">
        <v>185</v>
      </c>
      <c r="J490" s="16" t="s">
        <v>313</v>
      </c>
      <c r="K490" s="15">
        <v>10000</v>
      </c>
      <c r="L490" s="15" t="s">
        <v>298</v>
      </c>
      <c r="M490" s="15">
        <v>55681.029653141224</v>
      </c>
      <c r="N490" s="15" t="s">
        <v>302</v>
      </c>
      <c r="O490" s="15">
        <v>10</v>
      </c>
      <c r="P490" s="6" t="s">
        <v>225</v>
      </c>
      <c r="Q490" s="15" t="s">
        <v>122</v>
      </c>
      <c r="R490" s="15" t="s">
        <v>5</v>
      </c>
      <c r="S490" s="15" t="s">
        <v>27</v>
      </c>
      <c r="T490" s="15" t="s">
        <v>60</v>
      </c>
      <c r="U490" s="15" t="s">
        <v>132</v>
      </c>
      <c r="V490" s="15" t="s">
        <v>315</v>
      </c>
      <c r="W490" s="15" t="s">
        <v>69</v>
      </c>
      <c r="X490" s="15" t="s">
        <v>536</v>
      </c>
      <c r="Y490" s="15" t="s">
        <v>1</v>
      </c>
    </row>
    <row r="491" spans="1:25" s="15" customFormat="1" ht="34.299999999999997" customHeight="1">
      <c r="A491" s="15" t="s">
        <v>162</v>
      </c>
      <c r="B491" s="15" t="s">
        <v>182</v>
      </c>
      <c r="C491" s="15">
        <v>2017</v>
      </c>
      <c r="D491" s="3" t="s">
        <v>183</v>
      </c>
      <c r="E491" s="15" t="s">
        <v>187</v>
      </c>
      <c r="F491" s="15" t="s">
        <v>70</v>
      </c>
      <c r="G491" s="15" t="s">
        <v>2</v>
      </c>
      <c r="H491" s="15" t="s">
        <v>10</v>
      </c>
      <c r="I491" s="16" t="s">
        <v>185</v>
      </c>
      <c r="J491" s="16" t="s">
        <v>313</v>
      </c>
      <c r="K491" s="15">
        <v>10000</v>
      </c>
      <c r="L491" s="15" t="s">
        <v>298</v>
      </c>
      <c r="M491" s="15">
        <v>55681.029653141224</v>
      </c>
      <c r="N491" s="15" t="s">
        <v>302</v>
      </c>
      <c r="O491" s="15">
        <v>10</v>
      </c>
      <c r="P491" s="6" t="s">
        <v>225</v>
      </c>
      <c r="Q491" s="15" t="s">
        <v>122</v>
      </c>
      <c r="R491" s="15" t="s">
        <v>5</v>
      </c>
      <c r="S491" s="15" t="s">
        <v>27</v>
      </c>
      <c r="T491" s="15" t="s">
        <v>60</v>
      </c>
      <c r="U491" s="15" t="s">
        <v>132</v>
      </c>
      <c r="V491" s="15" t="s">
        <v>315</v>
      </c>
      <c r="W491" s="15" t="s">
        <v>69</v>
      </c>
      <c r="X491" s="15" t="s">
        <v>536</v>
      </c>
      <c r="Y491" s="15" t="s">
        <v>2</v>
      </c>
    </row>
    <row r="492" spans="1:25" s="15" customFormat="1" ht="34.299999999999997" customHeight="1">
      <c r="A492" s="15" t="s">
        <v>163</v>
      </c>
      <c r="B492" s="15" t="s">
        <v>252</v>
      </c>
      <c r="C492" s="15">
        <v>2018</v>
      </c>
      <c r="D492" s="15" t="s">
        <v>253</v>
      </c>
      <c r="E492" s="15" t="s">
        <v>7</v>
      </c>
      <c r="F492" s="15" t="s">
        <v>172</v>
      </c>
      <c r="G492" s="15" t="s">
        <v>2</v>
      </c>
      <c r="H492" s="15" t="s">
        <v>10</v>
      </c>
      <c r="I492" s="16" t="s">
        <v>88</v>
      </c>
      <c r="J492" s="16" t="s">
        <v>684</v>
      </c>
      <c r="K492" s="15">
        <v>5000</v>
      </c>
      <c r="L492" s="15" t="s">
        <v>298</v>
      </c>
      <c r="M492" s="15">
        <v>120000</v>
      </c>
      <c r="N492" s="15" t="s">
        <v>302</v>
      </c>
      <c r="O492" s="15">
        <v>14</v>
      </c>
      <c r="P492" s="15" t="s">
        <v>225</v>
      </c>
      <c r="Q492" s="15" t="s">
        <v>122</v>
      </c>
      <c r="R492" s="15" t="s">
        <v>5</v>
      </c>
      <c r="S492" s="15" t="s">
        <v>27</v>
      </c>
      <c r="T492" s="15" t="s">
        <v>276</v>
      </c>
      <c r="U492" s="15" t="s">
        <v>132</v>
      </c>
      <c r="V492" s="15" t="s">
        <v>315</v>
      </c>
      <c r="W492" s="15" t="s">
        <v>331</v>
      </c>
      <c r="X492" s="15" t="s">
        <v>447</v>
      </c>
      <c r="Y492" s="15" t="s">
        <v>2</v>
      </c>
    </row>
    <row r="493" spans="1:25" s="15" customFormat="1" ht="34.299999999999997" customHeight="1">
      <c r="A493" s="15" t="s">
        <v>163</v>
      </c>
      <c r="B493" s="15" t="s">
        <v>252</v>
      </c>
      <c r="C493" s="15">
        <v>2018</v>
      </c>
      <c r="D493" s="15" t="s">
        <v>253</v>
      </c>
      <c r="E493" s="15" t="s">
        <v>7</v>
      </c>
      <c r="F493" s="15" t="s">
        <v>172</v>
      </c>
      <c r="G493" s="15" t="s">
        <v>2</v>
      </c>
      <c r="H493" s="15" t="s">
        <v>10</v>
      </c>
      <c r="I493" s="16" t="s">
        <v>88</v>
      </c>
      <c r="J493" s="16" t="s">
        <v>684</v>
      </c>
      <c r="K493" s="15">
        <v>5000</v>
      </c>
      <c r="L493" s="15" t="s">
        <v>298</v>
      </c>
      <c r="M493" s="15">
        <v>120000</v>
      </c>
      <c r="N493" s="15" t="s">
        <v>302</v>
      </c>
      <c r="O493" s="15">
        <v>14</v>
      </c>
      <c r="P493" s="15" t="s">
        <v>225</v>
      </c>
      <c r="Q493" s="15" t="s">
        <v>122</v>
      </c>
      <c r="R493" s="15" t="s">
        <v>5</v>
      </c>
      <c r="S493" s="15" t="s">
        <v>27</v>
      </c>
      <c r="T493" s="15" t="s">
        <v>276</v>
      </c>
      <c r="U493" s="15" t="s">
        <v>132</v>
      </c>
      <c r="V493" s="15" t="s">
        <v>342</v>
      </c>
      <c r="W493" s="15" t="s">
        <v>267</v>
      </c>
      <c r="X493" s="15" t="s">
        <v>537</v>
      </c>
      <c r="Y493" s="15" t="s">
        <v>2</v>
      </c>
    </row>
    <row r="494" spans="1:25" s="15" customFormat="1" ht="34.299999999999997" customHeight="1">
      <c r="A494" s="15" t="s">
        <v>163</v>
      </c>
      <c r="B494" s="15" t="s">
        <v>252</v>
      </c>
      <c r="C494" s="15">
        <v>2018</v>
      </c>
      <c r="D494" s="15" t="s">
        <v>253</v>
      </c>
      <c r="E494" s="15" t="s">
        <v>7</v>
      </c>
      <c r="F494" s="15" t="s">
        <v>172</v>
      </c>
      <c r="G494" s="15" t="s">
        <v>2</v>
      </c>
      <c r="H494" s="15" t="s">
        <v>10</v>
      </c>
      <c r="I494" s="16" t="s">
        <v>88</v>
      </c>
      <c r="J494" s="16" t="s">
        <v>684</v>
      </c>
      <c r="K494" s="15">
        <v>5000</v>
      </c>
      <c r="L494" s="15" t="s">
        <v>298</v>
      </c>
      <c r="M494" s="15">
        <v>120000</v>
      </c>
      <c r="N494" s="15" t="s">
        <v>302</v>
      </c>
      <c r="O494" s="15">
        <v>14</v>
      </c>
      <c r="P494" s="15" t="s">
        <v>225</v>
      </c>
      <c r="Q494" s="15" t="s">
        <v>122</v>
      </c>
      <c r="R494" s="15" t="s">
        <v>5</v>
      </c>
      <c r="S494" s="15" t="s">
        <v>27</v>
      </c>
      <c r="T494" s="15" t="s">
        <v>276</v>
      </c>
      <c r="U494" s="15" t="s">
        <v>132</v>
      </c>
      <c r="V494" s="15" t="s">
        <v>341</v>
      </c>
      <c r="W494" s="15" t="s">
        <v>325</v>
      </c>
      <c r="X494" s="15" t="s">
        <v>538</v>
      </c>
      <c r="Y494" s="15" t="s">
        <v>1</v>
      </c>
    </row>
    <row r="495" spans="1:25" s="15" customFormat="1" ht="34.299999999999997" customHeight="1">
      <c r="A495" s="15" t="s">
        <v>163</v>
      </c>
      <c r="B495" s="15" t="s">
        <v>252</v>
      </c>
      <c r="C495" s="15">
        <v>2018</v>
      </c>
      <c r="D495" s="15" t="s">
        <v>253</v>
      </c>
      <c r="E495" s="15" t="s">
        <v>7</v>
      </c>
      <c r="F495" s="15" t="s">
        <v>172</v>
      </c>
      <c r="G495" s="15" t="s">
        <v>2</v>
      </c>
      <c r="H495" s="15" t="s">
        <v>10</v>
      </c>
      <c r="I495" s="16" t="s">
        <v>88</v>
      </c>
      <c r="J495" s="16" t="s">
        <v>684</v>
      </c>
      <c r="K495" s="15">
        <v>5000</v>
      </c>
      <c r="L495" s="15" t="s">
        <v>298</v>
      </c>
      <c r="M495" s="15">
        <v>120000</v>
      </c>
      <c r="N495" s="15" t="s">
        <v>302</v>
      </c>
      <c r="O495" s="15">
        <v>14</v>
      </c>
      <c r="P495" s="15" t="s">
        <v>225</v>
      </c>
      <c r="Q495" s="15" t="s">
        <v>122</v>
      </c>
      <c r="R495" s="15" t="s">
        <v>5</v>
      </c>
      <c r="S495" s="15" t="s">
        <v>27</v>
      </c>
      <c r="T495" s="15" t="s">
        <v>276</v>
      </c>
      <c r="U495" s="15" t="s">
        <v>132</v>
      </c>
      <c r="V495" s="15" t="s">
        <v>341</v>
      </c>
      <c r="W495" s="15" t="s">
        <v>233</v>
      </c>
      <c r="X495" s="15" t="s">
        <v>539</v>
      </c>
      <c r="Y495" s="15" t="s">
        <v>1</v>
      </c>
    </row>
    <row r="496" spans="1:25" s="15" customFormat="1" ht="34.299999999999997" customHeight="1">
      <c r="A496" s="15" t="s">
        <v>163</v>
      </c>
      <c r="B496" s="15" t="s">
        <v>252</v>
      </c>
      <c r="C496" s="15">
        <v>2018</v>
      </c>
      <c r="D496" s="15" t="s">
        <v>253</v>
      </c>
      <c r="E496" s="15" t="s">
        <v>7</v>
      </c>
      <c r="F496" s="15" t="s">
        <v>172</v>
      </c>
      <c r="G496" s="15" t="s">
        <v>2</v>
      </c>
      <c r="H496" s="15" t="s">
        <v>10</v>
      </c>
      <c r="I496" s="16" t="s">
        <v>88</v>
      </c>
      <c r="J496" s="16" t="s">
        <v>684</v>
      </c>
      <c r="K496" s="15">
        <v>5000</v>
      </c>
      <c r="L496" s="15" t="s">
        <v>298</v>
      </c>
      <c r="M496" s="15">
        <v>120000</v>
      </c>
      <c r="N496" s="15" t="s">
        <v>302</v>
      </c>
      <c r="O496" s="15">
        <v>14</v>
      </c>
      <c r="P496" s="15" t="s">
        <v>225</v>
      </c>
      <c r="Q496" s="15" t="s">
        <v>122</v>
      </c>
      <c r="R496" s="15" t="s">
        <v>5</v>
      </c>
      <c r="S496" s="15" t="s">
        <v>27</v>
      </c>
      <c r="T496" s="15" t="s">
        <v>276</v>
      </c>
      <c r="U496" s="15" t="s">
        <v>132</v>
      </c>
      <c r="V496" s="15" t="s">
        <v>315</v>
      </c>
      <c r="W496" s="15" t="s">
        <v>234</v>
      </c>
      <c r="X496" s="15" t="s">
        <v>540</v>
      </c>
      <c r="Y496" s="15" t="s">
        <v>1</v>
      </c>
    </row>
    <row r="497" spans="1:25" s="15" customFormat="1" ht="34.299999999999997" customHeight="1">
      <c r="A497" s="15" t="s">
        <v>163</v>
      </c>
      <c r="B497" s="15" t="s">
        <v>252</v>
      </c>
      <c r="C497" s="15">
        <v>2018</v>
      </c>
      <c r="D497" s="15" t="s">
        <v>253</v>
      </c>
      <c r="E497" s="15" t="s">
        <v>7</v>
      </c>
      <c r="F497" s="15" t="s">
        <v>172</v>
      </c>
      <c r="G497" s="15" t="s">
        <v>2</v>
      </c>
      <c r="H497" s="15" t="s">
        <v>10</v>
      </c>
      <c r="I497" s="16" t="s">
        <v>88</v>
      </c>
      <c r="J497" s="16" t="s">
        <v>684</v>
      </c>
      <c r="K497" s="15">
        <v>5000</v>
      </c>
      <c r="L497" s="15" t="s">
        <v>298</v>
      </c>
      <c r="M497" s="15">
        <v>120000</v>
      </c>
      <c r="N497" s="15" t="s">
        <v>302</v>
      </c>
      <c r="O497" s="15">
        <v>14</v>
      </c>
      <c r="P497" s="15" t="s">
        <v>225</v>
      </c>
      <c r="Q497" s="15" t="s">
        <v>122</v>
      </c>
      <c r="R497" s="15" t="s">
        <v>5</v>
      </c>
      <c r="S497" s="15" t="s">
        <v>27</v>
      </c>
      <c r="T497" s="15" t="s">
        <v>276</v>
      </c>
      <c r="U497" s="15" t="s">
        <v>132</v>
      </c>
      <c r="V497" s="15" t="s">
        <v>341</v>
      </c>
      <c r="W497" s="15" t="s">
        <v>325</v>
      </c>
      <c r="X497" s="15" t="s">
        <v>541</v>
      </c>
      <c r="Y497" s="15" t="s">
        <v>1</v>
      </c>
    </row>
    <row r="498" spans="1:25" s="15" customFormat="1" ht="34.299999999999997" customHeight="1">
      <c r="A498" s="15" t="s">
        <v>163</v>
      </c>
      <c r="B498" s="15" t="s">
        <v>252</v>
      </c>
      <c r="C498" s="15">
        <v>2018</v>
      </c>
      <c r="D498" s="15" t="s">
        <v>253</v>
      </c>
      <c r="E498" s="15" t="s">
        <v>7</v>
      </c>
      <c r="F498" s="15" t="s">
        <v>172</v>
      </c>
      <c r="G498" s="15" t="s">
        <v>2</v>
      </c>
      <c r="H498" s="15" t="s">
        <v>10</v>
      </c>
      <c r="I498" s="16" t="s">
        <v>88</v>
      </c>
      <c r="J498" s="16" t="s">
        <v>684</v>
      </c>
      <c r="K498" s="15">
        <v>5000</v>
      </c>
      <c r="L498" s="15" t="s">
        <v>298</v>
      </c>
      <c r="M498" s="15">
        <v>120000</v>
      </c>
      <c r="N498" s="15" t="s">
        <v>302</v>
      </c>
      <c r="O498" s="15">
        <v>14</v>
      </c>
      <c r="P498" s="15" t="s">
        <v>225</v>
      </c>
      <c r="Q498" s="15" t="s">
        <v>122</v>
      </c>
      <c r="R498" s="15" t="s">
        <v>5</v>
      </c>
      <c r="S498" s="15" t="s">
        <v>27</v>
      </c>
      <c r="T498" s="15" t="s">
        <v>276</v>
      </c>
      <c r="U498" s="15" t="s">
        <v>132</v>
      </c>
      <c r="V498" s="15" t="s">
        <v>317</v>
      </c>
      <c r="W498" s="15" t="s">
        <v>338</v>
      </c>
      <c r="X498" s="15" t="s">
        <v>543</v>
      </c>
      <c r="Y498" s="15" t="s">
        <v>1</v>
      </c>
    </row>
    <row r="499" spans="1:25" s="15" customFormat="1" ht="34.299999999999997" customHeight="1">
      <c r="A499" s="15" t="s">
        <v>163</v>
      </c>
      <c r="B499" s="15" t="s">
        <v>252</v>
      </c>
      <c r="C499" s="15">
        <v>2018</v>
      </c>
      <c r="D499" s="15" t="s">
        <v>253</v>
      </c>
      <c r="E499" s="15" t="s">
        <v>7</v>
      </c>
      <c r="F499" s="15" t="s">
        <v>172</v>
      </c>
      <c r="G499" s="15" t="s">
        <v>2</v>
      </c>
      <c r="H499" s="15" t="s">
        <v>10</v>
      </c>
      <c r="I499" s="16" t="s">
        <v>88</v>
      </c>
      <c r="J499" s="16" t="s">
        <v>684</v>
      </c>
      <c r="K499" s="15">
        <v>5000</v>
      </c>
      <c r="L499" s="15" t="s">
        <v>298</v>
      </c>
      <c r="M499" s="15">
        <v>120000</v>
      </c>
      <c r="N499" s="15" t="s">
        <v>302</v>
      </c>
      <c r="O499" s="15">
        <v>14</v>
      </c>
      <c r="P499" s="15" t="s">
        <v>225</v>
      </c>
      <c r="Q499" s="15" t="s">
        <v>122</v>
      </c>
      <c r="R499" s="15" t="s">
        <v>5</v>
      </c>
      <c r="S499" s="15" t="s">
        <v>27</v>
      </c>
      <c r="T499" s="15" t="s">
        <v>276</v>
      </c>
      <c r="U499" s="15" t="s">
        <v>132</v>
      </c>
      <c r="V499" s="15" t="s">
        <v>317</v>
      </c>
      <c r="W499" s="15" t="s">
        <v>338</v>
      </c>
      <c r="X499" s="15" t="s">
        <v>544</v>
      </c>
      <c r="Y499" s="15" t="s">
        <v>1</v>
      </c>
    </row>
    <row r="500" spans="1:25" s="15" customFormat="1" ht="34.299999999999997" customHeight="1">
      <c r="A500" s="15" t="s">
        <v>163</v>
      </c>
      <c r="B500" s="15" t="s">
        <v>252</v>
      </c>
      <c r="C500" s="15">
        <v>2018</v>
      </c>
      <c r="D500" s="15" t="s">
        <v>253</v>
      </c>
      <c r="E500" s="15" t="s">
        <v>7</v>
      </c>
      <c r="F500" s="15" t="s">
        <v>172</v>
      </c>
      <c r="G500" s="15" t="s">
        <v>2</v>
      </c>
      <c r="H500" s="15" t="s">
        <v>10</v>
      </c>
      <c r="I500" s="16" t="s">
        <v>88</v>
      </c>
      <c r="J500" s="16" t="s">
        <v>684</v>
      </c>
      <c r="K500" s="15">
        <v>5000</v>
      </c>
      <c r="L500" s="15" t="s">
        <v>298</v>
      </c>
      <c r="M500" s="15">
        <v>120000</v>
      </c>
      <c r="N500" s="15" t="s">
        <v>302</v>
      </c>
      <c r="O500" s="15">
        <v>14</v>
      </c>
      <c r="P500" s="15" t="s">
        <v>225</v>
      </c>
      <c r="Q500" s="15" t="s">
        <v>122</v>
      </c>
      <c r="R500" s="15" t="s">
        <v>5</v>
      </c>
      <c r="S500" s="15" t="s">
        <v>27</v>
      </c>
      <c r="T500" s="15" t="s">
        <v>276</v>
      </c>
      <c r="U500" s="15" t="s">
        <v>132</v>
      </c>
      <c r="V500" s="15" t="s">
        <v>317</v>
      </c>
      <c r="W500" s="15" t="s">
        <v>338</v>
      </c>
      <c r="X500" s="15" t="s">
        <v>545</v>
      </c>
      <c r="Y500" s="15" t="s">
        <v>1</v>
      </c>
    </row>
    <row r="501" spans="1:25" s="15" customFormat="1" ht="34.299999999999997" customHeight="1">
      <c r="A501" s="15" t="s">
        <v>163</v>
      </c>
      <c r="B501" s="15" t="s">
        <v>252</v>
      </c>
      <c r="C501" s="15">
        <v>2018</v>
      </c>
      <c r="D501" s="15" t="s">
        <v>253</v>
      </c>
      <c r="E501" s="15" t="s">
        <v>7</v>
      </c>
      <c r="F501" s="15" t="s">
        <v>172</v>
      </c>
      <c r="G501" s="15" t="s">
        <v>2</v>
      </c>
      <c r="H501" s="15" t="s">
        <v>10</v>
      </c>
      <c r="I501" s="16" t="s">
        <v>88</v>
      </c>
      <c r="J501" s="16" t="s">
        <v>684</v>
      </c>
      <c r="K501" s="15">
        <v>20000</v>
      </c>
      <c r="L501" s="15" t="s">
        <v>298</v>
      </c>
      <c r="M501" s="15">
        <v>480000</v>
      </c>
      <c r="N501" s="15" t="s">
        <v>302</v>
      </c>
      <c r="O501" s="15">
        <v>14</v>
      </c>
      <c r="P501" s="15" t="s">
        <v>225</v>
      </c>
      <c r="Q501" s="15" t="s">
        <v>122</v>
      </c>
      <c r="R501" s="15" t="s">
        <v>5</v>
      </c>
      <c r="S501" s="15" t="s">
        <v>27</v>
      </c>
      <c r="T501" s="15" t="s">
        <v>276</v>
      </c>
      <c r="U501" s="15" t="s">
        <v>132</v>
      </c>
      <c r="V501" s="15" t="s">
        <v>315</v>
      </c>
      <c r="W501" s="15" t="s">
        <v>331</v>
      </c>
      <c r="X501" s="15" t="s">
        <v>447</v>
      </c>
      <c r="Y501" s="15" t="s">
        <v>2</v>
      </c>
    </row>
    <row r="502" spans="1:25" s="15" customFormat="1" ht="34.299999999999997" customHeight="1">
      <c r="A502" s="15" t="s">
        <v>163</v>
      </c>
      <c r="B502" s="15" t="s">
        <v>252</v>
      </c>
      <c r="C502" s="15">
        <v>2018</v>
      </c>
      <c r="D502" s="15" t="s">
        <v>253</v>
      </c>
      <c r="E502" s="15" t="s">
        <v>7</v>
      </c>
      <c r="F502" s="15" t="s">
        <v>172</v>
      </c>
      <c r="G502" s="15" t="s">
        <v>2</v>
      </c>
      <c r="H502" s="15" t="s">
        <v>10</v>
      </c>
      <c r="I502" s="16" t="s">
        <v>88</v>
      </c>
      <c r="J502" s="16" t="s">
        <v>684</v>
      </c>
      <c r="K502" s="15">
        <v>20000</v>
      </c>
      <c r="L502" s="15" t="s">
        <v>298</v>
      </c>
      <c r="M502" s="15">
        <v>480000</v>
      </c>
      <c r="N502" s="15" t="s">
        <v>302</v>
      </c>
      <c r="O502" s="15">
        <v>14</v>
      </c>
      <c r="P502" s="15" t="s">
        <v>225</v>
      </c>
      <c r="Q502" s="15" t="s">
        <v>122</v>
      </c>
      <c r="R502" s="15" t="s">
        <v>5</v>
      </c>
      <c r="S502" s="15" t="s">
        <v>27</v>
      </c>
      <c r="T502" s="15" t="s">
        <v>276</v>
      </c>
      <c r="U502" s="15" t="s">
        <v>132</v>
      </c>
      <c r="V502" s="15" t="s">
        <v>342</v>
      </c>
      <c r="W502" s="15" t="s">
        <v>267</v>
      </c>
      <c r="X502" s="15" t="s">
        <v>537</v>
      </c>
      <c r="Y502" s="15" t="s">
        <v>2</v>
      </c>
    </row>
    <row r="503" spans="1:25" s="15" customFormat="1" ht="34.299999999999997" customHeight="1">
      <c r="A503" s="15" t="s">
        <v>163</v>
      </c>
      <c r="B503" s="15" t="s">
        <v>252</v>
      </c>
      <c r="C503" s="15">
        <v>2018</v>
      </c>
      <c r="D503" s="15" t="s">
        <v>253</v>
      </c>
      <c r="E503" s="15" t="s">
        <v>7</v>
      </c>
      <c r="F503" s="15" t="s">
        <v>172</v>
      </c>
      <c r="G503" s="15" t="s">
        <v>2</v>
      </c>
      <c r="H503" s="15" t="s">
        <v>10</v>
      </c>
      <c r="I503" s="16" t="s">
        <v>88</v>
      </c>
      <c r="J503" s="16" t="s">
        <v>684</v>
      </c>
      <c r="K503" s="15">
        <v>20000</v>
      </c>
      <c r="L503" s="15" t="s">
        <v>298</v>
      </c>
      <c r="M503" s="15">
        <v>480000</v>
      </c>
      <c r="N503" s="15" t="s">
        <v>302</v>
      </c>
      <c r="O503" s="15">
        <v>14</v>
      </c>
      <c r="P503" s="15" t="s">
        <v>225</v>
      </c>
      <c r="Q503" s="15" t="s">
        <v>122</v>
      </c>
      <c r="R503" s="15" t="s">
        <v>5</v>
      </c>
      <c r="S503" s="15" t="s">
        <v>27</v>
      </c>
      <c r="T503" s="15" t="s">
        <v>276</v>
      </c>
      <c r="U503" s="15" t="s">
        <v>132</v>
      </c>
      <c r="V503" s="15" t="s">
        <v>341</v>
      </c>
      <c r="W503" s="15" t="s">
        <v>325</v>
      </c>
      <c r="X503" s="15" t="s">
        <v>538</v>
      </c>
      <c r="Y503" s="15" t="s">
        <v>1</v>
      </c>
    </row>
    <row r="504" spans="1:25" s="15" customFormat="1" ht="34.299999999999997" customHeight="1">
      <c r="A504" s="15" t="s">
        <v>163</v>
      </c>
      <c r="B504" s="15" t="s">
        <v>252</v>
      </c>
      <c r="C504" s="15">
        <v>2018</v>
      </c>
      <c r="D504" s="15" t="s">
        <v>253</v>
      </c>
      <c r="E504" s="15" t="s">
        <v>7</v>
      </c>
      <c r="F504" s="15" t="s">
        <v>172</v>
      </c>
      <c r="G504" s="15" t="s">
        <v>2</v>
      </c>
      <c r="H504" s="15" t="s">
        <v>10</v>
      </c>
      <c r="I504" s="16" t="s">
        <v>88</v>
      </c>
      <c r="J504" s="16" t="s">
        <v>684</v>
      </c>
      <c r="K504" s="15">
        <v>20000</v>
      </c>
      <c r="L504" s="15" t="s">
        <v>298</v>
      </c>
      <c r="M504" s="15">
        <v>480000</v>
      </c>
      <c r="N504" s="15" t="s">
        <v>302</v>
      </c>
      <c r="O504" s="15">
        <v>14</v>
      </c>
      <c r="P504" s="15" t="s">
        <v>225</v>
      </c>
      <c r="Q504" s="15" t="s">
        <v>122</v>
      </c>
      <c r="R504" s="15" t="s">
        <v>5</v>
      </c>
      <c r="S504" s="15" t="s">
        <v>27</v>
      </c>
      <c r="T504" s="15" t="s">
        <v>276</v>
      </c>
      <c r="U504" s="15" t="s">
        <v>132</v>
      </c>
      <c r="V504" s="15" t="s">
        <v>341</v>
      </c>
      <c r="W504" s="15" t="s">
        <v>233</v>
      </c>
      <c r="X504" s="15" t="s">
        <v>539</v>
      </c>
      <c r="Y504" s="15" t="s">
        <v>1</v>
      </c>
    </row>
    <row r="505" spans="1:25" s="15" customFormat="1" ht="34.299999999999997" customHeight="1">
      <c r="A505" s="15" t="s">
        <v>163</v>
      </c>
      <c r="B505" s="15" t="s">
        <v>252</v>
      </c>
      <c r="C505" s="15">
        <v>2018</v>
      </c>
      <c r="D505" s="15" t="s">
        <v>253</v>
      </c>
      <c r="E505" s="15" t="s">
        <v>7</v>
      </c>
      <c r="F505" s="15" t="s">
        <v>172</v>
      </c>
      <c r="G505" s="15" t="s">
        <v>2</v>
      </c>
      <c r="H505" s="15" t="s">
        <v>10</v>
      </c>
      <c r="I505" s="16" t="s">
        <v>88</v>
      </c>
      <c r="J505" s="16" t="s">
        <v>684</v>
      </c>
      <c r="K505" s="15">
        <v>20000</v>
      </c>
      <c r="L505" s="15" t="s">
        <v>298</v>
      </c>
      <c r="M505" s="15">
        <v>480000</v>
      </c>
      <c r="N505" s="15" t="s">
        <v>302</v>
      </c>
      <c r="O505" s="15">
        <v>14</v>
      </c>
      <c r="P505" s="15" t="s">
        <v>225</v>
      </c>
      <c r="Q505" s="15" t="s">
        <v>122</v>
      </c>
      <c r="R505" s="15" t="s">
        <v>5</v>
      </c>
      <c r="S505" s="15" t="s">
        <v>27</v>
      </c>
      <c r="T505" s="15" t="s">
        <v>276</v>
      </c>
      <c r="U505" s="15" t="s">
        <v>132</v>
      </c>
      <c r="V505" s="15" t="s">
        <v>315</v>
      </c>
      <c r="W505" s="15" t="s">
        <v>234</v>
      </c>
      <c r="X505" s="15" t="s">
        <v>540</v>
      </c>
      <c r="Y505" s="15" t="s">
        <v>1</v>
      </c>
    </row>
    <row r="506" spans="1:25" s="15" customFormat="1" ht="34.299999999999997" customHeight="1">
      <c r="A506" s="15" t="s">
        <v>163</v>
      </c>
      <c r="B506" s="15" t="s">
        <v>252</v>
      </c>
      <c r="C506" s="15">
        <v>2018</v>
      </c>
      <c r="D506" s="15" t="s">
        <v>253</v>
      </c>
      <c r="E506" s="15" t="s">
        <v>7</v>
      </c>
      <c r="F506" s="15" t="s">
        <v>172</v>
      </c>
      <c r="G506" s="15" t="s">
        <v>2</v>
      </c>
      <c r="H506" s="15" t="s">
        <v>10</v>
      </c>
      <c r="I506" s="16" t="s">
        <v>88</v>
      </c>
      <c r="J506" s="16" t="s">
        <v>684</v>
      </c>
      <c r="K506" s="15">
        <v>20000</v>
      </c>
      <c r="L506" s="15" t="s">
        <v>298</v>
      </c>
      <c r="M506" s="15">
        <v>480000</v>
      </c>
      <c r="N506" s="15" t="s">
        <v>302</v>
      </c>
      <c r="O506" s="15">
        <v>14</v>
      </c>
      <c r="P506" s="15" t="s">
        <v>225</v>
      </c>
      <c r="Q506" s="15" t="s">
        <v>122</v>
      </c>
      <c r="R506" s="15" t="s">
        <v>5</v>
      </c>
      <c r="S506" s="15" t="s">
        <v>27</v>
      </c>
      <c r="T506" s="15" t="s">
        <v>276</v>
      </c>
      <c r="U506" s="15" t="s">
        <v>132</v>
      </c>
      <c r="V506" s="15" t="s">
        <v>341</v>
      </c>
      <c r="W506" s="15" t="s">
        <v>325</v>
      </c>
      <c r="X506" s="15" t="s">
        <v>541</v>
      </c>
      <c r="Y506" s="15" t="s">
        <v>1</v>
      </c>
    </row>
    <row r="507" spans="1:25" s="15" customFormat="1" ht="34.299999999999997" customHeight="1">
      <c r="A507" s="15" t="s">
        <v>163</v>
      </c>
      <c r="B507" s="15" t="s">
        <v>252</v>
      </c>
      <c r="C507" s="15">
        <v>2018</v>
      </c>
      <c r="D507" s="15" t="s">
        <v>253</v>
      </c>
      <c r="E507" s="15" t="s">
        <v>7</v>
      </c>
      <c r="F507" s="15" t="s">
        <v>172</v>
      </c>
      <c r="G507" s="15" t="s">
        <v>2</v>
      </c>
      <c r="H507" s="15" t="s">
        <v>10</v>
      </c>
      <c r="I507" s="16" t="s">
        <v>88</v>
      </c>
      <c r="J507" s="16" t="s">
        <v>684</v>
      </c>
      <c r="K507" s="15">
        <v>20000</v>
      </c>
      <c r="L507" s="15" t="s">
        <v>298</v>
      </c>
      <c r="M507" s="15">
        <v>480000</v>
      </c>
      <c r="N507" s="15" t="s">
        <v>302</v>
      </c>
      <c r="O507" s="15">
        <v>14</v>
      </c>
      <c r="P507" s="15" t="s">
        <v>225</v>
      </c>
      <c r="Q507" s="15" t="s">
        <v>122</v>
      </c>
      <c r="R507" s="15" t="s">
        <v>5</v>
      </c>
      <c r="S507" s="15" t="s">
        <v>27</v>
      </c>
      <c r="T507" s="15" t="s">
        <v>276</v>
      </c>
      <c r="U507" s="15" t="s">
        <v>132</v>
      </c>
      <c r="V507" s="15" t="s">
        <v>317</v>
      </c>
      <c r="W507" s="15" t="s">
        <v>338</v>
      </c>
      <c r="X507" s="15" t="s">
        <v>543</v>
      </c>
      <c r="Y507" s="15" t="s">
        <v>1</v>
      </c>
    </row>
    <row r="508" spans="1:25" s="15" customFormat="1" ht="34.299999999999997" customHeight="1">
      <c r="A508" s="15" t="s">
        <v>163</v>
      </c>
      <c r="B508" s="15" t="s">
        <v>252</v>
      </c>
      <c r="C508" s="15">
        <v>2018</v>
      </c>
      <c r="D508" s="15" t="s">
        <v>253</v>
      </c>
      <c r="E508" s="15" t="s">
        <v>7</v>
      </c>
      <c r="F508" s="15" t="s">
        <v>172</v>
      </c>
      <c r="G508" s="15" t="s">
        <v>2</v>
      </c>
      <c r="H508" s="15" t="s">
        <v>10</v>
      </c>
      <c r="I508" s="16" t="s">
        <v>88</v>
      </c>
      <c r="J508" s="16" t="s">
        <v>684</v>
      </c>
      <c r="K508" s="15">
        <v>20000</v>
      </c>
      <c r="L508" s="15" t="s">
        <v>298</v>
      </c>
      <c r="M508" s="15">
        <v>480000</v>
      </c>
      <c r="N508" s="15" t="s">
        <v>302</v>
      </c>
      <c r="O508" s="15">
        <v>14</v>
      </c>
      <c r="P508" s="15" t="s">
        <v>225</v>
      </c>
      <c r="Q508" s="15" t="s">
        <v>122</v>
      </c>
      <c r="R508" s="15" t="s">
        <v>5</v>
      </c>
      <c r="S508" s="15" t="s">
        <v>27</v>
      </c>
      <c r="T508" s="15" t="s">
        <v>276</v>
      </c>
      <c r="U508" s="15" t="s">
        <v>132</v>
      </c>
      <c r="V508" s="15" t="s">
        <v>317</v>
      </c>
      <c r="W508" s="15" t="s">
        <v>338</v>
      </c>
      <c r="X508" s="15" t="s">
        <v>544</v>
      </c>
      <c r="Y508" s="15" t="s">
        <v>1</v>
      </c>
    </row>
    <row r="509" spans="1:25" s="15" customFormat="1" ht="34.299999999999997" customHeight="1">
      <c r="A509" s="15" t="s">
        <v>163</v>
      </c>
      <c r="B509" s="15" t="s">
        <v>252</v>
      </c>
      <c r="C509" s="15">
        <v>2018</v>
      </c>
      <c r="D509" s="15" t="s">
        <v>253</v>
      </c>
      <c r="E509" s="15" t="s">
        <v>7</v>
      </c>
      <c r="F509" s="15" t="s">
        <v>172</v>
      </c>
      <c r="G509" s="15" t="s">
        <v>2</v>
      </c>
      <c r="H509" s="15" t="s">
        <v>10</v>
      </c>
      <c r="I509" s="16" t="s">
        <v>88</v>
      </c>
      <c r="J509" s="16" t="s">
        <v>684</v>
      </c>
      <c r="K509" s="15">
        <v>20000</v>
      </c>
      <c r="L509" s="15" t="s">
        <v>298</v>
      </c>
      <c r="M509" s="15">
        <v>480000</v>
      </c>
      <c r="N509" s="15" t="s">
        <v>302</v>
      </c>
      <c r="O509" s="15">
        <v>14</v>
      </c>
      <c r="P509" s="15" t="s">
        <v>225</v>
      </c>
      <c r="Q509" s="15" t="s">
        <v>122</v>
      </c>
      <c r="R509" s="15" t="s">
        <v>5</v>
      </c>
      <c r="S509" s="15" t="s">
        <v>27</v>
      </c>
      <c r="T509" s="15" t="s">
        <v>276</v>
      </c>
      <c r="U509" s="15" t="s">
        <v>132</v>
      </c>
      <c r="V509" s="15" t="s">
        <v>317</v>
      </c>
      <c r="W509" s="15" t="s">
        <v>338</v>
      </c>
      <c r="X509" s="15" t="s">
        <v>545</v>
      </c>
      <c r="Y509" s="15" t="s">
        <v>1</v>
      </c>
    </row>
    <row r="510" spans="1:25" s="15" customFormat="1" ht="34.299999999999997" customHeight="1">
      <c r="A510" s="15" t="s">
        <v>164</v>
      </c>
      <c r="B510" s="15" t="s">
        <v>17</v>
      </c>
      <c r="C510" s="15">
        <v>2016</v>
      </c>
      <c r="D510" s="15" t="s">
        <v>71</v>
      </c>
      <c r="E510" s="15" t="s">
        <v>0</v>
      </c>
      <c r="F510" s="15" t="s">
        <v>172</v>
      </c>
      <c r="G510" s="15" t="s">
        <v>2</v>
      </c>
      <c r="H510" s="15" t="s">
        <v>10</v>
      </c>
      <c r="I510" s="16" t="s">
        <v>169</v>
      </c>
      <c r="J510" s="16" t="s">
        <v>299</v>
      </c>
      <c r="K510" s="15">
        <v>20</v>
      </c>
      <c r="L510" s="16" t="s">
        <v>310</v>
      </c>
      <c r="M510" s="15">
        <v>110000000000.00002</v>
      </c>
      <c r="N510" s="6" t="s">
        <v>301</v>
      </c>
      <c r="O510" s="15">
        <v>21</v>
      </c>
      <c r="P510" s="15" t="s">
        <v>225</v>
      </c>
      <c r="Q510" s="15" t="s">
        <v>122</v>
      </c>
      <c r="R510" s="15" t="s">
        <v>5</v>
      </c>
      <c r="S510" s="15" t="s">
        <v>27</v>
      </c>
      <c r="T510" s="15" t="s">
        <v>60</v>
      </c>
      <c r="U510" s="6" t="s">
        <v>132</v>
      </c>
      <c r="V510" s="15" t="s">
        <v>315</v>
      </c>
      <c r="W510" s="15" t="s">
        <v>69</v>
      </c>
      <c r="X510" s="15" t="s">
        <v>424</v>
      </c>
      <c r="Y510" s="15" t="s">
        <v>2</v>
      </c>
    </row>
    <row r="511" spans="1:25" s="15" customFormat="1" ht="34.299999999999997" customHeight="1">
      <c r="A511" s="15" t="s">
        <v>164</v>
      </c>
      <c r="B511" s="15" t="s">
        <v>17</v>
      </c>
      <c r="C511" s="15">
        <v>2016</v>
      </c>
      <c r="D511" s="15" t="s">
        <v>71</v>
      </c>
      <c r="E511" s="15" t="s">
        <v>0</v>
      </c>
      <c r="F511" s="15" t="s">
        <v>172</v>
      </c>
      <c r="G511" s="15" t="s">
        <v>2</v>
      </c>
      <c r="H511" s="15" t="s">
        <v>10</v>
      </c>
      <c r="I511" s="16" t="s">
        <v>169</v>
      </c>
      <c r="J511" s="16" t="s">
        <v>299</v>
      </c>
      <c r="K511" s="15">
        <v>20</v>
      </c>
      <c r="L511" s="16" t="s">
        <v>310</v>
      </c>
      <c r="M511" s="15">
        <v>110000000000.00002</v>
      </c>
      <c r="N511" s="6" t="s">
        <v>301</v>
      </c>
      <c r="O511" s="15">
        <v>21</v>
      </c>
      <c r="P511" s="15" t="s">
        <v>225</v>
      </c>
      <c r="Q511" s="15" t="s">
        <v>122</v>
      </c>
      <c r="R511" s="15" t="s">
        <v>5</v>
      </c>
      <c r="S511" s="15" t="s">
        <v>27</v>
      </c>
      <c r="T511" s="15" t="s">
        <v>60</v>
      </c>
      <c r="U511" s="6" t="s">
        <v>132</v>
      </c>
      <c r="V511" s="15" t="s">
        <v>317</v>
      </c>
      <c r="W511" s="15" t="s">
        <v>335</v>
      </c>
      <c r="X511" s="15" t="s">
        <v>480</v>
      </c>
      <c r="Y511" s="15" t="s">
        <v>2</v>
      </c>
    </row>
    <row r="512" spans="1:25" s="15" customFormat="1" ht="34.299999999999997" customHeight="1">
      <c r="A512" s="15" t="s">
        <v>164</v>
      </c>
      <c r="B512" s="15" t="s">
        <v>17</v>
      </c>
      <c r="C512" s="15">
        <v>2016</v>
      </c>
      <c r="D512" s="15" t="s">
        <v>71</v>
      </c>
      <c r="E512" s="15" t="s">
        <v>0</v>
      </c>
      <c r="F512" s="15" t="s">
        <v>172</v>
      </c>
      <c r="G512" s="15" t="s">
        <v>2</v>
      </c>
      <c r="H512" s="15" t="s">
        <v>10</v>
      </c>
      <c r="I512" s="16" t="s">
        <v>169</v>
      </c>
      <c r="J512" s="16" t="s">
        <v>299</v>
      </c>
      <c r="K512" s="15">
        <v>20</v>
      </c>
      <c r="L512" s="16" t="s">
        <v>310</v>
      </c>
      <c r="M512" s="15">
        <v>110000000000.00002</v>
      </c>
      <c r="N512" s="6" t="s">
        <v>301</v>
      </c>
      <c r="O512" s="15">
        <v>21</v>
      </c>
      <c r="P512" s="15" t="s">
        <v>225</v>
      </c>
      <c r="Q512" s="15" t="s">
        <v>122</v>
      </c>
      <c r="R512" s="15" t="s">
        <v>5</v>
      </c>
      <c r="S512" s="15" t="s">
        <v>27</v>
      </c>
      <c r="T512" s="15" t="s">
        <v>60</v>
      </c>
      <c r="U512" s="6" t="s">
        <v>132</v>
      </c>
      <c r="V512" s="15" t="s">
        <v>317</v>
      </c>
      <c r="W512" s="15" t="s">
        <v>335</v>
      </c>
      <c r="X512" s="15" t="s">
        <v>462</v>
      </c>
      <c r="Y512" s="15" t="s">
        <v>2</v>
      </c>
    </row>
    <row r="513" spans="1:25" s="15" customFormat="1" ht="34.299999999999997" customHeight="1">
      <c r="A513" s="15" t="s">
        <v>164</v>
      </c>
      <c r="B513" s="15" t="s">
        <v>17</v>
      </c>
      <c r="C513" s="15">
        <v>2016</v>
      </c>
      <c r="D513" s="15" t="s">
        <v>71</v>
      </c>
      <c r="E513" s="15" t="s">
        <v>0</v>
      </c>
      <c r="F513" s="15" t="s">
        <v>172</v>
      </c>
      <c r="G513" s="15" t="s">
        <v>2</v>
      </c>
      <c r="H513" s="15" t="s">
        <v>10</v>
      </c>
      <c r="I513" s="16" t="s">
        <v>169</v>
      </c>
      <c r="J513" s="16" t="s">
        <v>299</v>
      </c>
      <c r="K513" s="15">
        <v>20</v>
      </c>
      <c r="L513" s="16" t="s">
        <v>310</v>
      </c>
      <c r="M513" s="15">
        <v>110000000000.00002</v>
      </c>
      <c r="N513" s="6" t="s">
        <v>301</v>
      </c>
      <c r="O513" s="15">
        <v>21</v>
      </c>
      <c r="P513" s="15" t="s">
        <v>225</v>
      </c>
      <c r="Q513" s="15" t="s">
        <v>122</v>
      </c>
      <c r="R513" s="15" t="s">
        <v>5</v>
      </c>
      <c r="S513" s="15" t="s">
        <v>27</v>
      </c>
      <c r="T513" s="15" t="s">
        <v>60</v>
      </c>
      <c r="U513" s="6" t="s">
        <v>132</v>
      </c>
      <c r="V513" s="15" t="s">
        <v>317</v>
      </c>
      <c r="W513" s="15" t="s">
        <v>338</v>
      </c>
      <c r="X513" s="15" t="s">
        <v>542</v>
      </c>
      <c r="Y513" s="15" t="s">
        <v>2</v>
      </c>
    </row>
    <row r="514" spans="1:25" s="15" customFormat="1" ht="34.299999999999997" customHeight="1">
      <c r="A514" s="15" t="s">
        <v>164</v>
      </c>
      <c r="B514" s="15" t="s">
        <v>17</v>
      </c>
      <c r="C514" s="15">
        <v>2016</v>
      </c>
      <c r="D514" s="15" t="s">
        <v>71</v>
      </c>
      <c r="E514" s="15" t="s">
        <v>0</v>
      </c>
      <c r="F514" s="15" t="s">
        <v>172</v>
      </c>
      <c r="G514" s="15" t="s">
        <v>2</v>
      </c>
      <c r="H514" s="15" t="s">
        <v>10</v>
      </c>
      <c r="I514" s="16" t="s">
        <v>169</v>
      </c>
      <c r="J514" s="16" t="s">
        <v>299</v>
      </c>
      <c r="K514" s="15">
        <v>200</v>
      </c>
      <c r="L514" s="16" t="s">
        <v>312</v>
      </c>
      <c r="M514" s="15">
        <v>1100000000000</v>
      </c>
      <c r="N514" s="6" t="s">
        <v>301</v>
      </c>
      <c r="O514" s="15">
        <v>21</v>
      </c>
      <c r="P514" s="15" t="s">
        <v>225</v>
      </c>
      <c r="Q514" s="15" t="s">
        <v>122</v>
      </c>
      <c r="R514" s="15" t="s">
        <v>5</v>
      </c>
      <c r="S514" s="15" t="s">
        <v>27</v>
      </c>
      <c r="T514" s="15" t="s">
        <v>60</v>
      </c>
      <c r="U514" s="6" t="s">
        <v>132</v>
      </c>
      <c r="V514" s="15" t="s">
        <v>315</v>
      </c>
      <c r="W514" s="15" t="s">
        <v>69</v>
      </c>
      <c r="X514" s="15" t="s">
        <v>424</v>
      </c>
      <c r="Y514" s="15" t="s">
        <v>2</v>
      </c>
    </row>
    <row r="515" spans="1:25" s="15" customFormat="1" ht="34.299999999999997" customHeight="1">
      <c r="A515" s="15" t="s">
        <v>164</v>
      </c>
      <c r="B515" s="15" t="s">
        <v>17</v>
      </c>
      <c r="C515" s="15">
        <v>2016</v>
      </c>
      <c r="D515" s="15" t="s">
        <v>71</v>
      </c>
      <c r="E515" s="15" t="s">
        <v>0</v>
      </c>
      <c r="F515" s="15" t="s">
        <v>172</v>
      </c>
      <c r="G515" s="15" t="s">
        <v>2</v>
      </c>
      <c r="H515" s="15" t="s">
        <v>10</v>
      </c>
      <c r="I515" s="16" t="s">
        <v>169</v>
      </c>
      <c r="J515" s="16" t="s">
        <v>299</v>
      </c>
      <c r="K515" s="15">
        <v>200</v>
      </c>
      <c r="L515" s="16" t="s">
        <v>312</v>
      </c>
      <c r="M515" s="15">
        <v>1100000000000</v>
      </c>
      <c r="N515" s="6" t="s">
        <v>301</v>
      </c>
      <c r="O515" s="15">
        <v>21</v>
      </c>
      <c r="P515" s="15" t="s">
        <v>225</v>
      </c>
      <c r="Q515" s="15" t="s">
        <v>122</v>
      </c>
      <c r="R515" s="15" t="s">
        <v>5</v>
      </c>
      <c r="S515" s="15" t="s">
        <v>27</v>
      </c>
      <c r="T515" s="15" t="s">
        <v>60</v>
      </c>
      <c r="U515" s="6" t="s">
        <v>132</v>
      </c>
      <c r="V515" s="15" t="s">
        <v>317</v>
      </c>
      <c r="W515" s="15" t="s">
        <v>335</v>
      </c>
      <c r="X515" s="15" t="s">
        <v>480</v>
      </c>
      <c r="Y515" s="15" t="s">
        <v>2</v>
      </c>
    </row>
    <row r="516" spans="1:25" s="15" customFormat="1" ht="34.299999999999997" customHeight="1">
      <c r="A516" s="15" t="s">
        <v>164</v>
      </c>
      <c r="B516" s="15" t="s">
        <v>17</v>
      </c>
      <c r="C516" s="15">
        <v>2016</v>
      </c>
      <c r="D516" s="15" t="s">
        <v>71</v>
      </c>
      <c r="E516" s="15" t="s">
        <v>0</v>
      </c>
      <c r="F516" s="15" t="s">
        <v>172</v>
      </c>
      <c r="G516" s="15" t="s">
        <v>2</v>
      </c>
      <c r="H516" s="15" t="s">
        <v>10</v>
      </c>
      <c r="I516" s="16" t="s">
        <v>169</v>
      </c>
      <c r="J516" s="16" t="s">
        <v>299</v>
      </c>
      <c r="K516" s="15">
        <v>200</v>
      </c>
      <c r="L516" s="16" t="s">
        <v>312</v>
      </c>
      <c r="M516" s="15">
        <v>1100000000000</v>
      </c>
      <c r="N516" s="6" t="s">
        <v>301</v>
      </c>
      <c r="O516" s="15">
        <v>21</v>
      </c>
      <c r="P516" s="15" t="s">
        <v>225</v>
      </c>
      <c r="Q516" s="15" t="s">
        <v>122</v>
      </c>
      <c r="R516" s="15" t="s">
        <v>5</v>
      </c>
      <c r="S516" s="15" t="s">
        <v>27</v>
      </c>
      <c r="T516" s="15" t="s">
        <v>60</v>
      </c>
      <c r="U516" s="6" t="s">
        <v>132</v>
      </c>
      <c r="V516" s="15" t="s">
        <v>317</v>
      </c>
      <c r="W516" s="15" t="s">
        <v>335</v>
      </c>
      <c r="X516" s="15" t="s">
        <v>462</v>
      </c>
      <c r="Y516" s="15" t="s">
        <v>2</v>
      </c>
    </row>
    <row r="517" spans="1:25" s="15" customFormat="1" ht="34.299999999999997" customHeight="1">
      <c r="A517" s="15" t="s">
        <v>164</v>
      </c>
      <c r="B517" s="15" t="s">
        <v>17</v>
      </c>
      <c r="C517" s="15">
        <v>2016</v>
      </c>
      <c r="D517" s="15" t="s">
        <v>71</v>
      </c>
      <c r="E517" s="15" t="s">
        <v>0</v>
      </c>
      <c r="F517" s="15" t="s">
        <v>172</v>
      </c>
      <c r="G517" s="15" t="s">
        <v>2</v>
      </c>
      <c r="H517" s="15" t="s">
        <v>10</v>
      </c>
      <c r="I517" s="16" t="s">
        <v>169</v>
      </c>
      <c r="J517" s="16" t="s">
        <v>299</v>
      </c>
      <c r="K517" s="15">
        <v>200</v>
      </c>
      <c r="L517" s="16" t="s">
        <v>312</v>
      </c>
      <c r="M517" s="15">
        <v>1100000000000</v>
      </c>
      <c r="N517" s="6" t="s">
        <v>301</v>
      </c>
      <c r="O517" s="15">
        <v>21</v>
      </c>
      <c r="P517" s="15" t="s">
        <v>225</v>
      </c>
      <c r="Q517" s="15" t="s">
        <v>122</v>
      </c>
      <c r="R517" s="15" t="s">
        <v>5</v>
      </c>
      <c r="S517" s="15" t="s">
        <v>27</v>
      </c>
      <c r="T517" s="15" t="s">
        <v>60</v>
      </c>
      <c r="U517" s="6" t="s">
        <v>132</v>
      </c>
      <c r="V517" s="15" t="s">
        <v>317</v>
      </c>
      <c r="W517" s="15" t="s">
        <v>338</v>
      </c>
      <c r="X517" s="15" t="s">
        <v>542</v>
      </c>
      <c r="Y517" s="15" t="s">
        <v>2</v>
      </c>
    </row>
    <row r="518" spans="1:25" s="15" customFormat="1" ht="34.299999999999997" customHeight="1">
      <c r="A518" s="15" t="s">
        <v>164</v>
      </c>
      <c r="B518" s="15" t="s">
        <v>17</v>
      </c>
      <c r="C518" s="15">
        <v>2016</v>
      </c>
      <c r="D518" s="15" t="s">
        <v>71</v>
      </c>
      <c r="E518" s="15" t="s">
        <v>0</v>
      </c>
      <c r="F518" s="15" t="s">
        <v>172</v>
      </c>
      <c r="G518" s="15" t="s">
        <v>2</v>
      </c>
      <c r="H518" s="15" t="s">
        <v>10</v>
      </c>
      <c r="I518" s="16" t="s">
        <v>169</v>
      </c>
      <c r="J518" s="16" t="s">
        <v>299</v>
      </c>
      <c r="K518" s="15">
        <v>2000</v>
      </c>
      <c r="L518" s="16" t="s">
        <v>298</v>
      </c>
      <c r="M518" s="15">
        <v>11000000000000</v>
      </c>
      <c r="N518" s="6" t="s">
        <v>301</v>
      </c>
      <c r="O518" s="15">
        <v>21</v>
      </c>
      <c r="P518" s="15" t="s">
        <v>225</v>
      </c>
      <c r="Q518" s="15" t="s">
        <v>122</v>
      </c>
      <c r="R518" s="15" t="s">
        <v>5</v>
      </c>
      <c r="S518" s="15" t="s">
        <v>27</v>
      </c>
      <c r="T518" s="15" t="s">
        <v>60</v>
      </c>
      <c r="U518" s="6" t="s">
        <v>132</v>
      </c>
      <c r="V518" s="15" t="s">
        <v>315</v>
      </c>
      <c r="W518" s="15" t="s">
        <v>69</v>
      </c>
      <c r="X518" s="15" t="s">
        <v>424</v>
      </c>
      <c r="Y518" s="15" t="s">
        <v>2</v>
      </c>
    </row>
    <row r="519" spans="1:25" s="15" customFormat="1" ht="34.299999999999997" customHeight="1">
      <c r="A519" s="15" t="s">
        <v>164</v>
      </c>
      <c r="B519" s="15" t="s">
        <v>17</v>
      </c>
      <c r="C519" s="15">
        <v>2016</v>
      </c>
      <c r="D519" s="15" t="s">
        <v>71</v>
      </c>
      <c r="E519" s="15" t="s">
        <v>0</v>
      </c>
      <c r="F519" s="15" t="s">
        <v>172</v>
      </c>
      <c r="G519" s="15" t="s">
        <v>2</v>
      </c>
      <c r="H519" s="15" t="s">
        <v>10</v>
      </c>
      <c r="I519" s="16" t="s">
        <v>169</v>
      </c>
      <c r="J519" s="16" t="s">
        <v>299</v>
      </c>
      <c r="K519" s="15">
        <v>2000</v>
      </c>
      <c r="L519" s="16" t="s">
        <v>298</v>
      </c>
      <c r="M519" s="15">
        <v>11000000000000</v>
      </c>
      <c r="N519" s="6" t="s">
        <v>301</v>
      </c>
      <c r="O519" s="15">
        <v>21</v>
      </c>
      <c r="P519" s="15" t="s">
        <v>225</v>
      </c>
      <c r="Q519" s="15" t="s">
        <v>122</v>
      </c>
      <c r="R519" s="15" t="s">
        <v>5</v>
      </c>
      <c r="S519" s="15" t="s">
        <v>27</v>
      </c>
      <c r="T519" s="15" t="s">
        <v>60</v>
      </c>
      <c r="U519" s="6" t="s">
        <v>132</v>
      </c>
      <c r="V519" s="15" t="s">
        <v>317</v>
      </c>
      <c r="W519" s="15" t="s">
        <v>335</v>
      </c>
      <c r="X519" s="15" t="s">
        <v>480</v>
      </c>
      <c r="Y519" s="15" t="s">
        <v>1</v>
      </c>
    </row>
    <row r="520" spans="1:25" s="15" customFormat="1" ht="34.299999999999997" customHeight="1">
      <c r="A520" s="15" t="s">
        <v>164</v>
      </c>
      <c r="B520" s="15" t="s">
        <v>17</v>
      </c>
      <c r="C520" s="15">
        <v>2016</v>
      </c>
      <c r="D520" s="15" t="s">
        <v>71</v>
      </c>
      <c r="E520" s="15" t="s">
        <v>0</v>
      </c>
      <c r="F520" s="15" t="s">
        <v>172</v>
      </c>
      <c r="G520" s="15" t="s">
        <v>2</v>
      </c>
      <c r="H520" s="15" t="s">
        <v>10</v>
      </c>
      <c r="I520" s="16" t="s">
        <v>169</v>
      </c>
      <c r="J520" s="16" t="s">
        <v>299</v>
      </c>
      <c r="K520" s="15">
        <v>2000</v>
      </c>
      <c r="L520" s="16" t="s">
        <v>298</v>
      </c>
      <c r="M520" s="15">
        <v>11000000000000</v>
      </c>
      <c r="N520" s="6" t="s">
        <v>301</v>
      </c>
      <c r="O520" s="15">
        <v>21</v>
      </c>
      <c r="P520" s="15" t="s">
        <v>225</v>
      </c>
      <c r="Q520" s="15" t="s">
        <v>122</v>
      </c>
      <c r="R520" s="15" t="s">
        <v>5</v>
      </c>
      <c r="S520" s="15" t="s">
        <v>27</v>
      </c>
      <c r="T520" s="15" t="s">
        <v>60</v>
      </c>
      <c r="U520" s="6" t="s">
        <v>132</v>
      </c>
      <c r="V520" s="15" t="s">
        <v>317</v>
      </c>
      <c r="W520" s="15" t="s">
        <v>335</v>
      </c>
      <c r="X520" s="15" t="s">
        <v>462</v>
      </c>
      <c r="Y520" s="15" t="s">
        <v>1</v>
      </c>
    </row>
    <row r="521" spans="1:25" s="15" customFormat="1" ht="34.299999999999997" customHeight="1">
      <c r="A521" s="15" t="s">
        <v>164</v>
      </c>
      <c r="B521" s="15" t="s">
        <v>17</v>
      </c>
      <c r="C521" s="15">
        <v>2016</v>
      </c>
      <c r="D521" s="15" t="s">
        <v>71</v>
      </c>
      <c r="E521" s="15" t="s">
        <v>0</v>
      </c>
      <c r="F521" s="15" t="s">
        <v>172</v>
      </c>
      <c r="G521" s="15" t="s">
        <v>2</v>
      </c>
      <c r="H521" s="15" t="s">
        <v>10</v>
      </c>
      <c r="I521" s="16" t="s">
        <v>169</v>
      </c>
      <c r="J521" s="16" t="s">
        <v>299</v>
      </c>
      <c r="K521" s="15">
        <v>2000</v>
      </c>
      <c r="L521" s="16" t="s">
        <v>298</v>
      </c>
      <c r="M521" s="15">
        <v>11000000000000</v>
      </c>
      <c r="N521" s="6" t="s">
        <v>301</v>
      </c>
      <c r="O521" s="15">
        <v>21</v>
      </c>
      <c r="P521" s="15" t="s">
        <v>225</v>
      </c>
      <c r="Q521" s="15" t="s">
        <v>122</v>
      </c>
      <c r="R521" s="15" t="s">
        <v>5</v>
      </c>
      <c r="S521" s="15" t="s">
        <v>27</v>
      </c>
      <c r="T521" s="15" t="s">
        <v>60</v>
      </c>
      <c r="U521" s="6" t="s">
        <v>132</v>
      </c>
      <c r="V521" s="15" t="s">
        <v>317</v>
      </c>
      <c r="W521" s="15" t="s">
        <v>338</v>
      </c>
      <c r="X521" s="15" t="s">
        <v>542</v>
      </c>
      <c r="Y521" s="15" t="s">
        <v>1</v>
      </c>
    </row>
    <row r="522" spans="1:25" s="15" customFormat="1" ht="34.299999999999997" customHeight="1">
      <c r="A522" s="15" t="s">
        <v>164</v>
      </c>
      <c r="B522" s="15" t="s">
        <v>17</v>
      </c>
      <c r="C522" s="15">
        <v>2016</v>
      </c>
      <c r="D522" s="15" t="s">
        <v>71</v>
      </c>
      <c r="E522" s="15" t="s">
        <v>0</v>
      </c>
      <c r="F522" s="15" t="s">
        <v>172</v>
      </c>
      <c r="G522" s="15" t="s">
        <v>2</v>
      </c>
      <c r="H522" s="15" t="s">
        <v>10</v>
      </c>
      <c r="I522" s="16" t="s">
        <v>89</v>
      </c>
      <c r="J522" s="16" t="s">
        <v>311</v>
      </c>
      <c r="K522" s="15">
        <v>20</v>
      </c>
      <c r="L522" s="16" t="s">
        <v>310</v>
      </c>
      <c r="M522" s="15">
        <v>290000</v>
      </c>
      <c r="N522" s="6" t="s">
        <v>302</v>
      </c>
      <c r="O522" s="15">
        <v>21</v>
      </c>
      <c r="P522" s="15" t="s">
        <v>225</v>
      </c>
      <c r="Q522" s="15" t="s">
        <v>122</v>
      </c>
      <c r="R522" s="15" t="s">
        <v>5</v>
      </c>
      <c r="S522" s="15" t="s">
        <v>27</v>
      </c>
      <c r="T522" s="15" t="s">
        <v>60</v>
      </c>
      <c r="U522" s="6" t="s">
        <v>132</v>
      </c>
      <c r="V522" s="15" t="s">
        <v>315</v>
      </c>
      <c r="W522" s="15" t="s">
        <v>69</v>
      </c>
      <c r="X522" s="15" t="s">
        <v>424</v>
      </c>
      <c r="Y522" s="15" t="s">
        <v>2</v>
      </c>
    </row>
    <row r="523" spans="1:25" s="15" customFormat="1" ht="34.299999999999997" customHeight="1">
      <c r="A523" s="15" t="s">
        <v>164</v>
      </c>
      <c r="B523" s="15" t="s">
        <v>17</v>
      </c>
      <c r="C523" s="15">
        <v>2016</v>
      </c>
      <c r="D523" s="15" t="s">
        <v>71</v>
      </c>
      <c r="E523" s="15" t="s">
        <v>0</v>
      </c>
      <c r="F523" s="15" t="s">
        <v>172</v>
      </c>
      <c r="G523" s="15" t="s">
        <v>2</v>
      </c>
      <c r="H523" s="15" t="s">
        <v>10</v>
      </c>
      <c r="I523" s="16" t="s">
        <v>89</v>
      </c>
      <c r="J523" s="16" t="s">
        <v>311</v>
      </c>
      <c r="K523" s="15">
        <v>20</v>
      </c>
      <c r="L523" s="16" t="s">
        <v>310</v>
      </c>
      <c r="M523" s="15">
        <v>290000</v>
      </c>
      <c r="N523" s="6" t="s">
        <v>302</v>
      </c>
      <c r="O523" s="15">
        <v>21</v>
      </c>
      <c r="P523" s="15" t="s">
        <v>225</v>
      </c>
      <c r="Q523" s="15" t="s">
        <v>122</v>
      </c>
      <c r="R523" s="15" t="s">
        <v>5</v>
      </c>
      <c r="S523" s="15" t="s">
        <v>27</v>
      </c>
      <c r="T523" s="15" t="s">
        <v>60</v>
      </c>
      <c r="U523" s="6" t="s">
        <v>132</v>
      </c>
      <c r="V523" s="15" t="s">
        <v>317</v>
      </c>
      <c r="W523" s="15" t="s">
        <v>335</v>
      </c>
      <c r="X523" s="15" t="s">
        <v>480</v>
      </c>
      <c r="Y523" s="15" t="s">
        <v>2</v>
      </c>
    </row>
    <row r="524" spans="1:25" s="15" customFormat="1" ht="34.299999999999997" customHeight="1">
      <c r="A524" s="15" t="s">
        <v>164</v>
      </c>
      <c r="B524" s="15" t="s">
        <v>17</v>
      </c>
      <c r="C524" s="15">
        <v>2016</v>
      </c>
      <c r="D524" s="15" t="s">
        <v>71</v>
      </c>
      <c r="E524" s="15" t="s">
        <v>0</v>
      </c>
      <c r="F524" s="15" t="s">
        <v>172</v>
      </c>
      <c r="G524" s="15" t="s">
        <v>2</v>
      </c>
      <c r="H524" s="15" t="s">
        <v>10</v>
      </c>
      <c r="I524" s="16" t="s">
        <v>89</v>
      </c>
      <c r="J524" s="16" t="s">
        <v>311</v>
      </c>
      <c r="K524" s="15">
        <v>20</v>
      </c>
      <c r="L524" s="16" t="s">
        <v>310</v>
      </c>
      <c r="M524" s="15">
        <v>290000</v>
      </c>
      <c r="N524" s="6" t="s">
        <v>302</v>
      </c>
      <c r="O524" s="15">
        <v>21</v>
      </c>
      <c r="P524" s="15" t="s">
        <v>225</v>
      </c>
      <c r="Q524" s="15" t="s">
        <v>122</v>
      </c>
      <c r="R524" s="15" t="s">
        <v>5</v>
      </c>
      <c r="S524" s="15" t="s">
        <v>27</v>
      </c>
      <c r="T524" s="15" t="s">
        <v>60</v>
      </c>
      <c r="U524" s="6" t="s">
        <v>132</v>
      </c>
      <c r="V524" s="15" t="s">
        <v>317</v>
      </c>
      <c r="W524" s="15" t="s">
        <v>335</v>
      </c>
      <c r="X524" s="15" t="s">
        <v>462</v>
      </c>
      <c r="Y524" s="15" t="s">
        <v>1</v>
      </c>
    </row>
    <row r="525" spans="1:25" s="15" customFormat="1" ht="34.299999999999997" customHeight="1">
      <c r="A525" s="15" t="s">
        <v>164</v>
      </c>
      <c r="B525" s="15" t="s">
        <v>17</v>
      </c>
      <c r="C525" s="15">
        <v>2016</v>
      </c>
      <c r="D525" s="15" t="s">
        <v>71</v>
      </c>
      <c r="E525" s="15" t="s">
        <v>0</v>
      </c>
      <c r="F525" s="15" t="s">
        <v>172</v>
      </c>
      <c r="G525" s="15" t="s">
        <v>2</v>
      </c>
      <c r="H525" s="15" t="s">
        <v>10</v>
      </c>
      <c r="I525" s="16" t="s">
        <v>89</v>
      </c>
      <c r="J525" s="16" t="s">
        <v>311</v>
      </c>
      <c r="K525" s="15">
        <v>20</v>
      </c>
      <c r="L525" s="16" t="s">
        <v>310</v>
      </c>
      <c r="M525" s="15">
        <v>290000</v>
      </c>
      <c r="N525" s="6" t="s">
        <v>302</v>
      </c>
      <c r="O525" s="15">
        <v>21</v>
      </c>
      <c r="P525" s="15" t="s">
        <v>225</v>
      </c>
      <c r="Q525" s="15" t="s">
        <v>122</v>
      </c>
      <c r="R525" s="15" t="s">
        <v>5</v>
      </c>
      <c r="S525" s="15" t="s">
        <v>27</v>
      </c>
      <c r="T525" s="15" t="s">
        <v>60</v>
      </c>
      <c r="U525" s="6" t="s">
        <v>132</v>
      </c>
      <c r="V525" s="15" t="s">
        <v>317</v>
      </c>
      <c r="W525" s="15" t="s">
        <v>338</v>
      </c>
      <c r="X525" s="15" t="s">
        <v>542</v>
      </c>
      <c r="Y525" s="15" t="s">
        <v>1</v>
      </c>
    </row>
    <row r="526" spans="1:25" s="15" customFormat="1" ht="34.299999999999997" customHeight="1">
      <c r="A526" s="15" t="s">
        <v>164</v>
      </c>
      <c r="B526" s="15" t="s">
        <v>17</v>
      </c>
      <c r="C526" s="15">
        <v>2016</v>
      </c>
      <c r="D526" s="15" t="s">
        <v>71</v>
      </c>
      <c r="E526" s="15" t="s">
        <v>0</v>
      </c>
      <c r="F526" s="15" t="s">
        <v>172</v>
      </c>
      <c r="G526" s="15" t="s">
        <v>2</v>
      </c>
      <c r="H526" s="15" t="s">
        <v>10</v>
      </c>
      <c r="I526" s="16" t="s">
        <v>89</v>
      </c>
      <c r="J526" s="16" t="s">
        <v>311</v>
      </c>
      <c r="K526" s="15">
        <v>200</v>
      </c>
      <c r="L526" s="16" t="s">
        <v>312</v>
      </c>
      <c r="M526" s="15">
        <v>2900000</v>
      </c>
      <c r="N526" s="6" t="s">
        <v>298</v>
      </c>
      <c r="O526" s="15">
        <v>21</v>
      </c>
      <c r="P526" s="15" t="s">
        <v>225</v>
      </c>
      <c r="Q526" s="15" t="s">
        <v>122</v>
      </c>
      <c r="R526" s="15" t="s">
        <v>5</v>
      </c>
      <c r="S526" s="15" t="s">
        <v>27</v>
      </c>
      <c r="T526" s="15" t="s">
        <v>60</v>
      </c>
      <c r="U526" s="6" t="s">
        <v>132</v>
      </c>
      <c r="V526" s="15" t="s">
        <v>315</v>
      </c>
      <c r="W526" s="15" t="s">
        <v>69</v>
      </c>
      <c r="X526" s="15" t="s">
        <v>424</v>
      </c>
      <c r="Y526" s="15" t="s">
        <v>2</v>
      </c>
    </row>
    <row r="527" spans="1:25" s="15" customFormat="1" ht="34.299999999999997" customHeight="1">
      <c r="A527" s="15" t="s">
        <v>164</v>
      </c>
      <c r="B527" s="15" t="s">
        <v>17</v>
      </c>
      <c r="C527" s="15">
        <v>2016</v>
      </c>
      <c r="D527" s="15" t="s">
        <v>71</v>
      </c>
      <c r="E527" s="15" t="s">
        <v>0</v>
      </c>
      <c r="F527" s="15" t="s">
        <v>172</v>
      </c>
      <c r="G527" s="15" t="s">
        <v>2</v>
      </c>
      <c r="H527" s="15" t="s">
        <v>10</v>
      </c>
      <c r="I527" s="16" t="s">
        <v>89</v>
      </c>
      <c r="J527" s="16" t="s">
        <v>311</v>
      </c>
      <c r="K527" s="15">
        <v>200</v>
      </c>
      <c r="L527" s="16" t="s">
        <v>312</v>
      </c>
      <c r="M527" s="15">
        <v>2900000</v>
      </c>
      <c r="N527" s="6" t="s">
        <v>298</v>
      </c>
      <c r="O527" s="15">
        <v>21</v>
      </c>
      <c r="P527" s="15" t="s">
        <v>225</v>
      </c>
      <c r="Q527" s="15" t="s">
        <v>122</v>
      </c>
      <c r="R527" s="15" t="s">
        <v>5</v>
      </c>
      <c r="S527" s="15" t="s">
        <v>27</v>
      </c>
      <c r="T527" s="15" t="s">
        <v>60</v>
      </c>
      <c r="U527" s="6" t="s">
        <v>132</v>
      </c>
      <c r="V527" s="15" t="s">
        <v>317</v>
      </c>
      <c r="W527" s="15" t="s">
        <v>335</v>
      </c>
      <c r="X527" s="15" t="s">
        <v>480</v>
      </c>
      <c r="Y527" s="15" t="s">
        <v>1</v>
      </c>
    </row>
    <row r="528" spans="1:25" s="15" customFormat="1" ht="34.299999999999997" customHeight="1">
      <c r="A528" s="15" t="s">
        <v>164</v>
      </c>
      <c r="B528" s="15" t="s">
        <v>17</v>
      </c>
      <c r="C528" s="15">
        <v>2016</v>
      </c>
      <c r="D528" s="15" t="s">
        <v>71</v>
      </c>
      <c r="E528" s="15" t="s">
        <v>0</v>
      </c>
      <c r="F528" s="15" t="s">
        <v>172</v>
      </c>
      <c r="G528" s="15" t="s">
        <v>2</v>
      </c>
      <c r="H528" s="15" t="s">
        <v>10</v>
      </c>
      <c r="I528" s="16" t="s">
        <v>89</v>
      </c>
      <c r="J528" s="16" t="s">
        <v>311</v>
      </c>
      <c r="K528" s="15">
        <v>200</v>
      </c>
      <c r="L528" s="16" t="s">
        <v>312</v>
      </c>
      <c r="M528" s="15">
        <v>2900000</v>
      </c>
      <c r="N528" s="6" t="s">
        <v>298</v>
      </c>
      <c r="O528" s="15">
        <v>21</v>
      </c>
      <c r="P528" s="15" t="s">
        <v>225</v>
      </c>
      <c r="Q528" s="15" t="s">
        <v>122</v>
      </c>
      <c r="R528" s="15" t="s">
        <v>5</v>
      </c>
      <c r="S528" s="15" t="s">
        <v>27</v>
      </c>
      <c r="T528" s="15" t="s">
        <v>60</v>
      </c>
      <c r="U528" s="6" t="s">
        <v>132</v>
      </c>
      <c r="V528" s="15" t="s">
        <v>317</v>
      </c>
      <c r="W528" s="15" t="s">
        <v>335</v>
      </c>
      <c r="X528" s="15" t="s">
        <v>462</v>
      </c>
      <c r="Y528" s="15" t="s">
        <v>1</v>
      </c>
    </row>
    <row r="529" spans="1:25" s="15" customFormat="1" ht="34.299999999999997" customHeight="1">
      <c r="A529" s="15" t="s">
        <v>164</v>
      </c>
      <c r="B529" s="15" t="s">
        <v>17</v>
      </c>
      <c r="C529" s="15">
        <v>2016</v>
      </c>
      <c r="D529" s="15" t="s">
        <v>71</v>
      </c>
      <c r="E529" s="15" t="s">
        <v>0</v>
      </c>
      <c r="F529" s="15" t="s">
        <v>172</v>
      </c>
      <c r="G529" s="15" t="s">
        <v>2</v>
      </c>
      <c r="H529" s="15" t="s">
        <v>10</v>
      </c>
      <c r="I529" s="16" t="s">
        <v>89</v>
      </c>
      <c r="J529" s="16" t="s">
        <v>311</v>
      </c>
      <c r="K529" s="15">
        <v>200</v>
      </c>
      <c r="L529" s="16" t="s">
        <v>312</v>
      </c>
      <c r="M529" s="15">
        <v>2900000</v>
      </c>
      <c r="N529" s="6" t="s">
        <v>298</v>
      </c>
      <c r="O529" s="15">
        <v>21</v>
      </c>
      <c r="P529" s="15" t="s">
        <v>225</v>
      </c>
      <c r="Q529" s="15" t="s">
        <v>122</v>
      </c>
      <c r="R529" s="15" t="s">
        <v>5</v>
      </c>
      <c r="S529" s="15" t="s">
        <v>27</v>
      </c>
      <c r="T529" s="15" t="s">
        <v>60</v>
      </c>
      <c r="U529" s="6" t="s">
        <v>132</v>
      </c>
      <c r="V529" s="15" t="s">
        <v>317</v>
      </c>
      <c r="W529" s="15" t="s">
        <v>338</v>
      </c>
      <c r="X529" s="15" t="s">
        <v>542</v>
      </c>
      <c r="Y529" s="15" t="s">
        <v>1</v>
      </c>
    </row>
    <row r="530" spans="1:25" s="15" customFormat="1" ht="34.299999999999997" customHeight="1">
      <c r="A530" s="15" t="s">
        <v>164</v>
      </c>
      <c r="B530" s="15" t="s">
        <v>17</v>
      </c>
      <c r="C530" s="15">
        <v>2016</v>
      </c>
      <c r="D530" s="15" t="s">
        <v>71</v>
      </c>
      <c r="E530" s="15" t="s">
        <v>0</v>
      </c>
      <c r="F530" s="15" t="s">
        <v>172</v>
      </c>
      <c r="G530" s="15" t="s">
        <v>2</v>
      </c>
      <c r="H530" s="15" t="s">
        <v>10</v>
      </c>
      <c r="I530" s="16" t="s">
        <v>89</v>
      </c>
      <c r="J530" s="16" t="s">
        <v>311</v>
      </c>
      <c r="K530" s="15">
        <v>2000</v>
      </c>
      <c r="L530" s="16" t="s">
        <v>298</v>
      </c>
      <c r="M530" s="15">
        <v>29000000</v>
      </c>
      <c r="N530" s="6" t="s">
        <v>298</v>
      </c>
      <c r="O530" s="15">
        <v>21</v>
      </c>
      <c r="P530" s="15" t="s">
        <v>225</v>
      </c>
      <c r="Q530" s="15" t="s">
        <v>122</v>
      </c>
      <c r="R530" s="15" t="s">
        <v>5</v>
      </c>
      <c r="S530" s="15" t="s">
        <v>27</v>
      </c>
      <c r="T530" s="15" t="s">
        <v>60</v>
      </c>
      <c r="U530" s="6" t="s">
        <v>132</v>
      </c>
      <c r="V530" s="15" t="s">
        <v>315</v>
      </c>
      <c r="W530" s="15" t="s">
        <v>69</v>
      </c>
      <c r="X530" s="15" t="s">
        <v>424</v>
      </c>
      <c r="Y530" s="15" t="s">
        <v>2</v>
      </c>
    </row>
    <row r="531" spans="1:25" s="15" customFormat="1" ht="34.299999999999997" customHeight="1">
      <c r="A531" s="15" t="s">
        <v>164</v>
      </c>
      <c r="B531" s="15" t="s">
        <v>17</v>
      </c>
      <c r="C531" s="15">
        <v>2016</v>
      </c>
      <c r="D531" s="15" t="s">
        <v>71</v>
      </c>
      <c r="E531" s="15" t="s">
        <v>0</v>
      </c>
      <c r="F531" s="15" t="s">
        <v>172</v>
      </c>
      <c r="G531" s="15" t="s">
        <v>2</v>
      </c>
      <c r="H531" s="15" t="s">
        <v>10</v>
      </c>
      <c r="I531" s="16" t="s">
        <v>89</v>
      </c>
      <c r="J531" s="16" t="s">
        <v>311</v>
      </c>
      <c r="K531" s="15">
        <v>2000</v>
      </c>
      <c r="L531" s="16" t="s">
        <v>298</v>
      </c>
      <c r="M531" s="15">
        <v>29000000</v>
      </c>
      <c r="N531" s="6" t="s">
        <v>298</v>
      </c>
      <c r="O531" s="15">
        <v>21</v>
      </c>
      <c r="P531" s="15" t="s">
        <v>225</v>
      </c>
      <c r="Q531" s="15" t="s">
        <v>122</v>
      </c>
      <c r="R531" s="15" t="s">
        <v>5</v>
      </c>
      <c r="S531" s="15" t="s">
        <v>27</v>
      </c>
      <c r="T531" s="15" t="s">
        <v>60</v>
      </c>
      <c r="U531" s="6" t="s">
        <v>132</v>
      </c>
      <c r="V531" s="15" t="s">
        <v>317</v>
      </c>
      <c r="W531" s="15" t="s">
        <v>335</v>
      </c>
      <c r="X531" s="15" t="s">
        <v>480</v>
      </c>
      <c r="Y531" s="15" t="s">
        <v>1</v>
      </c>
    </row>
    <row r="532" spans="1:25" s="15" customFormat="1" ht="34.299999999999997" customHeight="1">
      <c r="A532" s="15" t="s">
        <v>164</v>
      </c>
      <c r="B532" s="15" t="s">
        <v>17</v>
      </c>
      <c r="C532" s="15">
        <v>2016</v>
      </c>
      <c r="D532" s="15" t="s">
        <v>71</v>
      </c>
      <c r="E532" s="15" t="s">
        <v>0</v>
      </c>
      <c r="F532" s="15" t="s">
        <v>172</v>
      </c>
      <c r="G532" s="15" t="s">
        <v>2</v>
      </c>
      <c r="H532" s="15" t="s">
        <v>10</v>
      </c>
      <c r="I532" s="16" t="s">
        <v>89</v>
      </c>
      <c r="J532" s="16" t="s">
        <v>311</v>
      </c>
      <c r="K532" s="15">
        <v>2000</v>
      </c>
      <c r="L532" s="16" t="s">
        <v>298</v>
      </c>
      <c r="M532" s="15">
        <v>29000000</v>
      </c>
      <c r="N532" s="6" t="s">
        <v>298</v>
      </c>
      <c r="O532" s="15">
        <v>21</v>
      </c>
      <c r="P532" s="15" t="s">
        <v>225</v>
      </c>
      <c r="Q532" s="15" t="s">
        <v>122</v>
      </c>
      <c r="R532" s="15" t="s">
        <v>5</v>
      </c>
      <c r="S532" s="15" t="s">
        <v>27</v>
      </c>
      <c r="T532" s="15" t="s">
        <v>60</v>
      </c>
      <c r="U532" s="6" t="s">
        <v>132</v>
      </c>
      <c r="V532" s="15" t="s">
        <v>317</v>
      </c>
      <c r="W532" s="15" t="s">
        <v>335</v>
      </c>
      <c r="X532" s="15" t="s">
        <v>462</v>
      </c>
      <c r="Y532" s="15" t="s">
        <v>1</v>
      </c>
    </row>
    <row r="533" spans="1:25" s="15" customFormat="1" ht="34.299999999999997" customHeight="1">
      <c r="A533" s="15" t="s">
        <v>164</v>
      </c>
      <c r="B533" s="15" t="s">
        <v>17</v>
      </c>
      <c r="C533" s="15">
        <v>2016</v>
      </c>
      <c r="D533" s="15" t="s">
        <v>71</v>
      </c>
      <c r="E533" s="15" t="s">
        <v>0</v>
      </c>
      <c r="F533" s="15" t="s">
        <v>172</v>
      </c>
      <c r="G533" s="15" t="s">
        <v>2</v>
      </c>
      <c r="H533" s="15" t="s">
        <v>10</v>
      </c>
      <c r="I533" s="16" t="s">
        <v>89</v>
      </c>
      <c r="J533" s="16" t="s">
        <v>311</v>
      </c>
      <c r="K533" s="15">
        <v>2000</v>
      </c>
      <c r="L533" s="16" t="s">
        <v>298</v>
      </c>
      <c r="M533" s="15">
        <v>29000000</v>
      </c>
      <c r="N533" s="6" t="s">
        <v>298</v>
      </c>
      <c r="O533" s="15">
        <v>21</v>
      </c>
      <c r="P533" s="15" t="s">
        <v>225</v>
      </c>
      <c r="Q533" s="15" t="s">
        <v>122</v>
      </c>
      <c r="R533" s="15" t="s">
        <v>5</v>
      </c>
      <c r="S533" s="15" t="s">
        <v>27</v>
      </c>
      <c r="T533" s="15" t="s">
        <v>60</v>
      </c>
      <c r="U533" s="6" t="s">
        <v>132</v>
      </c>
      <c r="V533" s="15" t="s">
        <v>317</v>
      </c>
      <c r="W533" s="15" t="s">
        <v>338</v>
      </c>
      <c r="X533" s="15" t="s">
        <v>542</v>
      </c>
      <c r="Y533" s="15" t="s">
        <v>1</v>
      </c>
    </row>
    <row r="534" spans="1:25" s="15" customFormat="1" ht="34.299999999999997" customHeight="1">
      <c r="A534" s="15" t="s">
        <v>165</v>
      </c>
      <c r="B534" s="15" t="s">
        <v>188</v>
      </c>
      <c r="C534" s="15">
        <v>2015</v>
      </c>
      <c r="D534" s="3" t="s">
        <v>189</v>
      </c>
      <c r="E534" s="15" t="s">
        <v>7</v>
      </c>
      <c r="F534" s="15" t="s">
        <v>172</v>
      </c>
      <c r="G534" s="15" t="s">
        <v>1</v>
      </c>
      <c r="H534" s="15" t="s">
        <v>10</v>
      </c>
      <c r="I534" s="16" t="s">
        <v>87</v>
      </c>
      <c r="J534" s="16" t="s">
        <v>311</v>
      </c>
      <c r="K534" s="15">
        <v>216</v>
      </c>
      <c r="L534" s="15" t="s">
        <v>302</v>
      </c>
      <c r="M534" s="15">
        <v>12732395.447351633</v>
      </c>
      <c r="N534" s="6" t="s">
        <v>298</v>
      </c>
      <c r="O534" s="15">
        <v>4</v>
      </c>
      <c r="P534" s="15" t="s">
        <v>221</v>
      </c>
      <c r="Q534" s="15" t="s">
        <v>118</v>
      </c>
      <c r="R534" s="15" t="s">
        <v>173</v>
      </c>
      <c r="S534" s="15" t="s">
        <v>27</v>
      </c>
      <c r="T534" s="15" t="s">
        <v>68</v>
      </c>
      <c r="U534" s="15" t="s">
        <v>132</v>
      </c>
      <c r="V534" s="15" t="s">
        <v>341</v>
      </c>
      <c r="W534" s="15" t="s">
        <v>325</v>
      </c>
      <c r="X534" s="15" t="s">
        <v>439</v>
      </c>
      <c r="Y534" s="15" t="s">
        <v>2</v>
      </c>
    </row>
    <row r="535" spans="1:25" s="15" customFormat="1" ht="34.299999999999997" customHeight="1">
      <c r="A535" s="15" t="s">
        <v>165</v>
      </c>
      <c r="B535" s="15" t="s">
        <v>188</v>
      </c>
      <c r="C535" s="15">
        <v>2015</v>
      </c>
      <c r="D535" s="3" t="s">
        <v>189</v>
      </c>
      <c r="E535" s="15" t="s">
        <v>7</v>
      </c>
      <c r="F535" s="15" t="s">
        <v>172</v>
      </c>
      <c r="G535" s="15" t="s">
        <v>1</v>
      </c>
      <c r="H535" s="15" t="s">
        <v>10</v>
      </c>
      <c r="I535" s="16" t="s">
        <v>87</v>
      </c>
      <c r="J535" s="16" t="s">
        <v>311</v>
      </c>
      <c r="K535" s="15">
        <v>216</v>
      </c>
      <c r="L535" s="15" t="s">
        <v>302</v>
      </c>
      <c r="M535" s="15">
        <v>12732395.447351633</v>
      </c>
      <c r="N535" s="6" t="s">
        <v>298</v>
      </c>
      <c r="O535" s="15">
        <v>4</v>
      </c>
      <c r="P535" s="15" t="s">
        <v>221</v>
      </c>
      <c r="Q535" s="15" t="s">
        <v>118</v>
      </c>
      <c r="R535" s="15" t="s">
        <v>173</v>
      </c>
      <c r="S535" s="15" t="s">
        <v>27</v>
      </c>
      <c r="T535" s="15" t="s">
        <v>68</v>
      </c>
      <c r="U535" s="15" t="s">
        <v>132</v>
      </c>
      <c r="V535" s="15" t="s">
        <v>317</v>
      </c>
      <c r="W535" s="15" t="s">
        <v>180</v>
      </c>
      <c r="X535" s="15" t="s">
        <v>546</v>
      </c>
      <c r="Y535" s="15" t="s">
        <v>2</v>
      </c>
    </row>
    <row r="536" spans="1:25" s="15" customFormat="1" ht="34.299999999999997" customHeight="1">
      <c r="A536" s="15" t="s">
        <v>165</v>
      </c>
      <c r="B536" s="15" t="s">
        <v>188</v>
      </c>
      <c r="C536" s="15">
        <v>2015</v>
      </c>
      <c r="D536" s="3" t="s">
        <v>189</v>
      </c>
      <c r="E536" s="15" t="s">
        <v>7</v>
      </c>
      <c r="F536" s="15" t="s">
        <v>172</v>
      </c>
      <c r="G536" s="15" t="s">
        <v>1</v>
      </c>
      <c r="H536" s="15" t="s">
        <v>10</v>
      </c>
      <c r="I536" s="16" t="s">
        <v>87</v>
      </c>
      <c r="J536" s="16" t="s">
        <v>311</v>
      </c>
      <c r="K536" s="15">
        <v>216</v>
      </c>
      <c r="L536" s="15" t="s">
        <v>302</v>
      </c>
      <c r="M536" s="15">
        <v>12732395.447351633</v>
      </c>
      <c r="N536" s="6" t="s">
        <v>298</v>
      </c>
      <c r="O536" s="15">
        <v>4</v>
      </c>
      <c r="P536" s="15" t="s">
        <v>221</v>
      </c>
      <c r="Q536" s="15" t="s">
        <v>118</v>
      </c>
      <c r="R536" s="15" t="s">
        <v>173</v>
      </c>
      <c r="S536" s="15" t="s">
        <v>27</v>
      </c>
      <c r="T536" s="15" t="s">
        <v>68</v>
      </c>
      <c r="U536" s="15" t="s">
        <v>132</v>
      </c>
      <c r="V536" s="15" t="s">
        <v>317</v>
      </c>
      <c r="W536" s="15" t="s">
        <v>180</v>
      </c>
      <c r="X536" s="15" t="s">
        <v>547</v>
      </c>
      <c r="Y536" s="15" t="s">
        <v>2</v>
      </c>
    </row>
    <row r="537" spans="1:25" s="15" customFormat="1" ht="34.299999999999997" customHeight="1">
      <c r="A537" s="15" t="s">
        <v>165</v>
      </c>
      <c r="B537" s="15" t="s">
        <v>188</v>
      </c>
      <c r="C537" s="15">
        <v>2015</v>
      </c>
      <c r="D537" s="3" t="s">
        <v>189</v>
      </c>
      <c r="E537" s="15" t="s">
        <v>7</v>
      </c>
      <c r="F537" s="15" t="s">
        <v>172</v>
      </c>
      <c r="G537" s="15" t="s">
        <v>1</v>
      </c>
      <c r="H537" s="15" t="s">
        <v>10</v>
      </c>
      <c r="I537" s="16" t="s">
        <v>87</v>
      </c>
      <c r="J537" s="16" t="s">
        <v>311</v>
      </c>
      <c r="K537" s="15">
        <v>216</v>
      </c>
      <c r="L537" s="15" t="s">
        <v>302</v>
      </c>
      <c r="M537" s="15">
        <v>12732395.447351633</v>
      </c>
      <c r="N537" s="6" t="s">
        <v>298</v>
      </c>
      <c r="O537" s="15">
        <v>4</v>
      </c>
      <c r="P537" s="15" t="s">
        <v>221</v>
      </c>
      <c r="Q537" s="15" t="s">
        <v>118</v>
      </c>
      <c r="R537" s="15" t="s">
        <v>173</v>
      </c>
      <c r="S537" s="15" t="s">
        <v>27</v>
      </c>
      <c r="T537" s="15" t="s">
        <v>68</v>
      </c>
      <c r="U537" s="15" t="s">
        <v>132</v>
      </c>
      <c r="V537" s="15" t="s">
        <v>317</v>
      </c>
      <c r="W537" s="15" t="s">
        <v>335</v>
      </c>
      <c r="X537" s="15" t="s">
        <v>496</v>
      </c>
      <c r="Y537" s="15" t="s">
        <v>2</v>
      </c>
    </row>
    <row r="538" spans="1:25" s="15" customFormat="1" ht="34.299999999999997" customHeight="1">
      <c r="A538" s="15" t="s">
        <v>165</v>
      </c>
      <c r="B538" s="15" t="s">
        <v>188</v>
      </c>
      <c r="C538" s="15">
        <v>2015</v>
      </c>
      <c r="D538" s="3" t="s">
        <v>189</v>
      </c>
      <c r="E538" s="15" t="s">
        <v>7</v>
      </c>
      <c r="F538" s="15" t="s">
        <v>172</v>
      </c>
      <c r="G538" s="15" t="s">
        <v>1</v>
      </c>
      <c r="H538" s="15" t="s">
        <v>10</v>
      </c>
      <c r="I538" s="16" t="s">
        <v>87</v>
      </c>
      <c r="J538" s="16" t="s">
        <v>311</v>
      </c>
      <c r="K538" s="15">
        <v>216</v>
      </c>
      <c r="L538" s="15" t="s">
        <v>302</v>
      </c>
      <c r="M538" s="15">
        <v>12732395.447351633</v>
      </c>
      <c r="N538" s="6" t="s">
        <v>298</v>
      </c>
      <c r="O538" s="15">
        <v>4</v>
      </c>
      <c r="P538" s="15" t="s">
        <v>221</v>
      </c>
      <c r="Q538" s="15" t="s">
        <v>118</v>
      </c>
      <c r="R538" s="15" t="s">
        <v>173</v>
      </c>
      <c r="S538" s="15" t="s">
        <v>27</v>
      </c>
      <c r="T538" s="15" t="s">
        <v>68</v>
      </c>
      <c r="U538" s="15" t="s">
        <v>132</v>
      </c>
      <c r="V538" s="15" t="s">
        <v>341</v>
      </c>
      <c r="W538" s="15" t="s">
        <v>272</v>
      </c>
      <c r="X538" s="15" t="s">
        <v>548</v>
      </c>
      <c r="Y538" s="15" t="s">
        <v>2</v>
      </c>
    </row>
    <row r="539" spans="1:25" s="15" customFormat="1" ht="34.299999999999997" customHeight="1">
      <c r="A539" s="15" t="s">
        <v>165</v>
      </c>
      <c r="B539" s="15" t="s">
        <v>188</v>
      </c>
      <c r="C539" s="15">
        <v>2015</v>
      </c>
      <c r="D539" s="3" t="s">
        <v>189</v>
      </c>
      <c r="E539" s="15" t="s">
        <v>7</v>
      </c>
      <c r="F539" s="15" t="s">
        <v>172</v>
      </c>
      <c r="G539" s="15" t="s">
        <v>1</v>
      </c>
      <c r="H539" s="15" t="s">
        <v>10</v>
      </c>
      <c r="I539" s="16" t="s">
        <v>87</v>
      </c>
      <c r="J539" s="16" t="s">
        <v>311</v>
      </c>
      <c r="K539" s="15">
        <v>216</v>
      </c>
      <c r="L539" s="15" t="s">
        <v>302</v>
      </c>
      <c r="M539" s="15">
        <v>12732395.447351633</v>
      </c>
      <c r="N539" s="6" t="s">
        <v>298</v>
      </c>
      <c r="O539" s="15">
        <v>4</v>
      </c>
      <c r="P539" s="15" t="s">
        <v>221</v>
      </c>
      <c r="Q539" s="15" t="s">
        <v>118</v>
      </c>
      <c r="R539" s="15" t="s">
        <v>173</v>
      </c>
      <c r="S539" s="15" t="s">
        <v>27</v>
      </c>
      <c r="T539" s="15" t="s">
        <v>68</v>
      </c>
      <c r="U539" s="15" t="s">
        <v>132</v>
      </c>
      <c r="V539" s="15" t="s">
        <v>315</v>
      </c>
      <c r="W539" s="15" t="s">
        <v>69</v>
      </c>
      <c r="X539" s="15" t="s">
        <v>424</v>
      </c>
      <c r="Y539" s="15" t="s">
        <v>1</v>
      </c>
    </row>
    <row r="540" spans="1:25" s="15" customFormat="1" ht="34.299999999999997" customHeight="1">
      <c r="A540" s="15" t="s">
        <v>166</v>
      </c>
      <c r="B540" s="15" t="s">
        <v>190</v>
      </c>
      <c r="C540" s="15">
        <v>2011</v>
      </c>
      <c r="D540" s="3" t="s">
        <v>191</v>
      </c>
      <c r="E540" s="15" t="s">
        <v>0</v>
      </c>
      <c r="F540" s="15" t="s">
        <v>172</v>
      </c>
      <c r="G540" s="15" t="s">
        <v>2</v>
      </c>
      <c r="H540" s="15" t="s">
        <v>10</v>
      </c>
      <c r="I540" s="16" t="s">
        <v>146</v>
      </c>
      <c r="J540" s="16" t="s">
        <v>299</v>
      </c>
      <c r="K540" s="15">
        <v>1000</v>
      </c>
      <c r="L540" s="15" t="s">
        <v>298</v>
      </c>
      <c r="M540" s="15">
        <v>14551309082687.57</v>
      </c>
      <c r="N540" s="6" t="s">
        <v>301</v>
      </c>
      <c r="O540" s="15">
        <v>50</v>
      </c>
      <c r="P540" s="15" t="s">
        <v>26</v>
      </c>
      <c r="Q540" s="15" t="s">
        <v>192</v>
      </c>
      <c r="R540" s="15" t="s">
        <v>274</v>
      </c>
      <c r="S540" s="15" t="s">
        <v>27</v>
      </c>
      <c r="T540" s="15" t="s">
        <v>276</v>
      </c>
      <c r="U540" s="15" t="s">
        <v>132</v>
      </c>
      <c r="V540" s="15" t="s">
        <v>315</v>
      </c>
      <c r="W540" s="15" t="s">
        <v>69</v>
      </c>
      <c r="X540" s="15" t="s">
        <v>536</v>
      </c>
      <c r="Y540" s="15" t="s">
        <v>1</v>
      </c>
    </row>
    <row r="541" spans="1:25" s="15" customFormat="1" ht="34.299999999999997" customHeight="1">
      <c r="A541" s="15" t="s">
        <v>166</v>
      </c>
      <c r="B541" s="15" t="s">
        <v>190</v>
      </c>
      <c r="C541" s="15">
        <v>2011</v>
      </c>
      <c r="D541" s="3" t="s">
        <v>191</v>
      </c>
      <c r="E541" s="15" t="s">
        <v>0</v>
      </c>
      <c r="F541" s="15" t="s">
        <v>172</v>
      </c>
      <c r="G541" s="15" t="s">
        <v>2</v>
      </c>
      <c r="H541" s="15" t="s">
        <v>10</v>
      </c>
      <c r="I541" s="16" t="s">
        <v>168</v>
      </c>
      <c r="J541" s="16" t="s">
        <v>311</v>
      </c>
      <c r="K541" s="15">
        <v>1000</v>
      </c>
      <c r="L541" s="15" t="s">
        <v>298</v>
      </c>
      <c r="M541" s="15">
        <v>14551309082.687576</v>
      </c>
      <c r="N541" s="6" t="s">
        <v>301</v>
      </c>
      <c r="O541" s="15">
        <v>50</v>
      </c>
      <c r="P541" s="15" t="s">
        <v>26</v>
      </c>
      <c r="Q541" s="15" t="s">
        <v>192</v>
      </c>
      <c r="R541" s="15" t="s">
        <v>274</v>
      </c>
      <c r="S541" s="15" t="s">
        <v>27</v>
      </c>
      <c r="T541" s="15" t="s">
        <v>276</v>
      </c>
      <c r="U541" s="15" t="s">
        <v>132</v>
      </c>
      <c r="V541" s="15" t="s">
        <v>315</v>
      </c>
      <c r="W541" s="15" t="s">
        <v>69</v>
      </c>
      <c r="X541" s="15" t="s">
        <v>536</v>
      </c>
      <c r="Y541" s="15" t="s">
        <v>2</v>
      </c>
    </row>
    <row r="542" spans="1:25" s="15" customFormat="1" ht="34.299999999999997" customHeight="1">
      <c r="A542" s="15" t="s">
        <v>167</v>
      </c>
      <c r="B542" s="15" t="s">
        <v>53</v>
      </c>
      <c r="C542" s="15">
        <v>2015</v>
      </c>
      <c r="D542" s="3" t="s">
        <v>228</v>
      </c>
      <c r="E542" s="15" t="s">
        <v>0</v>
      </c>
      <c r="F542" s="15" t="s">
        <v>172</v>
      </c>
      <c r="G542" s="15" t="s">
        <v>2</v>
      </c>
      <c r="H542" s="15" t="s">
        <v>11</v>
      </c>
      <c r="I542" s="16" t="s">
        <v>86</v>
      </c>
      <c r="J542" s="16" t="s">
        <v>299</v>
      </c>
      <c r="K542" s="16" t="s">
        <v>133</v>
      </c>
      <c r="L542" s="15" t="s">
        <v>314</v>
      </c>
      <c r="M542" s="15">
        <v>943396226415.09436</v>
      </c>
      <c r="N542" s="15" t="s">
        <v>314</v>
      </c>
      <c r="O542" s="15">
        <v>36</v>
      </c>
      <c r="P542" s="15" t="s">
        <v>112</v>
      </c>
      <c r="Q542" s="15" t="s">
        <v>121</v>
      </c>
      <c r="R542" s="15" t="s">
        <v>5</v>
      </c>
      <c r="S542" s="15" t="s">
        <v>66</v>
      </c>
      <c r="T542" s="15" t="s">
        <v>60</v>
      </c>
      <c r="U542" s="15" t="s">
        <v>61</v>
      </c>
      <c r="V542" s="15" t="s">
        <v>341</v>
      </c>
      <c r="W542" s="15" t="s">
        <v>272</v>
      </c>
      <c r="X542" s="15" t="s">
        <v>549</v>
      </c>
      <c r="Y542" s="15" t="s">
        <v>1</v>
      </c>
    </row>
    <row r="543" spans="1:25" s="15" customFormat="1" ht="34.299999999999997" customHeight="1">
      <c r="A543" s="15" t="s">
        <v>167</v>
      </c>
      <c r="B543" s="15" t="s">
        <v>53</v>
      </c>
      <c r="C543" s="15">
        <v>2015</v>
      </c>
      <c r="D543" s="3" t="s">
        <v>228</v>
      </c>
      <c r="E543" s="15" t="s">
        <v>0</v>
      </c>
      <c r="F543" s="15" t="s">
        <v>172</v>
      </c>
      <c r="G543" s="15" t="s">
        <v>2</v>
      </c>
      <c r="H543" s="15" t="s">
        <v>11</v>
      </c>
      <c r="I543" s="16" t="s">
        <v>86</v>
      </c>
      <c r="J543" s="16" t="s">
        <v>299</v>
      </c>
      <c r="K543" s="16" t="s">
        <v>133</v>
      </c>
      <c r="L543" s="15" t="s">
        <v>314</v>
      </c>
      <c r="M543" s="15">
        <v>943396226415.09436</v>
      </c>
      <c r="N543" s="15" t="s">
        <v>314</v>
      </c>
      <c r="O543" s="15">
        <v>36</v>
      </c>
      <c r="P543" s="15" t="s">
        <v>112</v>
      </c>
      <c r="Q543" s="15" t="s">
        <v>121</v>
      </c>
      <c r="R543" s="15" t="s">
        <v>5</v>
      </c>
      <c r="S543" s="15" t="s">
        <v>66</v>
      </c>
      <c r="T543" s="15" t="s">
        <v>60</v>
      </c>
      <c r="U543" s="15" t="s">
        <v>61</v>
      </c>
      <c r="V543" s="15" t="s">
        <v>341</v>
      </c>
      <c r="W543" s="15" t="s">
        <v>272</v>
      </c>
      <c r="X543" s="15" t="s">
        <v>550</v>
      </c>
      <c r="Y543" s="15" t="s">
        <v>1</v>
      </c>
    </row>
    <row r="544" spans="1:25" s="15" customFormat="1" ht="34.299999999999997" customHeight="1">
      <c r="A544" s="15" t="s">
        <v>167</v>
      </c>
      <c r="B544" s="15" t="s">
        <v>53</v>
      </c>
      <c r="C544" s="15">
        <v>2015</v>
      </c>
      <c r="D544" s="3" t="s">
        <v>228</v>
      </c>
      <c r="E544" s="15" t="s">
        <v>0</v>
      </c>
      <c r="F544" s="15" t="s">
        <v>172</v>
      </c>
      <c r="G544" s="15" t="s">
        <v>2</v>
      </c>
      <c r="H544" s="15" t="s">
        <v>11</v>
      </c>
      <c r="I544" s="16" t="s">
        <v>86</v>
      </c>
      <c r="J544" s="16" t="s">
        <v>299</v>
      </c>
      <c r="K544" s="16" t="s">
        <v>133</v>
      </c>
      <c r="L544" s="15" t="s">
        <v>314</v>
      </c>
      <c r="M544" s="15">
        <v>943396226415.09436</v>
      </c>
      <c r="N544" s="15" t="s">
        <v>314</v>
      </c>
      <c r="O544" s="15">
        <v>36</v>
      </c>
      <c r="P544" s="15" t="s">
        <v>112</v>
      </c>
      <c r="Q544" s="15" t="s">
        <v>121</v>
      </c>
      <c r="R544" s="15" t="s">
        <v>5</v>
      </c>
      <c r="S544" s="15" t="s">
        <v>66</v>
      </c>
      <c r="T544" s="15" t="s">
        <v>60</v>
      </c>
      <c r="U544" s="15" t="s">
        <v>61</v>
      </c>
      <c r="V544" s="15" t="s">
        <v>341</v>
      </c>
      <c r="W544" s="15" t="s">
        <v>272</v>
      </c>
      <c r="X544" s="15" t="s">
        <v>551</v>
      </c>
      <c r="Y544" s="15" t="s">
        <v>1</v>
      </c>
    </row>
    <row r="545" spans="1:25" s="15" customFormat="1" ht="34.299999999999997" customHeight="1">
      <c r="A545" s="15" t="s">
        <v>167</v>
      </c>
      <c r="B545" s="15" t="s">
        <v>53</v>
      </c>
      <c r="C545" s="15">
        <v>2015</v>
      </c>
      <c r="D545" s="3" t="s">
        <v>228</v>
      </c>
      <c r="E545" s="15" t="s">
        <v>0</v>
      </c>
      <c r="F545" s="15" t="s">
        <v>172</v>
      </c>
      <c r="G545" s="15" t="s">
        <v>2</v>
      </c>
      <c r="H545" s="15" t="s">
        <v>11</v>
      </c>
      <c r="I545" s="16" t="s">
        <v>86</v>
      </c>
      <c r="J545" s="16" t="s">
        <v>299</v>
      </c>
      <c r="K545" s="16" t="s">
        <v>133</v>
      </c>
      <c r="L545" s="15" t="s">
        <v>314</v>
      </c>
      <c r="M545" s="15">
        <v>943396226415.09436</v>
      </c>
      <c r="N545" s="15" t="s">
        <v>314</v>
      </c>
      <c r="O545" s="15">
        <v>36</v>
      </c>
      <c r="P545" s="15" t="s">
        <v>112</v>
      </c>
      <c r="Q545" s="15" t="s">
        <v>121</v>
      </c>
      <c r="R545" s="15" t="s">
        <v>5</v>
      </c>
      <c r="S545" s="15" t="s">
        <v>66</v>
      </c>
      <c r="T545" s="15" t="s">
        <v>60</v>
      </c>
      <c r="U545" s="15" t="s">
        <v>61</v>
      </c>
      <c r="V545" s="15" t="s">
        <v>341</v>
      </c>
      <c r="W545" s="15" t="s">
        <v>273</v>
      </c>
      <c r="X545" s="15" t="s">
        <v>552</v>
      </c>
      <c r="Y545" s="15" t="s">
        <v>1</v>
      </c>
    </row>
    <row r="546" spans="1:25" s="15" customFormat="1" ht="34.299999999999997" customHeight="1">
      <c r="A546" s="15" t="s">
        <v>167</v>
      </c>
      <c r="B546" s="15" t="s">
        <v>53</v>
      </c>
      <c r="C546" s="15">
        <v>2015</v>
      </c>
      <c r="D546" s="3" t="s">
        <v>228</v>
      </c>
      <c r="E546" s="15" t="s">
        <v>0</v>
      </c>
      <c r="F546" s="15" t="s">
        <v>172</v>
      </c>
      <c r="G546" s="15" t="s">
        <v>2</v>
      </c>
      <c r="H546" s="15" t="s">
        <v>11</v>
      </c>
      <c r="I546" s="16" t="s">
        <v>86</v>
      </c>
      <c r="J546" s="16" t="s">
        <v>299</v>
      </c>
      <c r="K546" s="16" t="s">
        <v>133</v>
      </c>
      <c r="L546" s="15" t="s">
        <v>314</v>
      </c>
      <c r="M546" s="15">
        <v>943396226415.09436</v>
      </c>
      <c r="N546" s="15" t="s">
        <v>314</v>
      </c>
      <c r="O546" s="15">
        <v>36</v>
      </c>
      <c r="P546" s="15" t="s">
        <v>112</v>
      </c>
      <c r="Q546" s="15" t="s">
        <v>121</v>
      </c>
      <c r="R546" s="15" t="s">
        <v>5</v>
      </c>
      <c r="S546" s="15" t="s">
        <v>66</v>
      </c>
      <c r="T546" s="15" t="s">
        <v>60</v>
      </c>
      <c r="U546" s="15" t="s">
        <v>61</v>
      </c>
      <c r="V546" s="15" t="s">
        <v>317</v>
      </c>
      <c r="W546" s="15" t="s">
        <v>338</v>
      </c>
      <c r="X546" s="15" t="s">
        <v>553</v>
      </c>
      <c r="Y546" s="15" t="s">
        <v>2</v>
      </c>
    </row>
    <row r="547" spans="1:25" s="15" customFormat="1" ht="34.299999999999997" customHeight="1">
      <c r="A547" s="15" t="s">
        <v>167</v>
      </c>
      <c r="B547" s="15" t="s">
        <v>53</v>
      </c>
      <c r="C547" s="15">
        <v>2015</v>
      </c>
      <c r="D547" s="3" t="s">
        <v>228</v>
      </c>
      <c r="E547" s="15" t="s">
        <v>0</v>
      </c>
      <c r="F547" s="15" t="s">
        <v>172</v>
      </c>
      <c r="G547" s="15" t="s">
        <v>2</v>
      </c>
      <c r="H547" s="15" t="s">
        <v>11</v>
      </c>
      <c r="I547" s="16" t="s">
        <v>86</v>
      </c>
      <c r="J547" s="16" t="s">
        <v>299</v>
      </c>
      <c r="K547" s="16" t="s">
        <v>133</v>
      </c>
      <c r="L547" s="15" t="s">
        <v>314</v>
      </c>
      <c r="M547" s="15">
        <v>943396226415.09436</v>
      </c>
      <c r="N547" s="15" t="s">
        <v>314</v>
      </c>
      <c r="O547" s="15">
        <v>36</v>
      </c>
      <c r="P547" s="15" t="s">
        <v>112</v>
      </c>
      <c r="Q547" s="15" t="s">
        <v>121</v>
      </c>
      <c r="R547" s="15" t="s">
        <v>5</v>
      </c>
      <c r="S547" s="15" t="s">
        <v>66</v>
      </c>
      <c r="T547" s="15" t="s">
        <v>60</v>
      </c>
      <c r="U547" s="15" t="s">
        <v>61</v>
      </c>
      <c r="V547" s="15" t="s">
        <v>317</v>
      </c>
      <c r="W547" s="15" t="s">
        <v>338</v>
      </c>
      <c r="X547" s="15" t="s">
        <v>554</v>
      </c>
      <c r="Y547" s="15" t="s">
        <v>2</v>
      </c>
    </row>
    <row r="548" spans="1:25" s="15" customFormat="1" ht="34.299999999999997" customHeight="1">
      <c r="A548" s="15" t="s">
        <v>167</v>
      </c>
      <c r="B548" s="15" t="s">
        <v>53</v>
      </c>
      <c r="C548" s="15">
        <v>2015</v>
      </c>
      <c r="D548" s="3" t="s">
        <v>228</v>
      </c>
      <c r="E548" s="15" t="s">
        <v>0</v>
      </c>
      <c r="F548" s="15" t="s">
        <v>172</v>
      </c>
      <c r="G548" s="15" t="s">
        <v>2</v>
      </c>
      <c r="H548" s="15" t="s">
        <v>11</v>
      </c>
      <c r="I548" s="16" t="s">
        <v>86</v>
      </c>
      <c r="J548" s="16" t="s">
        <v>299</v>
      </c>
      <c r="K548" s="16" t="s">
        <v>133</v>
      </c>
      <c r="L548" s="15" t="s">
        <v>314</v>
      </c>
      <c r="M548" s="15">
        <v>943396226415.09436</v>
      </c>
      <c r="N548" s="15" t="s">
        <v>314</v>
      </c>
      <c r="O548" s="15">
        <v>36</v>
      </c>
      <c r="P548" s="15" t="s">
        <v>112</v>
      </c>
      <c r="Q548" s="15" t="s">
        <v>121</v>
      </c>
      <c r="R548" s="15" t="s">
        <v>5</v>
      </c>
      <c r="S548" s="15" t="s">
        <v>66</v>
      </c>
      <c r="T548" s="15" t="s">
        <v>60</v>
      </c>
      <c r="U548" s="15" t="s">
        <v>61</v>
      </c>
      <c r="V548" s="15" t="s">
        <v>317</v>
      </c>
      <c r="W548" s="15" t="s">
        <v>338</v>
      </c>
      <c r="X548" s="15" t="s">
        <v>555</v>
      </c>
      <c r="Y548" s="15" t="s">
        <v>1</v>
      </c>
    </row>
    <row r="549" spans="1:25" s="15" customFormat="1" ht="34.299999999999997" customHeight="1">
      <c r="A549" s="15" t="s">
        <v>167</v>
      </c>
      <c r="B549" s="15" t="s">
        <v>53</v>
      </c>
      <c r="C549" s="15">
        <v>2015</v>
      </c>
      <c r="D549" s="3" t="s">
        <v>228</v>
      </c>
      <c r="E549" s="15" t="s">
        <v>0</v>
      </c>
      <c r="F549" s="15" t="s">
        <v>172</v>
      </c>
      <c r="G549" s="15" t="s">
        <v>2</v>
      </c>
      <c r="H549" s="15" t="s">
        <v>11</v>
      </c>
      <c r="I549" s="16" t="s">
        <v>86</v>
      </c>
      <c r="J549" s="16" t="s">
        <v>299</v>
      </c>
      <c r="K549" s="16" t="s">
        <v>133</v>
      </c>
      <c r="L549" s="15" t="s">
        <v>314</v>
      </c>
      <c r="M549" s="15">
        <v>943396226415.09436</v>
      </c>
      <c r="N549" s="15" t="s">
        <v>314</v>
      </c>
      <c r="O549" s="15">
        <v>36</v>
      </c>
      <c r="P549" s="15" t="s">
        <v>112</v>
      </c>
      <c r="Q549" s="15" t="s">
        <v>121</v>
      </c>
      <c r="R549" s="15" t="s">
        <v>5</v>
      </c>
      <c r="S549" s="15" t="s">
        <v>66</v>
      </c>
      <c r="T549" s="15" t="s">
        <v>60</v>
      </c>
      <c r="U549" s="15" t="s">
        <v>61</v>
      </c>
      <c r="V549" s="15" t="s">
        <v>317</v>
      </c>
      <c r="W549" s="15" t="s">
        <v>338</v>
      </c>
      <c r="X549" s="15" t="s">
        <v>556</v>
      </c>
      <c r="Y549" s="15" t="s">
        <v>1</v>
      </c>
    </row>
    <row r="550" spans="1:25" s="15" customFormat="1" ht="34.299999999999997" customHeight="1">
      <c r="A550" s="15" t="s">
        <v>167</v>
      </c>
      <c r="B550" s="15" t="s">
        <v>53</v>
      </c>
      <c r="C550" s="15">
        <v>2015</v>
      </c>
      <c r="D550" s="3" t="s">
        <v>228</v>
      </c>
      <c r="E550" s="15" t="s">
        <v>0</v>
      </c>
      <c r="F550" s="15" t="s">
        <v>172</v>
      </c>
      <c r="G550" s="15" t="s">
        <v>2</v>
      </c>
      <c r="H550" s="15" t="s">
        <v>11</v>
      </c>
      <c r="I550" s="16" t="s">
        <v>86</v>
      </c>
      <c r="J550" s="16" t="s">
        <v>299</v>
      </c>
      <c r="K550" s="16" t="s">
        <v>133</v>
      </c>
      <c r="L550" s="15" t="s">
        <v>314</v>
      </c>
      <c r="M550" s="15">
        <v>943396226415.09436</v>
      </c>
      <c r="N550" s="15" t="s">
        <v>314</v>
      </c>
      <c r="O550" s="15">
        <v>36</v>
      </c>
      <c r="P550" s="15" t="s">
        <v>112</v>
      </c>
      <c r="Q550" s="15" t="s">
        <v>121</v>
      </c>
      <c r="R550" s="15" t="s">
        <v>5</v>
      </c>
      <c r="S550" s="15" t="s">
        <v>66</v>
      </c>
      <c r="T550" s="15" t="s">
        <v>60</v>
      </c>
      <c r="U550" s="15" t="s">
        <v>61</v>
      </c>
      <c r="V550" s="15" t="s">
        <v>317</v>
      </c>
      <c r="W550" s="15" t="s">
        <v>338</v>
      </c>
      <c r="X550" s="15" t="s">
        <v>557</v>
      </c>
      <c r="Y550" s="15" t="s">
        <v>2</v>
      </c>
    </row>
    <row r="551" spans="1:25" s="15" customFormat="1" ht="34.299999999999997" customHeight="1">
      <c r="A551" s="15" t="s">
        <v>167</v>
      </c>
      <c r="B551" s="15" t="s">
        <v>53</v>
      </c>
      <c r="C551" s="15">
        <v>2015</v>
      </c>
      <c r="D551" s="3" t="s">
        <v>228</v>
      </c>
      <c r="E551" s="15" t="s">
        <v>0</v>
      </c>
      <c r="F551" s="15" t="s">
        <v>172</v>
      </c>
      <c r="G551" s="15" t="s">
        <v>2</v>
      </c>
      <c r="H551" s="15" t="s">
        <v>11</v>
      </c>
      <c r="I551" s="16" t="s">
        <v>86</v>
      </c>
      <c r="J551" s="16" t="s">
        <v>299</v>
      </c>
      <c r="K551" s="16" t="s">
        <v>133</v>
      </c>
      <c r="L551" s="15" t="s">
        <v>314</v>
      </c>
      <c r="M551" s="15">
        <v>943396226415.09436</v>
      </c>
      <c r="N551" s="15" t="s">
        <v>314</v>
      </c>
      <c r="O551" s="15">
        <v>36</v>
      </c>
      <c r="P551" s="15" t="s">
        <v>112</v>
      </c>
      <c r="Q551" s="15" t="s">
        <v>121</v>
      </c>
      <c r="R551" s="15" t="s">
        <v>5</v>
      </c>
      <c r="S551" s="15" t="s">
        <v>66</v>
      </c>
      <c r="T551" s="15" t="s">
        <v>60</v>
      </c>
      <c r="U551" s="15" t="s">
        <v>61</v>
      </c>
      <c r="V551" s="15" t="s">
        <v>341</v>
      </c>
      <c r="W551" s="15" t="s">
        <v>325</v>
      </c>
      <c r="X551" s="15" t="s">
        <v>558</v>
      </c>
      <c r="Y551" s="15" t="s">
        <v>1</v>
      </c>
    </row>
    <row r="552" spans="1:25" s="15" customFormat="1" ht="34.299999999999997" customHeight="1">
      <c r="A552" s="15" t="s">
        <v>167</v>
      </c>
      <c r="B552" s="15" t="s">
        <v>53</v>
      </c>
      <c r="C552" s="15">
        <v>2015</v>
      </c>
      <c r="D552" s="3" t="s">
        <v>228</v>
      </c>
      <c r="E552" s="15" t="s">
        <v>0</v>
      </c>
      <c r="F552" s="15" t="s">
        <v>172</v>
      </c>
      <c r="G552" s="15" t="s">
        <v>2</v>
      </c>
      <c r="H552" s="15" t="s">
        <v>11</v>
      </c>
      <c r="I552" s="16" t="s">
        <v>86</v>
      </c>
      <c r="J552" s="16" t="s">
        <v>299</v>
      </c>
      <c r="K552" s="16" t="s">
        <v>133</v>
      </c>
      <c r="L552" s="15" t="s">
        <v>314</v>
      </c>
      <c r="M552" s="15">
        <v>943396226415.09436</v>
      </c>
      <c r="N552" s="15" t="s">
        <v>314</v>
      </c>
      <c r="O552" s="15">
        <v>36</v>
      </c>
      <c r="P552" s="15" t="s">
        <v>112</v>
      </c>
      <c r="Q552" s="15" t="s">
        <v>121</v>
      </c>
      <c r="R552" s="15" t="s">
        <v>5</v>
      </c>
      <c r="S552" s="15" t="s">
        <v>66</v>
      </c>
      <c r="T552" s="15" t="s">
        <v>60</v>
      </c>
      <c r="U552" s="15" t="s">
        <v>61</v>
      </c>
      <c r="V552" s="15" t="s">
        <v>341</v>
      </c>
      <c r="W552" s="15" t="s">
        <v>325</v>
      </c>
      <c r="X552" s="15" t="s">
        <v>559</v>
      </c>
      <c r="Y552" s="15" t="s">
        <v>1</v>
      </c>
    </row>
    <row r="553" spans="1:25" s="15" customFormat="1" ht="34.299999999999997" customHeight="1">
      <c r="A553" s="15" t="s">
        <v>203</v>
      </c>
      <c r="B553" s="15" t="s">
        <v>53</v>
      </c>
      <c r="C553" s="15">
        <v>2017</v>
      </c>
      <c r="D553" s="3" t="s">
        <v>55</v>
      </c>
      <c r="E553" s="15" t="s">
        <v>0</v>
      </c>
      <c r="F553" s="15" t="s">
        <v>172</v>
      </c>
      <c r="G553" s="15" t="s">
        <v>2</v>
      </c>
      <c r="H553" s="15" t="s">
        <v>11</v>
      </c>
      <c r="I553" s="16" t="s">
        <v>146</v>
      </c>
      <c r="J553" s="16" t="s">
        <v>299</v>
      </c>
      <c r="K553" s="15" t="s">
        <v>132</v>
      </c>
      <c r="L553" s="15" t="s">
        <v>685</v>
      </c>
      <c r="M553" s="15" t="s">
        <v>132</v>
      </c>
      <c r="N553" s="15" t="s">
        <v>685</v>
      </c>
      <c r="O553" s="15">
        <v>36</v>
      </c>
      <c r="P553" s="15" t="s">
        <v>112</v>
      </c>
      <c r="Q553" s="15" t="s">
        <v>121</v>
      </c>
      <c r="R553" s="15" t="s">
        <v>5</v>
      </c>
      <c r="S553" s="15" t="s">
        <v>66</v>
      </c>
      <c r="T553" s="6" t="s">
        <v>60</v>
      </c>
      <c r="U553" s="15" t="s">
        <v>61</v>
      </c>
      <c r="V553" s="15" t="s">
        <v>341</v>
      </c>
      <c r="W553" s="15" t="s">
        <v>272</v>
      </c>
      <c r="X553" s="15" t="s">
        <v>549</v>
      </c>
      <c r="Y553" s="15" t="s">
        <v>1</v>
      </c>
    </row>
    <row r="554" spans="1:25" s="15" customFormat="1" ht="32.25" customHeight="1">
      <c r="A554" s="15" t="s">
        <v>203</v>
      </c>
      <c r="B554" s="15" t="s">
        <v>53</v>
      </c>
      <c r="C554" s="15">
        <v>2017</v>
      </c>
      <c r="D554" s="3" t="s">
        <v>55</v>
      </c>
      <c r="E554" s="15" t="s">
        <v>0</v>
      </c>
      <c r="F554" s="15" t="s">
        <v>172</v>
      </c>
      <c r="G554" s="15" t="s">
        <v>2</v>
      </c>
      <c r="H554" s="15" t="s">
        <v>11</v>
      </c>
      <c r="I554" s="16" t="s">
        <v>146</v>
      </c>
      <c r="J554" s="16" t="s">
        <v>299</v>
      </c>
      <c r="K554" s="15" t="s">
        <v>132</v>
      </c>
      <c r="L554" s="15" t="s">
        <v>685</v>
      </c>
      <c r="M554" s="15" t="s">
        <v>132</v>
      </c>
      <c r="N554" s="15" t="s">
        <v>685</v>
      </c>
      <c r="O554" s="15">
        <v>36</v>
      </c>
      <c r="P554" s="15" t="s">
        <v>112</v>
      </c>
      <c r="Q554" s="15" t="s">
        <v>121</v>
      </c>
      <c r="R554" s="15" t="s">
        <v>5</v>
      </c>
      <c r="S554" s="15" t="s">
        <v>66</v>
      </c>
      <c r="T554" s="6" t="s">
        <v>60</v>
      </c>
      <c r="U554" s="15" t="s">
        <v>61</v>
      </c>
      <c r="V554" s="15" t="s">
        <v>341</v>
      </c>
      <c r="W554" s="15" t="s">
        <v>272</v>
      </c>
      <c r="X554" s="15" t="s">
        <v>561</v>
      </c>
      <c r="Y554" s="15" t="s">
        <v>1</v>
      </c>
    </row>
    <row r="555" spans="1:25" s="15" customFormat="1" ht="34.299999999999997" customHeight="1">
      <c r="A555" s="15" t="s">
        <v>203</v>
      </c>
      <c r="B555" s="15" t="s">
        <v>53</v>
      </c>
      <c r="C555" s="15">
        <v>2017</v>
      </c>
      <c r="D555" s="3" t="s">
        <v>55</v>
      </c>
      <c r="E555" s="15" t="s">
        <v>0</v>
      </c>
      <c r="F555" s="15" t="s">
        <v>172</v>
      </c>
      <c r="G555" s="15" t="s">
        <v>2</v>
      </c>
      <c r="H555" s="15" t="s">
        <v>11</v>
      </c>
      <c r="I555" s="16" t="s">
        <v>146</v>
      </c>
      <c r="J555" s="16" t="s">
        <v>299</v>
      </c>
      <c r="K555" s="15" t="s">
        <v>132</v>
      </c>
      <c r="L555" s="15" t="s">
        <v>685</v>
      </c>
      <c r="M555" s="15" t="s">
        <v>132</v>
      </c>
      <c r="N555" s="15" t="s">
        <v>685</v>
      </c>
      <c r="O555" s="15">
        <v>36</v>
      </c>
      <c r="P555" s="15" t="s">
        <v>112</v>
      </c>
      <c r="Q555" s="15" t="s">
        <v>121</v>
      </c>
      <c r="R555" s="15" t="s">
        <v>5</v>
      </c>
      <c r="S555" s="15" t="s">
        <v>66</v>
      </c>
      <c r="T555" s="6" t="s">
        <v>60</v>
      </c>
      <c r="U555" s="15" t="s">
        <v>61</v>
      </c>
      <c r="V555" s="15" t="s">
        <v>341</v>
      </c>
      <c r="W555" s="15" t="s">
        <v>272</v>
      </c>
      <c r="X555" s="15" t="s">
        <v>551</v>
      </c>
      <c r="Y555" s="15" t="s">
        <v>1</v>
      </c>
    </row>
    <row r="556" spans="1:25" s="15" customFormat="1" ht="34.299999999999997" customHeight="1">
      <c r="A556" s="15" t="s">
        <v>203</v>
      </c>
      <c r="B556" s="15" t="s">
        <v>53</v>
      </c>
      <c r="C556" s="15">
        <v>2017</v>
      </c>
      <c r="D556" s="3" t="s">
        <v>55</v>
      </c>
      <c r="E556" s="15" t="s">
        <v>0</v>
      </c>
      <c r="F556" s="15" t="s">
        <v>172</v>
      </c>
      <c r="G556" s="15" t="s">
        <v>2</v>
      </c>
      <c r="H556" s="15" t="s">
        <v>11</v>
      </c>
      <c r="I556" s="16" t="s">
        <v>146</v>
      </c>
      <c r="J556" s="16" t="s">
        <v>299</v>
      </c>
      <c r="K556" s="15" t="s">
        <v>132</v>
      </c>
      <c r="L556" s="15" t="s">
        <v>685</v>
      </c>
      <c r="M556" s="15" t="s">
        <v>132</v>
      </c>
      <c r="N556" s="15" t="s">
        <v>685</v>
      </c>
      <c r="O556" s="15">
        <v>36</v>
      </c>
      <c r="P556" s="15" t="s">
        <v>112</v>
      </c>
      <c r="Q556" s="15" t="s">
        <v>121</v>
      </c>
      <c r="R556" s="15" t="s">
        <v>5</v>
      </c>
      <c r="S556" s="15" t="s">
        <v>66</v>
      </c>
      <c r="T556" s="6" t="s">
        <v>60</v>
      </c>
      <c r="U556" s="15" t="s">
        <v>61</v>
      </c>
      <c r="V556" s="15" t="s">
        <v>341</v>
      </c>
      <c r="W556" s="15" t="s">
        <v>272</v>
      </c>
      <c r="X556" s="15" t="s">
        <v>550</v>
      </c>
      <c r="Y556" s="15" t="s">
        <v>1</v>
      </c>
    </row>
    <row r="557" spans="1:25" s="15" customFormat="1" ht="34.299999999999997" customHeight="1">
      <c r="A557" s="15" t="s">
        <v>203</v>
      </c>
      <c r="B557" s="15" t="s">
        <v>53</v>
      </c>
      <c r="C557" s="15">
        <v>2017</v>
      </c>
      <c r="D557" s="3" t="s">
        <v>55</v>
      </c>
      <c r="E557" s="15" t="s">
        <v>0</v>
      </c>
      <c r="F557" s="15" t="s">
        <v>172</v>
      </c>
      <c r="G557" s="15" t="s">
        <v>2</v>
      </c>
      <c r="H557" s="15" t="s">
        <v>11</v>
      </c>
      <c r="I557" s="16" t="s">
        <v>170</v>
      </c>
      <c r="J557" s="16" t="s">
        <v>311</v>
      </c>
      <c r="K557" s="15" t="s">
        <v>132</v>
      </c>
      <c r="L557" s="15" t="s">
        <v>685</v>
      </c>
      <c r="M557" s="15" t="s">
        <v>132</v>
      </c>
      <c r="N557" s="15" t="s">
        <v>685</v>
      </c>
      <c r="O557" s="15">
        <v>36</v>
      </c>
      <c r="P557" s="15" t="s">
        <v>112</v>
      </c>
      <c r="Q557" s="15" t="s">
        <v>121</v>
      </c>
      <c r="R557" s="15" t="s">
        <v>5</v>
      </c>
      <c r="S557" s="15" t="s">
        <v>66</v>
      </c>
      <c r="T557" s="6" t="s">
        <v>60</v>
      </c>
      <c r="U557" s="15" t="s">
        <v>61</v>
      </c>
      <c r="V557" s="15" t="s">
        <v>341</v>
      </c>
      <c r="W557" s="15" t="s">
        <v>272</v>
      </c>
      <c r="X557" s="15" t="s">
        <v>549</v>
      </c>
      <c r="Y557" s="15" t="s">
        <v>2</v>
      </c>
    </row>
    <row r="558" spans="1:25" s="15" customFormat="1" ht="34.299999999999997" customHeight="1">
      <c r="A558" s="15" t="s">
        <v>203</v>
      </c>
      <c r="B558" s="15" t="s">
        <v>53</v>
      </c>
      <c r="C558" s="15">
        <v>2017</v>
      </c>
      <c r="D558" s="3" t="s">
        <v>55</v>
      </c>
      <c r="E558" s="15" t="s">
        <v>0</v>
      </c>
      <c r="F558" s="15" t="s">
        <v>172</v>
      </c>
      <c r="G558" s="15" t="s">
        <v>2</v>
      </c>
      <c r="H558" s="15" t="s">
        <v>11</v>
      </c>
      <c r="I558" s="16" t="s">
        <v>170</v>
      </c>
      <c r="J558" s="16" t="s">
        <v>311</v>
      </c>
      <c r="K558" s="15" t="s">
        <v>132</v>
      </c>
      <c r="L558" s="15" t="s">
        <v>685</v>
      </c>
      <c r="M558" s="15" t="s">
        <v>132</v>
      </c>
      <c r="N558" s="15" t="s">
        <v>685</v>
      </c>
      <c r="O558" s="15">
        <v>36</v>
      </c>
      <c r="P558" s="15" t="s">
        <v>112</v>
      </c>
      <c r="Q558" s="15" t="s">
        <v>121</v>
      </c>
      <c r="R558" s="15" t="s">
        <v>5</v>
      </c>
      <c r="S558" s="15" t="s">
        <v>66</v>
      </c>
      <c r="T558" s="6" t="s">
        <v>60</v>
      </c>
      <c r="U558" s="15" t="s">
        <v>61</v>
      </c>
      <c r="V558" s="15" t="s">
        <v>341</v>
      </c>
      <c r="W558" s="15" t="s">
        <v>272</v>
      </c>
      <c r="X558" s="15" t="s">
        <v>561</v>
      </c>
      <c r="Y558" s="15" t="s">
        <v>2</v>
      </c>
    </row>
    <row r="559" spans="1:25" s="15" customFormat="1" ht="34.299999999999997" customHeight="1">
      <c r="A559" s="15" t="s">
        <v>203</v>
      </c>
      <c r="B559" s="15" t="s">
        <v>53</v>
      </c>
      <c r="C559" s="15">
        <v>2017</v>
      </c>
      <c r="D559" s="3" t="s">
        <v>55</v>
      </c>
      <c r="E559" s="15" t="s">
        <v>0</v>
      </c>
      <c r="F559" s="15" t="s">
        <v>172</v>
      </c>
      <c r="G559" s="15" t="s">
        <v>2</v>
      </c>
      <c r="H559" s="15" t="s">
        <v>11</v>
      </c>
      <c r="I559" s="16" t="s">
        <v>170</v>
      </c>
      <c r="J559" s="16" t="s">
        <v>311</v>
      </c>
      <c r="K559" s="15" t="s">
        <v>132</v>
      </c>
      <c r="L559" s="15" t="s">
        <v>685</v>
      </c>
      <c r="M559" s="15" t="s">
        <v>132</v>
      </c>
      <c r="N559" s="15" t="s">
        <v>685</v>
      </c>
      <c r="O559" s="15">
        <v>36</v>
      </c>
      <c r="P559" s="15" t="s">
        <v>112</v>
      </c>
      <c r="Q559" s="15" t="s">
        <v>121</v>
      </c>
      <c r="R559" s="15" t="s">
        <v>5</v>
      </c>
      <c r="S559" s="15" t="s">
        <v>66</v>
      </c>
      <c r="T559" s="6" t="s">
        <v>60</v>
      </c>
      <c r="U559" s="15" t="s">
        <v>61</v>
      </c>
      <c r="V559" s="15" t="s">
        <v>341</v>
      </c>
      <c r="W559" s="15" t="s">
        <v>272</v>
      </c>
      <c r="X559" s="15" t="s">
        <v>551</v>
      </c>
      <c r="Y559" s="15" t="s">
        <v>2</v>
      </c>
    </row>
    <row r="560" spans="1:25" s="15" customFormat="1" ht="34.299999999999997" customHeight="1">
      <c r="A560" s="15" t="s">
        <v>203</v>
      </c>
      <c r="B560" s="15" t="s">
        <v>53</v>
      </c>
      <c r="C560" s="15">
        <v>2017</v>
      </c>
      <c r="D560" s="3" t="s">
        <v>55</v>
      </c>
      <c r="E560" s="15" t="s">
        <v>0</v>
      </c>
      <c r="F560" s="15" t="s">
        <v>172</v>
      </c>
      <c r="G560" s="15" t="s">
        <v>2</v>
      </c>
      <c r="H560" s="15" t="s">
        <v>11</v>
      </c>
      <c r="I560" s="16" t="s">
        <v>170</v>
      </c>
      <c r="J560" s="16" t="s">
        <v>311</v>
      </c>
      <c r="K560" s="15" t="s">
        <v>132</v>
      </c>
      <c r="L560" s="15" t="s">
        <v>685</v>
      </c>
      <c r="M560" s="15" t="s">
        <v>132</v>
      </c>
      <c r="N560" s="15" t="s">
        <v>685</v>
      </c>
      <c r="O560" s="15">
        <v>36</v>
      </c>
      <c r="P560" s="15" t="s">
        <v>112</v>
      </c>
      <c r="Q560" s="15" t="s">
        <v>121</v>
      </c>
      <c r="R560" s="15" t="s">
        <v>5</v>
      </c>
      <c r="S560" s="15" t="s">
        <v>66</v>
      </c>
      <c r="T560" s="6" t="s">
        <v>60</v>
      </c>
      <c r="U560" s="15" t="s">
        <v>61</v>
      </c>
      <c r="V560" s="15" t="s">
        <v>341</v>
      </c>
      <c r="W560" s="15" t="s">
        <v>272</v>
      </c>
      <c r="X560" s="15" t="s">
        <v>550</v>
      </c>
      <c r="Y560" s="15" t="s">
        <v>1</v>
      </c>
    </row>
    <row r="561" spans="1:25" s="15" customFormat="1" ht="34.299999999999997" customHeight="1">
      <c r="A561" s="15" t="s">
        <v>204</v>
      </c>
      <c r="B561" s="15" t="s">
        <v>43</v>
      </c>
      <c r="C561" s="15">
        <v>2015</v>
      </c>
      <c r="D561" s="15" t="s">
        <v>44</v>
      </c>
      <c r="E561" s="15" t="s">
        <v>7</v>
      </c>
      <c r="F561" s="15" t="s">
        <v>172</v>
      </c>
      <c r="G561" s="15" t="s">
        <v>2</v>
      </c>
      <c r="H561" s="15" t="s">
        <v>11</v>
      </c>
      <c r="I561" s="16" t="s">
        <v>88</v>
      </c>
      <c r="J561" s="16" t="s">
        <v>684</v>
      </c>
      <c r="K561" s="15" t="s">
        <v>132</v>
      </c>
      <c r="L561" s="15" t="s">
        <v>685</v>
      </c>
      <c r="M561" s="15" t="s">
        <v>132</v>
      </c>
      <c r="N561" s="15" t="s">
        <v>685</v>
      </c>
      <c r="O561" s="15">
        <v>36</v>
      </c>
      <c r="P561" s="15" t="s">
        <v>16</v>
      </c>
      <c r="Q561" s="15" t="s">
        <v>120</v>
      </c>
      <c r="R561" s="15" t="s">
        <v>173</v>
      </c>
      <c r="S561" s="15" t="s">
        <v>34</v>
      </c>
      <c r="T561" s="15" t="s">
        <v>584</v>
      </c>
      <c r="U561" s="15" t="s">
        <v>13</v>
      </c>
      <c r="V561" s="15" t="s">
        <v>315</v>
      </c>
      <c r="W561" s="15" t="s">
        <v>331</v>
      </c>
      <c r="X561" s="15" t="s">
        <v>465</v>
      </c>
      <c r="Y561" s="15" t="s">
        <v>2</v>
      </c>
    </row>
    <row r="562" spans="1:25" s="15" customFormat="1" ht="34.299999999999997" customHeight="1">
      <c r="A562" s="15" t="s">
        <v>204</v>
      </c>
      <c r="B562" s="15" t="s">
        <v>43</v>
      </c>
      <c r="C562" s="15">
        <v>2015</v>
      </c>
      <c r="D562" s="15" t="s">
        <v>44</v>
      </c>
      <c r="E562" s="15" t="s">
        <v>7</v>
      </c>
      <c r="F562" s="15" t="s">
        <v>172</v>
      </c>
      <c r="G562" s="15" t="s">
        <v>2</v>
      </c>
      <c r="H562" s="15" t="s">
        <v>11</v>
      </c>
      <c r="I562" s="16" t="s">
        <v>88</v>
      </c>
      <c r="J562" s="16" t="s">
        <v>684</v>
      </c>
      <c r="K562" s="15" t="s">
        <v>132</v>
      </c>
      <c r="L562" s="15" t="s">
        <v>685</v>
      </c>
      <c r="M562" s="15" t="s">
        <v>132</v>
      </c>
      <c r="N562" s="15" t="s">
        <v>685</v>
      </c>
      <c r="O562" s="15">
        <v>36</v>
      </c>
      <c r="P562" s="15" t="s">
        <v>16</v>
      </c>
      <c r="Q562" s="15" t="s">
        <v>120</v>
      </c>
      <c r="R562" s="15" t="s">
        <v>173</v>
      </c>
      <c r="S562" s="15" t="s">
        <v>34</v>
      </c>
      <c r="T562" s="15" t="s">
        <v>584</v>
      </c>
      <c r="U562" s="15" t="s">
        <v>13</v>
      </c>
      <c r="V562" s="15" t="s">
        <v>316</v>
      </c>
      <c r="W562" s="15" t="s">
        <v>332</v>
      </c>
      <c r="X562" s="15" t="s">
        <v>562</v>
      </c>
      <c r="Y562" s="15" t="s">
        <v>2</v>
      </c>
    </row>
    <row r="563" spans="1:25" s="15" customFormat="1" ht="34.299999999999997" customHeight="1">
      <c r="A563" s="15" t="s">
        <v>204</v>
      </c>
      <c r="B563" s="15" t="s">
        <v>43</v>
      </c>
      <c r="C563" s="15">
        <v>2015</v>
      </c>
      <c r="D563" s="15" t="s">
        <v>44</v>
      </c>
      <c r="E563" s="15" t="s">
        <v>7</v>
      </c>
      <c r="F563" s="15" t="s">
        <v>172</v>
      </c>
      <c r="G563" s="15" t="s">
        <v>2</v>
      </c>
      <c r="H563" s="15" t="s">
        <v>11</v>
      </c>
      <c r="I563" s="16" t="s">
        <v>88</v>
      </c>
      <c r="J563" s="16" t="s">
        <v>684</v>
      </c>
      <c r="K563" s="15" t="s">
        <v>132</v>
      </c>
      <c r="L563" s="15" t="s">
        <v>685</v>
      </c>
      <c r="M563" s="15" t="s">
        <v>132</v>
      </c>
      <c r="N563" s="15" t="s">
        <v>685</v>
      </c>
      <c r="O563" s="15">
        <v>36</v>
      </c>
      <c r="P563" s="15" t="s">
        <v>16</v>
      </c>
      <c r="Q563" s="15" t="s">
        <v>120</v>
      </c>
      <c r="R563" s="15" t="s">
        <v>173</v>
      </c>
      <c r="S563" s="15" t="s">
        <v>34</v>
      </c>
      <c r="T563" s="15" t="s">
        <v>584</v>
      </c>
      <c r="U563" s="15" t="s">
        <v>13</v>
      </c>
      <c r="V563" s="15" t="s">
        <v>315</v>
      </c>
      <c r="W563" s="15" t="s">
        <v>69</v>
      </c>
      <c r="X563" s="15" t="s">
        <v>563</v>
      </c>
      <c r="Y563" s="15" t="s">
        <v>2</v>
      </c>
    </row>
    <row r="564" spans="1:25" s="15" customFormat="1" ht="34.299999999999997" customHeight="1">
      <c r="A564" s="15" t="s">
        <v>204</v>
      </c>
      <c r="B564" s="15" t="s">
        <v>43</v>
      </c>
      <c r="C564" s="15">
        <v>2015</v>
      </c>
      <c r="D564" s="15" t="s">
        <v>44</v>
      </c>
      <c r="E564" s="15" t="s">
        <v>7</v>
      </c>
      <c r="F564" s="15" t="s">
        <v>172</v>
      </c>
      <c r="G564" s="15" t="s">
        <v>2</v>
      </c>
      <c r="H564" s="15" t="s">
        <v>11</v>
      </c>
      <c r="I564" s="16" t="s">
        <v>88</v>
      </c>
      <c r="J564" s="16" t="s">
        <v>684</v>
      </c>
      <c r="K564" s="15" t="s">
        <v>132</v>
      </c>
      <c r="L564" s="15" t="s">
        <v>685</v>
      </c>
      <c r="M564" s="15" t="s">
        <v>132</v>
      </c>
      <c r="N564" s="15" t="s">
        <v>685</v>
      </c>
      <c r="O564" s="15">
        <v>36</v>
      </c>
      <c r="P564" s="15" t="s">
        <v>16</v>
      </c>
      <c r="Q564" s="15" t="s">
        <v>120</v>
      </c>
      <c r="R564" s="15" t="s">
        <v>173</v>
      </c>
      <c r="S564" s="15" t="s">
        <v>34</v>
      </c>
      <c r="T564" s="15" t="s">
        <v>584</v>
      </c>
      <c r="U564" s="15" t="s">
        <v>13</v>
      </c>
      <c r="V564" s="15" t="s">
        <v>317</v>
      </c>
      <c r="W564" s="15" t="s">
        <v>180</v>
      </c>
      <c r="X564" s="15" t="s">
        <v>451</v>
      </c>
      <c r="Y564" s="15" t="s">
        <v>2</v>
      </c>
    </row>
    <row r="565" spans="1:25" s="15" customFormat="1" ht="34.299999999999997" customHeight="1">
      <c r="A565" s="15" t="s">
        <v>204</v>
      </c>
      <c r="B565" s="15" t="s">
        <v>43</v>
      </c>
      <c r="C565" s="15">
        <v>2015</v>
      </c>
      <c r="D565" s="15" t="s">
        <v>44</v>
      </c>
      <c r="E565" s="15" t="s">
        <v>7</v>
      </c>
      <c r="F565" s="15" t="s">
        <v>172</v>
      </c>
      <c r="G565" s="15" t="s">
        <v>2</v>
      </c>
      <c r="H565" s="15" t="s">
        <v>11</v>
      </c>
      <c r="I565" s="16" t="s">
        <v>88</v>
      </c>
      <c r="J565" s="16" t="s">
        <v>684</v>
      </c>
      <c r="K565" s="15" t="s">
        <v>132</v>
      </c>
      <c r="L565" s="15" t="s">
        <v>685</v>
      </c>
      <c r="M565" s="15" t="s">
        <v>132</v>
      </c>
      <c r="N565" s="15" t="s">
        <v>685</v>
      </c>
      <c r="O565" s="15">
        <v>36</v>
      </c>
      <c r="P565" s="15" t="s">
        <v>16</v>
      </c>
      <c r="Q565" s="15" t="s">
        <v>120</v>
      </c>
      <c r="R565" s="15" t="s">
        <v>173</v>
      </c>
      <c r="S565" s="15" t="s">
        <v>34</v>
      </c>
      <c r="T565" s="15" t="s">
        <v>584</v>
      </c>
      <c r="U565" s="15" t="s">
        <v>13</v>
      </c>
      <c r="V565" s="15" t="s">
        <v>315</v>
      </c>
      <c r="W565" s="15" t="s">
        <v>331</v>
      </c>
      <c r="X565" s="15" t="s">
        <v>465</v>
      </c>
      <c r="Y565" s="15" t="s">
        <v>2</v>
      </c>
    </row>
    <row r="566" spans="1:25" s="15" customFormat="1" ht="34.299999999999997" customHeight="1">
      <c r="A566" s="15" t="s">
        <v>204</v>
      </c>
      <c r="B566" s="15" t="s">
        <v>43</v>
      </c>
      <c r="C566" s="15">
        <v>2015</v>
      </c>
      <c r="D566" s="15" t="s">
        <v>44</v>
      </c>
      <c r="E566" s="15" t="s">
        <v>7</v>
      </c>
      <c r="F566" s="15" t="s">
        <v>172</v>
      </c>
      <c r="G566" s="15" t="s">
        <v>2</v>
      </c>
      <c r="H566" s="15" t="s">
        <v>11</v>
      </c>
      <c r="I566" s="16" t="s">
        <v>88</v>
      </c>
      <c r="J566" s="16" t="s">
        <v>684</v>
      </c>
      <c r="K566" s="15" t="s">
        <v>132</v>
      </c>
      <c r="L566" s="15" t="s">
        <v>685</v>
      </c>
      <c r="M566" s="15" t="s">
        <v>132</v>
      </c>
      <c r="N566" s="15" t="s">
        <v>685</v>
      </c>
      <c r="O566" s="15">
        <v>36</v>
      </c>
      <c r="P566" s="15" t="s">
        <v>16</v>
      </c>
      <c r="Q566" s="15" t="s">
        <v>120</v>
      </c>
      <c r="R566" s="15" t="s">
        <v>173</v>
      </c>
      <c r="S566" s="15" t="s">
        <v>34</v>
      </c>
      <c r="T566" s="15" t="s">
        <v>584</v>
      </c>
      <c r="U566" s="15" t="s">
        <v>13</v>
      </c>
      <c r="V566" s="15" t="s">
        <v>316</v>
      </c>
      <c r="W566" s="15" t="s">
        <v>332</v>
      </c>
      <c r="X566" s="15" t="s">
        <v>562</v>
      </c>
      <c r="Y566" s="15" t="s">
        <v>2</v>
      </c>
    </row>
    <row r="567" spans="1:25" s="15" customFormat="1" ht="34.299999999999997" customHeight="1">
      <c r="A567" s="15" t="s">
        <v>204</v>
      </c>
      <c r="B567" s="15" t="s">
        <v>43</v>
      </c>
      <c r="C567" s="15">
        <v>2015</v>
      </c>
      <c r="D567" s="15" t="s">
        <v>44</v>
      </c>
      <c r="E567" s="15" t="s">
        <v>7</v>
      </c>
      <c r="F567" s="15" t="s">
        <v>172</v>
      </c>
      <c r="G567" s="15" t="s">
        <v>2</v>
      </c>
      <c r="H567" s="15" t="s">
        <v>11</v>
      </c>
      <c r="I567" s="16" t="s">
        <v>88</v>
      </c>
      <c r="J567" s="16" t="s">
        <v>684</v>
      </c>
      <c r="K567" s="15" t="s">
        <v>132</v>
      </c>
      <c r="L567" s="15" t="s">
        <v>685</v>
      </c>
      <c r="M567" s="15" t="s">
        <v>132</v>
      </c>
      <c r="N567" s="15" t="s">
        <v>685</v>
      </c>
      <c r="O567" s="15">
        <v>36</v>
      </c>
      <c r="P567" s="15" t="s">
        <v>16</v>
      </c>
      <c r="Q567" s="15" t="s">
        <v>120</v>
      </c>
      <c r="R567" s="15" t="s">
        <v>173</v>
      </c>
      <c r="S567" s="15" t="s">
        <v>34</v>
      </c>
      <c r="T567" s="15" t="s">
        <v>584</v>
      </c>
      <c r="U567" s="15" t="s">
        <v>13</v>
      </c>
      <c r="V567" s="15" t="s">
        <v>315</v>
      </c>
      <c r="W567" s="15" t="s">
        <v>69</v>
      </c>
      <c r="X567" s="15" t="s">
        <v>563</v>
      </c>
      <c r="Y567" s="15" t="s">
        <v>1</v>
      </c>
    </row>
    <row r="568" spans="1:25" s="15" customFormat="1" ht="34.299999999999997" customHeight="1">
      <c r="A568" s="15" t="s">
        <v>204</v>
      </c>
      <c r="B568" s="15" t="s">
        <v>43</v>
      </c>
      <c r="C568" s="15">
        <v>2015</v>
      </c>
      <c r="D568" s="15" t="s">
        <v>44</v>
      </c>
      <c r="E568" s="15" t="s">
        <v>7</v>
      </c>
      <c r="F568" s="15" t="s">
        <v>172</v>
      </c>
      <c r="G568" s="15" t="s">
        <v>2</v>
      </c>
      <c r="H568" s="15" t="s">
        <v>11</v>
      </c>
      <c r="I568" s="16" t="s">
        <v>88</v>
      </c>
      <c r="J568" s="16" t="s">
        <v>684</v>
      </c>
      <c r="K568" s="15" t="s">
        <v>132</v>
      </c>
      <c r="L568" s="15" t="s">
        <v>685</v>
      </c>
      <c r="M568" s="15" t="s">
        <v>132</v>
      </c>
      <c r="N568" s="15" t="s">
        <v>685</v>
      </c>
      <c r="O568" s="15">
        <v>36</v>
      </c>
      <c r="P568" s="15" t="s">
        <v>16</v>
      </c>
      <c r="Q568" s="15" t="s">
        <v>120</v>
      </c>
      <c r="R568" s="15" t="s">
        <v>173</v>
      </c>
      <c r="S568" s="15" t="s">
        <v>34</v>
      </c>
      <c r="T568" s="15" t="s">
        <v>584</v>
      </c>
      <c r="U568" s="15" t="s">
        <v>13</v>
      </c>
      <c r="V568" s="15" t="s">
        <v>317</v>
      </c>
      <c r="W568" s="15" t="s">
        <v>180</v>
      </c>
      <c r="X568" s="15" t="s">
        <v>451</v>
      </c>
      <c r="Y568" s="15" t="s">
        <v>2</v>
      </c>
    </row>
    <row r="569" spans="1:25" s="15" customFormat="1" ht="34.299999999999997" customHeight="1">
      <c r="A569" s="15" t="s">
        <v>205</v>
      </c>
      <c r="B569" s="15" t="s">
        <v>193</v>
      </c>
      <c r="C569" s="15">
        <v>2013</v>
      </c>
      <c r="D569" s="3" t="s">
        <v>19</v>
      </c>
      <c r="E569" s="15" t="s">
        <v>7</v>
      </c>
      <c r="F569" s="15" t="s">
        <v>172</v>
      </c>
      <c r="G569" s="15" t="s">
        <v>1</v>
      </c>
      <c r="H569" s="15" t="s">
        <v>10</v>
      </c>
      <c r="I569" s="16" t="s">
        <v>87</v>
      </c>
      <c r="J569" s="16" t="s">
        <v>311</v>
      </c>
      <c r="K569" s="15">
        <v>18.399999999999999</v>
      </c>
      <c r="L569" s="16" t="s">
        <v>310</v>
      </c>
      <c r="M569" s="15">
        <v>3378981.86872024</v>
      </c>
      <c r="N569" s="15" t="s">
        <v>298</v>
      </c>
      <c r="O569" s="15">
        <v>4</v>
      </c>
      <c r="P569" s="15" t="s">
        <v>221</v>
      </c>
      <c r="Q569" s="15" t="s">
        <v>118</v>
      </c>
      <c r="R569" s="15" t="s">
        <v>173</v>
      </c>
      <c r="S569" s="15" t="s">
        <v>32</v>
      </c>
      <c r="T569" s="15" t="s">
        <v>68</v>
      </c>
      <c r="U569" s="6" t="s">
        <v>132</v>
      </c>
      <c r="V569" s="15" t="s">
        <v>341</v>
      </c>
      <c r="W569" s="15" t="s">
        <v>325</v>
      </c>
      <c r="X569" s="3" t="s">
        <v>439</v>
      </c>
      <c r="Y569" s="15" t="s">
        <v>1</v>
      </c>
    </row>
    <row r="570" spans="1:25" s="15" customFormat="1" ht="34.299999999999997" customHeight="1">
      <c r="A570" s="15" t="s">
        <v>205</v>
      </c>
      <c r="B570" s="15" t="s">
        <v>193</v>
      </c>
      <c r="C570" s="15">
        <v>2013</v>
      </c>
      <c r="D570" s="3" t="s">
        <v>19</v>
      </c>
      <c r="E570" s="15" t="s">
        <v>7</v>
      </c>
      <c r="F570" s="15" t="s">
        <v>172</v>
      </c>
      <c r="G570" s="15" t="s">
        <v>1</v>
      </c>
      <c r="H570" s="15" t="s">
        <v>10</v>
      </c>
      <c r="I570" s="16" t="s">
        <v>87</v>
      </c>
      <c r="J570" s="16" t="s">
        <v>311</v>
      </c>
      <c r="K570" s="15">
        <v>18.399999999999999</v>
      </c>
      <c r="L570" s="16" t="s">
        <v>310</v>
      </c>
      <c r="M570" s="15">
        <v>3378981.86872024</v>
      </c>
      <c r="N570" s="15" t="s">
        <v>298</v>
      </c>
      <c r="O570" s="15">
        <v>4</v>
      </c>
      <c r="P570" s="15" t="s">
        <v>221</v>
      </c>
      <c r="Q570" s="15" t="s">
        <v>118</v>
      </c>
      <c r="R570" s="15" t="s">
        <v>173</v>
      </c>
      <c r="S570" s="15" t="s">
        <v>32</v>
      </c>
      <c r="T570" s="15" t="s">
        <v>68</v>
      </c>
      <c r="U570" s="6" t="s">
        <v>132</v>
      </c>
      <c r="V570" s="15" t="s">
        <v>317</v>
      </c>
      <c r="W570" s="15" t="s">
        <v>336</v>
      </c>
      <c r="X570" s="3" t="s">
        <v>564</v>
      </c>
      <c r="Y570" s="15" t="s">
        <v>2</v>
      </c>
    </row>
    <row r="571" spans="1:25" s="15" customFormat="1" ht="34.299999999999997" customHeight="1">
      <c r="A571" s="15" t="s">
        <v>205</v>
      </c>
      <c r="B571" s="15" t="s">
        <v>193</v>
      </c>
      <c r="C571" s="15">
        <v>2013</v>
      </c>
      <c r="D571" s="3" t="s">
        <v>19</v>
      </c>
      <c r="E571" s="15" t="s">
        <v>7</v>
      </c>
      <c r="F571" s="15" t="s">
        <v>172</v>
      </c>
      <c r="G571" s="15" t="s">
        <v>1</v>
      </c>
      <c r="H571" s="15" t="s">
        <v>10</v>
      </c>
      <c r="I571" s="16" t="s">
        <v>87</v>
      </c>
      <c r="J571" s="16" t="s">
        <v>311</v>
      </c>
      <c r="K571" s="15">
        <v>18.399999999999999</v>
      </c>
      <c r="L571" s="16" t="s">
        <v>310</v>
      </c>
      <c r="M571" s="15">
        <v>3378981.86872024</v>
      </c>
      <c r="N571" s="15" t="s">
        <v>298</v>
      </c>
      <c r="O571" s="15">
        <v>4</v>
      </c>
      <c r="P571" s="15" t="s">
        <v>221</v>
      </c>
      <c r="Q571" s="15" t="s">
        <v>118</v>
      </c>
      <c r="R571" s="15" t="s">
        <v>173</v>
      </c>
      <c r="S571" s="15" t="s">
        <v>32</v>
      </c>
      <c r="T571" s="15" t="s">
        <v>68</v>
      </c>
      <c r="U571" s="6" t="s">
        <v>132</v>
      </c>
      <c r="V571" s="15" t="s">
        <v>317</v>
      </c>
      <c r="W571" s="15" t="s">
        <v>180</v>
      </c>
      <c r="X571" s="3" t="s">
        <v>547</v>
      </c>
      <c r="Y571" s="15" t="s">
        <v>2</v>
      </c>
    </row>
    <row r="572" spans="1:25" s="15" customFormat="1" ht="34.299999999999997" customHeight="1">
      <c r="A572" s="15" t="s">
        <v>205</v>
      </c>
      <c r="B572" s="15" t="s">
        <v>193</v>
      </c>
      <c r="C572" s="15">
        <v>2013</v>
      </c>
      <c r="D572" s="3" t="s">
        <v>19</v>
      </c>
      <c r="E572" s="15" t="s">
        <v>7</v>
      </c>
      <c r="F572" s="15" t="s">
        <v>172</v>
      </c>
      <c r="G572" s="15" t="s">
        <v>1</v>
      </c>
      <c r="H572" s="15" t="s">
        <v>10</v>
      </c>
      <c r="I572" s="16" t="s">
        <v>87</v>
      </c>
      <c r="J572" s="16" t="s">
        <v>311</v>
      </c>
      <c r="K572" s="15">
        <v>18.399999999999999</v>
      </c>
      <c r="L572" s="16" t="s">
        <v>310</v>
      </c>
      <c r="M572" s="15">
        <v>3378981.86872024</v>
      </c>
      <c r="N572" s="15" t="s">
        <v>298</v>
      </c>
      <c r="O572" s="15">
        <v>4</v>
      </c>
      <c r="P572" s="15" t="s">
        <v>221</v>
      </c>
      <c r="Q572" s="15" t="s">
        <v>118</v>
      </c>
      <c r="R572" s="15" t="s">
        <v>173</v>
      </c>
      <c r="S572" s="15" t="s">
        <v>32</v>
      </c>
      <c r="T572" s="15" t="s">
        <v>68</v>
      </c>
      <c r="U572" s="6" t="s">
        <v>132</v>
      </c>
      <c r="V572" s="15" t="s">
        <v>317</v>
      </c>
      <c r="W572" s="15" t="s">
        <v>335</v>
      </c>
      <c r="X572" s="3" t="s">
        <v>496</v>
      </c>
      <c r="Y572" s="15" t="s">
        <v>2</v>
      </c>
    </row>
    <row r="573" spans="1:25" s="15" customFormat="1" ht="34.299999999999997" customHeight="1">
      <c r="A573" s="15" t="s">
        <v>205</v>
      </c>
      <c r="B573" s="15" t="s">
        <v>193</v>
      </c>
      <c r="C573" s="15">
        <v>2013</v>
      </c>
      <c r="D573" s="3" t="s">
        <v>19</v>
      </c>
      <c r="E573" s="15" t="s">
        <v>7</v>
      </c>
      <c r="F573" s="15" t="s">
        <v>172</v>
      </c>
      <c r="G573" s="15" t="s">
        <v>1</v>
      </c>
      <c r="H573" s="15" t="s">
        <v>10</v>
      </c>
      <c r="I573" s="16" t="s">
        <v>87</v>
      </c>
      <c r="J573" s="16" t="s">
        <v>311</v>
      </c>
      <c r="K573" s="15">
        <v>184</v>
      </c>
      <c r="L573" s="16" t="s">
        <v>312</v>
      </c>
      <c r="M573" s="15">
        <v>33789818.687202401</v>
      </c>
      <c r="N573" s="15" t="s">
        <v>298</v>
      </c>
      <c r="O573" s="15">
        <v>4</v>
      </c>
      <c r="P573" s="15" t="s">
        <v>221</v>
      </c>
      <c r="Q573" s="15" t="s">
        <v>118</v>
      </c>
      <c r="R573" s="15" t="s">
        <v>173</v>
      </c>
      <c r="S573" s="15" t="s">
        <v>32</v>
      </c>
      <c r="T573" s="15" t="s">
        <v>68</v>
      </c>
      <c r="U573" s="6" t="s">
        <v>132</v>
      </c>
      <c r="V573" s="15" t="s">
        <v>341</v>
      </c>
      <c r="W573" s="15" t="s">
        <v>325</v>
      </c>
      <c r="X573" s="3" t="s">
        <v>439</v>
      </c>
      <c r="Y573" s="15" t="s">
        <v>1</v>
      </c>
    </row>
    <row r="574" spans="1:25" s="15" customFormat="1" ht="34.299999999999997" customHeight="1">
      <c r="A574" s="15" t="s">
        <v>205</v>
      </c>
      <c r="B574" s="15" t="s">
        <v>193</v>
      </c>
      <c r="C574" s="15">
        <v>2013</v>
      </c>
      <c r="D574" s="3" t="s">
        <v>19</v>
      </c>
      <c r="E574" s="15" t="s">
        <v>7</v>
      </c>
      <c r="F574" s="15" t="s">
        <v>172</v>
      </c>
      <c r="G574" s="15" t="s">
        <v>1</v>
      </c>
      <c r="H574" s="15" t="s">
        <v>10</v>
      </c>
      <c r="I574" s="16" t="s">
        <v>87</v>
      </c>
      <c r="J574" s="16" t="s">
        <v>311</v>
      </c>
      <c r="K574" s="15">
        <v>184</v>
      </c>
      <c r="L574" s="16" t="s">
        <v>312</v>
      </c>
      <c r="M574" s="15">
        <v>33789818.687202401</v>
      </c>
      <c r="N574" s="15" t="s">
        <v>298</v>
      </c>
      <c r="O574" s="15">
        <v>4</v>
      </c>
      <c r="P574" s="15" t="s">
        <v>221</v>
      </c>
      <c r="Q574" s="15" t="s">
        <v>118</v>
      </c>
      <c r="R574" s="15" t="s">
        <v>173</v>
      </c>
      <c r="S574" s="15" t="s">
        <v>32</v>
      </c>
      <c r="T574" s="15" t="s">
        <v>68</v>
      </c>
      <c r="U574" s="6" t="s">
        <v>132</v>
      </c>
      <c r="V574" s="15" t="s">
        <v>317</v>
      </c>
      <c r="W574" s="15" t="s">
        <v>336</v>
      </c>
      <c r="X574" s="3" t="s">
        <v>564</v>
      </c>
      <c r="Y574" s="15" t="s">
        <v>2</v>
      </c>
    </row>
    <row r="575" spans="1:25" s="15" customFormat="1" ht="34.299999999999997" customHeight="1">
      <c r="A575" s="15" t="s">
        <v>205</v>
      </c>
      <c r="B575" s="15" t="s">
        <v>193</v>
      </c>
      <c r="C575" s="15">
        <v>2013</v>
      </c>
      <c r="D575" s="3" t="s">
        <v>19</v>
      </c>
      <c r="E575" s="15" t="s">
        <v>7</v>
      </c>
      <c r="F575" s="15" t="s">
        <v>172</v>
      </c>
      <c r="G575" s="15" t="s">
        <v>1</v>
      </c>
      <c r="H575" s="15" t="s">
        <v>10</v>
      </c>
      <c r="I575" s="16" t="s">
        <v>87</v>
      </c>
      <c r="J575" s="16" t="s">
        <v>311</v>
      </c>
      <c r="K575" s="15">
        <v>184</v>
      </c>
      <c r="L575" s="16" t="s">
        <v>312</v>
      </c>
      <c r="M575" s="15">
        <v>33789818.687202401</v>
      </c>
      <c r="N575" s="15" t="s">
        <v>298</v>
      </c>
      <c r="O575" s="15">
        <v>4</v>
      </c>
      <c r="P575" s="15" t="s">
        <v>221</v>
      </c>
      <c r="Q575" s="15" t="s">
        <v>118</v>
      </c>
      <c r="R575" s="15" t="s">
        <v>173</v>
      </c>
      <c r="S575" s="15" t="s">
        <v>32</v>
      </c>
      <c r="T575" s="15" t="s">
        <v>68</v>
      </c>
      <c r="U575" s="6" t="s">
        <v>132</v>
      </c>
      <c r="V575" s="15" t="s">
        <v>317</v>
      </c>
      <c r="W575" s="15" t="s">
        <v>180</v>
      </c>
      <c r="X575" s="3" t="s">
        <v>547</v>
      </c>
      <c r="Y575" s="15" t="s">
        <v>2</v>
      </c>
    </row>
    <row r="576" spans="1:25" s="15" customFormat="1" ht="34.299999999999997" customHeight="1">
      <c r="A576" s="15" t="s">
        <v>205</v>
      </c>
      <c r="B576" s="15" t="s">
        <v>193</v>
      </c>
      <c r="C576" s="15">
        <v>2013</v>
      </c>
      <c r="D576" s="3" t="s">
        <v>19</v>
      </c>
      <c r="E576" s="15" t="s">
        <v>7</v>
      </c>
      <c r="F576" s="15" t="s">
        <v>172</v>
      </c>
      <c r="G576" s="15" t="s">
        <v>1</v>
      </c>
      <c r="H576" s="15" t="s">
        <v>10</v>
      </c>
      <c r="I576" s="16" t="s">
        <v>87</v>
      </c>
      <c r="J576" s="16" t="s">
        <v>311</v>
      </c>
      <c r="K576" s="15">
        <v>184</v>
      </c>
      <c r="L576" s="16" t="s">
        <v>312</v>
      </c>
      <c r="M576" s="15">
        <v>33789818.687202401</v>
      </c>
      <c r="N576" s="15" t="s">
        <v>298</v>
      </c>
      <c r="O576" s="15">
        <v>4</v>
      </c>
      <c r="P576" s="15" t="s">
        <v>221</v>
      </c>
      <c r="Q576" s="15" t="s">
        <v>118</v>
      </c>
      <c r="R576" s="15" t="s">
        <v>173</v>
      </c>
      <c r="S576" s="15" t="s">
        <v>32</v>
      </c>
      <c r="T576" s="15" t="s">
        <v>68</v>
      </c>
      <c r="U576" s="6" t="s">
        <v>132</v>
      </c>
      <c r="V576" s="15" t="s">
        <v>317</v>
      </c>
      <c r="W576" s="15" t="s">
        <v>335</v>
      </c>
      <c r="X576" s="3" t="s">
        <v>496</v>
      </c>
      <c r="Y576" s="15" t="s">
        <v>2</v>
      </c>
    </row>
    <row r="577" spans="1:25" s="15" customFormat="1" ht="34.299999999999997" customHeight="1">
      <c r="A577" s="15" t="s">
        <v>206</v>
      </c>
      <c r="B577" s="15" t="s">
        <v>194</v>
      </c>
      <c r="C577" s="15">
        <v>2016</v>
      </c>
      <c r="D577" s="3" t="s">
        <v>195</v>
      </c>
      <c r="E577" s="15" t="s">
        <v>9</v>
      </c>
      <c r="F577" s="15" t="s">
        <v>70</v>
      </c>
      <c r="G577" s="15" t="s">
        <v>1</v>
      </c>
      <c r="H577" s="15" t="s">
        <v>11</v>
      </c>
      <c r="I577" s="16" t="s">
        <v>196</v>
      </c>
      <c r="J577" s="16" t="s">
        <v>684</v>
      </c>
      <c r="K577" s="15">
        <v>1.96</v>
      </c>
      <c r="L577" s="15" t="s">
        <v>314</v>
      </c>
      <c r="M577" s="15" t="s">
        <v>132</v>
      </c>
      <c r="N577" s="15" t="s">
        <v>685</v>
      </c>
      <c r="O577" s="15">
        <v>90</v>
      </c>
      <c r="P577" s="15" t="s">
        <v>16</v>
      </c>
      <c r="Q577" s="15" t="s">
        <v>120</v>
      </c>
      <c r="R577" s="15" t="s">
        <v>173</v>
      </c>
      <c r="S577" s="15" t="s">
        <v>34</v>
      </c>
      <c r="T577" s="15" t="s">
        <v>68</v>
      </c>
      <c r="U577" s="15" t="s">
        <v>13</v>
      </c>
      <c r="V577" s="15" t="s">
        <v>315</v>
      </c>
      <c r="W577" s="15" t="s">
        <v>69</v>
      </c>
      <c r="X577" s="15" t="s">
        <v>424</v>
      </c>
      <c r="Y577" s="15" t="s">
        <v>2</v>
      </c>
    </row>
    <row r="578" spans="1:25" s="15" customFormat="1" ht="34.299999999999997" customHeight="1">
      <c r="A578" s="15" t="s">
        <v>206</v>
      </c>
      <c r="B578" s="15" t="s">
        <v>194</v>
      </c>
      <c r="C578" s="15">
        <v>2016</v>
      </c>
      <c r="D578" s="3" t="s">
        <v>195</v>
      </c>
      <c r="E578" s="15" t="s">
        <v>9</v>
      </c>
      <c r="F578" s="15" t="s">
        <v>70</v>
      </c>
      <c r="G578" s="15" t="s">
        <v>1</v>
      </c>
      <c r="H578" s="15" t="s">
        <v>11</v>
      </c>
      <c r="I578" s="16" t="s">
        <v>196</v>
      </c>
      <c r="J578" s="16" t="s">
        <v>684</v>
      </c>
      <c r="K578" s="15">
        <v>1.96</v>
      </c>
      <c r="L578" s="15" t="s">
        <v>314</v>
      </c>
      <c r="M578" s="15" t="s">
        <v>132</v>
      </c>
      <c r="N578" s="15" t="s">
        <v>685</v>
      </c>
      <c r="O578" s="15">
        <v>90</v>
      </c>
      <c r="P578" s="15" t="s">
        <v>16</v>
      </c>
      <c r="Q578" s="15" t="s">
        <v>120</v>
      </c>
      <c r="R578" s="15" t="s">
        <v>173</v>
      </c>
      <c r="S578" s="15" t="s">
        <v>34</v>
      </c>
      <c r="T578" s="15" t="s">
        <v>68</v>
      </c>
      <c r="U578" s="15" t="s">
        <v>13</v>
      </c>
      <c r="V578" s="15" t="s">
        <v>315</v>
      </c>
      <c r="W578" s="15" t="s">
        <v>331</v>
      </c>
      <c r="X578" s="15" t="s">
        <v>499</v>
      </c>
      <c r="Y578" s="15" t="s">
        <v>2</v>
      </c>
    </row>
    <row r="579" spans="1:25" s="15" customFormat="1" ht="34.299999999999997" customHeight="1">
      <c r="A579" s="15" t="s">
        <v>206</v>
      </c>
      <c r="B579" s="15" t="s">
        <v>194</v>
      </c>
      <c r="C579" s="15">
        <v>2016</v>
      </c>
      <c r="D579" s="3" t="s">
        <v>195</v>
      </c>
      <c r="E579" s="15" t="s">
        <v>9</v>
      </c>
      <c r="F579" s="15" t="s">
        <v>70</v>
      </c>
      <c r="G579" s="15" t="s">
        <v>1</v>
      </c>
      <c r="H579" s="15" t="s">
        <v>11</v>
      </c>
      <c r="I579" s="16" t="s">
        <v>196</v>
      </c>
      <c r="J579" s="16" t="s">
        <v>684</v>
      </c>
      <c r="K579" s="15">
        <v>1.96</v>
      </c>
      <c r="L579" s="15" t="s">
        <v>314</v>
      </c>
      <c r="M579" s="15" t="s">
        <v>132</v>
      </c>
      <c r="N579" s="15" t="s">
        <v>685</v>
      </c>
      <c r="O579" s="15">
        <v>90</v>
      </c>
      <c r="P579" s="15" t="s">
        <v>16</v>
      </c>
      <c r="Q579" s="15" t="s">
        <v>120</v>
      </c>
      <c r="R579" s="15" t="s">
        <v>173</v>
      </c>
      <c r="S579" s="15" t="s">
        <v>34</v>
      </c>
      <c r="T579" s="15" t="s">
        <v>68</v>
      </c>
      <c r="U579" s="15" t="s">
        <v>13</v>
      </c>
      <c r="V579" s="15" t="s">
        <v>340</v>
      </c>
      <c r="W579" s="15" t="s">
        <v>320</v>
      </c>
      <c r="X579" s="15" t="s">
        <v>565</v>
      </c>
      <c r="Y579" s="15" t="s">
        <v>1</v>
      </c>
    </row>
    <row r="580" spans="1:25" s="15" customFormat="1" ht="34.299999999999997" customHeight="1">
      <c r="A580" s="15" t="s">
        <v>207</v>
      </c>
      <c r="B580" s="15" t="s">
        <v>51</v>
      </c>
      <c r="C580" s="15">
        <v>2018</v>
      </c>
      <c r="D580" s="3" t="s">
        <v>50</v>
      </c>
      <c r="E580" s="15" t="s">
        <v>0</v>
      </c>
      <c r="F580" s="15" t="s">
        <v>172</v>
      </c>
      <c r="G580" s="15" t="s">
        <v>2</v>
      </c>
      <c r="H580" s="15" t="s">
        <v>11</v>
      </c>
      <c r="I580" s="16" t="s">
        <v>171</v>
      </c>
      <c r="J580" s="16" t="s">
        <v>299</v>
      </c>
      <c r="K580" s="15">
        <v>2</v>
      </c>
      <c r="L580" s="15" t="s">
        <v>314</v>
      </c>
      <c r="M580" s="15">
        <v>49573566286.628571</v>
      </c>
      <c r="N580" s="15" t="s">
        <v>314</v>
      </c>
      <c r="O580" s="15">
        <v>7</v>
      </c>
      <c r="P580" s="15" t="s">
        <v>225</v>
      </c>
      <c r="Q580" s="15" t="s">
        <v>122</v>
      </c>
      <c r="R580" s="15" t="s">
        <v>5</v>
      </c>
      <c r="S580" s="15" t="s">
        <v>27</v>
      </c>
      <c r="T580" s="6" t="s">
        <v>60</v>
      </c>
      <c r="U580" s="15" t="s">
        <v>13</v>
      </c>
      <c r="V580" s="15" t="s">
        <v>317</v>
      </c>
      <c r="W580" s="15" t="s">
        <v>335</v>
      </c>
      <c r="X580" s="3" t="s">
        <v>566</v>
      </c>
      <c r="Y580" s="15" t="s">
        <v>1</v>
      </c>
    </row>
    <row r="581" spans="1:25" s="15" customFormat="1" ht="34.299999999999997" customHeight="1">
      <c r="A581" s="15" t="s">
        <v>207</v>
      </c>
      <c r="B581" s="15" t="s">
        <v>51</v>
      </c>
      <c r="C581" s="15">
        <v>2018</v>
      </c>
      <c r="D581" s="3" t="s">
        <v>50</v>
      </c>
      <c r="E581" s="15" t="s">
        <v>0</v>
      </c>
      <c r="F581" s="15" t="s">
        <v>172</v>
      </c>
      <c r="G581" s="15" t="s">
        <v>2</v>
      </c>
      <c r="H581" s="15" t="s">
        <v>11</v>
      </c>
      <c r="I581" s="16" t="s">
        <v>171</v>
      </c>
      <c r="J581" s="16" t="s">
        <v>299</v>
      </c>
      <c r="K581" s="15">
        <v>2</v>
      </c>
      <c r="L581" s="15" t="s">
        <v>314</v>
      </c>
      <c r="M581" s="15">
        <v>49573566286.628571</v>
      </c>
      <c r="N581" s="15" t="s">
        <v>314</v>
      </c>
      <c r="O581" s="15">
        <v>7</v>
      </c>
      <c r="P581" s="15" t="s">
        <v>225</v>
      </c>
      <c r="Q581" s="15" t="s">
        <v>122</v>
      </c>
      <c r="R581" s="15" t="s">
        <v>5</v>
      </c>
      <c r="S581" s="15" t="s">
        <v>27</v>
      </c>
      <c r="T581" s="6" t="s">
        <v>60</v>
      </c>
      <c r="U581" s="15" t="s">
        <v>13</v>
      </c>
      <c r="V581" s="15" t="s">
        <v>317</v>
      </c>
      <c r="W581" s="15" t="s">
        <v>335</v>
      </c>
      <c r="X581" s="3" t="s">
        <v>567</v>
      </c>
      <c r="Y581" s="15" t="s">
        <v>2</v>
      </c>
    </row>
    <row r="582" spans="1:25" s="15" customFormat="1" ht="34.299999999999997" customHeight="1">
      <c r="A582" s="15" t="s">
        <v>207</v>
      </c>
      <c r="B582" s="15" t="s">
        <v>51</v>
      </c>
      <c r="C582" s="15">
        <v>2018</v>
      </c>
      <c r="D582" s="3" t="s">
        <v>50</v>
      </c>
      <c r="E582" s="15" t="s">
        <v>0</v>
      </c>
      <c r="F582" s="15" t="s">
        <v>172</v>
      </c>
      <c r="G582" s="15" t="s">
        <v>2</v>
      </c>
      <c r="H582" s="15" t="s">
        <v>11</v>
      </c>
      <c r="I582" s="16" t="s">
        <v>171</v>
      </c>
      <c r="J582" s="16" t="s">
        <v>299</v>
      </c>
      <c r="K582" s="15">
        <v>2</v>
      </c>
      <c r="L582" s="15" t="s">
        <v>314</v>
      </c>
      <c r="M582" s="15">
        <v>49573566286.628571</v>
      </c>
      <c r="N582" s="15" t="s">
        <v>314</v>
      </c>
      <c r="O582" s="15">
        <v>7</v>
      </c>
      <c r="P582" s="15" t="s">
        <v>225</v>
      </c>
      <c r="Q582" s="15" t="s">
        <v>122</v>
      </c>
      <c r="R582" s="15" t="s">
        <v>5</v>
      </c>
      <c r="S582" s="15" t="s">
        <v>27</v>
      </c>
      <c r="T582" s="6" t="s">
        <v>60</v>
      </c>
      <c r="U582" s="15" t="s">
        <v>13</v>
      </c>
      <c r="V582" s="15" t="s">
        <v>317</v>
      </c>
      <c r="W582" s="15" t="s">
        <v>335</v>
      </c>
      <c r="X582" s="3" t="s">
        <v>568</v>
      </c>
      <c r="Y582" s="15" t="s">
        <v>1</v>
      </c>
    </row>
    <row r="583" spans="1:25" s="15" customFormat="1" ht="34.299999999999997" customHeight="1">
      <c r="A583" s="15" t="s">
        <v>207</v>
      </c>
      <c r="B583" s="15" t="s">
        <v>51</v>
      </c>
      <c r="C583" s="15">
        <v>2018</v>
      </c>
      <c r="D583" s="3" t="s">
        <v>50</v>
      </c>
      <c r="E583" s="15" t="s">
        <v>0</v>
      </c>
      <c r="F583" s="15" t="s">
        <v>172</v>
      </c>
      <c r="G583" s="15" t="s">
        <v>2</v>
      </c>
      <c r="H583" s="15" t="s">
        <v>11</v>
      </c>
      <c r="I583" s="16" t="s">
        <v>171</v>
      </c>
      <c r="J583" s="16" t="s">
        <v>299</v>
      </c>
      <c r="K583" s="15">
        <v>2</v>
      </c>
      <c r="L583" s="15" t="s">
        <v>314</v>
      </c>
      <c r="M583" s="15">
        <v>49573566286.628571</v>
      </c>
      <c r="N583" s="15" t="s">
        <v>314</v>
      </c>
      <c r="O583" s="15">
        <v>7</v>
      </c>
      <c r="P583" s="15" t="s">
        <v>225</v>
      </c>
      <c r="Q583" s="15" t="s">
        <v>122</v>
      </c>
      <c r="R583" s="15" t="s">
        <v>5</v>
      </c>
      <c r="S583" s="15" t="s">
        <v>27</v>
      </c>
      <c r="T583" s="6" t="s">
        <v>60</v>
      </c>
      <c r="U583" s="15" t="s">
        <v>13</v>
      </c>
      <c r="V583" s="15" t="s">
        <v>317</v>
      </c>
      <c r="W583" s="15" t="s">
        <v>335</v>
      </c>
      <c r="X583" s="3" t="s">
        <v>569</v>
      </c>
      <c r="Y583" s="15" t="s">
        <v>1</v>
      </c>
    </row>
    <row r="584" spans="1:25" s="15" customFormat="1" ht="34.299999999999997" customHeight="1">
      <c r="A584" s="15" t="s">
        <v>207</v>
      </c>
      <c r="B584" s="15" t="s">
        <v>51</v>
      </c>
      <c r="C584" s="15">
        <v>2018</v>
      </c>
      <c r="D584" s="3" t="s">
        <v>50</v>
      </c>
      <c r="E584" s="15" t="s">
        <v>0</v>
      </c>
      <c r="F584" s="15" t="s">
        <v>172</v>
      </c>
      <c r="G584" s="15" t="s">
        <v>2</v>
      </c>
      <c r="H584" s="15" t="s">
        <v>11</v>
      </c>
      <c r="I584" s="16" t="s">
        <v>171</v>
      </c>
      <c r="J584" s="16" t="s">
        <v>299</v>
      </c>
      <c r="K584" s="15">
        <v>2</v>
      </c>
      <c r="L584" s="15" t="s">
        <v>314</v>
      </c>
      <c r="M584" s="15">
        <v>49573566286.628571</v>
      </c>
      <c r="N584" s="15" t="s">
        <v>314</v>
      </c>
      <c r="O584" s="15">
        <v>7</v>
      </c>
      <c r="P584" s="15" t="s">
        <v>225</v>
      </c>
      <c r="Q584" s="15" t="s">
        <v>122</v>
      </c>
      <c r="R584" s="15" t="s">
        <v>5</v>
      </c>
      <c r="S584" s="15" t="s">
        <v>27</v>
      </c>
      <c r="T584" s="6" t="s">
        <v>60</v>
      </c>
      <c r="U584" s="15" t="s">
        <v>13</v>
      </c>
      <c r="V584" s="15" t="s">
        <v>317</v>
      </c>
      <c r="W584" s="15" t="s">
        <v>335</v>
      </c>
      <c r="X584" s="3" t="s">
        <v>570</v>
      </c>
      <c r="Y584" s="15" t="s">
        <v>1</v>
      </c>
    </row>
    <row r="585" spans="1:25" s="15" customFormat="1" ht="34.299999999999997" customHeight="1">
      <c r="A585" s="15" t="s">
        <v>207</v>
      </c>
      <c r="B585" s="15" t="s">
        <v>51</v>
      </c>
      <c r="C585" s="15">
        <v>2018</v>
      </c>
      <c r="D585" s="3" t="s">
        <v>50</v>
      </c>
      <c r="E585" s="15" t="s">
        <v>0</v>
      </c>
      <c r="F585" s="15" t="s">
        <v>172</v>
      </c>
      <c r="G585" s="15" t="s">
        <v>2</v>
      </c>
      <c r="H585" s="15" t="s">
        <v>11</v>
      </c>
      <c r="I585" s="16" t="s">
        <v>171</v>
      </c>
      <c r="J585" s="16" t="s">
        <v>299</v>
      </c>
      <c r="K585" s="15">
        <v>2</v>
      </c>
      <c r="L585" s="15" t="s">
        <v>314</v>
      </c>
      <c r="M585" s="15">
        <v>49573566286.628571</v>
      </c>
      <c r="N585" s="15" t="s">
        <v>314</v>
      </c>
      <c r="O585" s="15">
        <v>7</v>
      </c>
      <c r="P585" s="15" t="s">
        <v>225</v>
      </c>
      <c r="Q585" s="15" t="s">
        <v>122</v>
      </c>
      <c r="R585" s="15" t="s">
        <v>5</v>
      </c>
      <c r="S585" s="15" t="s">
        <v>27</v>
      </c>
      <c r="T585" s="6" t="s">
        <v>60</v>
      </c>
      <c r="U585" s="15" t="s">
        <v>13</v>
      </c>
      <c r="V585" s="15" t="s">
        <v>317</v>
      </c>
      <c r="W585" s="15" t="s">
        <v>335</v>
      </c>
      <c r="X585" s="3" t="s">
        <v>571</v>
      </c>
      <c r="Y585" s="15" t="s">
        <v>2</v>
      </c>
    </row>
    <row r="586" spans="1:25" s="15" customFormat="1" ht="34.299999999999997" customHeight="1">
      <c r="A586" s="15" t="s">
        <v>207</v>
      </c>
      <c r="B586" s="15" t="s">
        <v>51</v>
      </c>
      <c r="C586" s="15">
        <v>2018</v>
      </c>
      <c r="D586" s="3" t="s">
        <v>50</v>
      </c>
      <c r="E586" s="15" t="s">
        <v>0</v>
      </c>
      <c r="F586" s="15" t="s">
        <v>172</v>
      </c>
      <c r="G586" s="15" t="s">
        <v>2</v>
      </c>
      <c r="H586" s="15" t="s">
        <v>11</v>
      </c>
      <c r="I586" s="16" t="s">
        <v>171</v>
      </c>
      <c r="J586" s="16" t="s">
        <v>299</v>
      </c>
      <c r="K586" s="15">
        <v>2</v>
      </c>
      <c r="L586" s="15" t="s">
        <v>314</v>
      </c>
      <c r="M586" s="15">
        <v>49573566286.628571</v>
      </c>
      <c r="N586" s="15" t="s">
        <v>314</v>
      </c>
      <c r="O586" s="15">
        <v>7</v>
      </c>
      <c r="P586" s="15" t="s">
        <v>225</v>
      </c>
      <c r="Q586" s="15" t="s">
        <v>122</v>
      </c>
      <c r="R586" s="15" t="s">
        <v>5</v>
      </c>
      <c r="S586" s="15" t="s">
        <v>27</v>
      </c>
      <c r="T586" s="6" t="s">
        <v>60</v>
      </c>
      <c r="U586" s="15" t="s">
        <v>13</v>
      </c>
      <c r="V586" s="15" t="s">
        <v>317</v>
      </c>
      <c r="W586" s="15" t="s">
        <v>335</v>
      </c>
      <c r="X586" s="3" t="s">
        <v>572</v>
      </c>
      <c r="Y586" s="15" t="s">
        <v>2</v>
      </c>
    </row>
    <row r="587" spans="1:25" s="15" customFormat="1" ht="34.299999999999997" customHeight="1">
      <c r="A587" s="15" t="s">
        <v>207</v>
      </c>
      <c r="B587" s="15" t="s">
        <v>51</v>
      </c>
      <c r="C587" s="15">
        <v>2018</v>
      </c>
      <c r="D587" s="3" t="s">
        <v>50</v>
      </c>
      <c r="E587" s="15" t="s">
        <v>0</v>
      </c>
      <c r="F587" s="15" t="s">
        <v>172</v>
      </c>
      <c r="G587" s="15" t="s">
        <v>2</v>
      </c>
      <c r="H587" s="15" t="s">
        <v>11</v>
      </c>
      <c r="I587" s="16" t="s">
        <v>171</v>
      </c>
      <c r="J587" s="16" t="s">
        <v>299</v>
      </c>
      <c r="K587" s="15">
        <v>2</v>
      </c>
      <c r="L587" s="15" t="s">
        <v>314</v>
      </c>
      <c r="M587" s="15">
        <v>49573566286.628571</v>
      </c>
      <c r="N587" s="15" t="s">
        <v>314</v>
      </c>
      <c r="O587" s="15">
        <v>7</v>
      </c>
      <c r="P587" s="15" t="s">
        <v>225</v>
      </c>
      <c r="Q587" s="15" t="s">
        <v>122</v>
      </c>
      <c r="R587" s="15" t="s">
        <v>5</v>
      </c>
      <c r="S587" s="15" t="s">
        <v>27</v>
      </c>
      <c r="T587" s="6" t="s">
        <v>60</v>
      </c>
      <c r="U587" s="15" t="s">
        <v>13</v>
      </c>
      <c r="V587" s="15" t="s">
        <v>317</v>
      </c>
      <c r="W587" s="15" t="s">
        <v>335</v>
      </c>
      <c r="X587" s="3" t="s">
        <v>573</v>
      </c>
      <c r="Y587" s="15" t="s">
        <v>2</v>
      </c>
    </row>
    <row r="588" spans="1:25" s="15" customFormat="1" ht="34.299999999999997" customHeight="1">
      <c r="A588" s="15" t="s">
        <v>207</v>
      </c>
      <c r="B588" s="15" t="s">
        <v>51</v>
      </c>
      <c r="C588" s="15">
        <v>2018</v>
      </c>
      <c r="D588" s="3" t="s">
        <v>50</v>
      </c>
      <c r="E588" s="15" t="s">
        <v>0</v>
      </c>
      <c r="F588" s="15" t="s">
        <v>172</v>
      </c>
      <c r="G588" s="15" t="s">
        <v>2</v>
      </c>
      <c r="H588" s="15" t="s">
        <v>11</v>
      </c>
      <c r="I588" s="16" t="s">
        <v>171</v>
      </c>
      <c r="J588" s="16" t="s">
        <v>299</v>
      </c>
      <c r="K588" s="15">
        <v>2</v>
      </c>
      <c r="L588" s="15" t="s">
        <v>314</v>
      </c>
      <c r="M588" s="15">
        <v>49573566286.628571</v>
      </c>
      <c r="N588" s="15" t="s">
        <v>314</v>
      </c>
      <c r="O588" s="15">
        <v>7</v>
      </c>
      <c r="P588" s="15" t="s">
        <v>225</v>
      </c>
      <c r="Q588" s="15" t="s">
        <v>122</v>
      </c>
      <c r="R588" s="15" t="s">
        <v>5</v>
      </c>
      <c r="S588" s="15" t="s">
        <v>27</v>
      </c>
      <c r="T588" s="6" t="s">
        <v>60</v>
      </c>
      <c r="U588" s="15" t="s">
        <v>13</v>
      </c>
      <c r="V588" s="15" t="s">
        <v>317</v>
      </c>
      <c r="W588" s="15" t="s">
        <v>335</v>
      </c>
      <c r="X588" s="3" t="s">
        <v>574</v>
      </c>
      <c r="Y588" s="15" t="s">
        <v>2</v>
      </c>
    </row>
    <row r="589" spans="1:25" s="15" customFormat="1" ht="34.299999999999997" customHeight="1">
      <c r="A589" s="15" t="s">
        <v>207</v>
      </c>
      <c r="B589" s="15" t="s">
        <v>51</v>
      </c>
      <c r="C589" s="15">
        <v>2018</v>
      </c>
      <c r="D589" s="3" t="s">
        <v>50</v>
      </c>
      <c r="E589" s="15" t="s">
        <v>0</v>
      </c>
      <c r="F589" s="15" t="s">
        <v>172</v>
      </c>
      <c r="G589" s="15" t="s">
        <v>2</v>
      </c>
      <c r="H589" s="15" t="s">
        <v>11</v>
      </c>
      <c r="I589" s="16" t="s">
        <v>171</v>
      </c>
      <c r="J589" s="16" t="s">
        <v>299</v>
      </c>
      <c r="K589" s="15">
        <v>2</v>
      </c>
      <c r="L589" s="15" t="s">
        <v>314</v>
      </c>
      <c r="M589" s="15">
        <v>49573566286.628571</v>
      </c>
      <c r="N589" s="15" t="s">
        <v>314</v>
      </c>
      <c r="O589" s="15">
        <v>7</v>
      </c>
      <c r="P589" s="15" t="s">
        <v>225</v>
      </c>
      <c r="Q589" s="15" t="s">
        <v>122</v>
      </c>
      <c r="R589" s="15" t="s">
        <v>5</v>
      </c>
      <c r="S589" s="15" t="s">
        <v>27</v>
      </c>
      <c r="T589" s="6" t="s">
        <v>60</v>
      </c>
      <c r="U589" s="15" t="s">
        <v>13</v>
      </c>
      <c r="V589" s="15" t="s">
        <v>317</v>
      </c>
      <c r="W589" s="15" t="s">
        <v>335</v>
      </c>
      <c r="X589" s="3" t="s">
        <v>575</v>
      </c>
      <c r="Y589" s="15" t="s">
        <v>2</v>
      </c>
    </row>
    <row r="590" spans="1:25" s="15" customFormat="1" ht="34.299999999999997" customHeight="1">
      <c r="A590" s="15" t="s">
        <v>207</v>
      </c>
      <c r="B590" s="15" t="s">
        <v>51</v>
      </c>
      <c r="C590" s="15">
        <v>2018</v>
      </c>
      <c r="D590" s="3" t="s">
        <v>50</v>
      </c>
      <c r="E590" s="15" t="s">
        <v>0</v>
      </c>
      <c r="F590" s="15" t="s">
        <v>172</v>
      </c>
      <c r="G590" s="15" t="s">
        <v>2</v>
      </c>
      <c r="H590" s="15" t="s">
        <v>11</v>
      </c>
      <c r="I590" s="16" t="s">
        <v>171</v>
      </c>
      <c r="J590" s="16" t="s">
        <v>299</v>
      </c>
      <c r="K590" s="15">
        <v>2</v>
      </c>
      <c r="L590" s="15" t="s">
        <v>314</v>
      </c>
      <c r="M590" s="15">
        <v>49573566286.628571</v>
      </c>
      <c r="N590" s="15" t="s">
        <v>314</v>
      </c>
      <c r="O590" s="15">
        <v>7</v>
      </c>
      <c r="P590" s="15" t="s">
        <v>225</v>
      </c>
      <c r="Q590" s="15" t="s">
        <v>122</v>
      </c>
      <c r="R590" s="15" t="s">
        <v>5</v>
      </c>
      <c r="S590" s="15" t="s">
        <v>27</v>
      </c>
      <c r="T590" s="6" t="s">
        <v>60</v>
      </c>
      <c r="U590" s="15" t="s">
        <v>13</v>
      </c>
      <c r="V590" s="15" t="s">
        <v>317</v>
      </c>
      <c r="W590" s="15" t="s">
        <v>335</v>
      </c>
      <c r="X590" s="3" t="s">
        <v>576</v>
      </c>
      <c r="Y590" s="15" t="s">
        <v>2</v>
      </c>
    </row>
    <row r="591" spans="1:25" s="15" customFormat="1" ht="34.299999999999997" customHeight="1">
      <c r="A591" s="15" t="s">
        <v>207</v>
      </c>
      <c r="B591" s="15" t="s">
        <v>51</v>
      </c>
      <c r="C591" s="15">
        <v>2018</v>
      </c>
      <c r="D591" s="3" t="s">
        <v>50</v>
      </c>
      <c r="E591" s="15" t="s">
        <v>0</v>
      </c>
      <c r="F591" s="15" t="s">
        <v>172</v>
      </c>
      <c r="G591" s="15" t="s">
        <v>2</v>
      </c>
      <c r="H591" s="15" t="s">
        <v>11</v>
      </c>
      <c r="I591" s="16" t="s">
        <v>171</v>
      </c>
      <c r="J591" s="16" t="s">
        <v>299</v>
      </c>
      <c r="K591" s="15">
        <v>2</v>
      </c>
      <c r="L591" s="15" t="s">
        <v>314</v>
      </c>
      <c r="M591" s="15">
        <v>49573566286.628571</v>
      </c>
      <c r="N591" s="15" t="s">
        <v>314</v>
      </c>
      <c r="O591" s="15">
        <v>7</v>
      </c>
      <c r="P591" s="15" t="s">
        <v>225</v>
      </c>
      <c r="Q591" s="15" t="s">
        <v>122</v>
      </c>
      <c r="R591" s="15" t="s">
        <v>5</v>
      </c>
      <c r="S591" s="15" t="s">
        <v>27</v>
      </c>
      <c r="T591" s="6" t="s">
        <v>60</v>
      </c>
      <c r="U591" s="15" t="s">
        <v>13</v>
      </c>
      <c r="V591" s="15" t="s">
        <v>317</v>
      </c>
      <c r="W591" s="15" t="s">
        <v>335</v>
      </c>
      <c r="X591" s="3" t="s">
        <v>577</v>
      </c>
      <c r="Y591" s="15" t="s">
        <v>2</v>
      </c>
    </row>
    <row r="592" spans="1:25" s="15" customFormat="1" ht="34.299999999999997" customHeight="1">
      <c r="A592" s="15" t="s">
        <v>207</v>
      </c>
      <c r="B592" s="15" t="s">
        <v>51</v>
      </c>
      <c r="C592" s="15">
        <v>2018</v>
      </c>
      <c r="D592" s="3" t="s">
        <v>50</v>
      </c>
      <c r="E592" s="15" t="s">
        <v>0</v>
      </c>
      <c r="F592" s="15" t="s">
        <v>172</v>
      </c>
      <c r="G592" s="15" t="s">
        <v>2</v>
      </c>
      <c r="H592" s="15" t="s">
        <v>11</v>
      </c>
      <c r="I592" s="16" t="s">
        <v>171</v>
      </c>
      <c r="J592" s="16" t="s">
        <v>299</v>
      </c>
      <c r="K592" s="15">
        <v>2</v>
      </c>
      <c r="L592" s="15" t="s">
        <v>314</v>
      </c>
      <c r="M592" s="15">
        <v>49573566286.628571</v>
      </c>
      <c r="N592" s="15" t="s">
        <v>314</v>
      </c>
      <c r="O592" s="15">
        <v>7</v>
      </c>
      <c r="P592" s="15" t="s">
        <v>225</v>
      </c>
      <c r="Q592" s="15" t="s">
        <v>122</v>
      </c>
      <c r="R592" s="15" t="s">
        <v>5</v>
      </c>
      <c r="S592" s="15" t="s">
        <v>27</v>
      </c>
      <c r="T592" s="6" t="s">
        <v>60</v>
      </c>
      <c r="U592" s="15" t="s">
        <v>13</v>
      </c>
      <c r="V592" s="15" t="s">
        <v>315</v>
      </c>
      <c r="W592" s="15" t="s">
        <v>330</v>
      </c>
      <c r="X592" s="3" t="s">
        <v>578</v>
      </c>
      <c r="Y592" s="15" t="s">
        <v>2</v>
      </c>
    </row>
    <row r="593" spans="1:25" s="15" customFormat="1" ht="34.299999999999997" customHeight="1">
      <c r="A593" s="15" t="s">
        <v>207</v>
      </c>
      <c r="B593" s="15" t="s">
        <v>51</v>
      </c>
      <c r="C593" s="15">
        <v>2018</v>
      </c>
      <c r="D593" s="3" t="s">
        <v>50</v>
      </c>
      <c r="E593" s="15" t="s">
        <v>0</v>
      </c>
      <c r="F593" s="15" t="s">
        <v>172</v>
      </c>
      <c r="G593" s="15" t="s">
        <v>2</v>
      </c>
      <c r="H593" s="15" t="s">
        <v>11</v>
      </c>
      <c r="I593" s="16" t="s">
        <v>171</v>
      </c>
      <c r="J593" s="16" t="s">
        <v>299</v>
      </c>
      <c r="K593" s="15">
        <v>2</v>
      </c>
      <c r="L593" s="15" t="s">
        <v>314</v>
      </c>
      <c r="M593" s="15">
        <v>49573566286.628571</v>
      </c>
      <c r="N593" s="15" t="s">
        <v>314</v>
      </c>
      <c r="O593" s="15">
        <v>7</v>
      </c>
      <c r="P593" s="15" t="s">
        <v>225</v>
      </c>
      <c r="Q593" s="15" t="s">
        <v>122</v>
      </c>
      <c r="R593" s="15" t="s">
        <v>5</v>
      </c>
      <c r="S593" s="15" t="s">
        <v>27</v>
      </c>
      <c r="T593" s="6" t="s">
        <v>60</v>
      </c>
      <c r="U593" s="15" t="s">
        <v>13</v>
      </c>
      <c r="V593" s="15" t="s">
        <v>315</v>
      </c>
      <c r="W593" s="15" t="s">
        <v>330</v>
      </c>
      <c r="X593" s="3" t="s">
        <v>579</v>
      </c>
      <c r="Y593" s="15" t="s">
        <v>2</v>
      </c>
    </row>
    <row r="594" spans="1:25" s="15" customFormat="1" ht="34.299999999999997" customHeight="1">
      <c r="A594" s="15" t="s">
        <v>208</v>
      </c>
      <c r="B594" s="15" t="s">
        <v>51</v>
      </c>
      <c r="C594" s="15">
        <v>2018</v>
      </c>
      <c r="D594" s="3" t="s">
        <v>218</v>
      </c>
      <c r="E594" s="15" t="s">
        <v>0</v>
      </c>
      <c r="F594" s="15" t="s">
        <v>172</v>
      </c>
      <c r="G594" s="15" t="s">
        <v>2</v>
      </c>
      <c r="H594" s="15" t="s">
        <v>10</v>
      </c>
      <c r="I594" s="16" t="s">
        <v>145</v>
      </c>
      <c r="J594" s="16" t="s">
        <v>299</v>
      </c>
      <c r="K594" s="15">
        <v>100</v>
      </c>
      <c r="L594" s="15" t="s">
        <v>312</v>
      </c>
      <c r="M594" s="15">
        <v>1358266483282.0242</v>
      </c>
      <c r="N594" s="15" t="s">
        <v>301</v>
      </c>
      <c r="O594" s="15">
        <v>5</v>
      </c>
      <c r="P594" s="15" t="s">
        <v>225</v>
      </c>
      <c r="Q594" s="15" t="s">
        <v>122</v>
      </c>
      <c r="R594" s="15" t="s">
        <v>5</v>
      </c>
      <c r="S594" s="15" t="s">
        <v>27</v>
      </c>
      <c r="T594" s="15" t="s">
        <v>276</v>
      </c>
      <c r="U594" s="15" t="s">
        <v>132</v>
      </c>
      <c r="V594" s="15" t="s">
        <v>315</v>
      </c>
      <c r="W594" s="15" t="s">
        <v>69</v>
      </c>
      <c r="X594" s="15" t="s">
        <v>580</v>
      </c>
      <c r="Y594" s="15" t="s">
        <v>2</v>
      </c>
    </row>
    <row r="595" spans="1:25" s="15" customFormat="1" ht="34.299999999999997" customHeight="1">
      <c r="A595" s="15" t="s">
        <v>208</v>
      </c>
      <c r="B595" s="15" t="s">
        <v>51</v>
      </c>
      <c r="C595" s="15">
        <v>2018</v>
      </c>
      <c r="D595" s="3" t="s">
        <v>218</v>
      </c>
      <c r="E595" s="15" t="s">
        <v>0</v>
      </c>
      <c r="F595" s="15" t="s">
        <v>172</v>
      </c>
      <c r="G595" s="15" t="s">
        <v>2</v>
      </c>
      <c r="H595" s="15" t="s">
        <v>10</v>
      </c>
      <c r="I595" s="16" t="s">
        <v>145</v>
      </c>
      <c r="J595" s="16" t="s">
        <v>299</v>
      </c>
      <c r="K595" s="15">
        <v>100</v>
      </c>
      <c r="L595" s="15" t="s">
        <v>312</v>
      </c>
      <c r="M595" s="15">
        <v>1358266483282.0242</v>
      </c>
      <c r="N595" s="15" t="s">
        <v>301</v>
      </c>
      <c r="O595" s="15">
        <v>5</v>
      </c>
      <c r="P595" s="15" t="s">
        <v>225</v>
      </c>
      <c r="Q595" s="15" t="s">
        <v>122</v>
      </c>
      <c r="R595" s="15" t="s">
        <v>5</v>
      </c>
      <c r="S595" s="15" t="s">
        <v>27</v>
      </c>
      <c r="T595" s="15" t="s">
        <v>276</v>
      </c>
      <c r="U595" s="15" t="s">
        <v>132</v>
      </c>
      <c r="V595" s="15" t="s">
        <v>342</v>
      </c>
      <c r="W595" s="15" t="s">
        <v>327</v>
      </c>
      <c r="X595" s="15" t="s">
        <v>581</v>
      </c>
      <c r="Y595" s="15" t="s">
        <v>1</v>
      </c>
    </row>
    <row r="596" spans="1:25" s="15" customFormat="1" ht="34.299999999999997" customHeight="1">
      <c r="A596" s="15" t="s">
        <v>208</v>
      </c>
      <c r="B596" s="15" t="s">
        <v>51</v>
      </c>
      <c r="C596" s="15">
        <v>2018</v>
      </c>
      <c r="D596" s="3" t="s">
        <v>218</v>
      </c>
      <c r="E596" s="15" t="s">
        <v>0</v>
      </c>
      <c r="F596" s="15" t="s">
        <v>172</v>
      </c>
      <c r="G596" s="15" t="s">
        <v>2</v>
      </c>
      <c r="H596" s="15" t="s">
        <v>10</v>
      </c>
      <c r="I596" s="16" t="s">
        <v>145</v>
      </c>
      <c r="J596" s="16" t="s">
        <v>299</v>
      </c>
      <c r="K596" s="15">
        <v>100</v>
      </c>
      <c r="L596" s="15" t="s">
        <v>312</v>
      </c>
      <c r="M596" s="15">
        <v>1358266483282.0242</v>
      </c>
      <c r="N596" s="15" t="s">
        <v>301</v>
      </c>
      <c r="O596" s="15">
        <v>5</v>
      </c>
      <c r="P596" s="15" t="s">
        <v>225</v>
      </c>
      <c r="Q596" s="15" t="s">
        <v>122</v>
      </c>
      <c r="R596" s="15" t="s">
        <v>5</v>
      </c>
      <c r="S596" s="15" t="s">
        <v>27</v>
      </c>
      <c r="T596" s="15" t="s">
        <v>276</v>
      </c>
      <c r="U596" s="15" t="s">
        <v>132</v>
      </c>
      <c r="V596" s="15" t="s">
        <v>342</v>
      </c>
      <c r="W596" s="15" t="s">
        <v>327</v>
      </c>
      <c r="X596" s="15" t="s">
        <v>582</v>
      </c>
      <c r="Y596" s="15" t="s">
        <v>2</v>
      </c>
    </row>
    <row r="597" spans="1:25" s="15" customFormat="1" ht="34.299999999999997" customHeight="1">
      <c r="A597" s="15" t="s">
        <v>208</v>
      </c>
      <c r="B597" s="15" t="s">
        <v>51</v>
      </c>
      <c r="C597" s="15">
        <v>2018</v>
      </c>
      <c r="D597" s="3" t="s">
        <v>218</v>
      </c>
      <c r="E597" s="15" t="s">
        <v>0</v>
      </c>
      <c r="F597" s="15" t="s">
        <v>172</v>
      </c>
      <c r="G597" s="15" t="s">
        <v>2</v>
      </c>
      <c r="H597" s="15" t="s">
        <v>10</v>
      </c>
      <c r="I597" s="16" t="s">
        <v>145</v>
      </c>
      <c r="J597" s="16" t="s">
        <v>299</v>
      </c>
      <c r="K597" s="15">
        <v>100</v>
      </c>
      <c r="L597" s="15" t="s">
        <v>312</v>
      </c>
      <c r="M597" s="15">
        <v>1358266483282.0242</v>
      </c>
      <c r="N597" s="15" t="s">
        <v>301</v>
      </c>
      <c r="O597" s="15">
        <v>5</v>
      </c>
      <c r="P597" s="15" t="s">
        <v>225</v>
      </c>
      <c r="Q597" s="15" t="s">
        <v>122</v>
      </c>
      <c r="R597" s="15" t="s">
        <v>5</v>
      </c>
      <c r="S597" s="15" t="s">
        <v>27</v>
      </c>
      <c r="T597" s="15" t="s">
        <v>276</v>
      </c>
      <c r="U597" s="15" t="s">
        <v>132</v>
      </c>
      <c r="V597" s="15" t="s">
        <v>341</v>
      </c>
      <c r="W597" s="15" t="s">
        <v>323</v>
      </c>
      <c r="X597" s="15" t="s">
        <v>583</v>
      </c>
      <c r="Y597" s="15" t="s">
        <v>2</v>
      </c>
    </row>
    <row r="598" spans="1:25" s="15" customFormat="1" ht="34.299999999999997" customHeight="1">
      <c r="A598" s="15" t="s">
        <v>208</v>
      </c>
      <c r="B598" s="15" t="s">
        <v>51</v>
      </c>
      <c r="C598" s="15">
        <v>2018</v>
      </c>
      <c r="D598" s="3" t="s">
        <v>218</v>
      </c>
      <c r="E598" s="15" t="s">
        <v>0</v>
      </c>
      <c r="F598" s="15" t="s">
        <v>172</v>
      </c>
      <c r="G598" s="15" t="s">
        <v>2</v>
      </c>
      <c r="H598" s="15" t="s">
        <v>10</v>
      </c>
      <c r="I598" s="16" t="s">
        <v>145</v>
      </c>
      <c r="J598" s="16" t="s">
        <v>299</v>
      </c>
      <c r="K598" s="15">
        <v>1000</v>
      </c>
      <c r="L598" s="15" t="s">
        <v>298</v>
      </c>
      <c r="M598" s="15">
        <v>13582664832820.242</v>
      </c>
      <c r="N598" s="15" t="s">
        <v>301</v>
      </c>
      <c r="O598" s="15">
        <v>5</v>
      </c>
      <c r="P598" s="15" t="s">
        <v>225</v>
      </c>
      <c r="Q598" s="15" t="s">
        <v>122</v>
      </c>
      <c r="R598" s="15" t="s">
        <v>5</v>
      </c>
      <c r="S598" s="15" t="s">
        <v>27</v>
      </c>
      <c r="T598" s="15" t="s">
        <v>276</v>
      </c>
      <c r="U598" s="15" t="s">
        <v>132</v>
      </c>
      <c r="V598" s="15" t="s">
        <v>315</v>
      </c>
      <c r="W598" s="15" t="s">
        <v>69</v>
      </c>
      <c r="X598" s="15" t="s">
        <v>580</v>
      </c>
      <c r="Y598" s="15" t="s">
        <v>2</v>
      </c>
    </row>
    <row r="599" spans="1:25" s="15" customFormat="1" ht="34.299999999999997" customHeight="1">
      <c r="A599" s="15" t="s">
        <v>208</v>
      </c>
      <c r="B599" s="15" t="s">
        <v>51</v>
      </c>
      <c r="C599" s="15">
        <v>2018</v>
      </c>
      <c r="D599" s="3" t="s">
        <v>218</v>
      </c>
      <c r="E599" s="15" t="s">
        <v>0</v>
      </c>
      <c r="F599" s="15" t="s">
        <v>172</v>
      </c>
      <c r="G599" s="15" t="s">
        <v>2</v>
      </c>
      <c r="H599" s="15" t="s">
        <v>10</v>
      </c>
      <c r="I599" s="16" t="s">
        <v>145</v>
      </c>
      <c r="J599" s="16" t="s">
        <v>299</v>
      </c>
      <c r="K599" s="15">
        <v>1000</v>
      </c>
      <c r="L599" s="15" t="s">
        <v>298</v>
      </c>
      <c r="M599" s="15">
        <v>13582664832820.242</v>
      </c>
      <c r="N599" s="15" t="s">
        <v>301</v>
      </c>
      <c r="O599" s="15">
        <v>5</v>
      </c>
      <c r="P599" s="15" t="s">
        <v>225</v>
      </c>
      <c r="Q599" s="15" t="s">
        <v>122</v>
      </c>
      <c r="R599" s="15" t="s">
        <v>5</v>
      </c>
      <c r="S599" s="15" t="s">
        <v>27</v>
      </c>
      <c r="T599" s="15" t="s">
        <v>276</v>
      </c>
      <c r="U599" s="15" t="s">
        <v>132</v>
      </c>
      <c r="V599" s="15" t="s">
        <v>342</v>
      </c>
      <c r="W599" s="15" t="s">
        <v>327</v>
      </c>
      <c r="X599" s="15" t="s">
        <v>581</v>
      </c>
      <c r="Y599" s="15" t="s">
        <v>1</v>
      </c>
    </row>
    <row r="600" spans="1:25" s="15" customFormat="1" ht="34.299999999999997" customHeight="1">
      <c r="A600" s="15" t="s">
        <v>208</v>
      </c>
      <c r="B600" s="15" t="s">
        <v>51</v>
      </c>
      <c r="C600" s="15">
        <v>2018</v>
      </c>
      <c r="D600" s="3" t="s">
        <v>218</v>
      </c>
      <c r="E600" s="15" t="s">
        <v>0</v>
      </c>
      <c r="F600" s="15" t="s">
        <v>172</v>
      </c>
      <c r="G600" s="15" t="s">
        <v>2</v>
      </c>
      <c r="H600" s="15" t="s">
        <v>10</v>
      </c>
      <c r="I600" s="16" t="s">
        <v>145</v>
      </c>
      <c r="J600" s="16" t="s">
        <v>299</v>
      </c>
      <c r="K600" s="15">
        <v>1000</v>
      </c>
      <c r="L600" s="15" t="s">
        <v>298</v>
      </c>
      <c r="M600" s="15">
        <v>13582664832820.242</v>
      </c>
      <c r="N600" s="15" t="s">
        <v>301</v>
      </c>
      <c r="O600" s="15">
        <v>5</v>
      </c>
      <c r="P600" s="15" t="s">
        <v>225</v>
      </c>
      <c r="Q600" s="15" t="s">
        <v>122</v>
      </c>
      <c r="R600" s="15" t="s">
        <v>5</v>
      </c>
      <c r="S600" s="15" t="s">
        <v>27</v>
      </c>
      <c r="T600" s="15" t="s">
        <v>276</v>
      </c>
      <c r="U600" s="15" t="s">
        <v>132</v>
      </c>
      <c r="V600" s="15" t="s">
        <v>342</v>
      </c>
      <c r="W600" s="15" t="s">
        <v>327</v>
      </c>
      <c r="X600" s="15" t="s">
        <v>582</v>
      </c>
      <c r="Y600" s="15" t="s">
        <v>2</v>
      </c>
    </row>
    <row r="601" spans="1:25" s="15" customFormat="1" ht="34.299999999999997" customHeight="1">
      <c r="A601" s="15" t="s">
        <v>208</v>
      </c>
      <c r="B601" s="15" t="s">
        <v>51</v>
      </c>
      <c r="C601" s="15">
        <v>2018</v>
      </c>
      <c r="D601" s="3" t="s">
        <v>218</v>
      </c>
      <c r="E601" s="15" t="s">
        <v>0</v>
      </c>
      <c r="F601" s="15" t="s">
        <v>172</v>
      </c>
      <c r="G601" s="15" t="s">
        <v>2</v>
      </c>
      <c r="H601" s="15" t="s">
        <v>10</v>
      </c>
      <c r="I601" s="16" t="s">
        <v>145</v>
      </c>
      <c r="J601" s="16" t="s">
        <v>299</v>
      </c>
      <c r="K601" s="15">
        <v>1000</v>
      </c>
      <c r="L601" s="15" t="s">
        <v>298</v>
      </c>
      <c r="M601" s="15">
        <v>13582664832820.242</v>
      </c>
      <c r="N601" s="15" t="s">
        <v>301</v>
      </c>
      <c r="O601" s="15">
        <v>5</v>
      </c>
      <c r="P601" s="15" t="s">
        <v>225</v>
      </c>
      <c r="Q601" s="15" t="s">
        <v>122</v>
      </c>
      <c r="R601" s="15" t="s">
        <v>5</v>
      </c>
      <c r="S601" s="15" t="s">
        <v>27</v>
      </c>
      <c r="T601" s="15" t="s">
        <v>276</v>
      </c>
      <c r="U601" s="15" t="s">
        <v>132</v>
      </c>
      <c r="V601" s="15" t="s">
        <v>341</v>
      </c>
      <c r="W601" s="15" t="s">
        <v>323</v>
      </c>
      <c r="X601" s="15" t="s">
        <v>583</v>
      </c>
      <c r="Y601" s="15" t="s">
        <v>1</v>
      </c>
    </row>
    <row r="602" spans="1:25" s="15" customFormat="1" ht="34.299999999999997" customHeight="1">
      <c r="A602" s="15" t="s">
        <v>208</v>
      </c>
      <c r="B602" s="15" t="s">
        <v>51</v>
      </c>
      <c r="C602" s="15">
        <v>2018</v>
      </c>
      <c r="D602" s="3" t="s">
        <v>218</v>
      </c>
      <c r="E602" s="15" t="s">
        <v>0</v>
      </c>
      <c r="F602" s="15" t="s">
        <v>172</v>
      </c>
      <c r="G602" s="15" t="s">
        <v>2</v>
      </c>
      <c r="H602" s="15" t="s">
        <v>10</v>
      </c>
      <c r="I602" s="16" t="s">
        <v>145</v>
      </c>
      <c r="J602" s="16" t="s">
        <v>299</v>
      </c>
      <c r="K602" s="15">
        <v>10000</v>
      </c>
      <c r="L602" s="15" t="s">
        <v>298</v>
      </c>
      <c r="M602" s="15">
        <v>135826648328202.42</v>
      </c>
      <c r="N602" s="15" t="s">
        <v>301</v>
      </c>
      <c r="O602" s="15">
        <v>5</v>
      </c>
      <c r="P602" s="15" t="s">
        <v>225</v>
      </c>
      <c r="Q602" s="15" t="s">
        <v>122</v>
      </c>
      <c r="R602" s="15" t="s">
        <v>5</v>
      </c>
      <c r="S602" s="15" t="s">
        <v>27</v>
      </c>
      <c r="T602" s="15" t="s">
        <v>276</v>
      </c>
      <c r="U602" s="15" t="s">
        <v>132</v>
      </c>
      <c r="V602" s="15" t="s">
        <v>315</v>
      </c>
      <c r="W602" s="15" t="s">
        <v>69</v>
      </c>
      <c r="X602" s="15" t="s">
        <v>580</v>
      </c>
      <c r="Y602" s="15" t="s">
        <v>2</v>
      </c>
    </row>
    <row r="603" spans="1:25" s="15" customFormat="1" ht="34.299999999999997" customHeight="1">
      <c r="A603" s="15" t="s">
        <v>208</v>
      </c>
      <c r="B603" s="15" t="s">
        <v>51</v>
      </c>
      <c r="C603" s="15">
        <v>2018</v>
      </c>
      <c r="D603" s="3" t="s">
        <v>218</v>
      </c>
      <c r="E603" s="15" t="s">
        <v>0</v>
      </c>
      <c r="F603" s="15" t="s">
        <v>172</v>
      </c>
      <c r="G603" s="15" t="s">
        <v>2</v>
      </c>
      <c r="H603" s="15" t="s">
        <v>10</v>
      </c>
      <c r="I603" s="16" t="s">
        <v>145</v>
      </c>
      <c r="J603" s="16" t="s">
        <v>299</v>
      </c>
      <c r="K603" s="15">
        <v>10000</v>
      </c>
      <c r="L603" s="15" t="s">
        <v>298</v>
      </c>
      <c r="M603" s="15">
        <v>135826648328202.42</v>
      </c>
      <c r="N603" s="15" t="s">
        <v>301</v>
      </c>
      <c r="O603" s="15">
        <v>5</v>
      </c>
      <c r="P603" s="15" t="s">
        <v>225</v>
      </c>
      <c r="Q603" s="15" t="s">
        <v>122</v>
      </c>
      <c r="R603" s="15" t="s">
        <v>5</v>
      </c>
      <c r="S603" s="15" t="s">
        <v>27</v>
      </c>
      <c r="T603" s="15" t="s">
        <v>276</v>
      </c>
      <c r="U603" s="15" t="s">
        <v>132</v>
      </c>
      <c r="V603" s="15" t="s">
        <v>342</v>
      </c>
      <c r="W603" s="15" t="s">
        <v>327</v>
      </c>
      <c r="X603" s="15" t="s">
        <v>581</v>
      </c>
      <c r="Y603" s="15" t="s">
        <v>1</v>
      </c>
    </row>
    <row r="604" spans="1:25" s="15" customFormat="1" ht="34.299999999999997" customHeight="1">
      <c r="A604" s="15" t="s">
        <v>208</v>
      </c>
      <c r="B604" s="15" t="s">
        <v>51</v>
      </c>
      <c r="C604" s="15">
        <v>2018</v>
      </c>
      <c r="D604" s="3" t="s">
        <v>218</v>
      </c>
      <c r="E604" s="15" t="s">
        <v>0</v>
      </c>
      <c r="F604" s="15" t="s">
        <v>172</v>
      </c>
      <c r="G604" s="15" t="s">
        <v>2</v>
      </c>
      <c r="H604" s="15" t="s">
        <v>10</v>
      </c>
      <c r="I604" s="16" t="s">
        <v>145</v>
      </c>
      <c r="J604" s="16" t="s">
        <v>299</v>
      </c>
      <c r="K604" s="15">
        <v>10000</v>
      </c>
      <c r="L604" s="15" t="s">
        <v>298</v>
      </c>
      <c r="M604" s="15">
        <v>135826648328202.42</v>
      </c>
      <c r="N604" s="15" t="s">
        <v>301</v>
      </c>
      <c r="O604" s="15">
        <v>5</v>
      </c>
      <c r="P604" s="15" t="s">
        <v>225</v>
      </c>
      <c r="Q604" s="15" t="s">
        <v>122</v>
      </c>
      <c r="R604" s="15" t="s">
        <v>5</v>
      </c>
      <c r="S604" s="15" t="s">
        <v>27</v>
      </c>
      <c r="T604" s="15" t="s">
        <v>276</v>
      </c>
      <c r="U604" s="15" t="s">
        <v>132</v>
      </c>
      <c r="V604" s="15" t="s">
        <v>342</v>
      </c>
      <c r="W604" s="15" t="s">
        <v>327</v>
      </c>
      <c r="X604" s="15" t="s">
        <v>582</v>
      </c>
      <c r="Y604" s="15" t="s">
        <v>2</v>
      </c>
    </row>
    <row r="605" spans="1:25" s="15" customFormat="1" ht="34.299999999999997" customHeight="1">
      <c r="A605" s="15" t="s">
        <v>208</v>
      </c>
      <c r="B605" s="15" t="s">
        <v>51</v>
      </c>
      <c r="C605" s="15">
        <v>2018</v>
      </c>
      <c r="D605" s="3" t="s">
        <v>218</v>
      </c>
      <c r="E605" s="15" t="s">
        <v>0</v>
      </c>
      <c r="F605" s="15" t="s">
        <v>172</v>
      </c>
      <c r="G605" s="15" t="s">
        <v>2</v>
      </c>
      <c r="H605" s="15" t="s">
        <v>10</v>
      </c>
      <c r="I605" s="16" t="s">
        <v>145</v>
      </c>
      <c r="J605" s="16" t="s">
        <v>299</v>
      </c>
      <c r="K605" s="15">
        <v>10000</v>
      </c>
      <c r="L605" s="15" t="s">
        <v>298</v>
      </c>
      <c r="M605" s="15">
        <v>135826648328202.42</v>
      </c>
      <c r="N605" s="15" t="s">
        <v>301</v>
      </c>
      <c r="O605" s="15">
        <v>5</v>
      </c>
      <c r="P605" s="15" t="s">
        <v>225</v>
      </c>
      <c r="Q605" s="15" t="s">
        <v>122</v>
      </c>
      <c r="R605" s="15" t="s">
        <v>5</v>
      </c>
      <c r="S605" s="15" t="s">
        <v>27</v>
      </c>
      <c r="T605" s="15" t="s">
        <v>276</v>
      </c>
      <c r="U605" s="15" t="s">
        <v>132</v>
      </c>
      <c r="V605" s="15" t="s">
        <v>341</v>
      </c>
      <c r="W605" s="15" t="s">
        <v>323</v>
      </c>
      <c r="X605" s="15" t="s">
        <v>583</v>
      </c>
      <c r="Y605" s="15" t="s">
        <v>2</v>
      </c>
    </row>
    <row r="606" spans="1:25" s="15" customFormat="1" ht="34.299999999999997" customHeight="1">
      <c r="A606" s="15" t="s">
        <v>209</v>
      </c>
      <c r="B606" s="15" t="s">
        <v>235</v>
      </c>
      <c r="C606" s="15">
        <v>2019</v>
      </c>
      <c r="D606" s="3" t="s">
        <v>236</v>
      </c>
      <c r="E606" s="15" t="s">
        <v>0</v>
      </c>
      <c r="F606" s="15" t="s">
        <v>172</v>
      </c>
      <c r="G606" s="15" t="s">
        <v>2</v>
      </c>
      <c r="H606" s="15" t="s">
        <v>10</v>
      </c>
      <c r="I606" s="16" t="s">
        <v>89</v>
      </c>
      <c r="J606" s="16" t="s">
        <v>311</v>
      </c>
      <c r="K606" s="15">
        <v>50</v>
      </c>
      <c r="L606" s="6" t="s">
        <v>310</v>
      </c>
      <c r="M606" s="15">
        <v>730</v>
      </c>
      <c r="N606" s="6" t="s">
        <v>312</v>
      </c>
      <c r="O606" s="15">
        <v>21</v>
      </c>
      <c r="P606" s="15" t="s">
        <v>225</v>
      </c>
      <c r="Q606" s="15" t="s">
        <v>122</v>
      </c>
      <c r="R606" s="15" t="s">
        <v>5</v>
      </c>
      <c r="S606" s="15" t="s">
        <v>27</v>
      </c>
      <c r="T606" s="6" t="s">
        <v>60</v>
      </c>
      <c r="U606" s="6" t="s">
        <v>132</v>
      </c>
      <c r="V606" s="15" t="s">
        <v>317</v>
      </c>
      <c r="W606" s="15" t="s">
        <v>335</v>
      </c>
      <c r="X606" s="15" t="s">
        <v>585</v>
      </c>
      <c r="Y606" s="15" t="s">
        <v>1</v>
      </c>
    </row>
    <row r="607" spans="1:25" s="15" customFormat="1" ht="34.299999999999997" customHeight="1">
      <c r="A607" s="15" t="s">
        <v>209</v>
      </c>
      <c r="B607" s="15" t="s">
        <v>235</v>
      </c>
      <c r="C607" s="15">
        <v>2019</v>
      </c>
      <c r="D607" s="3" t="s">
        <v>236</v>
      </c>
      <c r="E607" s="15" t="s">
        <v>0</v>
      </c>
      <c r="F607" s="15" t="s">
        <v>172</v>
      </c>
      <c r="G607" s="15" t="s">
        <v>2</v>
      </c>
      <c r="H607" s="15" t="s">
        <v>10</v>
      </c>
      <c r="I607" s="16" t="s">
        <v>89</v>
      </c>
      <c r="J607" s="16" t="s">
        <v>311</v>
      </c>
      <c r="K607" s="15">
        <v>50</v>
      </c>
      <c r="L607" s="6" t="s">
        <v>310</v>
      </c>
      <c r="M607" s="15">
        <v>730</v>
      </c>
      <c r="N607" s="6" t="s">
        <v>312</v>
      </c>
      <c r="O607" s="15">
        <v>21</v>
      </c>
      <c r="P607" s="15" t="s">
        <v>225</v>
      </c>
      <c r="Q607" s="15" t="s">
        <v>122</v>
      </c>
      <c r="R607" s="15" t="s">
        <v>5</v>
      </c>
      <c r="S607" s="15" t="s">
        <v>27</v>
      </c>
      <c r="T607" s="6" t="s">
        <v>60</v>
      </c>
      <c r="U607" s="6" t="s">
        <v>132</v>
      </c>
      <c r="V607" s="15" t="s">
        <v>317</v>
      </c>
      <c r="W607" s="15" t="s">
        <v>335</v>
      </c>
      <c r="X607" s="15" t="s">
        <v>586</v>
      </c>
      <c r="Y607" s="15" t="s">
        <v>1</v>
      </c>
    </row>
    <row r="608" spans="1:25" s="15" customFormat="1" ht="34.299999999999997" customHeight="1">
      <c r="A608" s="15" t="s">
        <v>209</v>
      </c>
      <c r="B608" s="15" t="s">
        <v>235</v>
      </c>
      <c r="C608" s="15">
        <v>2019</v>
      </c>
      <c r="D608" s="3" t="s">
        <v>236</v>
      </c>
      <c r="E608" s="15" t="s">
        <v>0</v>
      </c>
      <c r="F608" s="15" t="s">
        <v>172</v>
      </c>
      <c r="G608" s="15" t="s">
        <v>2</v>
      </c>
      <c r="H608" s="15" t="s">
        <v>10</v>
      </c>
      <c r="I608" s="16" t="s">
        <v>89</v>
      </c>
      <c r="J608" s="16" t="s">
        <v>311</v>
      </c>
      <c r="K608" s="15">
        <v>50</v>
      </c>
      <c r="L608" s="6" t="s">
        <v>310</v>
      </c>
      <c r="M608" s="15">
        <v>730</v>
      </c>
      <c r="N608" s="6" t="s">
        <v>312</v>
      </c>
      <c r="O608" s="15">
        <v>21</v>
      </c>
      <c r="P608" s="15" t="s">
        <v>225</v>
      </c>
      <c r="Q608" s="15" t="s">
        <v>122</v>
      </c>
      <c r="R608" s="15" t="s">
        <v>5</v>
      </c>
      <c r="S608" s="15" t="s">
        <v>27</v>
      </c>
      <c r="T608" s="6" t="s">
        <v>60</v>
      </c>
      <c r="U608" s="6" t="s">
        <v>132</v>
      </c>
      <c r="V608" s="15" t="s">
        <v>340</v>
      </c>
      <c r="W608" s="15" t="s">
        <v>322</v>
      </c>
      <c r="X608" s="15" t="s">
        <v>587</v>
      </c>
      <c r="Y608" s="15" t="s">
        <v>1</v>
      </c>
    </row>
    <row r="609" spans="1:25" s="15" customFormat="1" ht="34.299999999999997" customHeight="1">
      <c r="A609" s="15" t="s">
        <v>209</v>
      </c>
      <c r="B609" s="15" t="s">
        <v>235</v>
      </c>
      <c r="C609" s="15">
        <v>2019</v>
      </c>
      <c r="D609" s="3" t="s">
        <v>236</v>
      </c>
      <c r="E609" s="15" t="s">
        <v>0</v>
      </c>
      <c r="F609" s="15" t="s">
        <v>172</v>
      </c>
      <c r="G609" s="15" t="s">
        <v>2</v>
      </c>
      <c r="H609" s="15" t="s">
        <v>10</v>
      </c>
      <c r="I609" s="16" t="s">
        <v>89</v>
      </c>
      <c r="J609" s="16" t="s">
        <v>311</v>
      </c>
      <c r="K609" s="15">
        <v>50</v>
      </c>
      <c r="L609" s="6" t="s">
        <v>310</v>
      </c>
      <c r="M609" s="15">
        <v>730</v>
      </c>
      <c r="N609" s="6" t="s">
        <v>312</v>
      </c>
      <c r="O609" s="15">
        <v>21</v>
      </c>
      <c r="P609" s="15" t="s">
        <v>225</v>
      </c>
      <c r="Q609" s="15" t="s">
        <v>122</v>
      </c>
      <c r="R609" s="15" t="s">
        <v>5</v>
      </c>
      <c r="S609" s="15" t="s">
        <v>27</v>
      </c>
      <c r="T609" s="6" t="s">
        <v>60</v>
      </c>
      <c r="U609" s="6" t="s">
        <v>132</v>
      </c>
      <c r="V609" s="15" t="s">
        <v>340</v>
      </c>
      <c r="W609" s="15" t="s">
        <v>322</v>
      </c>
      <c r="X609" s="15" t="s">
        <v>588</v>
      </c>
      <c r="Y609" s="15" t="s">
        <v>1</v>
      </c>
    </row>
    <row r="610" spans="1:25" s="15" customFormat="1" ht="34.299999999999997" customHeight="1">
      <c r="A610" s="15" t="s">
        <v>209</v>
      </c>
      <c r="B610" s="15" t="s">
        <v>235</v>
      </c>
      <c r="C610" s="15">
        <v>2019</v>
      </c>
      <c r="D610" s="3" t="s">
        <v>236</v>
      </c>
      <c r="E610" s="15" t="s">
        <v>0</v>
      </c>
      <c r="F610" s="15" t="s">
        <v>172</v>
      </c>
      <c r="G610" s="15" t="s">
        <v>2</v>
      </c>
      <c r="H610" s="15" t="s">
        <v>10</v>
      </c>
      <c r="I610" s="16" t="s">
        <v>89</v>
      </c>
      <c r="J610" s="16" t="s">
        <v>311</v>
      </c>
      <c r="K610" s="15">
        <v>50</v>
      </c>
      <c r="L610" s="6" t="s">
        <v>310</v>
      </c>
      <c r="M610" s="15">
        <v>730</v>
      </c>
      <c r="N610" s="6" t="s">
        <v>312</v>
      </c>
      <c r="O610" s="15">
        <v>21</v>
      </c>
      <c r="P610" s="15" t="s">
        <v>225</v>
      </c>
      <c r="Q610" s="15" t="s">
        <v>122</v>
      </c>
      <c r="R610" s="15" t="s">
        <v>5</v>
      </c>
      <c r="S610" s="15" t="s">
        <v>27</v>
      </c>
      <c r="T610" s="6" t="s">
        <v>60</v>
      </c>
      <c r="U610" s="6" t="s">
        <v>132</v>
      </c>
      <c r="V610" s="15" t="s">
        <v>317</v>
      </c>
      <c r="W610" s="15" t="s">
        <v>338</v>
      </c>
      <c r="X610" s="15" t="s">
        <v>590</v>
      </c>
      <c r="Y610" s="15" t="s">
        <v>1</v>
      </c>
    </row>
    <row r="611" spans="1:25" s="15" customFormat="1" ht="34.299999999999997" customHeight="1">
      <c r="A611" s="15" t="s">
        <v>209</v>
      </c>
      <c r="B611" s="15" t="s">
        <v>235</v>
      </c>
      <c r="C611" s="15">
        <v>2019</v>
      </c>
      <c r="D611" s="3" t="s">
        <v>236</v>
      </c>
      <c r="E611" s="15" t="s">
        <v>0</v>
      </c>
      <c r="F611" s="15" t="s">
        <v>172</v>
      </c>
      <c r="G611" s="15" t="s">
        <v>2</v>
      </c>
      <c r="H611" s="15" t="s">
        <v>10</v>
      </c>
      <c r="I611" s="16" t="s">
        <v>89</v>
      </c>
      <c r="J611" s="16" t="s">
        <v>311</v>
      </c>
      <c r="K611" s="15">
        <v>50</v>
      </c>
      <c r="L611" s="6" t="s">
        <v>310</v>
      </c>
      <c r="M611" s="15">
        <v>730</v>
      </c>
      <c r="N611" s="6" t="s">
        <v>312</v>
      </c>
      <c r="O611" s="15">
        <v>21</v>
      </c>
      <c r="P611" s="15" t="s">
        <v>225</v>
      </c>
      <c r="Q611" s="15" t="s">
        <v>122</v>
      </c>
      <c r="R611" s="15" t="s">
        <v>5</v>
      </c>
      <c r="S611" s="15" t="s">
        <v>27</v>
      </c>
      <c r="T611" s="6" t="s">
        <v>60</v>
      </c>
      <c r="U611" s="6" t="s">
        <v>132</v>
      </c>
      <c r="V611" s="15" t="s">
        <v>318</v>
      </c>
      <c r="W611" s="15" t="s">
        <v>339</v>
      </c>
      <c r="X611" s="15" t="s">
        <v>589</v>
      </c>
      <c r="Y611" s="15" t="s">
        <v>1</v>
      </c>
    </row>
    <row r="612" spans="1:25" s="15" customFormat="1" ht="34.299999999999997" customHeight="1">
      <c r="A612" s="15" t="s">
        <v>209</v>
      </c>
      <c r="B612" s="15" t="s">
        <v>235</v>
      </c>
      <c r="C612" s="15">
        <v>2019</v>
      </c>
      <c r="D612" s="3" t="s">
        <v>236</v>
      </c>
      <c r="E612" s="15" t="s">
        <v>0</v>
      </c>
      <c r="F612" s="15" t="s">
        <v>172</v>
      </c>
      <c r="G612" s="15" t="s">
        <v>2</v>
      </c>
      <c r="H612" s="15" t="s">
        <v>10</v>
      </c>
      <c r="I612" s="16" t="s">
        <v>89</v>
      </c>
      <c r="J612" s="16" t="s">
        <v>311</v>
      </c>
      <c r="K612" s="15">
        <v>500</v>
      </c>
      <c r="L612" s="15" t="s">
        <v>302</v>
      </c>
      <c r="M612" s="15">
        <v>7300</v>
      </c>
      <c r="N612" s="6" t="s">
        <v>302</v>
      </c>
      <c r="O612" s="15">
        <v>21</v>
      </c>
      <c r="P612" s="15" t="s">
        <v>225</v>
      </c>
      <c r="Q612" s="15" t="s">
        <v>122</v>
      </c>
      <c r="R612" s="15" t="s">
        <v>5</v>
      </c>
      <c r="S612" s="15" t="s">
        <v>27</v>
      </c>
      <c r="T612" s="6" t="s">
        <v>60</v>
      </c>
      <c r="U612" s="6" t="s">
        <v>132</v>
      </c>
      <c r="V612" s="15" t="s">
        <v>317</v>
      </c>
      <c r="W612" s="15" t="s">
        <v>335</v>
      </c>
      <c r="X612" s="15" t="s">
        <v>585</v>
      </c>
      <c r="Y612" s="15" t="s">
        <v>1</v>
      </c>
    </row>
    <row r="613" spans="1:25" s="15" customFormat="1" ht="34.299999999999997" customHeight="1">
      <c r="A613" s="15" t="s">
        <v>209</v>
      </c>
      <c r="B613" s="15" t="s">
        <v>235</v>
      </c>
      <c r="C613" s="15">
        <v>2019</v>
      </c>
      <c r="D613" s="3" t="s">
        <v>236</v>
      </c>
      <c r="E613" s="15" t="s">
        <v>0</v>
      </c>
      <c r="F613" s="15" t="s">
        <v>172</v>
      </c>
      <c r="G613" s="15" t="s">
        <v>2</v>
      </c>
      <c r="H613" s="15" t="s">
        <v>10</v>
      </c>
      <c r="I613" s="16" t="s">
        <v>89</v>
      </c>
      <c r="J613" s="16" t="s">
        <v>311</v>
      </c>
      <c r="K613" s="15">
        <v>500</v>
      </c>
      <c r="L613" s="15" t="s">
        <v>302</v>
      </c>
      <c r="M613" s="15">
        <v>7300</v>
      </c>
      <c r="N613" s="6" t="s">
        <v>302</v>
      </c>
      <c r="O613" s="15">
        <v>21</v>
      </c>
      <c r="P613" s="15" t="s">
        <v>225</v>
      </c>
      <c r="Q613" s="15" t="s">
        <v>122</v>
      </c>
      <c r="R613" s="15" t="s">
        <v>5</v>
      </c>
      <c r="S613" s="15" t="s">
        <v>27</v>
      </c>
      <c r="T613" s="6" t="s">
        <v>60</v>
      </c>
      <c r="U613" s="6" t="s">
        <v>132</v>
      </c>
      <c r="V613" s="15" t="s">
        <v>317</v>
      </c>
      <c r="W613" s="15" t="s">
        <v>335</v>
      </c>
      <c r="X613" s="15" t="s">
        <v>586</v>
      </c>
      <c r="Y613" s="15" t="s">
        <v>1</v>
      </c>
    </row>
    <row r="614" spans="1:25" s="15" customFormat="1" ht="34.299999999999997" customHeight="1">
      <c r="A614" s="15" t="s">
        <v>209</v>
      </c>
      <c r="B614" s="15" t="s">
        <v>235</v>
      </c>
      <c r="C614" s="15">
        <v>2019</v>
      </c>
      <c r="D614" s="3" t="s">
        <v>236</v>
      </c>
      <c r="E614" s="15" t="s">
        <v>0</v>
      </c>
      <c r="F614" s="15" t="s">
        <v>172</v>
      </c>
      <c r="G614" s="15" t="s">
        <v>2</v>
      </c>
      <c r="H614" s="15" t="s">
        <v>10</v>
      </c>
      <c r="I614" s="16" t="s">
        <v>89</v>
      </c>
      <c r="J614" s="16" t="s">
        <v>311</v>
      </c>
      <c r="K614" s="15">
        <v>500</v>
      </c>
      <c r="L614" s="15" t="s">
        <v>302</v>
      </c>
      <c r="M614" s="15">
        <v>7300</v>
      </c>
      <c r="N614" s="6" t="s">
        <v>302</v>
      </c>
      <c r="O614" s="15">
        <v>21</v>
      </c>
      <c r="P614" s="15" t="s">
        <v>225</v>
      </c>
      <c r="Q614" s="15" t="s">
        <v>122</v>
      </c>
      <c r="R614" s="15" t="s">
        <v>5</v>
      </c>
      <c r="S614" s="15" t="s">
        <v>27</v>
      </c>
      <c r="T614" s="6" t="s">
        <v>60</v>
      </c>
      <c r="U614" s="6" t="s">
        <v>132</v>
      </c>
      <c r="V614" s="15" t="s">
        <v>340</v>
      </c>
      <c r="W614" s="15" t="s">
        <v>322</v>
      </c>
      <c r="X614" s="15" t="s">
        <v>587</v>
      </c>
      <c r="Y614" s="15" t="s">
        <v>1</v>
      </c>
    </row>
    <row r="615" spans="1:25" s="15" customFormat="1" ht="34.299999999999997" customHeight="1">
      <c r="A615" s="15" t="s">
        <v>209</v>
      </c>
      <c r="B615" s="15" t="s">
        <v>235</v>
      </c>
      <c r="C615" s="15">
        <v>2019</v>
      </c>
      <c r="D615" s="3" t="s">
        <v>236</v>
      </c>
      <c r="E615" s="15" t="s">
        <v>0</v>
      </c>
      <c r="F615" s="15" t="s">
        <v>172</v>
      </c>
      <c r="G615" s="15" t="s">
        <v>2</v>
      </c>
      <c r="H615" s="15" t="s">
        <v>10</v>
      </c>
      <c r="I615" s="16" t="s">
        <v>89</v>
      </c>
      <c r="J615" s="16" t="s">
        <v>311</v>
      </c>
      <c r="K615" s="15">
        <v>500</v>
      </c>
      <c r="L615" s="15" t="s">
        <v>302</v>
      </c>
      <c r="M615" s="15">
        <v>7300</v>
      </c>
      <c r="N615" s="6" t="s">
        <v>302</v>
      </c>
      <c r="O615" s="15">
        <v>21</v>
      </c>
      <c r="P615" s="15" t="s">
        <v>225</v>
      </c>
      <c r="Q615" s="15" t="s">
        <v>122</v>
      </c>
      <c r="R615" s="15" t="s">
        <v>5</v>
      </c>
      <c r="S615" s="15" t="s">
        <v>27</v>
      </c>
      <c r="T615" s="6" t="s">
        <v>60</v>
      </c>
      <c r="U615" s="6" t="s">
        <v>132</v>
      </c>
      <c r="V615" s="15" t="s">
        <v>340</v>
      </c>
      <c r="W615" s="15" t="s">
        <v>322</v>
      </c>
      <c r="X615" s="15" t="s">
        <v>588</v>
      </c>
      <c r="Y615" s="15" t="s">
        <v>1</v>
      </c>
    </row>
    <row r="616" spans="1:25" s="15" customFormat="1" ht="34.299999999999997" customHeight="1">
      <c r="A616" s="15" t="s">
        <v>209</v>
      </c>
      <c r="B616" s="15" t="s">
        <v>235</v>
      </c>
      <c r="C616" s="15">
        <v>2019</v>
      </c>
      <c r="D616" s="3" t="s">
        <v>236</v>
      </c>
      <c r="E616" s="15" t="s">
        <v>0</v>
      </c>
      <c r="F616" s="15" t="s">
        <v>172</v>
      </c>
      <c r="G616" s="15" t="s">
        <v>2</v>
      </c>
      <c r="H616" s="15" t="s">
        <v>10</v>
      </c>
      <c r="I616" s="16" t="s">
        <v>89</v>
      </c>
      <c r="J616" s="16" t="s">
        <v>311</v>
      </c>
      <c r="K616" s="15">
        <v>500</v>
      </c>
      <c r="L616" s="15" t="s">
        <v>302</v>
      </c>
      <c r="M616" s="15">
        <v>7300</v>
      </c>
      <c r="N616" s="6" t="s">
        <v>302</v>
      </c>
      <c r="O616" s="15">
        <v>21</v>
      </c>
      <c r="P616" s="15" t="s">
        <v>225</v>
      </c>
      <c r="Q616" s="15" t="s">
        <v>122</v>
      </c>
      <c r="R616" s="15" t="s">
        <v>5</v>
      </c>
      <c r="S616" s="15" t="s">
        <v>27</v>
      </c>
      <c r="T616" s="6" t="s">
        <v>60</v>
      </c>
      <c r="U616" s="6" t="s">
        <v>132</v>
      </c>
      <c r="V616" s="15" t="s">
        <v>317</v>
      </c>
      <c r="W616" s="15" t="s">
        <v>338</v>
      </c>
      <c r="X616" s="15" t="s">
        <v>590</v>
      </c>
      <c r="Y616" s="15" t="s">
        <v>1</v>
      </c>
    </row>
    <row r="617" spans="1:25" s="15" customFormat="1" ht="34.299999999999997" customHeight="1">
      <c r="A617" s="15" t="s">
        <v>209</v>
      </c>
      <c r="B617" s="15" t="s">
        <v>235</v>
      </c>
      <c r="C617" s="15">
        <v>2019</v>
      </c>
      <c r="D617" s="3" t="s">
        <v>236</v>
      </c>
      <c r="E617" s="15" t="s">
        <v>0</v>
      </c>
      <c r="F617" s="15" t="s">
        <v>172</v>
      </c>
      <c r="G617" s="15" t="s">
        <v>2</v>
      </c>
      <c r="H617" s="15" t="s">
        <v>10</v>
      </c>
      <c r="I617" s="16" t="s">
        <v>89</v>
      </c>
      <c r="J617" s="16" t="s">
        <v>311</v>
      </c>
      <c r="K617" s="15">
        <v>500</v>
      </c>
      <c r="L617" s="15" t="s">
        <v>302</v>
      </c>
      <c r="M617" s="15">
        <v>7300</v>
      </c>
      <c r="N617" s="6" t="s">
        <v>302</v>
      </c>
      <c r="O617" s="15">
        <v>21</v>
      </c>
      <c r="P617" s="15" t="s">
        <v>225</v>
      </c>
      <c r="Q617" s="15" t="s">
        <v>122</v>
      </c>
      <c r="R617" s="15" t="s">
        <v>5</v>
      </c>
      <c r="S617" s="15" t="s">
        <v>27</v>
      </c>
      <c r="T617" s="6" t="s">
        <v>60</v>
      </c>
      <c r="U617" s="6" t="s">
        <v>132</v>
      </c>
      <c r="V617" s="15" t="s">
        <v>318</v>
      </c>
      <c r="W617" s="15" t="s">
        <v>339</v>
      </c>
      <c r="X617" s="15" t="s">
        <v>589</v>
      </c>
      <c r="Y617" s="15" t="s">
        <v>1</v>
      </c>
    </row>
    <row r="618" spans="1:25" s="15" customFormat="1" ht="34.299999999999997" customHeight="1">
      <c r="A618" s="15" t="s">
        <v>210</v>
      </c>
      <c r="B618" s="15" t="s">
        <v>78</v>
      </c>
      <c r="C618" s="15">
        <v>2018</v>
      </c>
      <c r="D618" s="15" t="s">
        <v>79</v>
      </c>
      <c r="E618" s="15" t="s">
        <v>7</v>
      </c>
      <c r="F618" s="15" t="s">
        <v>172</v>
      </c>
      <c r="G618" s="15" t="s">
        <v>1</v>
      </c>
      <c r="H618" s="15" t="s">
        <v>11</v>
      </c>
      <c r="I618" s="16" t="s">
        <v>95</v>
      </c>
      <c r="J618" s="16" t="s">
        <v>303</v>
      </c>
      <c r="K618" s="15">
        <v>1.0699999999999999E-2</v>
      </c>
      <c r="L618" s="15" t="s">
        <v>309</v>
      </c>
      <c r="M618" s="15" t="s">
        <v>132</v>
      </c>
      <c r="N618" s="15" t="s">
        <v>685</v>
      </c>
      <c r="O618" s="15">
        <v>21</v>
      </c>
      <c r="P618" s="6" t="s">
        <v>225</v>
      </c>
      <c r="Q618" s="15" t="s">
        <v>122</v>
      </c>
      <c r="R618" s="15" t="s">
        <v>5</v>
      </c>
      <c r="S618" s="15" t="s">
        <v>27</v>
      </c>
      <c r="T618" s="6" t="s">
        <v>60</v>
      </c>
      <c r="U618" s="15" t="s">
        <v>13</v>
      </c>
      <c r="V618" s="15" t="s">
        <v>317</v>
      </c>
      <c r="W618" s="15" t="s">
        <v>180</v>
      </c>
      <c r="X618" s="15" t="s">
        <v>591</v>
      </c>
      <c r="Y618" s="15" t="s">
        <v>2</v>
      </c>
    </row>
    <row r="619" spans="1:25" s="15" customFormat="1" ht="34.299999999999997" customHeight="1">
      <c r="A619" s="15" t="s">
        <v>210</v>
      </c>
      <c r="B619" s="15" t="s">
        <v>78</v>
      </c>
      <c r="C619" s="15">
        <v>2018</v>
      </c>
      <c r="D619" s="15" t="s">
        <v>79</v>
      </c>
      <c r="E619" s="15" t="s">
        <v>7</v>
      </c>
      <c r="F619" s="15" t="s">
        <v>172</v>
      </c>
      <c r="G619" s="15" t="s">
        <v>1</v>
      </c>
      <c r="H619" s="15" t="s">
        <v>11</v>
      </c>
      <c r="I619" s="16" t="s">
        <v>95</v>
      </c>
      <c r="J619" s="16" t="s">
        <v>303</v>
      </c>
      <c r="K619" s="15">
        <v>1.0699999999999999E-2</v>
      </c>
      <c r="L619" s="15" t="s">
        <v>309</v>
      </c>
      <c r="M619" s="15" t="s">
        <v>132</v>
      </c>
      <c r="N619" s="15" t="s">
        <v>685</v>
      </c>
      <c r="O619" s="15">
        <v>21</v>
      </c>
      <c r="P619" s="6" t="s">
        <v>225</v>
      </c>
      <c r="Q619" s="15" t="s">
        <v>122</v>
      </c>
      <c r="R619" s="15" t="s">
        <v>5</v>
      </c>
      <c r="S619" s="15" t="s">
        <v>27</v>
      </c>
      <c r="T619" s="6" t="s">
        <v>60</v>
      </c>
      <c r="U619" s="15" t="s">
        <v>13</v>
      </c>
      <c r="V619" s="15" t="s">
        <v>317</v>
      </c>
      <c r="W619" s="15" t="s">
        <v>335</v>
      </c>
      <c r="X619" s="15" t="s">
        <v>592</v>
      </c>
      <c r="Y619" s="15" t="s">
        <v>2</v>
      </c>
    </row>
    <row r="620" spans="1:25" s="15" customFormat="1" ht="34.299999999999997" customHeight="1">
      <c r="A620" s="15" t="s">
        <v>210</v>
      </c>
      <c r="B620" s="15" t="s">
        <v>78</v>
      </c>
      <c r="C620" s="15">
        <v>2018</v>
      </c>
      <c r="D620" s="15" t="s">
        <v>79</v>
      </c>
      <c r="E620" s="15" t="s">
        <v>7</v>
      </c>
      <c r="F620" s="15" t="s">
        <v>172</v>
      </c>
      <c r="G620" s="15" t="s">
        <v>1</v>
      </c>
      <c r="H620" s="15" t="s">
        <v>11</v>
      </c>
      <c r="I620" s="16" t="s">
        <v>95</v>
      </c>
      <c r="J620" s="16" t="s">
        <v>303</v>
      </c>
      <c r="K620" s="15">
        <v>1.0699999999999999E-2</v>
      </c>
      <c r="L620" s="15" t="s">
        <v>309</v>
      </c>
      <c r="M620" s="15" t="s">
        <v>132</v>
      </c>
      <c r="N620" s="15" t="s">
        <v>685</v>
      </c>
      <c r="O620" s="15">
        <v>21</v>
      </c>
      <c r="P620" s="6" t="s">
        <v>225</v>
      </c>
      <c r="Q620" s="15" t="s">
        <v>122</v>
      </c>
      <c r="R620" s="15" t="s">
        <v>5</v>
      </c>
      <c r="S620" s="15" t="s">
        <v>27</v>
      </c>
      <c r="T620" s="6" t="s">
        <v>60</v>
      </c>
      <c r="U620" s="15" t="s">
        <v>13</v>
      </c>
      <c r="V620" s="15" t="s">
        <v>317</v>
      </c>
      <c r="W620" s="15" t="s">
        <v>180</v>
      </c>
      <c r="X620" s="15" t="s">
        <v>593</v>
      </c>
      <c r="Y620" s="15" t="s">
        <v>2</v>
      </c>
    </row>
    <row r="621" spans="1:25" s="15" customFormat="1" ht="34.299999999999997" customHeight="1">
      <c r="A621" s="15" t="s">
        <v>210</v>
      </c>
      <c r="B621" s="15" t="s">
        <v>78</v>
      </c>
      <c r="C621" s="15">
        <v>2018</v>
      </c>
      <c r="D621" s="15" t="s">
        <v>79</v>
      </c>
      <c r="E621" s="15" t="s">
        <v>7</v>
      </c>
      <c r="F621" s="15" t="s">
        <v>172</v>
      </c>
      <c r="G621" s="15" t="s">
        <v>1</v>
      </c>
      <c r="H621" s="15" t="s">
        <v>11</v>
      </c>
      <c r="I621" s="16" t="s">
        <v>95</v>
      </c>
      <c r="J621" s="16" t="s">
        <v>303</v>
      </c>
      <c r="K621" s="15">
        <v>1.0699999999999999E-2</v>
      </c>
      <c r="L621" s="15" t="s">
        <v>309</v>
      </c>
      <c r="M621" s="15" t="s">
        <v>132</v>
      </c>
      <c r="N621" s="15" t="s">
        <v>685</v>
      </c>
      <c r="O621" s="15">
        <v>21</v>
      </c>
      <c r="P621" s="6" t="s">
        <v>225</v>
      </c>
      <c r="Q621" s="15" t="s">
        <v>122</v>
      </c>
      <c r="R621" s="15" t="s">
        <v>5</v>
      </c>
      <c r="S621" s="15" t="s">
        <v>27</v>
      </c>
      <c r="T621" s="6" t="s">
        <v>60</v>
      </c>
      <c r="U621" s="15" t="s">
        <v>13</v>
      </c>
      <c r="V621" s="15" t="s">
        <v>317</v>
      </c>
      <c r="W621" s="15" t="s">
        <v>180</v>
      </c>
      <c r="X621" s="15" t="s">
        <v>594</v>
      </c>
      <c r="Y621" s="15" t="s">
        <v>2</v>
      </c>
    </row>
    <row r="622" spans="1:25" s="15" customFormat="1" ht="34.299999999999997" customHeight="1">
      <c r="A622" s="15" t="s">
        <v>210</v>
      </c>
      <c r="B622" s="15" t="s">
        <v>78</v>
      </c>
      <c r="C622" s="15">
        <v>2018</v>
      </c>
      <c r="D622" s="15" t="s">
        <v>79</v>
      </c>
      <c r="E622" s="15" t="s">
        <v>7</v>
      </c>
      <c r="F622" s="15" t="s">
        <v>172</v>
      </c>
      <c r="G622" s="15" t="s">
        <v>1</v>
      </c>
      <c r="H622" s="15" t="s">
        <v>11</v>
      </c>
      <c r="I622" s="16" t="s">
        <v>95</v>
      </c>
      <c r="J622" s="16" t="s">
        <v>303</v>
      </c>
      <c r="K622" s="15">
        <v>1.0699999999999999E-2</v>
      </c>
      <c r="L622" s="15" t="s">
        <v>309</v>
      </c>
      <c r="M622" s="15" t="s">
        <v>132</v>
      </c>
      <c r="N622" s="15" t="s">
        <v>685</v>
      </c>
      <c r="O622" s="15">
        <v>21</v>
      </c>
      <c r="P622" s="6" t="s">
        <v>225</v>
      </c>
      <c r="Q622" s="15" t="s">
        <v>122</v>
      </c>
      <c r="R622" s="15" t="s">
        <v>5</v>
      </c>
      <c r="S622" s="15" t="s">
        <v>27</v>
      </c>
      <c r="T622" s="6" t="s">
        <v>60</v>
      </c>
      <c r="U622" s="15" t="s">
        <v>13</v>
      </c>
      <c r="V622" s="15" t="s">
        <v>317</v>
      </c>
      <c r="W622" s="15" t="s">
        <v>335</v>
      </c>
      <c r="X622" s="15" t="s">
        <v>595</v>
      </c>
      <c r="Y622" s="15" t="s">
        <v>2</v>
      </c>
    </row>
    <row r="623" spans="1:25" s="15" customFormat="1" ht="34.299999999999997" customHeight="1">
      <c r="A623" s="15" t="s">
        <v>210</v>
      </c>
      <c r="B623" s="15" t="s">
        <v>78</v>
      </c>
      <c r="C623" s="15">
        <v>2018</v>
      </c>
      <c r="D623" s="15" t="s">
        <v>79</v>
      </c>
      <c r="E623" s="15" t="s">
        <v>7</v>
      </c>
      <c r="F623" s="15" t="s">
        <v>172</v>
      </c>
      <c r="G623" s="15" t="s">
        <v>1</v>
      </c>
      <c r="H623" s="15" t="s">
        <v>11</v>
      </c>
      <c r="I623" s="16" t="s">
        <v>95</v>
      </c>
      <c r="J623" s="16" t="s">
        <v>303</v>
      </c>
      <c r="K623" s="15">
        <v>1.0699999999999999E-2</v>
      </c>
      <c r="L623" s="15" t="s">
        <v>309</v>
      </c>
      <c r="M623" s="15" t="s">
        <v>132</v>
      </c>
      <c r="N623" s="15" t="s">
        <v>685</v>
      </c>
      <c r="O623" s="15">
        <v>21</v>
      </c>
      <c r="P623" s="6" t="s">
        <v>225</v>
      </c>
      <c r="Q623" s="15" t="s">
        <v>122</v>
      </c>
      <c r="R623" s="15" t="s">
        <v>5</v>
      </c>
      <c r="S623" s="15" t="s">
        <v>27</v>
      </c>
      <c r="T623" s="6" t="s">
        <v>60</v>
      </c>
      <c r="U623" s="15" t="s">
        <v>13</v>
      </c>
      <c r="V623" s="15" t="s">
        <v>317</v>
      </c>
      <c r="W623" s="15" t="s">
        <v>180</v>
      </c>
      <c r="X623" s="15" t="s">
        <v>596</v>
      </c>
      <c r="Y623" s="15" t="s">
        <v>2</v>
      </c>
    </row>
    <row r="624" spans="1:25" s="15" customFormat="1" ht="34.299999999999997" customHeight="1">
      <c r="A624" s="15" t="s">
        <v>210</v>
      </c>
      <c r="B624" s="15" t="s">
        <v>78</v>
      </c>
      <c r="C624" s="15">
        <v>2018</v>
      </c>
      <c r="D624" s="15" t="s">
        <v>79</v>
      </c>
      <c r="E624" s="15" t="s">
        <v>7</v>
      </c>
      <c r="F624" s="15" t="s">
        <v>172</v>
      </c>
      <c r="G624" s="15" t="s">
        <v>1</v>
      </c>
      <c r="H624" s="15" t="s">
        <v>11</v>
      </c>
      <c r="I624" s="16" t="s">
        <v>95</v>
      </c>
      <c r="J624" s="16" t="s">
        <v>303</v>
      </c>
      <c r="K624" s="15">
        <v>1.0699999999999999E-2</v>
      </c>
      <c r="L624" s="15" t="s">
        <v>309</v>
      </c>
      <c r="M624" s="15" t="s">
        <v>132</v>
      </c>
      <c r="N624" s="15" t="s">
        <v>685</v>
      </c>
      <c r="O624" s="15">
        <v>21</v>
      </c>
      <c r="P624" s="6" t="s">
        <v>225</v>
      </c>
      <c r="Q624" s="15" t="s">
        <v>122</v>
      </c>
      <c r="R624" s="15" t="s">
        <v>5</v>
      </c>
      <c r="S624" s="15" t="s">
        <v>27</v>
      </c>
      <c r="T624" s="6" t="s">
        <v>60</v>
      </c>
      <c r="U624" s="15" t="s">
        <v>13</v>
      </c>
      <c r="V624" s="15" t="s">
        <v>341</v>
      </c>
      <c r="W624" s="15" t="s">
        <v>325</v>
      </c>
      <c r="X624" s="15" t="s">
        <v>597</v>
      </c>
      <c r="Y624" s="15" t="s">
        <v>2</v>
      </c>
    </row>
    <row r="625" spans="1:25" s="15" customFormat="1" ht="34.299999999999997" customHeight="1">
      <c r="A625" s="15" t="s">
        <v>210</v>
      </c>
      <c r="B625" s="15" t="s">
        <v>78</v>
      </c>
      <c r="C625" s="15">
        <v>2018</v>
      </c>
      <c r="D625" s="15" t="s">
        <v>79</v>
      </c>
      <c r="E625" s="15" t="s">
        <v>7</v>
      </c>
      <c r="F625" s="15" t="s">
        <v>172</v>
      </c>
      <c r="G625" s="15" t="s">
        <v>1</v>
      </c>
      <c r="H625" s="15" t="s">
        <v>11</v>
      </c>
      <c r="I625" s="16" t="s">
        <v>95</v>
      </c>
      <c r="J625" s="16" t="s">
        <v>303</v>
      </c>
      <c r="K625" s="15">
        <v>1.0699999999999999E-2</v>
      </c>
      <c r="L625" s="15" t="s">
        <v>309</v>
      </c>
      <c r="M625" s="15" t="s">
        <v>132</v>
      </c>
      <c r="N625" s="15" t="s">
        <v>685</v>
      </c>
      <c r="O625" s="15">
        <v>21</v>
      </c>
      <c r="P625" s="6" t="s">
        <v>225</v>
      </c>
      <c r="Q625" s="15" t="s">
        <v>122</v>
      </c>
      <c r="R625" s="15" t="s">
        <v>5</v>
      </c>
      <c r="S625" s="15" t="s">
        <v>27</v>
      </c>
      <c r="T625" s="6" t="s">
        <v>60</v>
      </c>
      <c r="U625" s="15" t="s">
        <v>13</v>
      </c>
      <c r="V625" s="15" t="s">
        <v>341</v>
      </c>
      <c r="W625" s="15" t="s">
        <v>325</v>
      </c>
      <c r="X625" s="15" t="s">
        <v>598</v>
      </c>
      <c r="Y625" s="15" t="s">
        <v>2</v>
      </c>
    </row>
    <row r="626" spans="1:25" s="15" customFormat="1" ht="34.299999999999997" customHeight="1">
      <c r="A626" s="15" t="s">
        <v>210</v>
      </c>
      <c r="B626" s="15" t="s">
        <v>78</v>
      </c>
      <c r="C626" s="15">
        <v>2018</v>
      </c>
      <c r="D626" s="15" t="s">
        <v>79</v>
      </c>
      <c r="E626" s="15" t="s">
        <v>7</v>
      </c>
      <c r="F626" s="15" t="s">
        <v>172</v>
      </c>
      <c r="G626" s="15" t="s">
        <v>1</v>
      </c>
      <c r="H626" s="15" t="s">
        <v>11</v>
      </c>
      <c r="I626" s="16" t="s">
        <v>95</v>
      </c>
      <c r="J626" s="16" t="s">
        <v>303</v>
      </c>
      <c r="K626" s="15">
        <v>1.0699999999999999E-2</v>
      </c>
      <c r="L626" s="15" t="s">
        <v>309</v>
      </c>
      <c r="M626" s="15" t="s">
        <v>132</v>
      </c>
      <c r="N626" s="15" t="s">
        <v>685</v>
      </c>
      <c r="O626" s="15">
        <v>21</v>
      </c>
      <c r="P626" s="6" t="s">
        <v>225</v>
      </c>
      <c r="Q626" s="15" t="s">
        <v>122</v>
      </c>
      <c r="R626" s="15" t="s">
        <v>5</v>
      </c>
      <c r="S626" s="15" t="s">
        <v>27</v>
      </c>
      <c r="T626" s="6" t="s">
        <v>60</v>
      </c>
      <c r="U626" s="15" t="s">
        <v>13</v>
      </c>
      <c r="V626" s="15" t="s">
        <v>315</v>
      </c>
      <c r="W626" s="15" t="s">
        <v>329</v>
      </c>
      <c r="X626" s="15" t="s">
        <v>599</v>
      </c>
      <c r="Y626" s="15" t="s">
        <v>2</v>
      </c>
    </row>
    <row r="627" spans="1:25" s="15" customFormat="1" ht="34.299999999999997" customHeight="1">
      <c r="A627" s="15" t="s">
        <v>211</v>
      </c>
      <c r="B627" s="15" t="s">
        <v>24</v>
      </c>
      <c r="C627" s="15">
        <v>2017</v>
      </c>
      <c r="D627" s="3" t="s">
        <v>197</v>
      </c>
      <c r="E627" s="15" t="s">
        <v>33</v>
      </c>
      <c r="F627" s="15" t="s">
        <v>70</v>
      </c>
      <c r="G627" s="15" t="s">
        <v>1</v>
      </c>
      <c r="H627" s="15" t="s">
        <v>11</v>
      </c>
      <c r="I627" s="16" t="s">
        <v>198</v>
      </c>
      <c r="J627" s="16" t="s">
        <v>684</v>
      </c>
      <c r="K627" s="15" t="s">
        <v>132</v>
      </c>
      <c r="L627" s="15" t="s">
        <v>685</v>
      </c>
      <c r="M627" s="15" t="s">
        <v>132</v>
      </c>
      <c r="N627" s="15" t="s">
        <v>685</v>
      </c>
      <c r="O627" s="15">
        <v>28</v>
      </c>
      <c r="P627" s="15" t="s">
        <v>222</v>
      </c>
      <c r="Q627" s="3" t="s">
        <v>199</v>
      </c>
      <c r="R627" s="15" t="s">
        <v>5</v>
      </c>
      <c r="S627" s="15" t="s">
        <v>27</v>
      </c>
      <c r="T627" s="15" t="s">
        <v>68</v>
      </c>
      <c r="U627" s="15" t="s">
        <v>230</v>
      </c>
      <c r="V627" s="15" t="s">
        <v>341</v>
      </c>
      <c r="W627" s="15" t="s">
        <v>272</v>
      </c>
      <c r="X627" s="15" t="s">
        <v>600</v>
      </c>
      <c r="Y627" s="15" t="s">
        <v>1</v>
      </c>
    </row>
    <row r="628" spans="1:25" s="15" customFormat="1" ht="34.299999999999997" customHeight="1">
      <c r="A628" s="15" t="s">
        <v>211</v>
      </c>
      <c r="B628" s="15" t="s">
        <v>24</v>
      </c>
      <c r="C628" s="15">
        <v>2017</v>
      </c>
      <c r="D628" s="3" t="s">
        <v>197</v>
      </c>
      <c r="E628" s="15" t="s">
        <v>33</v>
      </c>
      <c r="F628" s="15" t="s">
        <v>70</v>
      </c>
      <c r="G628" s="15" t="s">
        <v>1</v>
      </c>
      <c r="H628" s="15" t="s">
        <v>11</v>
      </c>
      <c r="I628" s="16" t="s">
        <v>198</v>
      </c>
      <c r="J628" s="16" t="s">
        <v>684</v>
      </c>
      <c r="K628" s="15" t="s">
        <v>132</v>
      </c>
      <c r="L628" s="15" t="s">
        <v>685</v>
      </c>
      <c r="M628" s="15" t="s">
        <v>132</v>
      </c>
      <c r="N628" s="15" t="s">
        <v>685</v>
      </c>
      <c r="O628" s="15">
        <v>28</v>
      </c>
      <c r="P628" s="15" t="s">
        <v>222</v>
      </c>
      <c r="Q628" s="3" t="s">
        <v>199</v>
      </c>
      <c r="R628" s="15" t="s">
        <v>5</v>
      </c>
      <c r="S628" s="15" t="s">
        <v>27</v>
      </c>
      <c r="T628" s="15" t="s">
        <v>68</v>
      </c>
      <c r="U628" s="15" t="s">
        <v>230</v>
      </c>
      <c r="V628" s="15" t="s">
        <v>317</v>
      </c>
      <c r="W628" s="15" t="s">
        <v>180</v>
      </c>
      <c r="X628" s="15" t="s">
        <v>601</v>
      </c>
      <c r="Y628" s="15" t="s">
        <v>2</v>
      </c>
    </row>
    <row r="629" spans="1:25" s="15" customFormat="1" ht="34.299999999999997" customHeight="1">
      <c r="A629" s="15" t="s">
        <v>211</v>
      </c>
      <c r="B629" s="15" t="s">
        <v>24</v>
      </c>
      <c r="C629" s="15">
        <v>2017</v>
      </c>
      <c r="D629" s="3" t="s">
        <v>197</v>
      </c>
      <c r="E629" s="15" t="s">
        <v>33</v>
      </c>
      <c r="F629" s="15" t="s">
        <v>70</v>
      </c>
      <c r="G629" s="15" t="s">
        <v>1</v>
      </c>
      <c r="H629" s="15" t="s">
        <v>11</v>
      </c>
      <c r="I629" s="16" t="s">
        <v>198</v>
      </c>
      <c r="J629" s="16" t="s">
        <v>684</v>
      </c>
      <c r="K629" s="15" t="s">
        <v>132</v>
      </c>
      <c r="L629" s="15" t="s">
        <v>685</v>
      </c>
      <c r="M629" s="15" t="s">
        <v>132</v>
      </c>
      <c r="N629" s="15" t="s">
        <v>685</v>
      </c>
      <c r="O629" s="15">
        <v>28</v>
      </c>
      <c r="P629" s="15" t="s">
        <v>222</v>
      </c>
      <c r="Q629" s="3" t="s">
        <v>199</v>
      </c>
      <c r="R629" s="15" t="s">
        <v>5</v>
      </c>
      <c r="S629" s="15" t="s">
        <v>27</v>
      </c>
      <c r="T629" s="15" t="s">
        <v>68</v>
      </c>
      <c r="U629" s="15" t="s">
        <v>230</v>
      </c>
      <c r="V629" s="15" t="s">
        <v>315</v>
      </c>
      <c r="W629" s="15" t="s">
        <v>330</v>
      </c>
      <c r="X629" s="15" t="s">
        <v>602</v>
      </c>
      <c r="Y629" s="15" t="s">
        <v>2</v>
      </c>
    </row>
    <row r="630" spans="1:25" s="15" customFormat="1" ht="34.299999999999997" customHeight="1">
      <c r="A630" s="15" t="s">
        <v>211</v>
      </c>
      <c r="B630" s="15" t="s">
        <v>24</v>
      </c>
      <c r="C630" s="15">
        <v>2017</v>
      </c>
      <c r="D630" s="3" t="s">
        <v>197</v>
      </c>
      <c r="E630" s="15" t="s">
        <v>33</v>
      </c>
      <c r="F630" s="15" t="s">
        <v>70</v>
      </c>
      <c r="G630" s="15" t="s">
        <v>1</v>
      </c>
      <c r="H630" s="15" t="s">
        <v>11</v>
      </c>
      <c r="I630" s="16" t="s">
        <v>198</v>
      </c>
      <c r="J630" s="16" t="s">
        <v>684</v>
      </c>
      <c r="K630" s="15" t="s">
        <v>132</v>
      </c>
      <c r="L630" s="15" t="s">
        <v>685</v>
      </c>
      <c r="M630" s="15" t="s">
        <v>132</v>
      </c>
      <c r="N630" s="15" t="s">
        <v>685</v>
      </c>
      <c r="O630" s="15">
        <v>28</v>
      </c>
      <c r="P630" s="15" t="s">
        <v>222</v>
      </c>
      <c r="Q630" s="3" t="s">
        <v>199</v>
      </c>
      <c r="R630" s="15" t="s">
        <v>5</v>
      </c>
      <c r="S630" s="15" t="s">
        <v>27</v>
      </c>
      <c r="T630" s="15" t="s">
        <v>68</v>
      </c>
      <c r="U630" s="15" t="s">
        <v>230</v>
      </c>
      <c r="V630" s="15" t="s">
        <v>315</v>
      </c>
      <c r="W630" s="15" t="s">
        <v>331</v>
      </c>
      <c r="X630" s="15" t="s">
        <v>499</v>
      </c>
      <c r="Y630" s="15" t="s">
        <v>1</v>
      </c>
    </row>
    <row r="631" spans="1:25" s="15" customFormat="1" ht="34.299999999999997" customHeight="1">
      <c r="A631" s="15" t="s">
        <v>211</v>
      </c>
      <c r="B631" s="15" t="s">
        <v>24</v>
      </c>
      <c r="C631" s="15">
        <v>2017</v>
      </c>
      <c r="D631" s="3" t="s">
        <v>197</v>
      </c>
      <c r="E631" s="15" t="s">
        <v>7</v>
      </c>
      <c r="F631" s="15" t="s">
        <v>70</v>
      </c>
      <c r="G631" s="15" t="s">
        <v>1</v>
      </c>
      <c r="H631" s="15" t="s">
        <v>11</v>
      </c>
      <c r="I631" s="16" t="s">
        <v>200</v>
      </c>
      <c r="J631" s="16" t="s">
        <v>684</v>
      </c>
      <c r="K631" s="15" t="s">
        <v>132</v>
      </c>
      <c r="L631" s="15" t="s">
        <v>685</v>
      </c>
      <c r="M631" s="15" t="s">
        <v>132</v>
      </c>
      <c r="N631" s="15" t="s">
        <v>685</v>
      </c>
      <c r="O631" s="15">
        <v>28</v>
      </c>
      <c r="P631" s="15" t="s">
        <v>222</v>
      </c>
      <c r="Q631" s="3" t="s">
        <v>199</v>
      </c>
      <c r="R631" s="15" t="s">
        <v>5</v>
      </c>
      <c r="S631" s="15" t="s">
        <v>27</v>
      </c>
      <c r="T631" s="15" t="s">
        <v>68</v>
      </c>
      <c r="U631" s="15" t="s">
        <v>230</v>
      </c>
      <c r="V631" s="15" t="s">
        <v>341</v>
      </c>
      <c r="W631" s="15" t="s">
        <v>272</v>
      </c>
      <c r="X631" s="15" t="s">
        <v>600</v>
      </c>
      <c r="Y631" s="15" t="s">
        <v>1</v>
      </c>
    </row>
    <row r="632" spans="1:25" s="15" customFormat="1" ht="34.299999999999997" customHeight="1">
      <c r="A632" s="15" t="s">
        <v>211</v>
      </c>
      <c r="B632" s="15" t="s">
        <v>24</v>
      </c>
      <c r="C632" s="15">
        <v>2017</v>
      </c>
      <c r="D632" s="3" t="s">
        <v>197</v>
      </c>
      <c r="E632" s="15" t="s">
        <v>7</v>
      </c>
      <c r="F632" s="15" t="s">
        <v>70</v>
      </c>
      <c r="G632" s="15" t="s">
        <v>1</v>
      </c>
      <c r="H632" s="15" t="s">
        <v>11</v>
      </c>
      <c r="I632" s="16" t="s">
        <v>200</v>
      </c>
      <c r="J632" s="16" t="s">
        <v>684</v>
      </c>
      <c r="K632" s="15" t="s">
        <v>132</v>
      </c>
      <c r="L632" s="15" t="s">
        <v>685</v>
      </c>
      <c r="M632" s="15" t="s">
        <v>132</v>
      </c>
      <c r="N632" s="15" t="s">
        <v>685</v>
      </c>
      <c r="O632" s="15">
        <v>28</v>
      </c>
      <c r="P632" s="15" t="s">
        <v>222</v>
      </c>
      <c r="Q632" s="3" t="s">
        <v>199</v>
      </c>
      <c r="R632" s="15" t="s">
        <v>5</v>
      </c>
      <c r="S632" s="15" t="s">
        <v>27</v>
      </c>
      <c r="T632" s="15" t="s">
        <v>68</v>
      </c>
      <c r="U632" s="15" t="s">
        <v>230</v>
      </c>
      <c r="V632" s="15" t="s">
        <v>317</v>
      </c>
      <c r="W632" s="15" t="s">
        <v>180</v>
      </c>
      <c r="X632" s="15" t="s">
        <v>601</v>
      </c>
      <c r="Y632" s="15" t="s">
        <v>2</v>
      </c>
    </row>
    <row r="633" spans="1:25" s="15" customFormat="1" ht="34.299999999999997" customHeight="1">
      <c r="A633" s="15" t="s">
        <v>211</v>
      </c>
      <c r="B633" s="15" t="s">
        <v>24</v>
      </c>
      <c r="C633" s="15">
        <v>2017</v>
      </c>
      <c r="D633" s="3" t="s">
        <v>197</v>
      </c>
      <c r="E633" s="15" t="s">
        <v>7</v>
      </c>
      <c r="F633" s="15" t="s">
        <v>70</v>
      </c>
      <c r="G633" s="15" t="s">
        <v>1</v>
      </c>
      <c r="H633" s="15" t="s">
        <v>11</v>
      </c>
      <c r="I633" s="16" t="s">
        <v>200</v>
      </c>
      <c r="J633" s="16" t="s">
        <v>684</v>
      </c>
      <c r="K633" s="15" t="s">
        <v>132</v>
      </c>
      <c r="L633" s="15" t="s">
        <v>685</v>
      </c>
      <c r="M633" s="15" t="s">
        <v>132</v>
      </c>
      <c r="N633" s="15" t="s">
        <v>685</v>
      </c>
      <c r="O633" s="15">
        <v>28</v>
      </c>
      <c r="P633" s="15" t="s">
        <v>222</v>
      </c>
      <c r="Q633" s="3" t="s">
        <v>199</v>
      </c>
      <c r="R633" s="15" t="s">
        <v>5</v>
      </c>
      <c r="S633" s="15" t="s">
        <v>27</v>
      </c>
      <c r="T633" s="15" t="s">
        <v>68</v>
      </c>
      <c r="U633" s="15" t="s">
        <v>230</v>
      </c>
      <c r="V633" s="15" t="s">
        <v>315</v>
      </c>
      <c r="W633" s="15" t="s">
        <v>330</v>
      </c>
      <c r="X633" s="15" t="s">
        <v>602</v>
      </c>
      <c r="Y633" s="15" t="s">
        <v>2</v>
      </c>
    </row>
    <row r="634" spans="1:25" s="15" customFormat="1" ht="34.299999999999997" customHeight="1">
      <c r="A634" s="15" t="s">
        <v>211</v>
      </c>
      <c r="B634" s="15" t="s">
        <v>24</v>
      </c>
      <c r="C634" s="15">
        <v>2017</v>
      </c>
      <c r="D634" s="3" t="s">
        <v>197</v>
      </c>
      <c r="E634" s="15" t="s">
        <v>7</v>
      </c>
      <c r="F634" s="15" t="s">
        <v>70</v>
      </c>
      <c r="G634" s="15" t="s">
        <v>1</v>
      </c>
      <c r="H634" s="15" t="s">
        <v>11</v>
      </c>
      <c r="I634" s="16" t="s">
        <v>200</v>
      </c>
      <c r="J634" s="16" t="s">
        <v>684</v>
      </c>
      <c r="K634" s="15" t="s">
        <v>132</v>
      </c>
      <c r="L634" s="15" t="s">
        <v>685</v>
      </c>
      <c r="M634" s="15" t="s">
        <v>132</v>
      </c>
      <c r="N634" s="15" t="s">
        <v>685</v>
      </c>
      <c r="O634" s="15">
        <v>28</v>
      </c>
      <c r="P634" s="15" t="s">
        <v>222</v>
      </c>
      <c r="Q634" s="3" t="s">
        <v>199</v>
      </c>
      <c r="R634" s="15" t="s">
        <v>5</v>
      </c>
      <c r="S634" s="15" t="s">
        <v>27</v>
      </c>
      <c r="T634" s="15" t="s">
        <v>68</v>
      </c>
      <c r="U634" s="15" t="s">
        <v>230</v>
      </c>
      <c r="V634" s="15" t="s">
        <v>315</v>
      </c>
      <c r="W634" s="15" t="s">
        <v>331</v>
      </c>
      <c r="X634" s="15" t="s">
        <v>499</v>
      </c>
      <c r="Y634" s="15" t="s">
        <v>1</v>
      </c>
    </row>
    <row r="635" spans="1:25" s="15" customFormat="1" ht="34.299999999999997" customHeight="1">
      <c r="A635" s="15" t="s">
        <v>211</v>
      </c>
      <c r="B635" s="15" t="s">
        <v>24</v>
      </c>
      <c r="C635" s="15">
        <v>2017</v>
      </c>
      <c r="D635" s="3" t="s">
        <v>197</v>
      </c>
      <c r="E635" s="15" t="s">
        <v>0</v>
      </c>
      <c r="F635" s="15" t="s">
        <v>70</v>
      </c>
      <c r="G635" s="15" t="s">
        <v>1</v>
      </c>
      <c r="H635" s="15" t="s">
        <v>11</v>
      </c>
      <c r="I635" s="16" t="s">
        <v>201</v>
      </c>
      <c r="J635" s="16" t="s">
        <v>684</v>
      </c>
      <c r="K635" s="15" t="s">
        <v>132</v>
      </c>
      <c r="L635" s="15" t="s">
        <v>685</v>
      </c>
      <c r="M635" s="15" t="s">
        <v>132</v>
      </c>
      <c r="N635" s="15" t="s">
        <v>685</v>
      </c>
      <c r="O635" s="15">
        <v>28</v>
      </c>
      <c r="P635" s="15" t="s">
        <v>222</v>
      </c>
      <c r="Q635" s="3" t="s">
        <v>199</v>
      </c>
      <c r="R635" s="15" t="s">
        <v>5</v>
      </c>
      <c r="S635" s="15" t="s">
        <v>27</v>
      </c>
      <c r="T635" s="15" t="s">
        <v>68</v>
      </c>
      <c r="U635" s="15" t="s">
        <v>230</v>
      </c>
      <c r="V635" s="15" t="s">
        <v>341</v>
      </c>
      <c r="W635" s="15" t="s">
        <v>272</v>
      </c>
      <c r="X635" s="15" t="s">
        <v>600</v>
      </c>
      <c r="Y635" s="15" t="s">
        <v>1</v>
      </c>
    </row>
    <row r="636" spans="1:25" s="15" customFormat="1" ht="34.299999999999997" customHeight="1">
      <c r="A636" s="15" t="s">
        <v>211</v>
      </c>
      <c r="B636" s="15" t="s">
        <v>24</v>
      </c>
      <c r="C636" s="15">
        <v>2017</v>
      </c>
      <c r="D636" s="3" t="s">
        <v>197</v>
      </c>
      <c r="E636" s="15" t="s">
        <v>0</v>
      </c>
      <c r="F636" s="15" t="s">
        <v>70</v>
      </c>
      <c r="G636" s="15" t="s">
        <v>1</v>
      </c>
      <c r="H636" s="15" t="s">
        <v>11</v>
      </c>
      <c r="I636" s="16" t="s">
        <v>201</v>
      </c>
      <c r="J636" s="16" t="s">
        <v>684</v>
      </c>
      <c r="K636" s="15" t="s">
        <v>132</v>
      </c>
      <c r="L636" s="15" t="s">
        <v>685</v>
      </c>
      <c r="M636" s="15" t="s">
        <v>132</v>
      </c>
      <c r="N636" s="15" t="s">
        <v>685</v>
      </c>
      <c r="O636" s="15">
        <v>28</v>
      </c>
      <c r="P636" s="15" t="s">
        <v>222</v>
      </c>
      <c r="Q636" s="3" t="s">
        <v>199</v>
      </c>
      <c r="R636" s="15" t="s">
        <v>5</v>
      </c>
      <c r="S636" s="15" t="s">
        <v>27</v>
      </c>
      <c r="T636" s="15" t="s">
        <v>68</v>
      </c>
      <c r="U636" s="15" t="s">
        <v>230</v>
      </c>
      <c r="V636" s="15" t="s">
        <v>317</v>
      </c>
      <c r="W636" s="15" t="s">
        <v>180</v>
      </c>
      <c r="X636" s="15" t="s">
        <v>601</v>
      </c>
      <c r="Y636" s="15" t="s">
        <v>2</v>
      </c>
    </row>
    <row r="637" spans="1:25" s="15" customFormat="1" ht="34.299999999999997" customHeight="1">
      <c r="A637" s="15" t="s">
        <v>211</v>
      </c>
      <c r="B637" s="15" t="s">
        <v>24</v>
      </c>
      <c r="C637" s="15">
        <v>2017</v>
      </c>
      <c r="D637" s="3" t="s">
        <v>197</v>
      </c>
      <c r="E637" s="15" t="s">
        <v>0</v>
      </c>
      <c r="F637" s="15" t="s">
        <v>70</v>
      </c>
      <c r="G637" s="15" t="s">
        <v>1</v>
      </c>
      <c r="H637" s="15" t="s">
        <v>11</v>
      </c>
      <c r="I637" s="16" t="s">
        <v>201</v>
      </c>
      <c r="J637" s="16" t="s">
        <v>684</v>
      </c>
      <c r="K637" s="15" t="s">
        <v>132</v>
      </c>
      <c r="L637" s="15" t="s">
        <v>685</v>
      </c>
      <c r="M637" s="15" t="s">
        <v>132</v>
      </c>
      <c r="N637" s="15" t="s">
        <v>685</v>
      </c>
      <c r="O637" s="15">
        <v>28</v>
      </c>
      <c r="P637" s="15" t="s">
        <v>222</v>
      </c>
      <c r="Q637" s="3" t="s">
        <v>199</v>
      </c>
      <c r="R637" s="15" t="s">
        <v>5</v>
      </c>
      <c r="S637" s="15" t="s">
        <v>27</v>
      </c>
      <c r="T637" s="15" t="s">
        <v>68</v>
      </c>
      <c r="U637" s="15" t="s">
        <v>230</v>
      </c>
      <c r="V637" s="15" t="s">
        <v>315</v>
      </c>
      <c r="W637" s="15" t="s">
        <v>330</v>
      </c>
      <c r="X637" s="15" t="s">
        <v>602</v>
      </c>
      <c r="Y637" s="15" t="s">
        <v>2</v>
      </c>
    </row>
    <row r="638" spans="1:25" s="15" customFormat="1" ht="34.299999999999997" customHeight="1">
      <c r="A638" s="15" t="s">
        <v>211</v>
      </c>
      <c r="B638" s="15" t="s">
        <v>24</v>
      </c>
      <c r="C638" s="15">
        <v>2017</v>
      </c>
      <c r="D638" s="3" t="s">
        <v>197</v>
      </c>
      <c r="E638" s="15" t="s">
        <v>0</v>
      </c>
      <c r="F638" s="15" t="s">
        <v>70</v>
      </c>
      <c r="G638" s="15" t="s">
        <v>1</v>
      </c>
      <c r="H638" s="15" t="s">
        <v>11</v>
      </c>
      <c r="I638" s="16" t="s">
        <v>201</v>
      </c>
      <c r="J638" s="16" t="s">
        <v>684</v>
      </c>
      <c r="K638" s="15" t="s">
        <v>132</v>
      </c>
      <c r="L638" s="15" t="s">
        <v>685</v>
      </c>
      <c r="M638" s="15" t="s">
        <v>132</v>
      </c>
      <c r="N638" s="15" t="s">
        <v>685</v>
      </c>
      <c r="O638" s="15">
        <v>28</v>
      </c>
      <c r="P638" s="15" t="s">
        <v>222</v>
      </c>
      <c r="Q638" s="3" t="s">
        <v>199</v>
      </c>
      <c r="R638" s="15" t="s">
        <v>5</v>
      </c>
      <c r="S638" s="15" t="s">
        <v>27</v>
      </c>
      <c r="T638" s="15" t="s">
        <v>68</v>
      </c>
      <c r="U638" s="15" t="s">
        <v>230</v>
      </c>
      <c r="V638" s="15" t="s">
        <v>315</v>
      </c>
      <c r="W638" s="15" t="s">
        <v>331</v>
      </c>
      <c r="X638" s="15" t="s">
        <v>499</v>
      </c>
      <c r="Y638" s="15" t="s">
        <v>1</v>
      </c>
    </row>
    <row r="639" spans="1:25" s="15" customFormat="1" ht="34.299999999999997" customHeight="1">
      <c r="A639" s="15" t="s">
        <v>211</v>
      </c>
      <c r="B639" s="15" t="s">
        <v>24</v>
      </c>
      <c r="C639" s="15">
        <v>2017</v>
      </c>
      <c r="D639" s="3" t="s">
        <v>197</v>
      </c>
      <c r="E639" s="15" t="s">
        <v>9</v>
      </c>
      <c r="F639" s="15" t="s">
        <v>70</v>
      </c>
      <c r="G639" s="15" t="s">
        <v>1</v>
      </c>
      <c r="H639" s="15" t="s">
        <v>11</v>
      </c>
      <c r="I639" s="16" t="s">
        <v>202</v>
      </c>
      <c r="J639" s="16" t="s">
        <v>684</v>
      </c>
      <c r="K639" s="15" t="s">
        <v>132</v>
      </c>
      <c r="L639" s="15" t="s">
        <v>685</v>
      </c>
      <c r="M639" s="15" t="s">
        <v>132</v>
      </c>
      <c r="N639" s="15" t="s">
        <v>685</v>
      </c>
      <c r="O639" s="15">
        <v>28</v>
      </c>
      <c r="P639" s="15" t="s">
        <v>222</v>
      </c>
      <c r="Q639" s="3" t="s">
        <v>199</v>
      </c>
      <c r="R639" s="15" t="s">
        <v>5</v>
      </c>
      <c r="S639" s="15" t="s">
        <v>27</v>
      </c>
      <c r="T639" s="15" t="s">
        <v>68</v>
      </c>
      <c r="U639" s="15" t="s">
        <v>230</v>
      </c>
      <c r="V639" s="15" t="s">
        <v>341</v>
      </c>
      <c r="W639" s="15" t="s">
        <v>272</v>
      </c>
      <c r="X639" s="15" t="s">
        <v>600</v>
      </c>
      <c r="Y639" s="15" t="s">
        <v>1</v>
      </c>
    </row>
    <row r="640" spans="1:25" s="15" customFormat="1" ht="34.299999999999997" customHeight="1">
      <c r="A640" s="15" t="s">
        <v>211</v>
      </c>
      <c r="B640" s="15" t="s">
        <v>24</v>
      </c>
      <c r="C640" s="15">
        <v>2017</v>
      </c>
      <c r="D640" s="3" t="s">
        <v>197</v>
      </c>
      <c r="E640" s="15" t="s">
        <v>9</v>
      </c>
      <c r="F640" s="15" t="s">
        <v>70</v>
      </c>
      <c r="G640" s="15" t="s">
        <v>1</v>
      </c>
      <c r="H640" s="15" t="s">
        <v>11</v>
      </c>
      <c r="I640" s="16" t="s">
        <v>202</v>
      </c>
      <c r="J640" s="16" t="s">
        <v>684</v>
      </c>
      <c r="K640" s="15" t="s">
        <v>132</v>
      </c>
      <c r="L640" s="15" t="s">
        <v>685</v>
      </c>
      <c r="M640" s="15" t="s">
        <v>132</v>
      </c>
      <c r="N640" s="15" t="s">
        <v>685</v>
      </c>
      <c r="O640" s="15">
        <v>28</v>
      </c>
      <c r="P640" s="15" t="s">
        <v>222</v>
      </c>
      <c r="Q640" s="3" t="s">
        <v>199</v>
      </c>
      <c r="R640" s="15" t="s">
        <v>5</v>
      </c>
      <c r="S640" s="15" t="s">
        <v>27</v>
      </c>
      <c r="T640" s="15" t="s">
        <v>68</v>
      </c>
      <c r="U640" s="15" t="s">
        <v>230</v>
      </c>
      <c r="V640" s="15" t="s">
        <v>317</v>
      </c>
      <c r="W640" s="15" t="s">
        <v>180</v>
      </c>
      <c r="X640" s="15" t="s">
        <v>601</v>
      </c>
      <c r="Y640" s="15" t="s">
        <v>2</v>
      </c>
    </row>
    <row r="641" spans="1:25" s="15" customFormat="1" ht="34.299999999999997" customHeight="1">
      <c r="A641" s="15" t="s">
        <v>211</v>
      </c>
      <c r="B641" s="15" t="s">
        <v>24</v>
      </c>
      <c r="C641" s="15">
        <v>2017</v>
      </c>
      <c r="D641" s="3" t="s">
        <v>197</v>
      </c>
      <c r="E641" s="15" t="s">
        <v>9</v>
      </c>
      <c r="F641" s="15" t="s">
        <v>70</v>
      </c>
      <c r="G641" s="15" t="s">
        <v>1</v>
      </c>
      <c r="H641" s="15" t="s">
        <v>11</v>
      </c>
      <c r="I641" s="16" t="s">
        <v>202</v>
      </c>
      <c r="J641" s="16" t="s">
        <v>684</v>
      </c>
      <c r="K641" s="15" t="s">
        <v>132</v>
      </c>
      <c r="L641" s="15" t="s">
        <v>685</v>
      </c>
      <c r="M641" s="15" t="s">
        <v>132</v>
      </c>
      <c r="N641" s="15" t="s">
        <v>685</v>
      </c>
      <c r="O641" s="15">
        <v>28</v>
      </c>
      <c r="P641" s="15" t="s">
        <v>222</v>
      </c>
      <c r="Q641" s="3" t="s">
        <v>199</v>
      </c>
      <c r="R641" s="15" t="s">
        <v>5</v>
      </c>
      <c r="S641" s="15" t="s">
        <v>27</v>
      </c>
      <c r="T641" s="15" t="s">
        <v>68</v>
      </c>
      <c r="U641" s="15" t="s">
        <v>230</v>
      </c>
      <c r="V641" s="15" t="s">
        <v>315</v>
      </c>
      <c r="W641" s="15" t="s">
        <v>330</v>
      </c>
      <c r="X641" s="15" t="s">
        <v>602</v>
      </c>
      <c r="Y641" s="15" t="s">
        <v>2</v>
      </c>
    </row>
    <row r="642" spans="1:25" s="15" customFormat="1" ht="34.299999999999997" customHeight="1">
      <c r="A642" s="15" t="s">
        <v>211</v>
      </c>
      <c r="B642" s="15" t="s">
        <v>24</v>
      </c>
      <c r="C642" s="15">
        <v>2017</v>
      </c>
      <c r="D642" s="3" t="s">
        <v>197</v>
      </c>
      <c r="E642" s="15" t="s">
        <v>9</v>
      </c>
      <c r="F642" s="15" t="s">
        <v>70</v>
      </c>
      <c r="G642" s="15" t="s">
        <v>1</v>
      </c>
      <c r="H642" s="15" t="s">
        <v>11</v>
      </c>
      <c r="I642" s="16" t="s">
        <v>202</v>
      </c>
      <c r="J642" s="16" t="s">
        <v>684</v>
      </c>
      <c r="K642" s="15" t="s">
        <v>132</v>
      </c>
      <c r="L642" s="15" t="s">
        <v>685</v>
      </c>
      <c r="M642" s="15" t="s">
        <v>132</v>
      </c>
      <c r="N642" s="15" t="s">
        <v>685</v>
      </c>
      <c r="O642" s="15">
        <v>28</v>
      </c>
      <c r="P642" s="15" t="s">
        <v>222</v>
      </c>
      <c r="Q642" s="3" t="s">
        <v>199</v>
      </c>
      <c r="R642" s="15" t="s">
        <v>5</v>
      </c>
      <c r="S642" s="15" t="s">
        <v>27</v>
      </c>
      <c r="T642" s="15" t="s">
        <v>68</v>
      </c>
      <c r="U642" s="15" t="s">
        <v>230</v>
      </c>
      <c r="V642" s="15" t="s">
        <v>315</v>
      </c>
      <c r="W642" s="15" t="s">
        <v>331</v>
      </c>
      <c r="X642" s="15" t="s">
        <v>499</v>
      </c>
      <c r="Y642" s="15" t="s">
        <v>1</v>
      </c>
    </row>
    <row r="643" spans="1:25" s="15" customFormat="1" ht="34.299999999999997" customHeight="1">
      <c r="A643" s="15" t="s">
        <v>212</v>
      </c>
      <c r="B643" s="15" t="s">
        <v>24</v>
      </c>
      <c r="C643" s="15">
        <v>2014</v>
      </c>
      <c r="D643" s="3" t="s">
        <v>49</v>
      </c>
      <c r="E643" s="15" t="s">
        <v>7</v>
      </c>
      <c r="F643" s="15" t="s">
        <v>70</v>
      </c>
      <c r="G643" s="15" t="s">
        <v>1</v>
      </c>
      <c r="H643" s="15" t="s">
        <v>10</v>
      </c>
      <c r="I643" s="16" t="s">
        <v>232</v>
      </c>
      <c r="J643" s="16" t="s">
        <v>684</v>
      </c>
      <c r="K643" s="15">
        <v>0.8</v>
      </c>
      <c r="L643" s="15" t="s">
        <v>310</v>
      </c>
      <c r="M643" s="15" t="s">
        <v>132</v>
      </c>
      <c r="N643" s="7" t="s">
        <v>686</v>
      </c>
      <c r="O643" s="15">
        <v>61</v>
      </c>
      <c r="P643" s="15" t="s">
        <v>26</v>
      </c>
      <c r="Q643" s="15" t="s">
        <v>192</v>
      </c>
      <c r="R643" s="15" t="s">
        <v>274</v>
      </c>
      <c r="S643" s="15" t="s">
        <v>27</v>
      </c>
      <c r="T643" s="6" t="s">
        <v>60</v>
      </c>
      <c r="U643" s="6" t="s">
        <v>132</v>
      </c>
      <c r="V643" s="15" t="s">
        <v>315</v>
      </c>
      <c r="W643" s="15" t="s">
        <v>330</v>
      </c>
      <c r="X643" s="3" t="s">
        <v>350</v>
      </c>
      <c r="Y643" s="15" t="s">
        <v>2</v>
      </c>
    </row>
    <row r="644" spans="1:25" s="15" customFormat="1" ht="34.299999999999997" customHeight="1">
      <c r="A644" s="15" t="s">
        <v>212</v>
      </c>
      <c r="B644" s="15" t="s">
        <v>24</v>
      </c>
      <c r="C644" s="15">
        <v>2014</v>
      </c>
      <c r="D644" s="3" t="s">
        <v>49</v>
      </c>
      <c r="E644" s="15" t="s">
        <v>7</v>
      </c>
      <c r="F644" s="15" t="s">
        <v>70</v>
      </c>
      <c r="G644" s="15" t="s">
        <v>1</v>
      </c>
      <c r="H644" s="15" t="s">
        <v>10</v>
      </c>
      <c r="I644" s="16" t="s">
        <v>232</v>
      </c>
      <c r="J644" s="16" t="s">
        <v>684</v>
      </c>
      <c r="K644" s="15">
        <v>0.8</v>
      </c>
      <c r="L644" s="15" t="s">
        <v>310</v>
      </c>
      <c r="M644" s="15" t="s">
        <v>132</v>
      </c>
      <c r="N644" s="7" t="s">
        <v>686</v>
      </c>
      <c r="O644" s="15">
        <v>61</v>
      </c>
      <c r="P644" s="15" t="s">
        <v>26</v>
      </c>
      <c r="Q644" s="15" t="s">
        <v>192</v>
      </c>
      <c r="R644" s="15" t="s">
        <v>274</v>
      </c>
      <c r="S644" s="15" t="s">
        <v>27</v>
      </c>
      <c r="T644" s="6" t="s">
        <v>60</v>
      </c>
      <c r="U644" s="6" t="s">
        <v>132</v>
      </c>
      <c r="V644" s="15" t="s">
        <v>315</v>
      </c>
      <c r="W644" s="15" t="s">
        <v>330</v>
      </c>
      <c r="X644" s="3" t="s">
        <v>349</v>
      </c>
      <c r="Y644" s="15" t="s">
        <v>2</v>
      </c>
    </row>
    <row r="645" spans="1:25" s="15" customFormat="1" ht="34.299999999999997" customHeight="1">
      <c r="A645" s="15" t="s">
        <v>212</v>
      </c>
      <c r="B645" s="15" t="s">
        <v>24</v>
      </c>
      <c r="C645" s="15">
        <v>2014</v>
      </c>
      <c r="D645" s="3" t="s">
        <v>49</v>
      </c>
      <c r="E645" s="15" t="s">
        <v>7</v>
      </c>
      <c r="F645" s="15" t="s">
        <v>70</v>
      </c>
      <c r="G645" s="15" t="s">
        <v>1</v>
      </c>
      <c r="H645" s="15" t="s">
        <v>10</v>
      </c>
      <c r="I645" s="16" t="s">
        <v>232</v>
      </c>
      <c r="J645" s="16" t="s">
        <v>684</v>
      </c>
      <c r="K645" s="15">
        <v>0.8</v>
      </c>
      <c r="L645" s="15" t="s">
        <v>310</v>
      </c>
      <c r="M645" s="15" t="s">
        <v>132</v>
      </c>
      <c r="N645" s="7" t="s">
        <v>686</v>
      </c>
      <c r="O645" s="15">
        <v>61</v>
      </c>
      <c r="P645" s="15" t="s">
        <v>26</v>
      </c>
      <c r="Q645" s="15" t="s">
        <v>192</v>
      </c>
      <c r="R645" s="15" t="s">
        <v>274</v>
      </c>
      <c r="S645" s="15" t="s">
        <v>27</v>
      </c>
      <c r="T645" s="6" t="s">
        <v>60</v>
      </c>
      <c r="U645" s="6" t="s">
        <v>132</v>
      </c>
      <c r="V645" s="15" t="s">
        <v>315</v>
      </c>
      <c r="W645" s="15" t="s">
        <v>329</v>
      </c>
      <c r="X645" s="3" t="s">
        <v>351</v>
      </c>
      <c r="Y645" s="15" t="s">
        <v>2</v>
      </c>
    </row>
    <row r="646" spans="1:25" s="15" customFormat="1" ht="34.299999999999997" customHeight="1">
      <c r="A646" s="15" t="s">
        <v>237</v>
      </c>
      <c r="B646" s="15" t="s">
        <v>24</v>
      </c>
      <c r="C646" s="15">
        <v>2013</v>
      </c>
      <c r="D646" s="3" t="s">
        <v>25</v>
      </c>
      <c r="E646" s="15" t="s">
        <v>7</v>
      </c>
      <c r="F646" s="15" t="s">
        <v>70</v>
      </c>
      <c r="G646" s="15" t="s">
        <v>1</v>
      </c>
      <c r="H646" s="15" t="s">
        <v>11</v>
      </c>
      <c r="I646" s="16" t="s">
        <v>232</v>
      </c>
      <c r="J646" s="16" t="s">
        <v>684</v>
      </c>
      <c r="K646" s="15">
        <v>0.6</v>
      </c>
      <c r="L646" s="15" t="s">
        <v>314</v>
      </c>
      <c r="M646" s="15" t="s">
        <v>132</v>
      </c>
      <c r="N646" s="15" t="s">
        <v>685</v>
      </c>
      <c r="O646" s="15">
        <v>61</v>
      </c>
      <c r="P646" s="15" t="s">
        <v>26</v>
      </c>
      <c r="Q646" s="15" t="s">
        <v>192</v>
      </c>
      <c r="R646" s="15" t="s">
        <v>274</v>
      </c>
      <c r="S646" s="15" t="s">
        <v>27</v>
      </c>
      <c r="T646" s="6" t="s">
        <v>60</v>
      </c>
      <c r="U646" s="15" t="s">
        <v>13</v>
      </c>
      <c r="V646" s="15" t="s">
        <v>340</v>
      </c>
      <c r="W646" s="15" t="s">
        <v>320</v>
      </c>
      <c r="X646" s="15" t="s">
        <v>604</v>
      </c>
      <c r="Y646" s="15" t="s">
        <v>1</v>
      </c>
    </row>
    <row r="647" spans="1:25" s="15" customFormat="1" ht="34.299999999999997" customHeight="1">
      <c r="A647" s="15" t="s">
        <v>237</v>
      </c>
      <c r="B647" s="15" t="s">
        <v>24</v>
      </c>
      <c r="C647" s="15">
        <v>2013</v>
      </c>
      <c r="D647" s="3" t="s">
        <v>25</v>
      </c>
      <c r="E647" s="15" t="s">
        <v>7</v>
      </c>
      <c r="F647" s="15" t="s">
        <v>70</v>
      </c>
      <c r="G647" s="15" t="s">
        <v>1</v>
      </c>
      <c r="H647" s="15" t="s">
        <v>11</v>
      </c>
      <c r="I647" s="16" t="s">
        <v>232</v>
      </c>
      <c r="J647" s="16" t="s">
        <v>684</v>
      </c>
      <c r="K647" s="15">
        <v>0.6</v>
      </c>
      <c r="L647" s="15" t="s">
        <v>314</v>
      </c>
      <c r="M647" s="15" t="s">
        <v>132</v>
      </c>
      <c r="N647" s="15" t="s">
        <v>685</v>
      </c>
      <c r="O647" s="15">
        <v>61</v>
      </c>
      <c r="P647" s="15" t="s">
        <v>26</v>
      </c>
      <c r="Q647" s="15" t="s">
        <v>192</v>
      </c>
      <c r="R647" s="15" t="s">
        <v>274</v>
      </c>
      <c r="S647" s="15" t="s">
        <v>27</v>
      </c>
      <c r="T647" s="6" t="s">
        <v>60</v>
      </c>
      <c r="U647" s="15" t="s">
        <v>13</v>
      </c>
      <c r="V647" s="15" t="s">
        <v>317</v>
      </c>
      <c r="W647" s="15" t="s">
        <v>180</v>
      </c>
      <c r="X647" s="15" t="s">
        <v>603</v>
      </c>
      <c r="Y647" s="15" t="s">
        <v>2</v>
      </c>
    </row>
    <row r="648" spans="1:25" s="15" customFormat="1" ht="34.299999999999997" customHeight="1">
      <c r="A648" s="15" t="s">
        <v>241</v>
      </c>
      <c r="B648" s="15" t="s">
        <v>245</v>
      </c>
      <c r="C648" s="15">
        <v>2017</v>
      </c>
      <c r="D648" s="3" t="s">
        <v>246</v>
      </c>
      <c r="E648" s="15" t="s">
        <v>9</v>
      </c>
      <c r="F648" s="15" t="s">
        <v>70</v>
      </c>
      <c r="G648" s="15" t="s">
        <v>2</v>
      </c>
      <c r="H648" s="15" t="s">
        <v>10</v>
      </c>
      <c r="I648" s="16" t="s">
        <v>247</v>
      </c>
      <c r="J648" s="16" t="s">
        <v>684</v>
      </c>
      <c r="K648" s="15">
        <v>200</v>
      </c>
      <c r="L648" s="15" t="s">
        <v>312</v>
      </c>
      <c r="M648" s="15" t="s">
        <v>132</v>
      </c>
      <c r="N648" s="7" t="s">
        <v>686</v>
      </c>
      <c r="O648" s="15">
        <v>4</v>
      </c>
      <c r="P648" s="15" t="s">
        <v>248</v>
      </c>
      <c r="Q648" s="15" t="s">
        <v>249</v>
      </c>
      <c r="R648" s="15" t="s">
        <v>5</v>
      </c>
      <c r="S648" s="15" t="s">
        <v>27</v>
      </c>
      <c r="T648" s="15" t="s">
        <v>68</v>
      </c>
      <c r="U648" s="6" t="s">
        <v>132</v>
      </c>
      <c r="V648" s="15" t="s">
        <v>340</v>
      </c>
      <c r="W648" s="15" t="s">
        <v>321</v>
      </c>
      <c r="X648" s="15" t="s">
        <v>605</v>
      </c>
      <c r="Y648" s="15" t="s">
        <v>2</v>
      </c>
    </row>
    <row r="649" spans="1:25" s="15" customFormat="1" ht="34.299999999999997" customHeight="1">
      <c r="A649" s="15" t="s">
        <v>241</v>
      </c>
      <c r="B649" s="15" t="s">
        <v>245</v>
      </c>
      <c r="C649" s="15">
        <v>2017</v>
      </c>
      <c r="D649" s="3" t="s">
        <v>246</v>
      </c>
      <c r="E649" s="15" t="s">
        <v>9</v>
      </c>
      <c r="F649" s="15" t="s">
        <v>70</v>
      </c>
      <c r="G649" s="15" t="s">
        <v>2</v>
      </c>
      <c r="H649" s="15" t="s">
        <v>10</v>
      </c>
      <c r="I649" s="16" t="s">
        <v>247</v>
      </c>
      <c r="J649" s="16" t="s">
        <v>684</v>
      </c>
      <c r="K649" s="15">
        <v>200</v>
      </c>
      <c r="L649" s="15" t="s">
        <v>312</v>
      </c>
      <c r="M649" s="15" t="s">
        <v>132</v>
      </c>
      <c r="N649" s="7" t="s">
        <v>686</v>
      </c>
      <c r="O649" s="15">
        <v>4</v>
      </c>
      <c r="P649" s="15" t="s">
        <v>248</v>
      </c>
      <c r="Q649" s="15" t="s">
        <v>249</v>
      </c>
      <c r="R649" s="15" t="s">
        <v>5</v>
      </c>
      <c r="S649" s="15" t="s">
        <v>27</v>
      </c>
      <c r="T649" s="15" t="s">
        <v>68</v>
      </c>
      <c r="U649" s="6" t="s">
        <v>132</v>
      </c>
      <c r="V649" s="15" t="s">
        <v>340</v>
      </c>
      <c r="W649" s="15" t="s">
        <v>321</v>
      </c>
      <c r="X649" s="15" t="s">
        <v>606</v>
      </c>
      <c r="Y649" s="15" t="s">
        <v>2</v>
      </c>
    </row>
    <row r="650" spans="1:25" s="15" customFormat="1" ht="34.299999999999997" customHeight="1">
      <c r="A650" s="15" t="s">
        <v>241</v>
      </c>
      <c r="B650" s="15" t="s">
        <v>245</v>
      </c>
      <c r="C650" s="15">
        <v>2017</v>
      </c>
      <c r="D650" s="3" t="s">
        <v>246</v>
      </c>
      <c r="E650" s="15" t="s">
        <v>9</v>
      </c>
      <c r="F650" s="15" t="s">
        <v>70</v>
      </c>
      <c r="G650" s="15" t="s">
        <v>2</v>
      </c>
      <c r="H650" s="15" t="s">
        <v>10</v>
      </c>
      <c r="I650" s="16" t="s">
        <v>247</v>
      </c>
      <c r="J650" s="16" t="s">
        <v>684</v>
      </c>
      <c r="K650" s="15">
        <v>200</v>
      </c>
      <c r="L650" s="15" t="s">
        <v>312</v>
      </c>
      <c r="M650" s="15" t="s">
        <v>132</v>
      </c>
      <c r="N650" s="7" t="s">
        <v>686</v>
      </c>
      <c r="O650" s="15">
        <v>4</v>
      </c>
      <c r="P650" s="15" t="s">
        <v>248</v>
      </c>
      <c r="Q650" s="15" t="s">
        <v>249</v>
      </c>
      <c r="R650" s="15" t="s">
        <v>5</v>
      </c>
      <c r="S650" s="15" t="s">
        <v>27</v>
      </c>
      <c r="T650" s="15" t="s">
        <v>68</v>
      </c>
      <c r="U650" s="6" t="s">
        <v>132</v>
      </c>
      <c r="V650" s="15" t="s">
        <v>340</v>
      </c>
      <c r="W650" s="15" t="s">
        <v>320</v>
      </c>
      <c r="X650" s="15" t="s">
        <v>607</v>
      </c>
      <c r="Y650" s="15" t="s">
        <v>2</v>
      </c>
    </row>
    <row r="651" spans="1:25" s="15" customFormat="1" ht="34.299999999999997" customHeight="1">
      <c r="A651" s="15" t="s">
        <v>241</v>
      </c>
      <c r="B651" s="15" t="s">
        <v>245</v>
      </c>
      <c r="C651" s="15">
        <v>2017</v>
      </c>
      <c r="D651" s="3" t="s">
        <v>246</v>
      </c>
      <c r="E651" s="15" t="s">
        <v>9</v>
      </c>
      <c r="F651" s="15" t="s">
        <v>70</v>
      </c>
      <c r="G651" s="15" t="s">
        <v>2</v>
      </c>
      <c r="H651" s="15" t="s">
        <v>10</v>
      </c>
      <c r="I651" s="16" t="s">
        <v>247</v>
      </c>
      <c r="J651" s="16" t="s">
        <v>684</v>
      </c>
      <c r="K651" s="15">
        <v>200</v>
      </c>
      <c r="L651" s="15" t="s">
        <v>312</v>
      </c>
      <c r="M651" s="15" t="s">
        <v>132</v>
      </c>
      <c r="N651" s="7" t="s">
        <v>686</v>
      </c>
      <c r="O651" s="15">
        <v>4</v>
      </c>
      <c r="P651" s="15" t="s">
        <v>248</v>
      </c>
      <c r="Q651" s="15" t="s">
        <v>249</v>
      </c>
      <c r="R651" s="15" t="s">
        <v>5</v>
      </c>
      <c r="S651" s="15" t="s">
        <v>27</v>
      </c>
      <c r="T651" s="15" t="s">
        <v>68</v>
      </c>
      <c r="U651" s="6" t="s">
        <v>132</v>
      </c>
      <c r="V651" s="15" t="s">
        <v>340</v>
      </c>
      <c r="W651" s="15" t="s">
        <v>320</v>
      </c>
      <c r="X651" s="15" t="s">
        <v>608</v>
      </c>
      <c r="Y651" s="15" t="s">
        <v>2</v>
      </c>
    </row>
    <row r="652" spans="1:25" s="15" customFormat="1" ht="34.299999999999997" customHeight="1">
      <c r="A652" s="15" t="s">
        <v>241</v>
      </c>
      <c r="B652" s="15" t="s">
        <v>245</v>
      </c>
      <c r="C652" s="15">
        <v>2017</v>
      </c>
      <c r="D652" s="3" t="s">
        <v>246</v>
      </c>
      <c r="E652" s="15" t="s">
        <v>9</v>
      </c>
      <c r="F652" s="15" t="s">
        <v>70</v>
      </c>
      <c r="G652" s="15" t="s">
        <v>2</v>
      </c>
      <c r="H652" s="15" t="s">
        <v>10</v>
      </c>
      <c r="I652" s="16" t="s">
        <v>247</v>
      </c>
      <c r="J652" s="16" t="s">
        <v>684</v>
      </c>
      <c r="K652" s="15">
        <v>500</v>
      </c>
      <c r="L652" s="15" t="s">
        <v>302</v>
      </c>
      <c r="M652" s="15" t="s">
        <v>132</v>
      </c>
      <c r="N652" s="7" t="s">
        <v>686</v>
      </c>
      <c r="O652" s="15">
        <v>4</v>
      </c>
      <c r="P652" s="15" t="s">
        <v>248</v>
      </c>
      <c r="Q652" s="15" t="s">
        <v>249</v>
      </c>
      <c r="R652" s="15" t="s">
        <v>5</v>
      </c>
      <c r="S652" s="15" t="s">
        <v>27</v>
      </c>
      <c r="T652" s="15" t="s">
        <v>68</v>
      </c>
      <c r="U652" s="6" t="s">
        <v>132</v>
      </c>
      <c r="V652" s="15" t="s">
        <v>340</v>
      </c>
      <c r="W652" s="15" t="s">
        <v>321</v>
      </c>
      <c r="X652" s="15" t="s">
        <v>605</v>
      </c>
      <c r="Y652" s="15" t="s">
        <v>1</v>
      </c>
    </row>
    <row r="653" spans="1:25" s="15" customFormat="1" ht="34.299999999999997" customHeight="1">
      <c r="A653" s="15" t="s">
        <v>241</v>
      </c>
      <c r="B653" s="15" t="s">
        <v>245</v>
      </c>
      <c r="C653" s="15">
        <v>2017</v>
      </c>
      <c r="D653" s="3" t="s">
        <v>246</v>
      </c>
      <c r="E653" s="15" t="s">
        <v>9</v>
      </c>
      <c r="F653" s="15" t="s">
        <v>70</v>
      </c>
      <c r="G653" s="15" t="s">
        <v>2</v>
      </c>
      <c r="H653" s="15" t="s">
        <v>10</v>
      </c>
      <c r="I653" s="16" t="s">
        <v>247</v>
      </c>
      <c r="J653" s="16" t="s">
        <v>684</v>
      </c>
      <c r="K653" s="15">
        <v>500</v>
      </c>
      <c r="L653" s="15" t="s">
        <v>302</v>
      </c>
      <c r="M653" s="15" t="s">
        <v>132</v>
      </c>
      <c r="N653" s="7" t="s">
        <v>686</v>
      </c>
      <c r="O653" s="15">
        <v>4</v>
      </c>
      <c r="P653" s="15" t="s">
        <v>248</v>
      </c>
      <c r="Q653" s="15" t="s">
        <v>249</v>
      </c>
      <c r="R653" s="15" t="s">
        <v>5</v>
      </c>
      <c r="S653" s="15" t="s">
        <v>27</v>
      </c>
      <c r="T653" s="15" t="s">
        <v>68</v>
      </c>
      <c r="U653" s="6" t="s">
        <v>132</v>
      </c>
      <c r="V653" s="15" t="s">
        <v>340</v>
      </c>
      <c r="W653" s="15" t="s">
        <v>321</v>
      </c>
      <c r="X653" s="15" t="s">
        <v>606</v>
      </c>
      <c r="Y653" s="15" t="s">
        <v>1</v>
      </c>
    </row>
    <row r="654" spans="1:25" s="15" customFormat="1" ht="34.299999999999997" customHeight="1">
      <c r="A654" s="15" t="s">
        <v>241</v>
      </c>
      <c r="B654" s="15" t="s">
        <v>245</v>
      </c>
      <c r="C654" s="15">
        <v>2017</v>
      </c>
      <c r="D654" s="3" t="s">
        <v>246</v>
      </c>
      <c r="E654" s="15" t="s">
        <v>9</v>
      </c>
      <c r="F654" s="15" t="s">
        <v>70</v>
      </c>
      <c r="G654" s="15" t="s">
        <v>2</v>
      </c>
      <c r="H654" s="15" t="s">
        <v>10</v>
      </c>
      <c r="I654" s="16" t="s">
        <v>247</v>
      </c>
      <c r="J654" s="16" t="s">
        <v>684</v>
      </c>
      <c r="K654" s="15">
        <v>500</v>
      </c>
      <c r="L654" s="15" t="s">
        <v>302</v>
      </c>
      <c r="M654" s="15" t="s">
        <v>132</v>
      </c>
      <c r="N654" s="7" t="s">
        <v>686</v>
      </c>
      <c r="O654" s="15">
        <v>4</v>
      </c>
      <c r="P654" s="15" t="s">
        <v>248</v>
      </c>
      <c r="Q654" s="15" t="s">
        <v>249</v>
      </c>
      <c r="R654" s="15" t="s">
        <v>5</v>
      </c>
      <c r="S654" s="15" t="s">
        <v>27</v>
      </c>
      <c r="T654" s="15" t="s">
        <v>68</v>
      </c>
      <c r="U654" s="6" t="s">
        <v>132</v>
      </c>
      <c r="V654" s="15" t="s">
        <v>340</v>
      </c>
      <c r="W654" s="15" t="s">
        <v>320</v>
      </c>
      <c r="X654" s="15" t="s">
        <v>607</v>
      </c>
      <c r="Y654" s="15" t="s">
        <v>1</v>
      </c>
    </row>
    <row r="655" spans="1:25" s="15" customFormat="1" ht="34.299999999999997" customHeight="1">
      <c r="A655" s="15" t="s">
        <v>241</v>
      </c>
      <c r="B655" s="15" t="s">
        <v>245</v>
      </c>
      <c r="C655" s="15">
        <v>2017</v>
      </c>
      <c r="D655" s="3" t="s">
        <v>246</v>
      </c>
      <c r="E655" s="15" t="s">
        <v>9</v>
      </c>
      <c r="F655" s="15" t="s">
        <v>70</v>
      </c>
      <c r="G655" s="15" t="s">
        <v>2</v>
      </c>
      <c r="H655" s="15" t="s">
        <v>10</v>
      </c>
      <c r="I655" s="16" t="s">
        <v>247</v>
      </c>
      <c r="J655" s="16" t="s">
        <v>684</v>
      </c>
      <c r="K655" s="15">
        <v>500</v>
      </c>
      <c r="L655" s="15" t="s">
        <v>302</v>
      </c>
      <c r="M655" s="15" t="s">
        <v>132</v>
      </c>
      <c r="N655" s="7" t="s">
        <v>686</v>
      </c>
      <c r="O655" s="15">
        <v>4</v>
      </c>
      <c r="P655" s="15" t="s">
        <v>248</v>
      </c>
      <c r="Q655" s="15" t="s">
        <v>249</v>
      </c>
      <c r="R655" s="15" t="s">
        <v>5</v>
      </c>
      <c r="S655" s="15" t="s">
        <v>27</v>
      </c>
      <c r="T655" s="15" t="s">
        <v>68</v>
      </c>
      <c r="U655" s="6" t="s">
        <v>132</v>
      </c>
      <c r="V655" s="15" t="s">
        <v>340</v>
      </c>
      <c r="W655" s="15" t="s">
        <v>320</v>
      </c>
      <c r="X655" s="15" t="s">
        <v>608</v>
      </c>
      <c r="Y655" s="15" t="s">
        <v>1</v>
      </c>
    </row>
    <row r="656" spans="1:25" s="15" customFormat="1" ht="34.299999999999997" customHeight="1">
      <c r="A656" s="15" t="s">
        <v>241</v>
      </c>
      <c r="B656" s="15" t="s">
        <v>245</v>
      </c>
      <c r="C656" s="15">
        <v>2017</v>
      </c>
      <c r="D656" s="3" t="s">
        <v>246</v>
      </c>
      <c r="E656" s="15" t="s">
        <v>9</v>
      </c>
      <c r="F656" s="15" t="s">
        <v>70</v>
      </c>
      <c r="G656" s="15" t="s">
        <v>2</v>
      </c>
      <c r="H656" s="15" t="s">
        <v>10</v>
      </c>
      <c r="I656" s="16" t="s">
        <v>247</v>
      </c>
      <c r="J656" s="16" t="s">
        <v>684</v>
      </c>
      <c r="K656" s="15">
        <v>1000</v>
      </c>
      <c r="L656" s="15" t="s">
        <v>298</v>
      </c>
      <c r="M656" s="15" t="s">
        <v>132</v>
      </c>
      <c r="N656" s="7" t="s">
        <v>686</v>
      </c>
      <c r="O656" s="15">
        <v>4</v>
      </c>
      <c r="P656" s="15" t="s">
        <v>248</v>
      </c>
      <c r="Q656" s="15" t="s">
        <v>249</v>
      </c>
      <c r="R656" s="15" t="s">
        <v>5</v>
      </c>
      <c r="S656" s="15" t="s">
        <v>27</v>
      </c>
      <c r="T656" s="15" t="s">
        <v>68</v>
      </c>
      <c r="U656" s="6" t="s">
        <v>132</v>
      </c>
      <c r="V656" s="15" t="s">
        <v>340</v>
      </c>
      <c r="W656" s="15" t="s">
        <v>321</v>
      </c>
      <c r="X656" s="15" t="s">
        <v>605</v>
      </c>
      <c r="Y656" s="15" t="s">
        <v>1</v>
      </c>
    </row>
    <row r="657" spans="1:25" s="15" customFormat="1" ht="34.299999999999997" customHeight="1">
      <c r="A657" s="15" t="s">
        <v>241</v>
      </c>
      <c r="B657" s="15" t="s">
        <v>245</v>
      </c>
      <c r="C657" s="15">
        <v>2017</v>
      </c>
      <c r="D657" s="3" t="s">
        <v>246</v>
      </c>
      <c r="E657" s="15" t="s">
        <v>9</v>
      </c>
      <c r="F657" s="15" t="s">
        <v>70</v>
      </c>
      <c r="G657" s="15" t="s">
        <v>2</v>
      </c>
      <c r="H657" s="15" t="s">
        <v>10</v>
      </c>
      <c r="I657" s="16" t="s">
        <v>247</v>
      </c>
      <c r="J657" s="16" t="s">
        <v>684</v>
      </c>
      <c r="K657" s="15">
        <v>1000</v>
      </c>
      <c r="L657" s="15" t="s">
        <v>298</v>
      </c>
      <c r="M657" s="15" t="s">
        <v>132</v>
      </c>
      <c r="N657" s="7" t="s">
        <v>686</v>
      </c>
      <c r="O657" s="15">
        <v>4</v>
      </c>
      <c r="P657" s="15" t="s">
        <v>248</v>
      </c>
      <c r="Q657" s="15" t="s">
        <v>249</v>
      </c>
      <c r="R657" s="15" t="s">
        <v>5</v>
      </c>
      <c r="S657" s="15" t="s">
        <v>27</v>
      </c>
      <c r="T657" s="15" t="s">
        <v>68</v>
      </c>
      <c r="U657" s="6" t="s">
        <v>132</v>
      </c>
      <c r="V657" s="15" t="s">
        <v>340</v>
      </c>
      <c r="W657" s="15" t="s">
        <v>321</v>
      </c>
      <c r="X657" s="15" t="s">
        <v>606</v>
      </c>
      <c r="Y657" s="15" t="s">
        <v>1</v>
      </c>
    </row>
    <row r="658" spans="1:25" s="15" customFormat="1" ht="34.299999999999997" customHeight="1">
      <c r="A658" s="15" t="s">
        <v>241</v>
      </c>
      <c r="B658" s="15" t="s">
        <v>245</v>
      </c>
      <c r="C658" s="15">
        <v>2017</v>
      </c>
      <c r="D658" s="3" t="s">
        <v>246</v>
      </c>
      <c r="E658" s="15" t="s">
        <v>9</v>
      </c>
      <c r="F658" s="15" t="s">
        <v>70</v>
      </c>
      <c r="G658" s="15" t="s">
        <v>2</v>
      </c>
      <c r="H658" s="15" t="s">
        <v>10</v>
      </c>
      <c r="I658" s="16" t="s">
        <v>247</v>
      </c>
      <c r="J658" s="16" t="s">
        <v>684</v>
      </c>
      <c r="K658" s="15">
        <v>1000</v>
      </c>
      <c r="L658" s="15" t="s">
        <v>298</v>
      </c>
      <c r="M658" s="15" t="s">
        <v>132</v>
      </c>
      <c r="N658" s="7" t="s">
        <v>686</v>
      </c>
      <c r="O658" s="15">
        <v>4</v>
      </c>
      <c r="P658" s="15" t="s">
        <v>248</v>
      </c>
      <c r="Q658" s="15" t="s">
        <v>249</v>
      </c>
      <c r="R658" s="15" t="s">
        <v>5</v>
      </c>
      <c r="S658" s="15" t="s">
        <v>27</v>
      </c>
      <c r="T658" s="15" t="s">
        <v>68</v>
      </c>
      <c r="U658" s="6" t="s">
        <v>132</v>
      </c>
      <c r="V658" s="15" t="s">
        <v>340</v>
      </c>
      <c r="W658" s="15" t="s">
        <v>320</v>
      </c>
      <c r="X658" s="15" t="s">
        <v>607</v>
      </c>
      <c r="Y658" s="15" t="s">
        <v>1</v>
      </c>
    </row>
    <row r="659" spans="1:25" s="15" customFormat="1" ht="34.299999999999997" customHeight="1">
      <c r="A659" s="15" t="s">
        <v>241</v>
      </c>
      <c r="B659" s="15" t="s">
        <v>245</v>
      </c>
      <c r="C659" s="15">
        <v>2017</v>
      </c>
      <c r="D659" s="3" t="s">
        <v>246</v>
      </c>
      <c r="E659" s="15" t="s">
        <v>9</v>
      </c>
      <c r="F659" s="15" t="s">
        <v>70</v>
      </c>
      <c r="G659" s="15" t="s">
        <v>2</v>
      </c>
      <c r="H659" s="15" t="s">
        <v>10</v>
      </c>
      <c r="I659" s="16" t="s">
        <v>247</v>
      </c>
      <c r="J659" s="16" t="s">
        <v>684</v>
      </c>
      <c r="K659" s="15">
        <v>1000</v>
      </c>
      <c r="L659" s="15" t="s">
        <v>298</v>
      </c>
      <c r="M659" s="15" t="s">
        <v>132</v>
      </c>
      <c r="N659" s="7" t="s">
        <v>686</v>
      </c>
      <c r="O659" s="15">
        <v>4</v>
      </c>
      <c r="P659" s="15" t="s">
        <v>248</v>
      </c>
      <c r="Q659" s="15" t="s">
        <v>249</v>
      </c>
      <c r="R659" s="15" t="s">
        <v>5</v>
      </c>
      <c r="S659" s="15" t="s">
        <v>27</v>
      </c>
      <c r="T659" s="15" t="s">
        <v>68</v>
      </c>
      <c r="U659" s="6" t="s">
        <v>132</v>
      </c>
      <c r="V659" s="15" t="s">
        <v>340</v>
      </c>
      <c r="W659" s="15" t="s">
        <v>320</v>
      </c>
      <c r="X659" s="15" t="s">
        <v>608</v>
      </c>
      <c r="Y659" s="15" t="s">
        <v>1</v>
      </c>
    </row>
    <row r="660" spans="1:25" s="15" customFormat="1" ht="34.299999999999997" customHeight="1">
      <c r="A660" s="15" t="s">
        <v>250</v>
      </c>
      <c r="B660" s="15" t="s">
        <v>28</v>
      </c>
      <c r="C660" s="15">
        <v>2017</v>
      </c>
      <c r="D660" s="15" t="s">
        <v>29</v>
      </c>
      <c r="E660" s="15" t="s">
        <v>7</v>
      </c>
      <c r="F660" s="15" t="s">
        <v>70</v>
      </c>
      <c r="G660" s="15" t="s">
        <v>1</v>
      </c>
      <c r="H660" s="15" t="s">
        <v>11</v>
      </c>
      <c r="I660" s="16" t="s">
        <v>93</v>
      </c>
      <c r="J660" s="16" t="s">
        <v>300</v>
      </c>
      <c r="K660" s="15" t="s">
        <v>132</v>
      </c>
      <c r="L660" s="15" t="s">
        <v>685</v>
      </c>
      <c r="M660" s="15" t="s">
        <v>132</v>
      </c>
      <c r="N660" s="15" t="s">
        <v>685</v>
      </c>
      <c r="O660" s="15">
        <v>93</v>
      </c>
      <c r="P660" s="15" t="s">
        <v>30</v>
      </c>
      <c r="Q660" s="15" t="s">
        <v>128</v>
      </c>
      <c r="R660" s="15" t="s">
        <v>173</v>
      </c>
      <c r="S660" s="15" t="s">
        <v>34</v>
      </c>
      <c r="T660" s="6" t="s">
        <v>60</v>
      </c>
      <c r="U660" s="15" t="s">
        <v>223</v>
      </c>
      <c r="V660" s="15" t="s">
        <v>341</v>
      </c>
      <c r="W660" s="15" t="s">
        <v>324</v>
      </c>
      <c r="X660" s="15" t="s">
        <v>609</v>
      </c>
      <c r="Y660" s="15" t="s">
        <v>2</v>
      </c>
    </row>
    <row r="661" spans="1:25" s="15" customFormat="1" ht="34.299999999999997" customHeight="1">
      <c r="A661" s="15" t="s">
        <v>250</v>
      </c>
      <c r="B661" s="15" t="s">
        <v>28</v>
      </c>
      <c r="C661" s="15">
        <v>2017</v>
      </c>
      <c r="D661" s="15" t="s">
        <v>29</v>
      </c>
      <c r="E661" s="15" t="s">
        <v>7</v>
      </c>
      <c r="F661" s="15" t="s">
        <v>70</v>
      </c>
      <c r="G661" s="15" t="s">
        <v>1</v>
      </c>
      <c r="H661" s="15" t="s">
        <v>11</v>
      </c>
      <c r="I661" s="16" t="s">
        <v>92</v>
      </c>
      <c r="J661" s="16" t="s">
        <v>300</v>
      </c>
      <c r="K661" s="15" t="s">
        <v>132</v>
      </c>
      <c r="L661" s="15" t="s">
        <v>685</v>
      </c>
      <c r="M661" s="15" t="s">
        <v>132</v>
      </c>
      <c r="N661" s="15" t="s">
        <v>685</v>
      </c>
      <c r="O661" s="15">
        <v>93</v>
      </c>
      <c r="P661" s="15" t="s">
        <v>30</v>
      </c>
      <c r="Q661" s="15" t="s">
        <v>128</v>
      </c>
      <c r="R661" s="15" t="s">
        <v>173</v>
      </c>
      <c r="S661" s="15" t="s">
        <v>34</v>
      </c>
      <c r="T661" s="6" t="s">
        <v>60</v>
      </c>
      <c r="U661" s="15" t="s">
        <v>223</v>
      </c>
      <c r="V661" s="15" t="s">
        <v>341</v>
      </c>
      <c r="W661" s="15" t="s">
        <v>324</v>
      </c>
      <c r="X661" s="15" t="s">
        <v>560</v>
      </c>
      <c r="Y661" s="15" t="s">
        <v>2</v>
      </c>
    </row>
    <row r="662" spans="1:25" s="15" customFormat="1" ht="34.299999999999997" customHeight="1">
      <c r="A662" s="15" t="s">
        <v>254</v>
      </c>
      <c r="B662" s="15" t="s">
        <v>41</v>
      </c>
      <c r="C662" s="15">
        <v>2019</v>
      </c>
      <c r="D662" s="15" t="s">
        <v>42</v>
      </c>
      <c r="E662" s="15" t="s">
        <v>0</v>
      </c>
      <c r="F662" s="15" t="s">
        <v>172</v>
      </c>
      <c r="G662" s="15" t="s">
        <v>2</v>
      </c>
      <c r="H662" s="15" t="s">
        <v>10</v>
      </c>
      <c r="I662" s="16" t="s">
        <v>89</v>
      </c>
      <c r="J662" s="16" t="s">
        <v>311</v>
      </c>
      <c r="K662" s="15">
        <v>100</v>
      </c>
      <c r="L662" s="16" t="s">
        <v>312</v>
      </c>
      <c r="M662" s="15">
        <v>1469122.5516174952</v>
      </c>
      <c r="N662" s="6" t="s">
        <v>298</v>
      </c>
      <c r="O662" s="15">
        <v>7</v>
      </c>
      <c r="P662" s="15" t="s">
        <v>225</v>
      </c>
      <c r="Q662" s="15" t="s">
        <v>122</v>
      </c>
      <c r="R662" s="15" t="s">
        <v>5</v>
      </c>
      <c r="S662" s="15" t="s">
        <v>27</v>
      </c>
      <c r="T662" s="15" t="s">
        <v>276</v>
      </c>
      <c r="U662" s="6" t="s">
        <v>132</v>
      </c>
      <c r="V662" s="15" t="s">
        <v>317</v>
      </c>
      <c r="W662" s="15" t="s">
        <v>335</v>
      </c>
      <c r="X662" s="3" t="s">
        <v>442</v>
      </c>
      <c r="Y662" s="15" t="s">
        <v>2</v>
      </c>
    </row>
    <row r="663" spans="1:25" s="15" customFormat="1" ht="34.299999999999997" customHeight="1">
      <c r="A663" s="15" t="s">
        <v>254</v>
      </c>
      <c r="B663" s="15" t="s">
        <v>41</v>
      </c>
      <c r="C663" s="15">
        <v>2019</v>
      </c>
      <c r="D663" s="15" t="s">
        <v>42</v>
      </c>
      <c r="E663" s="15" t="s">
        <v>0</v>
      </c>
      <c r="F663" s="15" t="s">
        <v>172</v>
      </c>
      <c r="G663" s="15" t="s">
        <v>2</v>
      </c>
      <c r="H663" s="15" t="s">
        <v>10</v>
      </c>
      <c r="I663" s="16" t="s">
        <v>89</v>
      </c>
      <c r="J663" s="16" t="s">
        <v>311</v>
      </c>
      <c r="K663" s="15">
        <v>100</v>
      </c>
      <c r="L663" s="16" t="s">
        <v>312</v>
      </c>
      <c r="M663" s="15">
        <v>1469122.5516174952</v>
      </c>
      <c r="N663" s="6" t="s">
        <v>298</v>
      </c>
      <c r="O663" s="15">
        <v>7</v>
      </c>
      <c r="P663" s="15" t="s">
        <v>225</v>
      </c>
      <c r="Q663" s="15" t="s">
        <v>122</v>
      </c>
      <c r="R663" s="15" t="s">
        <v>5</v>
      </c>
      <c r="S663" s="15" t="s">
        <v>27</v>
      </c>
      <c r="T663" s="15" t="s">
        <v>276</v>
      </c>
      <c r="U663" s="6" t="s">
        <v>132</v>
      </c>
      <c r="V663" s="15" t="s">
        <v>317</v>
      </c>
      <c r="W663" s="15" t="s">
        <v>335</v>
      </c>
      <c r="X663" s="3" t="s">
        <v>444</v>
      </c>
      <c r="Y663" s="15" t="s">
        <v>1</v>
      </c>
    </row>
    <row r="664" spans="1:25" s="15" customFormat="1" ht="34.299999999999997" customHeight="1">
      <c r="A664" s="15" t="s">
        <v>254</v>
      </c>
      <c r="B664" s="15" t="s">
        <v>41</v>
      </c>
      <c r="C664" s="15">
        <v>2019</v>
      </c>
      <c r="D664" s="15" t="s">
        <v>42</v>
      </c>
      <c r="E664" s="15" t="s">
        <v>0</v>
      </c>
      <c r="F664" s="15" t="s">
        <v>172</v>
      </c>
      <c r="G664" s="15" t="s">
        <v>2</v>
      </c>
      <c r="H664" s="15" t="s">
        <v>10</v>
      </c>
      <c r="I664" s="16" t="s">
        <v>89</v>
      </c>
      <c r="J664" s="16" t="s">
        <v>311</v>
      </c>
      <c r="K664" s="15">
        <v>100</v>
      </c>
      <c r="L664" s="16" t="s">
        <v>312</v>
      </c>
      <c r="M664" s="15">
        <v>1469122.5516174952</v>
      </c>
      <c r="N664" s="6" t="s">
        <v>298</v>
      </c>
      <c r="O664" s="15">
        <v>7</v>
      </c>
      <c r="P664" s="15" t="s">
        <v>225</v>
      </c>
      <c r="Q664" s="15" t="s">
        <v>122</v>
      </c>
      <c r="R664" s="15" t="s">
        <v>5</v>
      </c>
      <c r="S664" s="15" t="s">
        <v>27</v>
      </c>
      <c r="T664" s="15" t="s">
        <v>276</v>
      </c>
      <c r="U664" s="6" t="s">
        <v>132</v>
      </c>
      <c r="V664" s="15" t="s">
        <v>317</v>
      </c>
      <c r="W664" s="15" t="s">
        <v>335</v>
      </c>
      <c r="X664" s="3" t="s">
        <v>674</v>
      </c>
      <c r="Y664" s="15" t="s">
        <v>2</v>
      </c>
    </row>
    <row r="665" spans="1:25" s="15" customFormat="1" ht="34.299999999999997" customHeight="1">
      <c r="A665" s="15" t="s">
        <v>254</v>
      </c>
      <c r="B665" s="15" t="s">
        <v>41</v>
      </c>
      <c r="C665" s="15">
        <v>2019</v>
      </c>
      <c r="D665" s="15" t="s">
        <v>42</v>
      </c>
      <c r="E665" s="15" t="s">
        <v>0</v>
      </c>
      <c r="F665" s="15" t="s">
        <v>172</v>
      </c>
      <c r="G665" s="15" t="s">
        <v>2</v>
      </c>
      <c r="H665" s="15" t="s">
        <v>10</v>
      </c>
      <c r="I665" s="16" t="s">
        <v>89</v>
      </c>
      <c r="J665" s="16" t="s">
        <v>311</v>
      </c>
      <c r="K665" s="15">
        <v>100</v>
      </c>
      <c r="L665" s="16" t="s">
        <v>312</v>
      </c>
      <c r="M665" s="15">
        <v>1469122.5516174952</v>
      </c>
      <c r="N665" s="6" t="s">
        <v>298</v>
      </c>
      <c r="O665" s="15">
        <v>7</v>
      </c>
      <c r="P665" s="15" t="s">
        <v>225</v>
      </c>
      <c r="Q665" s="15" t="s">
        <v>122</v>
      </c>
      <c r="R665" s="15" t="s">
        <v>5</v>
      </c>
      <c r="S665" s="15" t="s">
        <v>27</v>
      </c>
      <c r="T665" s="15" t="s">
        <v>276</v>
      </c>
      <c r="U665" s="6" t="s">
        <v>132</v>
      </c>
      <c r="V665" s="15" t="s">
        <v>317</v>
      </c>
      <c r="W665" s="15" t="s">
        <v>336</v>
      </c>
      <c r="X665" s="3" t="s">
        <v>610</v>
      </c>
      <c r="Y665" s="15" t="s">
        <v>2</v>
      </c>
    </row>
    <row r="666" spans="1:25" s="15" customFormat="1" ht="34.299999999999997" customHeight="1">
      <c r="A666" s="15" t="s">
        <v>254</v>
      </c>
      <c r="B666" s="15" t="s">
        <v>41</v>
      </c>
      <c r="C666" s="15">
        <v>2019</v>
      </c>
      <c r="D666" s="15" t="s">
        <v>42</v>
      </c>
      <c r="E666" s="15" t="s">
        <v>0</v>
      </c>
      <c r="F666" s="15" t="s">
        <v>172</v>
      </c>
      <c r="G666" s="15" t="s">
        <v>2</v>
      </c>
      <c r="H666" s="15" t="s">
        <v>10</v>
      </c>
      <c r="I666" s="16" t="s">
        <v>89</v>
      </c>
      <c r="J666" s="16" t="s">
        <v>311</v>
      </c>
      <c r="K666" s="15">
        <v>100</v>
      </c>
      <c r="L666" s="16" t="s">
        <v>312</v>
      </c>
      <c r="M666" s="15">
        <v>1469122.5516174952</v>
      </c>
      <c r="N666" s="6" t="s">
        <v>298</v>
      </c>
      <c r="O666" s="15">
        <v>7</v>
      </c>
      <c r="P666" s="15" t="s">
        <v>225</v>
      </c>
      <c r="Q666" s="15" t="s">
        <v>122</v>
      </c>
      <c r="R666" s="15" t="s">
        <v>5</v>
      </c>
      <c r="S666" s="15" t="s">
        <v>27</v>
      </c>
      <c r="T666" s="15" t="s">
        <v>276</v>
      </c>
      <c r="U666" s="6" t="s">
        <v>132</v>
      </c>
      <c r="V666" s="15" t="s">
        <v>317</v>
      </c>
      <c r="W666" s="15" t="s">
        <v>336</v>
      </c>
      <c r="X666" s="3" t="s">
        <v>611</v>
      </c>
      <c r="Y666" s="15" t="s">
        <v>1</v>
      </c>
    </row>
    <row r="667" spans="1:25" s="15" customFormat="1" ht="34.299999999999997" customHeight="1">
      <c r="A667" s="15" t="s">
        <v>254</v>
      </c>
      <c r="B667" s="15" t="s">
        <v>41</v>
      </c>
      <c r="C667" s="15">
        <v>2019</v>
      </c>
      <c r="D667" s="15" t="s">
        <v>42</v>
      </c>
      <c r="E667" s="15" t="s">
        <v>0</v>
      </c>
      <c r="F667" s="15" t="s">
        <v>172</v>
      </c>
      <c r="G667" s="15" t="s">
        <v>2</v>
      </c>
      <c r="H667" s="15" t="s">
        <v>10</v>
      </c>
      <c r="I667" s="16" t="s">
        <v>89</v>
      </c>
      <c r="J667" s="16" t="s">
        <v>311</v>
      </c>
      <c r="K667" s="15">
        <v>100</v>
      </c>
      <c r="L667" s="16" t="s">
        <v>312</v>
      </c>
      <c r="M667" s="15">
        <v>1469122.5516174952</v>
      </c>
      <c r="N667" s="6" t="s">
        <v>298</v>
      </c>
      <c r="O667" s="15">
        <v>7</v>
      </c>
      <c r="P667" s="15" t="s">
        <v>225</v>
      </c>
      <c r="Q667" s="15" t="s">
        <v>122</v>
      </c>
      <c r="R667" s="15" t="s">
        <v>5</v>
      </c>
      <c r="S667" s="15" t="s">
        <v>27</v>
      </c>
      <c r="T667" s="15" t="s">
        <v>276</v>
      </c>
      <c r="U667" s="6" t="s">
        <v>132</v>
      </c>
      <c r="V667" s="15" t="s">
        <v>317</v>
      </c>
      <c r="W667" s="15" t="s">
        <v>336</v>
      </c>
      <c r="X667" s="3" t="s">
        <v>612</v>
      </c>
      <c r="Y667" s="15" t="s">
        <v>2</v>
      </c>
    </row>
    <row r="668" spans="1:25" s="15" customFormat="1" ht="34.299999999999997" customHeight="1">
      <c r="A668" s="15" t="s">
        <v>254</v>
      </c>
      <c r="B668" s="15" t="s">
        <v>41</v>
      </c>
      <c r="C668" s="15">
        <v>2019</v>
      </c>
      <c r="D668" s="15" t="s">
        <v>42</v>
      </c>
      <c r="E668" s="15" t="s">
        <v>0</v>
      </c>
      <c r="F668" s="15" t="s">
        <v>172</v>
      </c>
      <c r="G668" s="15" t="s">
        <v>2</v>
      </c>
      <c r="H668" s="15" t="s">
        <v>10</v>
      </c>
      <c r="I668" s="16" t="s">
        <v>89</v>
      </c>
      <c r="J668" s="16" t="s">
        <v>311</v>
      </c>
      <c r="K668" s="15">
        <v>100</v>
      </c>
      <c r="L668" s="16" t="s">
        <v>312</v>
      </c>
      <c r="M668" s="15">
        <v>1469122.5516174952</v>
      </c>
      <c r="N668" s="6" t="s">
        <v>298</v>
      </c>
      <c r="O668" s="15">
        <v>7</v>
      </c>
      <c r="P668" s="15" t="s">
        <v>225</v>
      </c>
      <c r="Q668" s="15" t="s">
        <v>122</v>
      </c>
      <c r="R668" s="15" t="s">
        <v>5</v>
      </c>
      <c r="S668" s="15" t="s">
        <v>27</v>
      </c>
      <c r="T668" s="15" t="s">
        <v>276</v>
      </c>
      <c r="U668" s="6" t="s">
        <v>132</v>
      </c>
      <c r="V668" s="15" t="s">
        <v>317</v>
      </c>
      <c r="W668" s="15" t="s">
        <v>336</v>
      </c>
      <c r="X668" s="3" t="s">
        <v>613</v>
      </c>
      <c r="Y668" s="15" t="s">
        <v>2</v>
      </c>
    </row>
    <row r="669" spans="1:25" s="15" customFormat="1" ht="34.299999999999997" customHeight="1">
      <c r="A669" s="15" t="s">
        <v>254</v>
      </c>
      <c r="B669" s="15" t="s">
        <v>41</v>
      </c>
      <c r="C669" s="15">
        <v>2019</v>
      </c>
      <c r="D669" s="15" t="s">
        <v>42</v>
      </c>
      <c r="E669" s="15" t="s">
        <v>0</v>
      </c>
      <c r="F669" s="15" t="s">
        <v>172</v>
      </c>
      <c r="G669" s="15" t="s">
        <v>2</v>
      </c>
      <c r="H669" s="15" t="s">
        <v>10</v>
      </c>
      <c r="I669" s="16" t="s">
        <v>89</v>
      </c>
      <c r="J669" s="16" t="s">
        <v>311</v>
      </c>
      <c r="K669" s="15">
        <v>100</v>
      </c>
      <c r="L669" s="16" t="s">
        <v>312</v>
      </c>
      <c r="M669" s="15">
        <v>1469122.5516174952</v>
      </c>
      <c r="N669" s="6" t="s">
        <v>298</v>
      </c>
      <c r="O669" s="15">
        <v>7</v>
      </c>
      <c r="P669" s="15" t="s">
        <v>225</v>
      </c>
      <c r="Q669" s="15" t="s">
        <v>122</v>
      </c>
      <c r="R669" s="15" t="s">
        <v>5</v>
      </c>
      <c r="S669" s="15" t="s">
        <v>27</v>
      </c>
      <c r="T669" s="15" t="s">
        <v>276</v>
      </c>
      <c r="U669" s="6" t="s">
        <v>132</v>
      </c>
      <c r="V669" s="15" t="s">
        <v>317</v>
      </c>
      <c r="W669" s="15" t="s">
        <v>337</v>
      </c>
      <c r="X669" s="3" t="s">
        <v>614</v>
      </c>
      <c r="Y669" s="15" t="s">
        <v>2</v>
      </c>
    </row>
    <row r="670" spans="1:25" s="15" customFormat="1" ht="34.299999999999997" customHeight="1">
      <c r="A670" s="15" t="s">
        <v>254</v>
      </c>
      <c r="B670" s="15" t="s">
        <v>41</v>
      </c>
      <c r="C670" s="15">
        <v>2019</v>
      </c>
      <c r="D670" s="15" t="s">
        <v>42</v>
      </c>
      <c r="E670" s="15" t="s">
        <v>0</v>
      </c>
      <c r="F670" s="15" t="s">
        <v>172</v>
      </c>
      <c r="G670" s="15" t="s">
        <v>2</v>
      </c>
      <c r="H670" s="15" t="s">
        <v>10</v>
      </c>
      <c r="I670" s="16" t="s">
        <v>89</v>
      </c>
      <c r="J670" s="16" t="s">
        <v>311</v>
      </c>
      <c r="K670" s="15">
        <v>100</v>
      </c>
      <c r="L670" s="16" t="s">
        <v>312</v>
      </c>
      <c r="M670" s="15">
        <v>1469122.5516174952</v>
      </c>
      <c r="N670" s="6" t="s">
        <v>298</v>
      </c>
      <c r="O670" s="15">
        <v>7</v>
      </c>
      <c r="P670" s="15" t="s">
        <v>225</v>
      </c>
      <c r="Q670" s="15" t="s">
        <v>122</v>
      </c>
      <c r="R670" s="15" t="s">
        <v>5</v>
      </c>
      <c r="S670" s="15" t="s">
        <v>27</v>
      </c>
      <c r="T670" s="15" t="s">
        <v>276</v>
      </c>
      <c r="U670" s="6" t="s">
        <v>132</v>
      </c>
      <c r="V670" s="15" t="s">
        <v>317</v>
      </c>
      <c r="W670" s="15" t="s">
        <v>337</v>
      </c>
      <c r="X670" s="3" t="s">
        <v>615</v>
      </c>
      <c r="Y670" s="15" t="s">
        <v>2</v>
      </c>
    </row>
    <row r="671" spans="1:25" s="15" customFormat="1" ht="34.299999999999997" customHeight="1">
      <c r="A671" s="15" t="s">
        <v>254</v>
      </c>
      <c r="B671" s="15" t="s">
        <v>41</v>
      </c>
      <c r="C671" s="15">
        <v>2019</v>
      </c>
      <c r="D671" s="15" t="s">
        <v>42</v>
      </c>
      <c r="E671" s="15" t="s">
        <v>0</v>
      </c>
      <c r="F671" s="15" t="s">
        <v>172</v>
      </c>
      <c r="G671" s="15" t="s">
        <v>2</v>
      </c>
      <c r="H671" s="15" t="s">
        <v>10</v>
      </c>
      <c r="I671" s="16" t="s">
        <v>89</v>
      </c>
      <c r="J671" s="16" t="s">
        <v>311</v>
      </c>
      <c r="K671" s="15">
        <v>100</v>
      </c>
      <c r="L671" s="16" t="s">
        <v>312</v>
      </c>
      <c r="M671" s="15">
        <v>1469122.5516174952</v>
      </c>
      <c r="N671" s="6" t="s">
        <v>298</v>
      </c>
      <c r="O671" s="15">
        <v>7</v>
      </c>
      <c r="P671" s="15" t="s">
        <v>225</v>
      </c>
      <c r="Q671" s="15" t="s">
        <v>122</v>
      </c>
      <c r="R671" s="15" t="s">
        <v>5</v>
      </c>
      <c r="S671" s="15" t="s">
        <v>27</v>
      </c>
      <c r="T671" s="15" t="s">
        <v>276</v>
      </c>
      <c r="U671" s="6" t="s">
        <v>132</v>
      </c>
      <c r="V671" s="15" t="s">
        <v>317</v>
      </c>
      <c r="W671" s="15" t="s">
        <v>337</v>
      </c>
      <c r="X671" s="3" t="s">
        <v>616</v>
      </c>
      <c r="Y671" s="15" t="s">
        <v>2</v>
      </c>
    </row>
    <row r="672" spans="1:25" s="15" customFormat="1" ht="34.299999999999997" customHeight="1">
      <c r="A672" s="15" t="s">
        <v>254</v>
      </c>
      <c r="B672" s="15" t="s">
        <v>41</v>
      </c>
      <c r="C672" s="15">
        <v>2019</v>
      </c>
      <c r="D672" s="15" t="s">
        <v>42</v>
      </c>
      <c r="E672" s="15" t="s">
        <v>0</v>
      </c>
      <c r="F672" s="15" t="s">
        <v>172</v>
      </c>
      <c r="G672" s="15" t="s">
        <v>2</v>
      </c>
      <c r="H672" s="15" t="s">
        <v>10</v>
      </c>
      <c r="I672" s="16" t="s">
        <v>89</v>
      </c>
      <c r="J672" s="16" t="s">
        <v>311</v>
      </c>
      <c r="K672" s="15">
        <v>100</v>
      </c>
      <c r="L672" s="16" t="s">
        <v>312</v>
      </c>
      <c r="M672" s="15">
        <v>1469122.5516174952</v>
      </c>
      <c r="N672" s="6" t="s">
        <v>298</v>
      </c>
      <c r="O672" s="15">
        <v>7</v>
      </c>
      <c r="P672" s="15" t="s">
        <v>225</v>
      </c>
      <c r="Q672" s="15" t="s">
        <v>122</v>
      </c>
      <c r="R672" s="15" t="s">
        <v>5</v>
      </c>
      <c r="S672" s="15" t="s">
        <v>27</v>
      </c>
      <c r="T672" s="15" t="s">
        <v>276</v>
      </c>
      <c r="U672" s="6" t="s">
        <v>132</v>
      </c>
      <c r="V672" s="15" t="s">
        <v>317</v>
      </c>
      <c r="W672" s="15" t="s">
        <v>337</v>
      </c>
      <c r="X672" s="3" t="s">
        <v>617</v>
      </c>
      <c r="Y672" s="15" t="s">
        <v>2</v>
      </c>
    </row>
    <row r="673" spans="1:25" s="15" customFormat="1" ht="34.299999999999997" customHeight="1">
      <c r="A673" s="15" t="s">
        <v>254</v>
      </c>
      <c r="B673" s="15" t="s">
        <v>41</v>
      </c>
      <c r="C673" s="15">
        <v>2019</v>
      </c>
      <c r="D673" s="15" t="s">
        <v>42</v>
      </c>
      <c r="E673" s="15" t="s">
        <v>0</v>
      </c>
      <c r="F673" s="15" t="s">
        <v>172</v>
      </c>
      <c r="G673" s="15" t="s">
        <v>2</v>
      </c>
      <c r="H673" s="15" t="s">
        <v>10</v>
      </c>
      <c r="I673" s="16" t="s">
        <v>89</v>
      </c>
      <c r="J673" s="16" t="s">
        <v>311</v>
      </c>
      <c r="K673" s="15">
        <v>100</v>
      </c>
      <c r="L673" s="16" t="s">
        <v>312</v>
      </c>
      <c r="M673" s="15">
        <v>1469122.5516174952</v>
      </c>
      <c r="N673" s="6" t="s">
        <v>298</v>
      </c>
      <c r="O673" s="15">
        <v>7</v>
      </c>
      <c r="P673" s="15" t="s">
        <v>225</v>
      </c>
      <c r="Q673" s="15" t="s">
        <v>122</v>
      </c>
      <c r="R673" s="15" t="s">
        <v>5</v>
      </c>
      <c r="S673" s="15" t="s">
        <v>27</v>
      </c>
      <c r="T673" s="15" t="s">
        <v>276</v>
      </c>
      <c r="U673" s="6" t="s">
        <v>132</v>
      </c>
      <c r="V673" s="15" t="s">
        <v>317</v>
      </c>
      <c r="W673" s="15" t="s">
        <v>337</v>
      </c>
      <c r="X673" s="3" t="s">
        <v>618</v>
      </c>
      <c r="Y673" s="15" t="s">
        <v>2</v>
      </c>
    </row>
    <row r="674" spans="1:25" s="15" customFormat="1" ht="34.299999999999997" customHeight="1">
      <c r="A674" s="15" t="s">
        <v>254</v>
      </c>
      <c r="B674" s="15" t="s">
        <v>41</v>
      </c>
      <c r="C674" s="15">
        <v>2019</v>
      </c>
      <c r="D674" s="15" t="s">
        <v>42</v>
      </c>
      <c r="E674" s="15" t="s">
        <v>0</v>
      </c>
      <c r="F674" s="15" t="s">
        <v>172</v>
      </c>
      <c r="G674" s="15" t="s">
        <v>2</v>
      </c>
      <c r="H674" s="15" t="s">
        <v>10</v>
      </c>
      <c r="I674" s="16" t="s">
        <v>89</v>
      </c>
      <c r="J674" s="16" t="s">
        <v>311</v>
      </c>
      <c r="K674" s="15">
        <v>100</v>
      </c>
      <c r="L674" s="16" t="s">
        <v>312</v>
      </c>
      <c r="M674" s="15">
        <v>1469122.5516174952</v>
      </c>
      <c r="N674" s="6" t="s">
        <v>298</v>
      </c>
      <c r="O674" s="15">
        <v>7</v>
      </c>
      <c r="P674" s="15" t="s">
        <v>225</v>
      </c>
      <c r="Q674" s="15" t="s">
        <v>122</v>
      </c>
      <c r="R674" s="15" t="s">
        <v>5</v>
      </c>
      <c r="S674" s="15" t="s">
        <v>27</v>
      </c>
      <c r="T674" s="15" t="s">
        <v>276</v>
      </c>
      <c r="U674" s="6" t="s">
        <v>132</v>
      </c>
      <c r="V674" s="15" t="s">
        <v>317</v>
      </c>
      <c r="W674" s="15" t="s">
        <v>337</v>
      </c>
      <c r="X674" s="3" t="s">
        <v>619</v>
      </c>
      <c r="Y674" s="15" t="s">
        <v>2</v>
      </c>
    </row>
    <row r="675" spans="1:25" s="15" customFormat="1" ht="34.299999999999997" customHeight="1">
      <c r="A675" s="15" t="s">
        <v>254</v>
      </c>
      <c r="B675" s="15" t="s">
        <v>41</v>
      </c>
      <c r="C675" s="15">
        <v>2019</v>
      </c>
      <c r="D675" s="15" t="s">
        <v>42</v>
      </c>
      <c r="E675" s="15" t="s">
        <v>0</v>
      </c>
      <c r="F675" s="15" t="s">
        <v>172</v>
      </c>
      <c r="G675" s="15" t="s">
        <v>2</v>
      </c>
      <c r="H675" s="15" t="s">
        <v>10</v>
      </c>
      <c r="I675" s="16" t="s">
        <v>89</v>
      </c>
      <c r="J675" s="16" t="s">
        <v>311</v>
      </c>
      <c r="K675" s="15">
        <v>100</v>
      </c>
      <c r="L675" s="16" t="s">
        <v>312</v>
      </c>
      <c r="M675" s="15">
        <v>1469122.5516174952</v>
      </c>
      <c r="N675" s="6" t="s">
        <v>298</v>
      </c>
      <c r="O675" s="15">
        <v>7</v>
      </c>
      <c r="P675" s="15" t="s">
        <v>225</v>
      </c>
      <c r="Q675" s="15" t="s">
        <v>122</v>
      </c>
      <c r="R675" s="15" t="s">
        <v>5</v>
      </c>
      <c r="S675" s="15" t="s">
        <v>27</v>
      </c>
      <c r="T675" s="15" t="s">
        <v>276</v>
      </c>
      <c r="U675" s="6" t="s">
        <v>132</v>
      </c>
      <c r="V675" s="15" t="s">
        <v>317</v>
      </c>
      <c r="W675" s="15" t="s">
        <v>337</v>
      </c>
      <c r="X675" s="3" t="s">
        <v>620</v>
      </c>
      <c r="Y675" s="15" t="s">
        <v>2</v>
      </c>
    </row>
    <row r="676" spans="1:25" s="15" customFormat="1" ht="34.299999999999997" customHeight="1">
      <c r="A676" s="15" t="s">
        <v>254</v>
      </c>
      <c r="B676" s="15" t="s">
        <v>41</v>
      </c>
      <c r="C676" s="15">
        <v>2019</v>
      </c>
      <c r="D676" s="15" t="s">
        <v>42</v>
      </c>
      <c r="E676" s="15" t="s">
        <v>0</v>
      </c>
      <c r="F676" s="15" t="s">
        <v>172</v>
      </c>
      <c r="G676" s="15" t="s">
        <v>2</v>
      </c>
      <c r="H676" s="15" t="s">
        <v>10</v>
      </c>
      <c r="I676" s="16" t="s">
        <v>89</v>
      </c>
      <c r="J676" s="16" t="s">
        <v>311</v>
      </c>
      <c r="K676" s="15">
        <v>100</v>
      </c>
      <c r="L676" s="16" t="s">
        <v>312</v>
      </c>
      <c r="M676" s="15">
        <v>1469122.5516174952</v>
      </c>
      <c r="N676" s="6" t="s">
        <v>298</v>
      </c>
      <c r="O676" s="15">
        <v>7</v>
      </c>
      <c r="P676" s="15" t="s">
        <v>225</v>
      </c>
      <c r="Q676" s="15" t="s">
        <v>122</v>
      </c>
      <c r="R676" s="15" t="s">
        <v>5</v>
      </c>
      <c r="S676" s="15" t="s">
        <v>27</v>
      </c>
      <c r="T676" s="15" t="s">
        <v>276</v>
      </c>
      <c r="U676" s="6" t="s">
        <v>132</v>
      </c>
      <c r="V676" s="15" t="s">
        <v>317</v>
      </c>
      <c r="W676" s="15" t="s">
        <v>337</v>
      </c>
      <c r="X676" s="3" t="s">
        <v>621</v>
      </c>
      <c r="Y676" s="15" t="s">
        <v>2</v>
      </c>
    </row>
    <row r="677" spans="1:25" s="15" customFormat="1" ht="34.299999999999997" customHeight="1">
      <c r="A677" s="15" t="s">
        <v>254</v>
      </c>
      <c r="B677" s="15" t="s">
        <v>41</v>
      </c>
      <c r="C677" s="15">
        <v>2019</v>
      </c>
      <c r="D677" s="15" t="s">
        <v>42</v>
      </c>
      <c r="E677" s="15" t="s">
        <v>0</v>
      </c>
      <c r="F677" s="15" t="s">
        <v>172</v>
      </c>
      <c r="G677" s="15" t="s">
        <v>2</v>
      </c>
      <c r="H677" s="15" t="s">
        <v>10</v>
      </c>
      <c r="I677" s="16" t="s">
        <v>89</v>
      </c>
      <c r="J677" s="16" t="s">
        <v>311</v>
      </c>
      <c r="K677" s="15">
        <v>100</v>
      </c>
      <c r="L677" s="16" t="s">
        <v>312</v>
      </c>
      <c r="M677" s="15">
        <v>1469122.5516174952</v>
      </c>
      <c r="N677" s="6" t="s">
        <v>298</v>
      </c>
      <c r="O677" s="15">
        <v>7</v>
      </c>
      <c r="P677" s="15" t="s">
        <v>225</v>
      </c>
      <c r="Q677" s="15" t="s">
        <v>122</v>
      </c>
      <c r="R677" s="15" t="s">
        <v>5</v>
      </c>
      <c r="S677" s="15" t="s">
        <v>27</v>
      </c>
      <c r="T677" s="15" t="s">
        <v>276</v>
      </c>
      <c r="U677" s="6" t="s">
        <v>132</v>
      </c>
      <c r="V677" s="15" t="s">
        <v>317</v>
      </c>
      <c r="W677" s="15" t="s">
        <v>337</v>
      </c>
      <c r="X677" s="3" t="s">
        <v>622</v>
      </c>
      <c r="Y677" s="15" t="s">
        <v>2</v>
      </c>
    </row>
    <row r="678" spans="1:25" s="15" customFormat="1" ht="34.299999999999997" customHeight="1">
      <c r="A678" s="15" t="s">
        <v>254</v>
      </c>
      <c r="B678" s="15" t="s">
        <v>41</v>
      </c>
      <c r="C678" s="15">
        <v>2019</v>
      </c>
      <c r="D678" s="15" t="s">
        <v>42</v>
      </c>
      <c r="E678" s="15" t="s">
        <v>0</v>
      </c>
      <c r="F678" s="15" t="s">
        <v>172</v>
      </c>
      <c r="G678" s="15" t="s">
        <v>2</v>
      </c>
      <c r="H678" s="15" t="s">
        <v>10</v>
      </c>
      <c r="I678" s="16" t="s">
        <v>89</v>
      </c>
      <c r="J678" s="16" t="s">
        <v>311</v>
      </c>
      <c r="K678" s="15">
        <v>100</v>
      </c>
      <c r="L678" s="16" t="s">
        <v>312</v>
      </c>
      <c r="M678" s="15">
        <v>1469122.5516174952</v>
      </c>
      <c r="N678" s="6" t="s">
        <v>298</v>
      </c>
      <c r="O678" s="15">
        <v>7</v>
      </c>
      <c r="P678" s="15" t="s">
        <v>225</v>
      </c>
      <c r="Q678" s="15" t="s">
        <v>122</v>
      </c>
      <c r="R678" s="15" t="s">
        <v>5</v>
      </c>
      <c r="S678" s="15" t="s">
        <v>27</v>
      </c>
      <c r="T678" s="15" t="s">
        <v>276</v>
      </c>
      <c r="U678" s="6" t="s">
        <v>132</v>
      </c>
      <c r="V678" s="15" t="s">
        <v>317</v>
      </c>
      <c r="W678" s="15" t="s">
        <v>337</v>
      </c>
      <c r="X678" s="3" t="s">
        <v>623</v>
      </c>
      <c r="Y678" s="15" t="s">
        <v>1</v>
      </c>
    </row>
    <row r="679" spans="1:25" s="15" customFormat="1" ht="34.299999999999997" customHeight="1">
      <c r="A679" s="15" t="s">
        <v>254</v>
      </c>
      <c r="B679" s="15" t="s">
        <v>41</v>
      </c>
      <c r="C679" s="15">
        <v>2019</v>
      </c>
      <c r="D679" s="15" t="s">
        <v>42</v>
      </c>
      <c r="E679" s="15" t="s">
        <v>0</v>
      </c>
      <c r="F679" s="15" t="s">
        <v>172</v>
      </c>
      <c r="G679" s="15" t="s">
        <v>2</v>
      </c>
      <c r="H679" s="15" t="s">
        <v>10</v>
      </c>
      <c r="I679" s="16" t="s">
        <v>89</v>
      </c>
      <c r="J679" s="16" t="s">
        <v>311</v>
      </c>
      <c r="K679" s="15">
        <v>100</v>
      </c>
      <c r="L679" s="16" t="s">
        <v>312</v>
      </c>
      <c r="M679" s="15">
        <v>1469122.5516174952</v>
      </c>
      <c r="N679" s="6" t="s">
        <v>298</v>
      </c>
      <c r="O679" s="15">
        <v>7</v>
      </c>
      <c r="P679" s="15" t="s">
        <v>225</v>
      </c>
      <c r="Q679" s="15" t="s">
        <v>122</v>
      </c>
      <c r="R679" s="15" t="s">
        <v>5</v>
      </c>
      <c r="S679" s="15" t="s">
        <v>27</v>
      </c>
      <c r="T679" s="15" t="s">
        <v>276</v>
      </c>
      <c r="U679" s="6" t="s">
        <v>132</v>
      </c>
      <c r="V679" s="15" t="s">
        <v>318</v>
      </c>
      <c r="W679" s="15" t="s">
        <v>268</v>
      </c>
      <c r="X679" s="3" t="s">
        <v>624</v>
      </c>
      <c r="Y679" s="15" t="s">
        <v>2</v>
      </c>
    </row>
    <row r="680" spans="1:25" s="15" customFormat="1" ht="34.299999999999997" customHeight="1">
      <c r="A680" s="15" t="s">
        <v>254</v>
      </c>
      <c r="B680" s="15" t="s">
        <v>41</v>
      </c>
      <c r="C680" s="15">
        <v>2019</v>
      </c>
      <c r="D680" s="15" t="s">
        <v>42</v>
      </c>
      <c r="E680" s="15" t="s">
        <v>0</v>
      </c>
      <c r="F680" s="15" t="s">
        <v>172</v>
      </c>
      <c r="G680" s="15" t="s">
        <v>2</v>
      </c>
      <c r="H680" s="15" t="s">
        <v>10</v>
      </c>
      <c r="I680" s="16" t="s">
        <v>89</v>
      </c>
      <c r="J680" s="16" t="s">
        <v>311</v>
      </c>
      <c r="K680" s="15">
        <v>100</v>
      </c>
      <c r="L680" s="16" t="s">
        <v>312</v>
      </c>
      <c r="M680" s="15">
        <v>1469122.5516174952</v>
      </c>
      <c r="N680" s="6" t="s">
        <v>298</v>
      </c>
      <c r="O680" s="15">
        <v>7</v>
      </c>
      <c r="P680" s="15" t="s">
        <v>225</v>
      </c>
      <c r="Q680" s="15" t="s">
        <v>122</v>
      </c>
      <c r="R680" s="15" t="s">
        <v>5</v>
      </c>
      <c r="S680" s="15" t="s">
        <v>27</v>
      </c>
      <c r="T680" s="15" t="s">
        <v>276</v>
      </c>
      <c r="U680" s="6" t="s">
        <v>132</v>
      </c>
      <c r="V680" s="15" t="s">
        <v>318</v>
      </c>
      <c r="W680" s="15" t="s">
        <v>269</v>
      </c>
      <c r="X680" s="3" t="s">
        <v>625</v>
      </c>
      <c r="Y680" s="15" t="s">
        <v>2</v>
      </c>
    </row>
    <row r="681" spans="1:25" s="15" customFormat="1" ht="34.299999999999997" customHeight="1">
      <c r="A681" s="15" t="s">
        <v>254</v>
      </c>
      <c r="B681" s="15" t="s">
        <v>41</v>
      </c>
      <c r="C681" s="15">
        <v>2019</v>
      </c>
      <c r="D681" s="15" t="s">
        <v>42</v>
      </c>
      <c r="E681" s="15" t="s">
        <v>0</v>
      </c>
      <c r="F681" s="15" t="s">
        <v>172</v>
      </c>
      <c r="G681" s="15" t="s">
        <v>2</v>
      </c>
      <c r="H681" s="15" t="s">
        <v>10</v>
      </c>
      <c r="I681" s="16" t="s">
        <v>89</v>
      </c>
      <c r="J681" s="16" t="s">
        <v>311</v>
      </c>
      <c r="K681" s="15">
        <v>100</v>
      </c>
      <c r="L681" s="16" t="s">
        <v>312</v>
      </c>
      <c r="M681" s="15">
        <v>1469122.5516174952</v>
      </c>
      <c r="N681" s="6" t="s">
        <v>298</v>
      </c>
      <c r="O681" s="15">
        <v>7</v>
      </c>
      <c r="P681" s="15" t="s">
        <v>225</v>
      </c>
      <c r="Q681" s="15" t="s">
        <v>122</v>
      </c>
      <c r="R681" s="15" t="s">
        <v>5</v>
      </c>
      <c r="S681" s="15" t="s">
        <v>27</v>
      </c>
      <c r="T681" s="15" t="s">
        <v>276</v>
      </c>
      <c r="U681" s="6" t="s">
        <v>132</v>
      </c>
      <c r="V681" s="15" t="s">
        <v>318</v>
      </c>
      <c r="W681" s="15" t="s">
        <v>270</v>
      </c>
      <c r="X681" s="3" t="s">
        <v>626</v>
      </c>
      <c r="Y681" s="15" t="s">
        <v>2</v>
      </c>
    </row>
    <row r="682" spans="1:25" s="15" customFormat="1" ht="34.299999999999997" customHeight="1">
      <c r="A682" s="15" t="s">
        <v>254</v>
      </c>
      <c r="B682" s="15" t="s">
        <v>41</v>
      </c>
      <c r="C682" s="15">
        <v>2019</v>
      </c>
      <c r="D682" s="15" t="s">
        <v>42</v>
      </c>
      <c r="E682" s="15" t="s">
        <v>0</v>
      </c>
      <c r="F682" s="15" t="s">
        <v>172</v>
      </c>
      <c r="G682" s="15" t="s">
        <v>2</v>
      </c>
      <c r="H682" s="15" t="s">
        <v>10</v>
      </c>
      <c r="I682" s="16" t="s">
        <v>89</v>
      </c>
      <c r="J682" s="16" t="s">
        <v>311</v>
      </c>
      <c r="K682" s="15">
        <v>100</v>
      </c>
      <c r="L682" s="16" t="s">
        <v>312</v>
      </c>
      <c r="M682" s="15">
        <v>1469122.5516174952</v>
      </c>
      <c r="N682" s="6" t="s">
        <v>298</v>
      </c>
      <c r="O682" s="15">
        <v>7</v>
      </c>
      <c r="P682" s="15" t="s">
        <v>225</v>
      </c>
      <c r="Q682" s="15" t="s">
        <v>122</v>
      </c>
      <c r="R682" s="15" t="s">
        <v>5</v>
      </c>
      <c r="S682" s="15" t="s">
        <v>27</v>
      </c>
      <c r="T682" s="15" t="s">
        <v>276</v>
      </c>
      <c r="U682" s="6" t="s">
        <v>132</v>
      </c>
      <c r="V682" s="15" t="s">
        <v>318</v>
      </c>
      <c r="W682" s="15" t="s">
        <v>271</v>
      </c>
      <c r="X682" s="3" t="s">
        <v>627</v>
      </c>
      <c r="Y682" s="15" t="s">
        <v>2</v>
      </c>
    </row>
    <row r="683" spans="1:25" s="15" customFormat="1" ht="34.299999999999997" customHeight="1">
      <c r="A683" s="15" t="s">
        <v>254</v>
      </c>
      <c r="B683" s="15" t="s">
        <v>41</v>
      </c>
      <c r="C683" s="15">
        <v>2019</v>
      </c>
      <c r="D683" s="15" t="s">
        <v>42</v>
      </c>
      <c r="E683" s="15" t="s">
        <v>0</v>
      </c>
      <c r="F683" s="15" t="s">
        <v>172</v>
      </c>
      <c r="G683" s="15" t="s">
        <v>2</v>
      </c>
      <c r="H683" s="15" t="s">
        <v>10</v>
      </c>
      <c r="I683" s="16" t="s">
        <v>89</v>
      </c>
      <c r="J683" s="16" t="s">
        <v>311</v>
      </c>
      <c r="K683" s="15">
        <v>100</v>
      </c>
      <c r="L683" s="16" t="s">
        <v>312</v>
      </c>
      <c r="M683" s="15">
        <v>1469122.5516174952</v>
      </c>
      <c r="N683" s="6" t="s">
        <v>298</v>
      </c>
      <c r="O683" s="15">
        <v>7</v>
      </c>
      <c r="P683" s="15" t="s">
        <v>225</v>
      </c>
      <c r="Q683" s="15" t="s">
        <v>122</v>
      </c>
      <c r="R683" s="15" t="s">
        <v>5</v>
      </c>
      <c r="S683" s="15" t="s">
        <v>27</v>
      </c>
      <c r="T683" s="15" t="s">
        <v>276</v>
      </c>
      <c r="U683" s="6" t="s">
        <v>132</v>
      </c>
      <c r="V683" s="15" t="s">
        <v>318</v>
      </c>
      <c r="W683" s="15" t="s">
        <v>271</v>
      </c>
      <c r="X683" s="3" t="s">
        <v>628</v>
      </c>
      <c r="Y683" s="15" t="s">
        <v>2</v>
      </c>
    </row>
    <row r="684" spans="1:25" s="15" customFormat="1" ht="34.299999999999997" customHeight="1">
      <c r="A684" s="15" t="s">
        <v>254</v>
      </c>
      <c r="B684" s="15" t="s">
        <v>41</v>
      </c>
      <c r="C684" s="15">
        <v>2019</v>
      </c>
      <c r="D684" s="15" t="s">
        <v>42</v>
      </c>
      <c r="E684" s="15" t="s">
        <v>0</v>
      </c>
      <c r="F684" s="15" t="s">
        <v>172</v>
      </c>
      <c r="G684" s="15" t="s">
        <v>2</v>
      </c>
      <c r="H684" s="15" t="s">
        <v>10</v>
      </c>
      <c r="I684" s="16" t="s">
        <v>89</v>
      </c>
      <c r="J684" s="16" t="s">
        <v>311</v>
      </c>
      <c r="K684" s="15">
        <v>100</v>
      </c>
      <c r="L684" s="16" t="s">
        <v>312</v>
      </c>
      <c r="M684" s="15">
        <v>1469122.5516174952</v>
      </c>
      <c r="N684" s="6" t="s">
        <v>298</v>
      </c>
      <c r="O684" s="15">
        <v>7</v>
      </c>
      <c r="P684" s="15" t="s">
        <v>225</v>
      </c>
      <c r="Q684" s="15" t="s">
        <v>122</v>
      </c>
      <c r="R684" s="15" t="s">
        <v>5</v>
      </c>
      <c r="S684" s="15" t="s">
        <v>27</v>
      </c>
      <c r="T684" s="15" t="s">
        <v>276</v>
      </c>
      <c r="U684" s="6" t="s">
        <v>132</v>
      </c>
      <c r="V684" s="15" t="s">
        <v>318</v>
      </c>
      <c r="W684" s="15" t="s">
        <v>271</v>
      </c>
      <c r="X684" s="3" t="s">
        <v>629</v>
      </c>
      <c r="Y684" s="15" t="s">
        <v>1</v>
      </c>
    </row>
    <row r="685" spans="1:25" s="15" customFormat="1" ht="34.299999999999997" customHeight="1">
      <c r="A685" s="15" t="s">
        <v>254</v>
      </c>
      <c r="B685" s="15" t="s">
        <v>41</v>
      </c>
      <c r="C685" s="15">
        <v>2019</v>
      </c>
      <c r="D685" s="15" t="s">
        <v>42</v>
      </c>
      <c r="E685" s="15" t="s">
        <v>0</v>
      </c>
      <c r="F685" s="15" t="s">
        <v>172</v>
      </c>
      <c r="G685" s="15" t="s">
        <v>2</v>
      </c>
      <c r="H685" s="15" t="s">
        <v>10</v>
      </c>
      <c r="I685" s="16" t="s">
        <v>89</v>
      </c>
      <c r="J685" s="16" t="s">
        <v>311</v>
      </c>
      <c r="K685" s="15">
        <v>100</v>
      </c>
      <c r="L685" s="16" t="s">
        <v>312</v>
      </c>
      <c r="M685" s="15">
        <v>1469122.5516174952</v>
      </c>
      <c r="N685" s="6" t="s">
        <v>298</v>
      </c>
      <c r="O685" s="15">
        <v>7</v>
      </c>
      <c r="P685" s="15" t="s">
        <v>225</v>
      </c>
      <c r="Q685" s="15" t="s">
        <v>122</v>
      </c>
      <c r="R685" s="15" t="s">
        <v>5</v>
      </c>
      <c r="S685" s="15" t="s">
        <v>27</v>
      </c>
      <c r="T685" s="15" t="s">
        <v>276</v>
      </c>
      <c r="U685" s="6" t="s">
        <v>132</v>
      </c>
      <c r="V685" s="15" t="s">
        <v>317</v>
      </c>
      <c r="W685" s="15" t="s">
        <v>338</v>
      </c>
      <c r="X685" s="14" t="s">
        <v>630</v>
      </c>
      <c r="Y685" s="15" t="s">
        <v>1</v>
      </c>
    </row>
    <row r="686" spans="1:25" s="15" customFormat="1" ht="34.299999999999997" customHeight="1">
      <c r="A686" s="15" t="s">
        <v>254</v>
      </c>
      <c r="B686" s="15" t="s">
        <v>41</v>
      </c>
      <c r="C686" s="15">
        <v>2019</v>
      </c>
      <c r="D686" s="15" t="s">
        <v>42</v>
      </c>
      <c r="E686" s="15" t="s">
        <v>0</v>
      </c>
      <c r="F686" s="15" t="s">
        <v>172</v>
      </c>
      <c r="G686" s="15" t="s">
        <v>2</v>
      </c>
      <c r="H686" s="15" t="s">
        <v>10</v>
      </c>
      <c r="I686" s="16" t="s">
        <v>89</v>
      </c>
      <c r="J686" s="16" t="s">
        <v>311</v>
      </c>
      <c r="K686" s="15">
        <v>1000</v>
      </c>
      <c r="L686" s="16" t="s">
        <v>298</v>
      </c>
      <c r="M686" s="15">
        <v>14691225.516174953</v>
      </c>
      <c r="N686" s="6" t="s">
        <v>298</v>
      </c>
      <c r="O686" s="15">
        <v>7</v>
      </c>
      <c r="P686" s="15" t="s">
        <v>225</v>
      </c>
      <c r="Q686" s="15" t="s">
        <v>122</v>
      </c>
      <c r="R686" s="15" t="s">
        <v>5</v>
      </c>
      <c r="S686" s="15" t="s">
        <v>27</v>
      </c>
      <c r="T686" s="15" t="s">
        <v>276</v>
      </c>
      <c r="U686" s="6" t="s">
        <v>132</v>
      </c>
      <c r="V686" s="15" t="s">
        <v>317</v>
      </c>
      <c r="W686" s="15" t="s">
        <v>335</v>
      </c>
      <c r="X686" s="3" t="s">
        <v>442</v>
      </c>
      <c r="Y686" s="15" t="s">
        <v>1</v>
      </c>
    </row>
    <row r="687" spans="1:25" s="15" customFormat="1" ht="34.299999999999997" customHeight="1">
      <c r="A687" s="15" t="s">
        <v>254</v>
      </c>
      <c r="B687" s="15" t="s">
        <v>41</v>
      </c>
      <c r="C687" s="15">
        <v>2019</v>
      </c>
      <c r="D687" s="15" t="s">
        <v>42</v>
      </c>
      <c r="E687" s="15" t="s">
        <v>0</v>
      </c>
      <c r="F687" s="15" t="s">
        <v>172</v>
      </c>
      <c r="G687" s="15" t="s">
        <v>2</v>
      </c>
      <c r="H687" s="15" t="s">
        <v>10</v>
      </c>
      <c r="I687" s="16" t="s">
        <v>89</v>
      </c>
      <c r="J687" s="16" t="s">
        <v>311</v>
      </c>
      <c r="K687" s="15">
        <v>1000</v>
      </c>
      <c r="L687" s="16" t="s">
        <v>298</v>
      </c>
      <c r="M687" s="15">
        <v>14691225.516174953</v>
      </c>
      <c r="N687" s="6" t="s">
        <v>298</v>
      </c>
      <c r="O687" s="15">
        <v>7</v>
      </c>
      <c r="P687" s="15" t="s">
        <v>225</v>
      </c>
      <c r="Q687" s="15" t="s">
        <v>122</v>
      </c>
      <c r="R687" s="15" t="s">
        <v>5</v>
      </c>
      <c r="S687" s="15" t="s">
        <v>27</v>
      </c>
      <c r="T687" s="15" t="s">
        <v>276</v>
      </c>
      <c r="U687" s="6" t="s">
        <v>132</v>
      </c>
      <c r="V687" s="15" t="s">
        <v>317</v>
      </c>
      <c r="W687" s="15" t="s">
        <v>335</v>
      </c>
      <c r="X687" s="3" t="s">
        <v>444</v>
      </c>
      <c r="Y687" s="15" t="s">
        <v>1</v>
      </c>
    </row>
    <row r="688" spans="1:25" s="15" customFormat="1" ht="34.299999999999997" customHeight="1">
      <c r="A688" s="15" t="s">
        <v>254</v>
      </c>
      <c r="B688" s="15" t="s">
        <v>41</v>
      </c>
      <c r="C688" s="15">
        <v>2019</v>
      </c>
      <c r="D688" s="15" t="s">
        <v>42</v>
      </c>
      <c r="E688" s="15" t="s">
        <v>0</v>
      </c>
      <c r="F688" s="15" t="s">
        <v>172</v>
      </c>
      <c r="G688" s="15" t="s">
        <v>2</v>
      </c>
      <c r="H688" s="15" t="s">
        <v>10</v>
      </c>
      <c r="I688" s="16" t="s">
        <v>89</v>
      </c>
      <c r="J688" s="16" t="s">
        <v>311</v>
      </c>
      <c r="K688" s="15">
        <v>1000</v>
      </c>
      <c r="L688" s="16" t="s">
        <v>298</v>
      </c>
      <c r="M688" s="15">
        <v>14691225.516174953</v>
      </c>
      <c r="N688" s="6" t="s">
        <v>298</v>
      </c>
      <c r="O688" s="15">
        <v>7</v>
      </c>
      <c r="P688" s="15" t="s">
        <v>225</v>
      </c>
      <c r="Q688" s="15" t="s">
        <v>122</v>
      </c>
      <c r="R688" s="15" t="s">
        <v>5</v>
      </c>
      <c r="S688" s="15" t="s">
        <v>27</v>
      </c>
      <c r="T688" s="15" t="s">
        <v>276</v>
      </c>
      <c r="U688" s="6" t="s">
        <v>132</v>
      </c>
      <c r="V688" s="15" t="s">
        <v>317</v>
      </c>
      <c r="W688" s="15" t="s">
        <v>335</v>
      </c>
      <c r="X688" s="3" t="s">
        <v>674</v>
      </c>
      <c r="Y688" s="15" t="s">
        <v>2</v>
      </c>
    </row>
    <row r="689" spans="1:25" s="15" customFormat="1" ht="34.299999999999997" customHeight="1">
      <c r="A689" s="15" t="s">
        <v>254</v>
      </c>
      <c r="B689" s="15" t="s">
        <v>41</v>
      </c>
      <c r="C689" s="15">
        <v>2019</v>
      </c>
      <c r="D689" s="15" t="s">
        <v>42</v>
      </c>
      <c r="E689" s="15" t="s">
        <v>0</v>
      </c>
      <c r="F689" s="15" t="s">
        <v>172</v>
      </c>
      <c r="G689" s="15" t="s">
        <v>2</v>
      </c>
      <c r="H689" s="15" t="s">
        <v>10</v>
      </c>
      <c r="I689" s="16" t="s">
        <v>89</v>
      </c>
      <c r="J689" s="16" t="s">
        <v>311</v>
      </c>
      <c r="K689" s="15">
        <v>1000</v>
      </c>
      <c r="L689" s="16" t="s">
        <v>298</v>
      </c>
      <c r="M689" s="15">
        <v>14691225.516174953</v>
      </c>
      <c r="N689" s="6" t="s">
        <v>298</v>
      </c>
      <c r="O689" s="15">
        <v>7</v>
      </c>
      <c r="P689" s="15" t="s">
        <v>225</v>
      </c>
      <c r="Q689" s="15" t="s">
        <v>122</v>
      </c>
      <c r="R689" s="15" t="s">
        <v>5</v>
      </c>
      <c r="S689" s="15" t="s">
        <v>27</v>
      </c>
      <c r="T689" s="15" t="s">
        <v>276</v>
      </c>
      <c r="U689" s="6" t="s">
        <v>132</v>
      </c>
      <c r="V689" s="15" t="s">
        <v>317</v>
      </c>
      <c r="W689" s="15" t="s">
        <v>336</v>
      </c>
      <c r="X689" s="3" t="s">
        <v>610</v>
      </c>
      <c r="Y689" s="15" t="s">
        <v>2</v>
      </c>
    </row>
    <row r="690" spans="1:25" s="15" customFormat="1" ht="34.299999999999997" customHeight="1">
      <c r="A690" s="15" t="s">
        <v>254</v>
      </c>
      <c r="B690" s="15" t="s">
        <v>41</v>
      </c>
      <c r="C690" s="15">
        <v>2019</v>
      </c>
      <c r="D690" s="15" t="s">
        <v>42</v>
      </c>
      <c r="E690" s="15" t="s">
        <v>0</v>
      </c>
      <c r="F690" s="15" t="s">
        <v>172</v>
      </c>
      <c r="G690" s="15" t="s">
        <v>2</v>
      </c>
      <c r="H690" s="15" t="s">
        <v>10</v>
      </c>
      <c r="I690" s="16" t="s">
        <v>89</v>
      </c>
      <c r="J690" s="16" t="s">
        <v>311</v>
      </c>
      <c r="K690" s="15">
        <v>1000</v>
      </c>
      <c r="L690" s="16" t="s">
        <v>298</v>
      </c>
      <c r="M690" s="15">
        <v>14691225.516174953</v>
      </c>
      <c r="N690" s="6" t="s">
        <v>298</v>
      </c>
      <c r="O690" s="15">
        <v>7</v>
      </c>
      <c r="P690" s="15" t="s">
        <v>225</v>
      </c>
      <c r="Q690" s="15" t="s">
        <v>122</v>
      </c>
      <c r="R690" s="15" t="s">
        <v>5</v>
      </c>
      <c r="S690" s="15" t="s">
        <v>27</v>
      </c>
      <c r="T690" s="15" t="s">
        <v>276</v>
      </c>
      <c r="U690" s="6" t="s">
        <v>132</v>
      </c>
      <c r="V690" s="15" t="s">
        <v>317</v>
      </c>
      <c r="W690" s="15" t="s">
        <v>336</v>
      </c>
      <c r="X690" s="3" t="s">
        <v>611</v>
      </c>
      <c r="Y690" s="15" t="s">
        <v>1</v>
      </c>
    </row>
    <row r="691" spans="1:25" s="15" customFormat="1" ht="34.299999999999997" customHeight="1">
      <c r="A691" s="15" t="s">
        <v>254</v>
      </c>
      <c r="B691" s="15" t="s">
        <v>41</v>
      </c>
      <c r="C691" s="15">
        <v>2019</v>
      </c>
      <c r="D691" s="15" t="s">
        <v>42</v>
      </c>
      <c r="E691" s="15" t="s">
        <v>0</v>
      </c>
      <c r="F691" s="15" t="s">
        <v>172</v>
      </c>
      <c r="G691" s="15" t="s">
        <v>2</v>
      </c>
      <c r="H691" s="15" t="s">
        <v>10</v>
      </c>
      <c r="I691" s="16" t="s">
        <v>89</v>
      </c>
      <c r="J691" s="16" t="s">
        <v>311</v>
      </c>
      <c r="K691" s="15">
        <v>1000</v>
      </c>
      <c r="L691" s="16" t="s">
        <v>298</v>
      </c>
      <c r="M691" s="15">
        <v>14691225.516174953</v>
      </c>
      <c r="N691" s="6" t="s">
        <v>298</v>
      </c>
      <c r="O691" s="15">
        <v>7</v>
      </c>
      <c r="P691" s="15" t="s">
        <v>225</v>
      </c>
      <c r="Q691" s="15" t="s">
        <v>122</v>
      </c>
      <c r="R691" s="15" t="s">
        <v>5</v>
      </c>
      <c r="S691" s="15" t="s">
        <v>27</v>
      </c>
      <c r="T691" s="15" t="s">
        <v>276</v>
      </c>
      <c r="U691" s="6" t="s">
        <v>132</v>
      </c>
      <c r="V691" s="15" t="s">
        <v>317</v>
      </c>
      <c r="W691" s="15" t="s">
        <v>336</v>
      </c>
      <c r="X691" s="3" t="s">
        <v>612</v>
      </c>
      <c r="Y691" s="15" t="s">
        <v>2</v>
      </c>
    </row>
    <row r="692" spans="1:25" s="15" customFormat="1" ht="34.299999999999997" customHeight="1">
      <c r="A692" s="15" t="s">
        <v>254</v>
      </c>
      <c r="B692" s="15" t="s">
        <v>41</v>
      </c>
      <c r="C692" s="15">
        <v>2019</v>
      </c>
      <c r="D692" s="15" t="s">
        <v>42</v>
      </c>
      <c r="E692" s="15" t="s">
        <v>0</v>
      </c>
      <c r="F692" s="15" t="s">
        <v>172</v>
      </c>
      <c r="G692" s="15" t="s">
        <v>2</v>
      </c>
      <c r="H692" s="15" t="s">
        <v>10</v>
      </c>
      <c r="I692" s="16" t="s">
        <v>89</v>
      </c>
      <c r="J692" s="16" t="s">
        <v>311</v>
      </c>
      <c r="K692" s="15">
        <v>1000</v>
      </c>
      <c r="L692" s="16" t="s">
        <v>298</v>
      </c>
      <c r="M692" s="15">
        <v>14691225.516174953</v>
      </c>
      <c r="N692" s="6" t="s">
        <v>298</v>
      </c>
      <c r="O692" s="15">
        <v>7</v>
      </c>
      <c r="P692" s="15" t="s">
        <v>225</v>
      </c>
      <c r="Q692" s="15" t="s">
        <v>122</v>
      </c>
      <c r="R692" s="15" t="s">
        <v>5</v>
      </c>
      <c r="S692" s="15" t="s">
        <v>27</v>
      </c>
      <c r="T692" s="15" t="s">
        <v>276</v>
      </c>
      <c r="U692" s="6" t="s">
        <v>132</v>
      </c>
      <c r="V692" s="15" t="s">
        <v>317</v>
      </c>
      <c r="W692" s="15" t="s">
        <v>336</v>
      </c>
      <c r="X692" s="3" t="s">
        <v>613</v>
      </c>
      <c r="Y692" s="15" t="s">
        <v>2</v>
      </c>
    </row>
    <row r="693" spans="1:25" s="15" customFormat="1" ht="34.299999999999997" customHeight="1">
      <c r="A693" s="15" t="s">
        <v>254</v>
      </c>
      <c r="B693" s="15" t="s">
        <v>41</v>
      </c>
      <c r="C693" s="15">
        <v>2019</v>
      </c>
      <c r="D693" s="15" t="s">
        <v>42</v>
      </c>
      <c r="E693" s="15" t="s">
        <v>0</v>
      </c>
      <c r="F693" s="15" t="s">
        <v>172</v>
      </c>
      <c r="G693" s="15" t="s">
        <v>2</v>
      </c>
      <c r="H693" s="15" t="s">
        <v>10</v>
      </c>
      <c r="I693" s="16" t="s">
        <v>89</v>
      </c>
      <c r="J693" s="16" t="s">
        <v>311</v>
      </c>
      <c r="K693" s="15">
        <v>1000</v>
      </c>
      <c r="L693" s="16" t="s">
        <v>298</v>
      </c>
      <c r="M693" s="15">
        <v>14691225.516174953</v>
      </c>
      <c r="N693" s="6" t="s">
        <v>298</v>
      </c>
      <c r="O693" s="15">
        <v>7</v>
      </c>
      <c r="P693" s="15" t="s">
        <v>225</v>
      </c>
      <c r="Q693" s="15" t="s">
        <v>122</v>
      </c>
      <c r="R693" s="15" t="s">
        <v>5</v>
      </c>
      <c r="S693" s="15" t="s">
        <v>27</v>
      </c>
      <c r="T693" s="15" t="s">
        <v>276</v>
      </c>
      <c r="U693" s="6" t="s">
        <v>132</v>
      </c>
      <c r="V693" s="15" t="s">
        <v>317</v>
      </c>
      <c r="W693" s="15" t="s">
        <v>337</v>
      </c>
      <c r="X693" s="3" t="s">
        <v>614</v>
      </c>
      <c r="Y693" s="15" t="s">
        <v>1</v>
      </c>
    </row>
    <row r="694" spans="1:25" s="15" customFormat="1" ht="34.299999999999997" customHeight="1">
      <c r="A694" s="15" t="s">
        <v>254</v>
      </c>
      <c r="B694" s="15" t="s">
        <v>41</v>
      </c>
      <c r="C694" s="15">
        <v>2019</v>
      </c>
      <c r="D694" s="15" t="s">
        <v>42</v>
      </c>
      <c r="E694" s="15" t="s">
        <v>0</v>
      </c>
      <c r="F694" s="15" t="s">
        <v>172</v>
      </c>
      <c r="G694" s="15" t="s">
        <v>2</v>
      </c>
      <c r="H694" s="15" t="s">
        <v>10</v>
      </c>
      <c r="I694" s="16" t="s">
        <v>89</v>
      </c>
      <c r="J694" s="16" t="s">
        <v>311</v>
      </c>
      <c r="K694" s="15">
        <v>1000</v>
      </c>
      <c r="L694" s="16" t="s">
        <v>298</v>
      </c>
      <c r="M694" s="15">
        <v>14691225.516174953</v>
      </c>
      <c r="N694" s="6" t="s">
        <v>298</v>
      </c>
      <c r="O694" s="15">
        <v>7</v>
      </c>
      <c r="P694" s="15" t="s">
        <v>225</v>
      </c>
      <c r="Q694" s="15" t="s">
        <v>122</v>
      </c>
      <c r="R694" s="15" t="s">
        <v>5</v>
      </c>
      <c r="S694" s="15" t="s">
        <v>27</v>
      </c>
      <c r="T694" s="15" t="s">
        <v>276</v>
      </c>
      <c r="U694" s="6" t="s">
        <v>132</v>
      </c>
      <c r="V694" s="15" t="s">
        <v>317</v>
      </c>
      <c r="W694" s="15" t="s">
        <v>337</v>
      </c>
      <c r="X694" s="3" t="s">
        <v>615</v>
      </c>
      <c r="Y694" s="15" t="s">
        <v>2</v>
      </c>
    </row>
    <row r="695" spans="1:25" s="15" customFormat="1" ht="34.299999999999997" customHeight="1">
      <c r="A695" s="15" t="s">
        <v>254</v>
      </c>
      <c r="B695" s="15" t="s">
        <v>41</v>
      </c>
      <c r="C695" s="15">
        <v>2019</v>
      </c>
      <c r="D695" s="15" t="s">
        <v>42</v>
      </c>
      <c r="E695" s="15" t="s">
        <v>0</v>
      </c>
      <c r="F695" s="15" t="s">
        <v>172</v>
      </c>
      <c r="G695" s="15" t="s">
        <v>2</v>
      </c>
      <c r="H695" s="15" t="s">
        <v>10</v>
      </c>
      <c r="I695" s="16" t="s">
        <v>89</v>
      </c>
      <c r="J695" s="16" t="s">
        <v>311</v>
      </c>
      <c r="K695" s="15">
        <v>1000</v>
      </c>
      <c r="L695" s="16" t="s">
        <v>298</v>
      </c>
      <c r="M695" s="15">
        <v>14691225.516174953</v>
      </c>
      <c r="N695" s="6" t="s">
        <v>298</v>
      </c>
      <c r="O695" s="15">
        <v>7</v>
      </c>
      <c r="P695" s="15" t="s">
        <v>225</v>
      </c>
      <c r="Q695" s="15" t="s">
        <v>122</v>
      </c>
      <c r="R695" s="15" t="s">
        <v>5</v>
      </c>
      <c r="S695" s="15" t="s">
        <v>27</v>
      </c>
      <c r="T695" s="15" t="s">
        <v>276</v>
      </c>
      <c r="U695" s="6" t="s">
        <v>132</v>
      </c>
      <c r="V695" s="15" t="s">
        <v>317</v>
      </c>
      <c r="W695" s="15" t="s">
        <v>337</v>
      </c>
      <c r="X695" s="3" t="s">
        <v>616</v>
      </c>
      <c r="Y695" s="15" t="s">
        <v>2</v>
      </c>
    </row>
    <row r="696" spans="1:25" s="15" customFormat="1" ht="34.299999999999997" customHeight="1">
      <c r="A696" s="15" t="s">
        <v>254</v>
      </c>
      <c r="B696" s="15" t="s">
        <v>41</v>
      </c>
      <c r="C696" s="15">
        <v>2019</v>
      </c>
      <c r="D696" s="15" t="s">
        <v>42</v>
      </c>
      <c r="E696" s="15" t="s">
        <v>0</v>
      </c>
      <c r="F696" s="15" t="s">
        <v>172</v>
      </c>
      <c r="G696" s="15" t="s">
        <v>2</v>
      </c>
      <c r="H696" s="15" t="s">
        <v>10</v>
      </c>
      <c r="I696" s="16" t="s">
        <v>89</v>
      </c>
      <c r="J696" s="16" t="s">
        <v>311</v>
      </c>
      <c r="K696" s="15">
        <v>1000</v>
      </c>
      <c r="L696" s="16" t="s">
        <v>298</v>
      </c>
      <c r="M696" s="15">
        <v>14691225.516174953</v>
      </c>
      <c r="N696" s="6" t="s">
        <v>298</v>
      </c>
      <c r="O696" s="15">
        <v>7</v>
      </c>
      <c r="P696" s="15" t="s">
        <v>225</v>
      </c>
      <c r="Q696" s="15" t="s">
        <v>122</v>
      </c>
      <c r="R696" s="15" t="s">
        <v>5</v>
      </c>
      <c r="S696" s="15" t="s">
        <v>27</v>
      </c>
      <c r="T696" s="15" t="s">
        <v>276</v>
      </c>
      <c r="U696" s="6" t="s">
        <v>132</v>
      </c>
      <c r="V696" s="15" t="s">
        <v>317</v>
      </c>
      <c r="W696" s="15" t="s">
        <v>337</v>
      </c>
      <c r="X696" s="3" t="s">
        <v>617</v>
      </c>
      <c r="Y696" s="15" t="s">
        <v>2</v>
      </c>
    </row>
    <row r="697" spans="1:25" s="15" customFormat="1" ht="34.299999999999997" customHeight="1">
      <c r="A697" s="15" t="s">
        <v>254</v>
      </c>
      <c r="B697" s="15" t="s">
        <v>41</v>
      </c>
      <c r="C697" s="15">
        <v>2019</v>
      </c>
      <c r="D697" s="15" t="s">
        <v>42</v>
      </c>
      <c r="E697" s="15" t="s">
        <v>0</v>
      </c>
      <c r="F697" s="15" t="s">
        <v>172</v>
      </c>
      <c r="G697" s="15" t="s">
        <v>2</v>
      </c>
      <c r="H697" s="15" t="s">
        <v>10</v>
      </c>
      <c r="I697" s="16" t="s">
        <v>89</v>
      </c>
      <c r="J697" s="16" t="s">
        <v>311</v>
      </c>
      <c r="K697" s="15">
        <v>1000</v>
      </c>
      <c r="L697" s="16" t="s">
        <v>298</v>
      </c>
      <c r="M697" s="15">
        <v>14691225.516174953</v>
      </c>
      <c r="N697" s="6" t="s">
        <v>298</v>
      </c>
      <c r="O697" s="15">
        <v>7</v>
      </c>
      <c r="P697" s="15" t="s">
        <v>225</v>
      </c>
      <c r="Q697" s="15" t="s">
        <v>122</v>
      </c>
      <c r="R697" s="15" t="s">
        <v>5</v>
      </c>
      <c r="S697" s="15" t="s">
        <v>27</v>
      </c>
      <c r="T697" s="15" t="s">
        <v>276</v>
      </c>
      <c r="U697" s="6" t="s">
        <v>132</v>
      </c>
      <c r="V697" s="15" t="s">
        <v>317</v>
      </c>
      <c r="W697" s="15" t="s">
        <v>337</v>
      </c>
      <c r="X697" s="3" t="s">
        <v>618</v>
      </c>
      <c r="Y697" s="15" t="s">
        <v>2</v>
      </c>
    </row>
    <row r="698" spans="1:25" s="15" customFormat="1" ht="34.299999999999997" customHeight="1">
      <c r="A698" s="15" t="s">
        <v>254</v>
      </c>
      <c r="B698" s="15" t="s">
        <v>41</v>
      </c>
      <c r="C698" s="15">
        <v>2019</v>
      </c>
      <c r="D698" s="15" t="s">
        <v>42</v>
      </c>
      <c r="E698" s="15" t="s">
        <v>0</v>
      </c>
      <c r="F698" s="15" t="s">
        <v>172</v>
      </c>
      <c r="G698" s="15" t="s">
        <v>2</v>
      </c>
      <c r="H698" s="15" t="s">
        <v>10</v>
      </c>
      <c r="I698" s="16" t="s">
        <v>89</v>
      </c>
      <c r="J698" s="16" t="s">
        <v>311</v>
      </c>
      <c r="K698" s="15">
        <v>1000</v>
      </c>
      <c r="L698" s="16" t="s">
        <v>298</v>
      </c>
      <c r="M698" s="15">
        <v>14691225.516174953</v>
      </c>
      <c r="N698" s="6" t="s">
        <v>298</v>
      </c>
      <c r="O698" s="15">
        <v>7</v>
      </c>
      <c r="P698" s="15" t="s">
        <v>225</v>
      </c>
      <c r="Q698" s="15" t="s">
        <v>122</v>
      </c>
      <c r="R698" s="15" t="s">
        <v>5</v>
      </c>
      <c r="S698" s="15" t="s">
        <v>27</v>
      </c>
      <c r="T698" s="15" t="s">
        <v>276</v>
      </c>
      <c r="U698" s="6" t="s">
        <v>132</v>
      </c>
      <c r="V698" s="15" t="s">
        <v>317</v>
      </c>
      <c r="W698" s="15" t="s">
        <v>337</v>
      </c>
      <c r="X698" s="3" t="s">
        <v>619</v>
      </c>
      <c r="Y698" s="15" t="s">
        <v>2</v>
      </c>
    </row>
    <row r="699" spans="1:25" s="15" customFormat="1" ht="34.299999999999997" customHeight="1">
      <c r="A699" s="15" t="s">
        <v>254</v>
      </c>
      <c r="B699" s="15" t="s">
        <v>41</v>
      </c>
      <c r="C699" s="15">
        <v>2019</v>
      </c>
      <c r="D699" s="15" t="s">
        <v>42</v>
      </c>
      <c r="E699" s="15" t="s">
        <v>0</v>
      </c>
      <c r="F699" s="15" t="s">
        <v>172</v>
      </c>
      <c r="G699" s="15" t="s">
        <v>2</v>
      </c>
      <c r="H699" s="15" t="s">
        <v>10</v>
      </c>
      <c r="I699" s="16" t="s">
        <v>89</v>
      </c>
      <c r="J699" s="16" t="s">
        <v>311</v>
      </c>
      <c r="K699" s="15">
        <v>1000</v>
      </c>
      <c r="L699" s="16" t="s">
        <v>298</v>
      </c>
      <c r="M699" s="15">
        <v>14691225.516174953</v>
      </c>
      <c r="N699" s="6" t="s">
        <v>298</v>
      </c>
      <c r="O699" s="15">
        <v>7</v>
      </c>
      <c r="P699" s="15" t="s">
        <v>225</v>
      </c>
      <c r="Q699" s="15" t="s">
        <v>122</v>
      </c>
      <c r="R699" s="15" t="s">
        <v>5</v>
      </c>
      <c r="S699" s="15" t="s">
        <v>27</v>
      </c>
      <c r="T699" s="15" t="s">
        <v>276</v>
      </c>
      <c r="U699" s="6" t="s">
        <v>132</v>
      </c>
      <c r="V699" s="15" t="s">
        <v>317</v>
      </c>
      <c r="W699" s="15" t="s">
        <v>337</v>
      </c>
      <c r="X699" s="3" t="s">
        <v>620</v>
      </c>
      <c r="Y699" s="15" t="s">
        <v>2</v>
      </c>
    </row>
    <row r="700" spans="1:25" s="15" customFormat="1" ht="34.299999999999997" customHeight="1">
      <c r="A700" s="15" t="s">
        <v>254</v>
      </c>
      <c r="B700" s="15" t="s">
        <v>41</v>
      </c>
      <c r="C700" s="15">
        <v>2019</v>
      </c>
      <c r="D700" s="15" t="s">
        <v>42</v>
      </c>
      <c r="E700" s="15" t="s">
        <v>0</v>
      </c>
      <c r="F700" s="15" t="s">
        <v>172</v>
      </c>
      <c r="G700" s="15" t="s">
        <v>2</v>
      </c>
      <c r="H700" s="15" t="s">
        <v>10</v>
      </c>
      <c r="I700" s="16" t="s">
        <v>89</v>
      </c>
      <c r="J700" s="16" t="s">
        <v>311</v>
      </c>
      <c r="K700" s="15">
        <v>1000</v>
      </c>
      <c r="L700" s="16" t="s">
        <v>298</v>
      </c>
      <c r="M700" s="15">
        <v>14691225.516174953</v>
      </c>
      <c r="N700" s="6" t="s">
        <v>298</v>
      </c>
      <c r="O700" s="15">
        <v>7</v>
      </c>
      <c r="P700" s="15" t="s">
        <v>225</v>
      </c>
      <c r="Q700" s="15" t="s">
        <v>122</v>
      </c>
      <c r="R700" s="15" t="s">
        <v>5</v>
      </c>
      <c r="S700" s="15" t="s">
        <v>27</v>
      </c>
      <c r="T700" s="15" t="s">
        <v>276</v>
      </c>
      <c r="U700" s="6" t="s">
        <v>132</v>
      </c>
      <c r="V700" s="15" t="s">
        <v>317</v>
      </c>
      <c r="W700" s="15" t="s">
        <v>337</v>
      </c>
      <c r="X700" s="3" t="s">
        <v>621</v>
      </c>
      <c r="Y700" s="15" t="s">
        <v>2</v>
      </c>
    </row>
    <row r="701" spans="1:25" s="15" customFormat="1" ht="34.299999999999997" customHeight="1">
      <c r="A701" s="15" t="s">
        <v>254</v>
      </c>
      <c r="B701" s="15" t="s">
        <v>41</v>
      </c>
      <c r="C701" s="15">
        <v>2019</v>
      </c>
      <c r="D701" s="15" t="s">
        <v>42</v>
      </c>
      <c r="E701" s="15" t="s">
        <v>0</v>
      </c>
      <c r="F701" s="15" t="s">
        <v>172</v>
      </c>
      <c r="G701" s="15" t="s">
        <v>2</v>
      </c>
      <c r="H701" s="15" t="s">
        <v>10</v>
      </c>
      <c r="I701" s="16" t="s">
        <v>89</v>
      </c>
      <c r="J701" s="16" t="s">
        <v>311</v>
      </c>
      <c r="K701" s="15">
        <v>1000</v>
      </c>
      <c r="L701" s="16" t="s">
        <v>298</v>
      </c>
      <c r="M701" s="15">
        <v>14691225.516174953</v>
      </c>
      <c r="N701" s="6" t="s">
        <v>298</v>
      </c>
      <c r="O701" s="15">
        <v>7</v>
      </c>
      <c r="P701" s="15" t="s">
        <v>225</v>
      </c>
      <c r="Q701" s="15" t="s">
        <v>122</v>
      </c>
      <c r="R701" s="15" t="s">
        <v>5</v>
      </c>
      <c r="S701" s="15" t="s">
        <v>27</v>
      </c>
      <c r="T701" s="15" t="s">
        <v>276</v>
      </c>
      <c r="U701" s="6" t="s">
        <v>132</v>
      </c>
      <c r="V701" s="15" t="s">
        <v>317</v>
      </c>
      <c r="W701" s="15" t="s">
        <v>337</v>
      </c>
      <c r="X701" s="3" t="s">
        <v>622</v>
      </c>
      <c r="Y701" s="15" t="s">
        <v>2</v>
      </c>
    </row>
    <row r="702" spans="1:25" s="15" customFormat="1" ht="34.299999999999997" customHeight="1">
      <c r="A702" s="15" t="s">
        <v>254</v>
      </c>
      <c r="B702" s="15" t="s">
        <v>41</v>
      </c>
      <c r="C702" s="15">
        <v>2019</v>
      </c>
      <c r="D702" s="15" t="s">
        <v>42</v>
      </c>
      <c r="E702" s="15" t="s">
        <v>0</v>
      </c>
      <c r="F702" s="15" t="s">
        <v>172</v>
      </c>
      <c r="G702" s="15" t="s">
        <v>2</v>
      </c>
      <c r="H702" s="15" t="s">
        <v>10</v>
      </c>
      <c r="I702" s="16" t="s">
        <v>89</v>
      </c>
      <c r="J702" s="16" t="s">
        <v>311</v>
      </c>
      <c r="K702" s="15">
        <v>1000</v>
      </c>
      <c r="L702" s="16" t="s">
        <v>298</v>
      </c>
      <c r="M702" s="15">
        <v>14691225.516174953</v>
      </c>
      <c r="N702" s="6" t="s">
        <v>298</v>
      </c>
      <c r="O702" s="15">
        <v>7</v>
      </c>
      <c r="P702" s="15" t="s">
        <v>225</v>
      </c>
      <c r="Q702" s="15" t="s">
        <v>122</v>
      </c>
      <c r="R702" s="15" t="s">
        <v>5</v>
      </c>
      <c r="S702" s="15" t="s">
        <v>27</v>
      </c>
      <c r="T702" s="15" t="s">
        <v>276</v>
      </c>
      <c r="U702" s="6" t="s">
        <v>132</v>
      </c>
      <c r="V702" s="15" t="s">
        <v>317</v>
      </c>
      <c r="W702" s="15" t="s">
        <v>337</v>
      </c>
      <c r="X702" s="3" t="s">
        <v>623</v>
      </c>
      <c r="Y702" s="15" t="s">
        <v>1</v>
      </c>
    </row>
    <row r="703" spans="1:25" s="15" customFormat="1" ht="34.299999999999997" customHeight="1">
      <c r="A703" s="15" t="s">
        <v>254</v>
      </c>
      <c r="B703" s="15" t="s">
        <v>41</v>
      </c>
      <c r="C703" s="15">
        <v>2019</v>
      </c>
      <c r="D703" s="15" t="s">
        <v>42</v>
      </c>
      <c r="E703" s="15" t="s">
        <v>0</v>
      </c>
      <c r="F703" s="15" t="s">
        <v>172</v>
      </c>
      <c r="G703" s="15" t="s">
        <v>2</v>
      </c>
      <c r="H703" s="15" t="s">
        <v>10</v>
      </c>
      <c r="I703" s="16" t="s">
        <v>89</v>
      </c>
      <c r="J703" s="16" t="s">
        <v>311</v>
      </c>
      <c r="K703" s="15">
        <v>1000</v>
      </c>
      <c r="L703" s="16" t="s">
        <v>298</v>
      </c>
      <c r="M703" s="15">
        <v>14691225.516174953</v>
      </c>
      <c r="N703" s="6" t="s">
        <v>298</v>
      </c>
      <c r="O703" s="15">
        <v>7</v>
      </c>
      <c r="P703" s="15" t="s">
        <v>225</v>
      </c>
      <c r="Q703" s="15" t="s">
        <v>122</v>
      </c>
      <c r="R703" s="15" t="s">
        <v>5</v>
      </c>
      <c r="S703" s="15" t="s">
        <v>27</v>
      </c>
      <c r="T703" s="15" t="s">
        <v>276</v>
      </c>
      <c r="U703" s="6" t="s">
        <v>132</v>
      </c>
      <c r="V703" s="15" t="s">
        <v>318</v>
      </c>
      <c r="W703" s="15" t="s">
        <v>268</v>
      </c>
      <c r="X703" s="3" t="s">
        <v>624</v>
      </c>
      <c r="Y703" s="15" t="s">
        <v>2</v>
      </c>
    </row>
    <row r="704" spans="1:25" s="15" customFormat="1" ht="34.299999999999997" customHeight="1">
      <c r="A704" s="15" t="s">
        <v>254</v>
      </c>
      <c r="B704" s="15" t="s">
        <v>41</v>
      </c>
      <c r="C704" s="15">
        <v>2019</v>
      </c>
      <c r="D704" s="15" t="s">
        <v>42</v>
      </c>
      <c r="E704" s="15" t="s">
        <v>0</v>
      </c>
      <c r="F704" s="15" t="s">
        <v>172</v>
      </c>
      <c r="G704" s="15" t="s">
        <v>2</v>
      </c>
      <c r="H704" s="15" t="s">
        <v>10</v>
      </c>
      <c r="I704" s="16" t="s">
        <v>89</v>
      </c>
      <c r="J704" s="16" t="s">
        <v>311</v>
      </c>
      <c r="K704" s="15">
        <v>1000</v>
      </c>
      <c r="L704" s="16" t="s">
        <v>298</v>
      </c>
      <c r="M704" s="15">
        <v>14691225.516174953</v>
      </c>
      <c r="N704" s="6" t="s">
        <v>298</v>
      </c>
      <c r="O704" s="15">
        <v>7</v>
      </c>
      <c r="P704" s="15" t="s">
        <v>225</v>
      </c>
      <c r="Q704" s="15" t="s">
        <v>122</v>
      </c>
      <c r="R704" s="15" t="s">
        <v>5</v>
      </c>
      <c r="S704" s="15" t="s">
        <v>27</v>
      </c>
      <c r="T704" s="15" t="s">
        <v>276</v>
      </c>
      <c r="U704" s="6" t="s">
        <v>132</v>
      </c>
      <c r="V704" s="15" t="s">
        <v>318</v>
      </c>
      <c r="W704" s="15" t="s">
        <v>269</v>
      </c>
      <c r="X704" s="3" t="s">
        <v>625</v>
      </c>
      <c r="Y704" s="15" t="s">
        <v>1</v>
      </c>
    </row>
    <row r="705" spans="1:25" s="15" customFormat="1" ht="34.299999999999997" customHeight="1">
      <c r="A705" s="15" t="s">
        <v>254</v>
      </c>
      <c r="B705" s="15" t="s">
        <v>41</v>
      </c>
      <c r="C705" s="15">
        <v>2019</v>
      </c>
      <c r="D705" s="15" t="s">
        <v>42</v>
      </c>
      <c r="E705" s="15" t="s">
        <v>0</v>
      </c>
      <c r="F705" s="15" t="s">
        <v>172</v>
      </c>
      <c r="G705" s="15" t="s">
        <v>2</v>
      </c>
      <c r="H705" s="15" t="s">
        <v>10</v>
      </c>
      <c r="I705" s="16" t="s">
        <v>89</v>
      </c>
      <c r="J705" s="16" t="s">
        <v>311</v>
      </c>
      <c r="K705" s="15">
        <v>1000</v>
      </c>
      <c r="L705" s="16" t="s">
        <v>298</v>
      </c>
      <c r="M705" s="15">
        <v>14691225.516174953</v>
      </c>
      <c r="N705" s="6" t="s">
        <v>298</v>
      </c>
      <c r="O705" s="15">
        <v>7</v>
      </c>
      <c r="P705" s="15" t="s">
        <v>225</v>
      </c>
      <c r="Q705" s="15" t="s">
        <v>122</v>
      </c>
      <c r="R705" s="15" t="s">
        <v>5</v>
      </c>
      <c r="S705" s="15" t="s">
        <v>27</v>
      </c>
      <c r="T705" s="15" t="s">
        <v>276</v>
      </c>
      <c r="U705" s="6" t="s">
        <v>132</v>
      </c>
      <c r="V705" s="15" t="s">
        <v>318</v>
      </c>
      <c r="W705" s="15" t="s">
        <v>270</v>
      </c>
      <c r="X705" s="3" t="s">
        <v>626</v>
      </c>
      <c r="Y705" s="15" t="s">
        <v>2</v>
      </c>
    </row>
    <row r="706" spans="1:25" s="15" customFormat="1" ht="34.299999999999997" customHeight="1">
      <c r="A706" s="15" t="s">
        <v>254</v>
      </c>
      <c r="B706" s="15" t="s">
        <v>41</v>
      </c>
      <c r="C706" s="15">
        <v>2019</v>
      </c>
      <c r="D706" s="15" t="s">
        <v>42</v>
      </c>
      <c r="E706" s="15" t="s">
        <v>0</v>
      </c>
      <c r="F706" s="15" t="s">
        <v>172</v>
      </c>
      <c r="G706" s="15" t="s">
        <v>2</v>
      </c>
      <c r="H706" s="15" t="s">
        <v>10</v>
      </c>
      <c r="I706" s="16" t="s">
        <v>89</v>
      </c>
      <c r="J706" s="16" t="s">
        <v>311</v>
      </c>
      <c r="K706" s="15">
        <v>1000</v>
      </c>
      <c r="L706" s="16" t="s">
        <v>298</v>
      </c>
      <c r="M706" s="15">
        <v>14691225.516174953</v>
      </c>
      <c r="N706" s="6" t="s">
        <v>298</v>
      </c>
      <c r="O706" s="15">
        <v>7</v>
      </c>
      <c r="P706" s="15" t="s">
        <v>225</v>
      </c>
      <c r="Q706" s="15" t="s">
        <v>122</v>
      </c>
      <c r="R706" s="15" t="s">
        <v>5</v>
      </c>
      <c r="S706" s="15" t="s">
        <v>27</v>
      </c>
      <c r="T706" s="15" t="s">
        <v>276</v>
      </c>
      <c r="U706" s="6" t="s">
        <v>132</v>
      </c>
      <c r="V706" s="15" t="s">
        <v>318</v>
      </c>
      <c r="W706" s="15" t="s">
        <v>271</v>
      </c>
      <c r="X706" s="3" t="s">
        <v>627</v>
      </c>
      <c r="Y706" s="15" t="s">
        <v>2</v>
      </c>
    </row>
    <row r="707" spans="1:25" s="15" customFormat="1" ht="34.299999999999997" customHeight="1">
      <c r="A707" s="15" t="s">
        <v>254</v>
      </c>
      <c r="B707" s="15" t="s">
        <v>41</v>
      </c>
      <c r="C707" s="15">
        <v>2019</v>
      </c>
      <c r="D707" s="15" t="s">
        <v>42</v>
      </c>
      <c r="E707" s="15" t="s">
        <v>0</v>
      </c>
      <c r="F707" s="15" t="s">
        <v>172</v>
      </c>
      <c r="G707" s="15" t="s">
        <v>2</v>
      </c>
      <c r="H707" s="15" t="s">
        <v>10</v>
      </c>
      <c r="I707" s="16" t="s">
        <v>89</v>
      </c>
      <c r="J707" s="16" t="s">
        <v>311</v>
      </c>
      <c r="K707" s="15">
        <v>1000</v>
      </c>
      <c r="L707" s="16" t="s">
        <v>298</v>
      </c>
      <c r="M707" s="15">
        <v>14691225.516174953</v>
      </c>
      <c r="N707" s="6" t="s">
        <v>298</v>
      </c>
      <c r="O707" s="15">
        <v>7</v>
      </c>
      <c r="P707" s="15" t="s">
        <v>225</v>
      </c>
      <c r="Q707" s="15" t="s">
        <v>122</v>
      </c>
      <c r="R707" s="15" t="s">
        <v>5</v>
      </c>
      <c r="S707" s="15" t="s">
        <v>27</v>
      </c>
      <c r="T707" s="15" t="s">
        <v>276</v>
      </c>
      <c r="U707" s="6" t="s">
        <v>132</v>
      </c>
      <c r="V707" s="15" t="s">
        <v>318</v>
      </c>
      <c r="W707" s="15" t="s">
        <v>271</v>
      </c>
      <c r="X707" s="3" t="s">
        <v>628</v>
      </c>
      <c r="Y707" s="15" t="s">
        <v>2</v>
      </c>
    </row>
    <row r="708" spans="1:25" s="15" customFormat="1" ht="34.299999999999997" customHeight="1">
      <c r="A708" s="15" t="s">
        <v>254</v>
      </c>
      <c r="B708" s="15" t="s">
        <v>41</v>
      </c>
      <c r="C708" s="15">
        <v>2019</v>
      </c>
      <c r="D708" s="15" t="s">
        <v>42</v>
      </c>
      <c r="E708" s="15" t="s">
        <v>0</v>
      </c>
      <c r="F708" s="15" t="s">
        <v>172</v>
      </c>
      <c r="G708" s="15" t="s">
        <v>2</v>
      </c>
      <c r="H708" s="15" t="s">
        <v>10</v>
      </c>
      <c r="I708" s="16" t="s">
        <v>89</v>
      </c>
      <c r="J708" s="16" t="s">
        <v>311</v>
      </c>
      <c r="K708" s="15">
        <v>1000</v>
      </c>
      <c r="L708" s="16" t="s">
        <v>298</v>
      </c>
      <c r="M708" s="15">
        <v>14691225.516174953</v>
      </c>
      <c r="N708" s="6" t="s">
        <v>298</v>
      </c>
      <c r="O708" s="15">
        <v>7</v>
      </c>
      <c r="P708" s="15" t="s">
        <v>225</v>
      </c>
      <c r="Q708" s="15" t="s">
        <v>122</v>
      </c>
      <c r="R708" s="15" t="s">
        <v>5</v>
      </c>
      <c r="S708" s="15" t="s">
        <v>27</v>
      </c>
      <c r="T708" s="15" t="s">
        <v>276</v>
      </c>
      <c r="U708" s="6" t="s">
        <v>132</v>
      </c>
      <c r="V708" s="15" t="s">
        <v>318</v>
      </c>
      <c r="W708" s="15" t="s">
        <v>271</v>
      </c>
      <c r="X708" s="3" t="s">
        <v>629</v>
      </c>
      <c r="Y708" s="15" t="s">
        <v>1</v>
      </c>
    </row>
    <row r="709" spans="1:25" s="15" customFormat="1" ht="34.299999999999997" customHeight="1">
      <c r="A709" s="15" t="s">
        <v>254</v>
      </c>
      <c r="B709" s="15" t="s">
        <v>41</v>
      </c>
      <c r="C709" s="15">
        <v>2019</v>
      </c>
      <c r="D709" s="15" t="s">
        <v>42</v>
      </c>
      <c r="E709" s="15" t="s">
        <v>0</v>
      </c>
      <c r="F709" s="15" t="s">
        <v>172</v>
      </c>
      <c r="G709" s="15" t="s">
        <v>2</v>
      </c>
      <c r="H709" s="15" t="s">
        <v>10</v>
      </c>
      <c r="I709" s="16" t="s">
        <v>89</v>
      </c>
      <c r="J709" s="16" t="s">
        <v>311</v>
      </c>
      <c r="K709" s="15">
        <v>1000</v>
      </c>
      <c r="L709" s="16" t="s">
        <v>298</v>
      </c>
      <c r="M709" s="15">
        <v>14691225.516174953</v>
      </c>
      <c r="N709" s="6" t="s">
        <v>298</v>
      </c>
      <c r="O709" s="15">
        <v>7</v>
      </c>
      <c r="P709" s="15" t="s">
        <v>225</v>
      </c>
      <c r="Q709" s="15" t="s">
        <v>122</v>
      </c>
      <c r="R709" s="15" t="s">
        <v>5</v>
      </c>
      <c r="S709" s="15" t="s">
        <v>27</v>
      </c>
      <c r="T709" s="15" t="s">
        <v>276</v>
      </c>
      <c r="U709" s="6" t="s">
        <v>132</v>
      </c>
      <c r="V709" s="15" t="s">
        <v>317</v>
      </c>
      <c r="W709" s="15" t="s">
        <v>338</v>
      </c>
      <c r="X709" s="14" t="s">
        <v>630</v>
      </c>
      <c r="Y709" s="15" t="s">
        <v>1</v>
      </c>
    </row>
    <row r="710" spans="1:25" s="15" customFormat="1" ht="34.299999999999997" customHeight="1">
      <c r="A710" s="15" t="s">
        <v>254</v>
      </c>
      <c r="B710" s="15" t="s">
        <v>41</v>
      </c>
      <c r="C710" s="15">
        <v>2019</v>
      </c>
      <c r="D710" s="15" t="s">
        <v>42</v>
      </c>
      <c r="E710" s="15" t="s">
        <v>0</v>
      </c>
      <c r="F710" s="15" t="s">
        <v>172</v>
      </c>
      <c r="G710" s="15" t="s">
        <v>2</v>
      </c>
      <c r="H710" s="15" t="s">
        <v>10</v>
      </c>
      <c r="I710" s="16" t="s">
        <v>105</v>
      </c>
      <c r="J710" s="16" t="s">
        <v>300</v>
      </c>
      <c r="K710" s="15">
        <v>100</v>
      </c>
      <c r="L710" s="16" t="s">
        <v>312</v>
      </c>
      <c r="M710" s="15">
        <v>1469.1225516174954</v>
      </c>
      <c r="N710" s="15" t="s">
        <v>302</v>
      </c>
      <c r="O710" s="15">
        <v>7</v>
      </c>
      <c r="P710" s="15" t="s">
        <v>225</v>
      </c>
      <c r="Q710" s="15" t="s">
        <v>122</v>
      </c>
      <c r="R710" s="15" t="s">
        <v>5</v>
      </c>
      <c r="S710" s="15" t="s">
        <v>27</v>
      </c>
      <c r="T710" s="15" t="s">
        <v>276</v>
      </c>
      <c r="U710" s="6" t="s">
        <v>132</v>
      </c>
      <c r="V710" s="15" t="s">
        <v>317</v>
      </c>
      <c r="W710" s="15" t="s">
        <v>335</v>
      </c>
      <c r="X710" s="11" t="s">
        <v>442</v>
      </c>
      <c r="Y710" s="15" t="s">
        <v>2</v>
      </c>
    </row>
    <row r="711" spans="1:25" s="15" customFormat="1" ht="34.299999999999997" customHeight="1">
      <c r="A711" s="15" t="s">
        <v>254</v>
      </c>
      <c r="B711" s="15" t="s">
        <v>41</v>
      </c>
      <c r="C711" s="15">
        <v>2019</v>
      </c>
      <c r="D711" s="15" t="s">
        <v>42</v>
      </c>
      <c r="E711" s="15" t="s">
        <v>0</v>
      </c>
      <c r="F711" s="15" t="s">
        <v>172</v>
      </c>
      <c r="G711" s="15" t="s">
        <v>2</v>
      </c>
      <c r="H711" s="15" t="s">
        <v>10</v>
      </c>
      <c r="I711" s="16" t="s">
        <v>105</v>
      </c>
      <c r="J711" s="16" t="s">
        <v>300</v>
      </c>
      <c r="K711" s="15">
        <v>100</v>
      </c>
      <c r="L711" s="16" t="s">
        <v>312</v>
      </c>
      <c r="M711" s="15">
        <v>1469.1225516174954</v>
      </c>
      <c r="N711" s="15" t="s">
        <v>302</v>
      </c>
      <c r="O711" s="15">
        <v>7</v>
      </c>
      <c r="P711" s="15" t="s">
        <v>225</v>
      </c>
      <c r="Q711" s="15" t="s">
        <v>122</v>
      </c>
      <c r="R711" s="15" t="s">
        <v>5</v>
      </c>
      <c r="S711" s="15" t="s">
        <v>27</v>
      </c>
      <c r="T711" s="15" t="s">
        <v>276</v>
      </c>
      <c r="U711" s="6" t="s">
        <v>132</v>
      </c>
      <c r="V711" s="15" t="s">
        <v>317</v>
      </c>
      <c r="W711" s="15" t="s">
        <v>335</v>
      </c>
      <c r="X711" s="11" t="s">
        <v>444</v>
      </c>
      <c r="Y711" s="15" t="s">
        <v>1</v>
      </c>
    </row>
    <row r="712" spans="1:25" s="15" customFormat="1" ht="34.299999999999997" customHeight="1">
      <c r="A712" s="15" t="s">
        <v>254</v>
      </c>
      <c r="B712" s="15" t="s">
        <v>41</v>
      </c>
      <c r="C712" s="15">
        <v>2019</v>
      </c>
      <c r="D712" s="15" t="s">
        <v>42</v>
      </c>
      <c r="E712" s="15" t="s">
        <v>0</v>
      </c>
      <c r="F712" s="15" t="s">
        <v>172</v>
      </c>
      <c r="G712" s="15" t="s">
        <v>2</v>
      </c>
      <c r="H712" s="15" t="s">
        <v>10</v>
      </c>
      <c r="I712" s="16" t="s">
        <v>105</v>
      </c>
      <c r="J712" s="16" t="s">
        <v>300</v>
      </c>
      <c r="K712" s="15">
        <v>100</v>
      </c>
      <c r="L712" s="16" t="s">
        <v>312</v>
      </c>
      <c r="M712" s="15">
        <v>1469.1225516174954</v>
      </c>
      <c r="N712" s="15" t="s">
        <v>302</v>
      </c>
      <c r="O712" s="15">
        <v>7</v>
      </c>
      <c r="P712" s="15" t="s">
        <v>225</v>
      </c>
      <c r="Q712" s="15" t="s">
        <v>122</v>
      </c>
      <c r="R712" s="15" t="s">
        <v>5</v>
      </c>
      <c r="S712" s="15" t="s">
        <v>27</v>
      </c>
      <c r="T712" s="15" t="s">
        <v>276</v>
      </c>
      <c r="U712" s="6" t="s">
        <v>132</v>
      </c>
      <c r="V712" s="15" t="s">
        <v>317</v>
      </c>
      <c r="W712" s="15" t="s">
        <v>335</v>
      </c>
      <c r="X712" s="11" t="s">
        <v>675</v>
      </c>
      <c r="Y712" s="15" t="s">
        <v>2</v>
      </c>
    </row>
    <row r="713" spans="1:25" s="15" customFormat="1" ht="34.299999999999997" customHeight="1">
      <c r="A713" s="15" t="s">
        <v>254</v>
      </c>
      <c r="B713" s="15" t="s">
        <v>41</v>
      </c>
      <c r="C713" s="15">
        <v>2019</v>
      </c>
      <c r="D713" s="15" t="s">
        <v>42</v>
      </c>
      <c r="E713" s="15" t="s">
        <v>0</v>
      </c>
      <c r="F713" s="15" t="s">
        <v>172</v>
      </c>
      <c r="G713" s="15" t="s">
        <v>2</v>
      </c>
      <c r="H713" s="15" t="s">
        <v>10</v>
      </c>
      <c r="I713" s="16" t="s">
        <v>105</v>
      </c>
      <c r="J713" s="16" t="s">
        <v>300</v>
      </c>
      <c r="K713" s="15">
        <v>100</v>
      </c>
      <c r="L713" s="16" t="s">
        <v>312</v>
      </c>
      <c r="M713" s="15">
        <v>1469.1225516174954</v>
      </c>
      <c r="N713" s="15" t="s">
        <v>302</v>
      </c>
      <c r="O713" s="15">
        <v>7</v>
      </c>
      <c r="P713" s="15" t="s">
        <v>225</v>
      </c>
      <c r="Q713" s="15" t="s">
        <v>122</v>
      </c>
      <c r="R713" s="15" t="s">
        <v>5</v>
      </c>
      <c r="S713" s="15" t="s">
        <v>27</v>
      </c>
      <c r="T713" s="15" t="s">
        <v>276</v>
      </c>
      <c r="U713" s="6" t="s">
        <v>132</v>
      </c>
      <c r="V713" s="15" t="s">
        <v>317</v>
      </c>
      <c r="W713" s="15" t="s">
        <v>336</v>
      </c>
      <c r="X713" s="11" t="s">
        <v>610</v>
      </c>
      <c r="Y713" s="15" t="s">
        <v>2</v>
      </c>
    </row>
    <row r="714" spans="1:25" s="15" customFormat="1" ht="34.299999999999997" customHeight="1">
      <c r="A714" s="15" t="s">
        <v>254</v>
      </c>
      <c r="B714" s="15" t="s">
        <v>41</v>
      </c>
      <c r="C714" s="15">
        <v>2019</v>
      </c>
      <c r="D714" s="15" t="s">
        <v>42</v>
      </c>
      <c r="E714" s="15" t="s">
        <v>0</v>
      </c>
      <c r="F714" s="15" t="s">
        <v>172</v>
      </c>
      <c r="G714" s="15" t="s">
        <v>2</v>
      </c>
      <c r="H714" s="15" t="s">
        <v>10</v>
      </c>
      <c r="I714" s="16" t="s">
        <v>105</v>
      </c>
      <c r="J714" s="16" t="s">
        <v>300</v>
      </c>
      <c r="K714" s="15">
        <v>100</v>
      </c>
      <c r="L714" s="16" t="s">
        <v>312</v>
      </c>
      <c r="M714" s="15">
        <v>1469.1225516174954</v>
      </c>
      <c r="N714" s="15" t="s">
        <v>302</v>
      </c>
      <c r="O714" s="15">
        <v>7</v>
      </c>
      <c r="P714" s="15" t="s">
        <v>225</v>
      </c>
      <c r="Q714" s="15" t="s">
        <v>122</v>
      </c>
      <c r="R714" s="15" t="s">
        <v>5</v>
      </c>
      <c r="S714" s="15" t="s">
        <v>27</v>
      </c>
      <c r="T714" s="15" t="s">
        <v>276</v>
      </c>
      <c r="U714" s="6" t="s">
        <v>132</v>
      </c>
      <c r="V714" s="15" t="s">
        <v>317</v>
      </c>
      <c r="W714" s="15" t="s">
        <v>336</v>
      </c>
      <c r="X714" s="11" t="s">
        <v>611</v>
      </c>
      <c r="Y714" s="15" t="s">
        <v>1</v>
      </c>
    </row>
    <row r="715" spans="1:25" s="15" customFormat="1" ht="34.299999999999997" customHeight="1">
      <c r="A715" s="15" t="s">
        <v>254</v>
      </c>
      <c r="B715" s="15" t="s">
        <v>41</v>
      </c>
      <c r="C715" s="15">
        <v>2019</v>
      </c>
      <c r="D715" s="15" t="s">
        <v>42</v>
      </c>
      <c r="E715" s="15" t="s">
        <v>0</v>
      </c>
      <c r="F715" s="15" t="s">
        <v>172</v>
      </c>
      <c r="G715" s="15" t="s">
        <v>2</v>
      </c>
      <c r="H715" s="15" t="s">
        <v>10</v>
      </c>
      <c r="I715" s="16" t="s">
        <v>105</v>
      </c>
      <c r="J715" s="16" t="s">
        <v>300</v>
      </c>
      <c r="K715" s="15">
        <v>100</v>
      </c>
      <c r="L715" s="16" t="s">
        <v>312</v>
      </c>
      <c r="M715" s="15">
        <v>1469.1225516174954</v>
      </c>
      <c r="N715" s="15" t="s">
        <v>302</v>
      </c>
      <c r="O715" s="15">
        <v>7</v>
      </c>
      <c r="P715" s="15" t="s">
        <v>225</v>
      </c>
      <c r="Q715" s="15" t="s">
        <v>122</v>
      </c>
      <c r="R715" s="15" t="s">
        <v>5</v>
      </c>
      <c r="S715" s="15" t="s">
        <v>27</v>
      </c>
      <c r="T715" s="15" t="s">
        <v>276</v>
      </c>
      <c r="U715" s="6" t="s">
        <v>132</v>
      </c>
      <c r="V715" s="15" t="s">
        <v>317</v>
      </c>
      <c r="W715" s="15" t="s">
        <v>336</v>
      </c>
      <c r="X715" s="11" t="s">
        <v>612</v>
      </c>
      <c r="Y715" s="15" t="s">
        <v>2</v>
      </c>
    </row>
    <row r="716" spans="1:25" s="15" customFormat="1" ht="34.299999999999997" customHeight="1">
      <c r="A716" s="15" t="s">
        <v>254</v>
      </c>
      <c r="B716" s="15" t="s">
        <v>41</v>
      </c>
      <c r="C716" s="15">
        <v>2019</v>
      </c>
      <c r="D716" s="15" t="s">
        <v>42</v>
      </c>
      <c r="E716" s="15" t="s">
        <v>0</v>
      </c>
      <c r="F716" s="15" t="s">
        <v>172</v>
      </c>
      <c r="G716" s="15" t="s">
        <v>2</v>
      </c>
      <c r="H716" s="15" t="s">
        <v>10</v>
      </c>
      <c r="I716" s="16" t="s">
        <v>105</v>
      </c>
      <c r="J716" s="16" t="s">
        <v>300</v>
      </c>
      <c r="K716" s="15">
        <v>100</v>
      </c>
      <c r="L716" s="16" t="s">
        <v>312</v>
      </c>
      <c r="M716" s="15">
        <v>1469.1225516174954</v>
      </c>
      <c r="N716" s="15" t="s">
        <v>302</v>
      </c>
      <c r="O716" s="15">
        <v>7</v>
      </c>
      <c r="P716" s="15" t="s">
        <v>225</v>
      </c>
      <c r="Q716" s="15" t="s">
        <v>122</v>
      </c>
      <c r="R716" s="15" t="s">
        <v>5</v>
      </c>
      <c r="S716" s="15" t="s">
        <v>27</v>
      </c>
      <c r="T716" s="15" t="s">
        <v>276</v>
      </c>
      <c r="U716" s="6" t="s">
        <v>132</v>
      </c>
      <c r="V716" s="15" t="s">
        <v>317</v>
      </c>
      <c r="W716" s="15" t="s">
        <v>336</v>
      </c>
      <c r="X716" s="11" t="s">
        <v>613</v>
      </c>
      <c r="Y716" s="15" t="s">
        <v>1</v>
      </c>
    </row>
    <row r="717" spans="1:25" s="15" customFormat="1" ht="34.299999999999997" customHeight="1">
      <c r="A717" s="15" t="s">
        <v>254</v>
      </c>
      <c r="B717" s="15" t="s">
        <v>41</v>
      </c>
      <c r="C717" s="15">
        <v>2019</v>
      </c>
      <c r="D717" s="15" t="s">
        <v>42</v>
      </c>
      <c r="E717" s="15" t="s">
        <v>0</v>
      </c>
      <c r="F717" s="15" t="s">
        <v>172</v>
      </c>
      <c r="G717" s="15" t="s">
        <v>2</v>
      </c>
      <c r="H717" s="15" t="s">
        <v>10</v>
      </c>
      <c r="I717" s="16" t="s">
        <v>105</v>
      </c>
      <c r="J717" s="16" t="s">
        <v>300</v>
      </c>
      <c r="K717" s="15">
        <v>100</v>
      </c>
      <c r="L717" s="16" t="s">
        <v>312</v>
      </c>
      <c r="M717" s="15">
        <v>1469.1225516174954</v>
      </c>
      <c r="N717" s="15" t="s">
        <v>302</v>
      </c>
      <c r="O717" s="15">
        <v>7</v>
      </c>
      <c r="P717" s="15" t="s">
        <v>225</v>
      </c>
      <c r="Q717" s="15" t="s">
        <v>122</v>
      </c>
      <c r="R717" s="15" t="s">
        <v>5</v>
      </c>
      <c r="S717" s="15" t="s">
        <v>27</v>
      </c>
      <c r="T717" s="15" t="s">
        <v>276</v>
      </c>
      <c r="U717" s="6" t="s">
        <v>132</v>
      </c>
      <c r="V717" s="15" t="s">
        <v>317</v>
      </c>
      <c r="W717" s="15" t="s">
        <v>337</v>
      </c>
      <c r="X717" s="11" t="s">
        <v>614</v>
      </c>
      <c r="Y717" s="15" t="s">
        <v>1</v>
      </c>
    </row>
    <row r="718" spans="1:25" s="15" customFormat="1" ht="34.299999999999997" customHeight="1">
      <c r="A718" s="15" t="s">
        <v>254</v>
      </c>
      <c r="B718" s="15" t="s">
        <v>41</v>
      </c>
      <c r="C718" s="15">
        <v>2019</v>
      </c>
      <c r="D718" s="15" t="s">
        <v>42</v>
      </c>
      <c r="E718" s="15" t="s">
        <v>0</v>
      </c>
      <c r="F718" s="15" t="s">
        <v>172</v>
      </c>
      <c r="G718" s="15" t="s">
        <v>2</v>
      </c>
      <c r="H718" s="15" t="s">
        <v>10</v>
      </c>
      <c r="I718" s="16" t="s">
        <v>105</v>
      </c>
      <c r="J718" s="16" t="s">
        <v>300</v>
      </c>
      <c r="K718" s="15">
        <v>100</v>
      </c>
      <c r="L718" s="16" t="s">
        <v>312</v>
      </c>
      <c r="M718" s="15">
        <v>1469.1225516174954</v>
      </c>
      <c r="N718" s="15" t="s">
        <v>302</v>
      </c>
      <c r="O718" s="15">
        <v>7</v>
      </c>
      <c r="P718" s="15" t="s">
        <v>225</v>
      </c>
      <c r="Q718" s="15" t="s">
        <v>122</v>
      </c>
      <c r="R718" s="15" t="s">
        <v>5</v>
      </c>
      <c r="S718" s="15" t="s">
        <v>27</v>
      </c>
      <c r="T718" s="15" t="s">
        <v>276</v>
      </c>
      <c r="U718" s="6" t="s">
        <v>132</v>
      </c>
      <c r="V718" s="15" t="s">
        <v>317</v>
      </c>
      <c r="W718" s="15" t="s">
        <v>337</v>
      </c>
      <c r="X718" s="11" t="s">
        <v>615</v>
      </c>
      <c r="Y718" s="15" t="s">
        <v>2</v>
      </c>
    </row>
    <row r="719" spans="1:25" s="15" customFormat="1" ht="34.299999999999997" customHeight="1">
      <c r="A719" s="15" t="s">
        <v>254</v>
      </c>
      <c r="B719" s="15" t="s">
        <v>41</v>
      </c>
      <c r="C719" s="15">
        <v>2019</v>
      </c>
      <c r="D719" s="15" t="s">
        <v>42</v>
      </c>
      <c r="E719" s="15" t="s">
        <v>0</v>
      </c>
      <c r="F719" s="15" t="s">
        <v>172</v>
      </c>
      <c r="G719" s="15" t="s">
        <v>2</v>
      </c>
      <c r="H719" s="15" t="s">
        <v>10</v>
      </c>
      <c r="I719" s="16" t="s">
        <v>105</v>
      </c>
      <c r="J719" s="16" t="s">
        <v>300</v>
      </c>
      <c r="K719" s="15">
        <v>100</v>
      </c>
      <c r="L719" s="16" t="s">
        <v>312</v>
      </c>
      <c r="M719" s="15">
        <v>1469.1225516174954</v>
      </c>
      <c r="N719" s="15" t="s">
        <v>302</v>
      </c>
      <c r="O719" s="15">
        <v>7</v>
      </c>
      <c r="P719" s="15" t="s">
        <v>225</v>
      </c>
      <c r="Q719" s="15" t="s">
        <v>122</v>
      </c>
      <c r="R719" s="15" t="s">
        <v>5</v>
      </c>
      <c r="S719" s="15" t="s">
        <v>27</v>
      </c>
      <c r="T719" s="15" t="s">
        <v>276</v>
      </c>
      <c r="U719" s="6" t="s">
        <v>132</v>
      </c>
      <c r="V719" s="15" t="s">
        <v>317</v>
      </c>
      <c r="W719" s="15" t="s">
        <v>337</v>
      </c>
      <c r="X719" s="11" t="s">
        <v>616</v>
      </c>
      <c r="Y719" s="15" t="s">
        <v>2</v>
      </c>
    </row>
    <row r="720" spans="1:25" s="15" customFormat="1" ht="34.299999999999997" customHeight="1">
      <c r="A720" s="15" t="s">
        <v>254</v>
      </c>
      <c r="B720" s="15" t="s">
        <v>41</v>
      </c>
      <c r="C720" s="15">
        <v>2019</v>
      </c>
      <c r="D720" s="15" t="s">
        <v>42</v>
      </c>
      <c r="E720" s="15" t="s">
        <v>0</v>
      </c>
      <c r="F720" s="15" t="s">
        <v>172</v>
      </c>
      <c r="G720" s="15" t="s">
        <v>2</v>
      </c>
      <c r="H720" s="15" t="s">
        <v>10</v>
      </c>
      <c r="I720" s="16" t="s">
        <v>105</v>
      </c>
      <c r="J720" s="16" t="s">
        <v>300</v>
      </c>
      <c r="K720" s="15">
        <v>100</v>
      </c>
      <c r="L720" s="16" t="s">
        <v>312</v>
      </c>
      <c r="M720" s="15">
        <v>1469.1225516174954</v>
      </c>
      <c r="N720" s="15" t="s">
        <v>302</v>
      </c>
      <c r="O720" s="15">
        <v>7</v>
      </c>
      <c r="P720" s="15" t="s">
        <v>225</v>
      </c>
      <c r="Q720" s="15" t="s">
        <v>122</v>
      </c>
      <c r="R720" s="15" t="s">
        <v>5</v>
      </c>
      <c r="S720" s="15" t="s">
        <v>27</v>
      </c>
      <c r="T720" s="15" t="s">
        <v>276</v>
      </c>
      <c r="U720" s="6" t="s">
        <v>132</v>
      </c>
      <c r="V720" s="15" t="s">
        <v>317</v>
      </c>
      <c r="W720" s="15" t="s">
        <v>337</v>
      </c>
      <c r="X720" s="11" t="s">
        <v>617</v>
      </c>
      <c r="Y720" s="15" t="s">
        <v>1</v>
      </c>
    </row>
    <row r="721" spans="1:25" s="15" customFormat="1" ht="34.299999999999997" customHeight="1">
      <c r="A721" s="15" t="s">
        <v>254</v>
      </c>
      <c r="B721" s="15" t="s">
        <v>41</v>
      </c>
      <c r="C721" s="15">
        <v>2019</v>
      </c>
      <c r="D721" s="15" t="s">
        <v>42</v>
      </c>
      <c r="E721" s="15" t="s">
        <v>0</v>
      </c>
      <c r="F721" s="15" t="s">
        <v>172</v>
      </c>
      <c r="G721" s="15" t="s">
        <v>2</v>
      </c>
      <c r="H721" s="15" t="s">
        <v>10</v>
      </c>
      <c r="I721" s="16" t="s">
        <v>105</v>
      </c>
      <c r="J721" s="16" t="s">
        <v>300</v>
      </c>
      <c r="K721" s="15">
        <v>100</v>
      </c>
      <c r="L721" s="16" t="s">
        <v>312</v>
      </c>
      <c r="M721" s="15">
        <v>1469.1225516174954</v>
      </c>
      <c r="N721" s="15" t="s">
        <v>302</v>
      </c>
      <c r="O721" s="15">
        <v>7</v>
      </c>
      <c r="P721" s="15" t="s">
        <v>225</v>
      </c>
      <c r="Q721" s="15" t="s">
        <v>122</v>
      </c>
      <c r="R721" s="15" t="s">
        <v>5</v>
      </c>
      <c r="S721" s="15" t="s">
        <v>27</v>
      </c>
      <c r="T721" s="15" t="s">
        <v>276</v>
      </c>
      <c r="U721" s="6" t="s">
        <v>132</v>
      </c>
      <c r="V721" s="15" t="s">
        <v>317</v>
      </c>
      <c r="W721" s="15" t="s">
        <v>337</v>
      </c>
      <c r="X721" s="11" t="s">
        <v>618</v>
      </c>
      <c r="Y721" s="15" t="s">
        <v>2</v>
      </c>
    </row>
    <row r="722" spans="1:25" s="15" customFormat="1" ht="34.299999999999997" customHeight="1">
      <c r="A722" s="15" t="s">
        <v>254</v>
      </c>
      <c r="B722" s="15" t="s">
        <v>41</v>
      </c>
      <c r="C722" s="15">
        <v>2019</v>
      </c>
      <c r="D722" s="15" t="s">
        <v>42</v>
      </c>
      <c r="E722" s="15" t="s">
        <v>0</v>
      </c>
      <c r="F722" s="15" t="s">
        <v>172</v>
      </c>
      <c r="G722" s="15" t="s">
        <v>2</v>
      </c>
      <c r="H722" s="15" t="s">
        <v>10</v>
      </c>
      <c r="I722" s="16" t="s">
        <v>105</v>
      </c>
      <c r="J722" s="16" t="s">
        <v>300</v>
      </c>
      <c r="K722" s="15">
        <v>100</v>
      </c>
      <c r="L722" s="16" t="s">
        <v>312</v>
      </c>
      <c r="M722" s="15">
        <v>1469.1225516174954</v>
      </c>
      <c r="N722" s="15" t="s">
        <v>302</v>
      </c>
      <c r="O722" s="15">
        <v>7</v>
      </c>
      <c r="P722" s="15" t="s">
        <v>225</v>
      </c>
      <c r="Q722" s="15" t="s">
        <v>122</v>
      </c>
      <c r="R722" s="15" t="s">
        <v>5</v>
      </c>
      <c r="S722" s="15" t="s">
        <v>27</v>
      </c>
      <c r="T722" s="15" t="s">
        <v>276</v>
      </c>
      <c r="U722" s="6" t="s">
        <v>132</v>
      </c>
      <c r="V722" s="15" t="s">
        <v>317</v>
      </c>
      <c r="W722" s="15" t="s">
        <v>337</v>
      </c>
      <c r="X722" s="11" t="s">
        <v>619</v>
      </c>
      <c r="Y722" s="15" t="s">
        <v>2</v>
      </c>
    </row>
    <row r="723" spans="1:25" s="15" customFormat="1" ht="34.299999999999997" customHeight="1">
      <c r="A723" s="15" t="s">
        <v>254</v>
      </c>
      <c r="B723" s="15" t="s">
        <v>41</v>
      </c>
      <c r="C723" s="15">
        <v>2019</v>
      </c>
      <c r="D723" s="15" t="s">
        <v>42</v>
      </c>
      <c r="E723" s="15" t="s">
        <v>0</v>
      </c>
      <c r="F723" s="15" t="s">
        <v>172</v>
      </c>
      <c r="G723" s="15" t="s">
        <v>2</v>
      </c>
      <c r="H723" s="15" t="s">
        <v>10</v>
      </c>
      <c r="I723" s="16" t="s">
        <v>105</v>
      </c>
      <c r="J723" s="16" t="s">
        <v>300</v>
      </c>
      <c r="K723" s="15">
        <v>100</v>
      </c>
      <c r="L723" s="16" t="s">
        <v>312</v>
      </c>
      <c r="M723" s="15">
        <v>1469.1225516174954</v>
      </c>
      <c r="N723" s="15" t="s">
        <v>302</v>
      </c>
      <c r="O723" s="15">
        <v>7</v>
      </c>
      <c r="P723" s="15" t="s">
        <v>225</v>
      </c>
      <c r="Q723" s="15" t="s">
        <v>122</v>
      </c>
      <c r="R723" s="15" t="s">
        <v>5</v>
      </c>
      <c r="S723" s="15" t="s">
        <v>27</v>
      </c>
      <c r="T723" s="15" t="s">
        <v>276</v>
      </c>
      <c r="U723" s="6" t="s">
        <v>132</v>
      </c>
      <c r="V723" s="15" t="s">
        <v>317</v>
      </c>
      <c r="W723" s="15" t="s">
        <v>337</v>
      </c>
      <c r="X723" s="11" t="s">
        <v>620</v>
      </c>
      <c r="Y723" s="15" t="s">
        <v>1</v>
      </c>
    </row>
    <row r="724" spans="1:25" s="15" customFormat="1" ht="34.299999999999997" customHeight="1">
      <c r="A724" s="15" t="s">
        <v>254</v>
      </c>
      <c r="B724" s="15" t="s">
        <v>41</v>
      </c>
      <c r="C724" s="15">
        <v>2019</v>
      </c>
      <c r="D724" s="15" t="s">
        <v>42</v>
      </c>
      <c r="E724" s="15" t="s">
        <v>0</v>
      </c>
      <c r="F724" s="15" t="s">
        <v>172</v>
      </c>
      <c r="G724" s="15" t="s">
        <v>2</v>
      </c>
      <c r="H724" s="15" t="s">
        <v>10</v>
      </c>
      <c r="I724" s="16" t="s">
        <v>105</v>
      </c>
      <c r="J724" s="16" t="s">
        <v>300</v>
      </c>
      <c r="K724" s="15">
        <v>100</v>
      </c>
      <c r="L724" s="16" t="s">
        <v>312</v>
      </c>
      <c r="M724" s="15">
        <v>1469.1225516174954</v>
      </c>
      <c r="N724" s="15" t="s">
        <v>302</v>
      </c>
      <c r="O724" s="15">
        <v>7</v>
      </c>
      <c r="P724" s="15" t="s">
        <v>225</v>
      </c>
      <c r="Q724" s="15" t="s">
        <v>122</v>
      </c>
      <c r="R724" s="15" t="s">
        <v>5</v>
      </c>
      <c r="S724" s="15" t="s">
        <v>27</v>
      </c>
      <c r="T724" s="15" t="s">
        <v>276</v>
      </c>
      <c r="U724" s="6" t="s">
        <v>132</v>
      </c>
      <c r="V724" s="15" t="s">
        <v>317</v>
      </c>
      <c r="W724" s="15" t="s">
        <v>337</v>
      </c>
      <c r="X724" s="11" t="s">
        <v>621</v>
      </c>
      <c r="Y724" s="15" t="s">
        <v>1</v>
      </c>
    </row>
    <row r="725" spans="1:25" s="15" customFormat="1" ht="34.299999999999997" customHeight="1">
      <c r="A725" s="15" t="s">
        <v>254</v>
      </c>
      <c r="B725" s="15" t="s">
        <v>41</v>
      </c>
      <c r="C725" s="15">
        <v>2019</v>
      </c>
      <c r="D725" s="15" t="s">
        <v>42</v>
      </c>
      <c r="E725" s="15" t="s">
        <v>0</v>
      </c>
      <c r="F725" s="15" t="s">
        <v>172</v>
      </c>
      <c r="G725" s="15" t="s">
        <v>2</v>
      </c>
      <c r="H725" s="15" t="s">
        <v>10</v>
      </c>
      <c r="I725" s="16" t="s">
        <v>105</v>
      </c>
      <c r="J725" s="16" t="s">
        <v>300</v>
      </c>
      <c r="K725" s="15">
        <v>100</v>
      </c>
      <c r="L725" s="16" t="s">
        <v>312</v>
      </c>
      <c r="M725" s="15">
        <v>1469.1225516174954</v>
      </c>
      <c r="N725" s="15" t="s">
        <v>302</v>
      </c>
      <c r="O725" s="15">
        <v>7</v>
      </c>
      <c r="P725" s="15" t="s">
        <v>225</v>
      </c>
      <c r="Q725" s="15" t="s">
        <v>122</v>
      </c>
      <c r="R725" s="15" t="s">
        <v>5</v>
      </c>
      <c r="S725" s="15" t="s">
        <v>27</v>
      </c>
      <c r="T725" s="15" t="s">
        <v>276</v>
      </c>
      <c r="U725" s="6" t="s">
        <v>132</v>
      </c>
      <c r="V725" s="15" t="s">
        <v>317</v>
      </c>
      <c r="W725" s="15" t="s">
        <v>337</v>
      </c>
      <c r="X725" s="11" t="s">
        <v>622</v>
      </c>
      <c r="Y725" s="15" t="s">
        <v>1</v>
      </c>
    </row>
    <row r="726" spans="1:25" s="15" customFormat="1" ht="34.299999999999997" customHeight="1">
      <c r="A726" s="15" t="s">
        <v>254</v>
      </c>
      <c r="B726" s="15" t="s">
        <v>41</v>
      </c>
      <c r="C726" s="15">
        <v>2019</v>
      </c>
      <c r="D726" s="15" t="s">
        <v>42</v>
      </c>
      <c r="E726" s="15" t="s">
        <v>0</v>
      </c>
      <c r="F726" s="15" t="s">
        <v>172</v>
      </c>
      <c r="G726" s="15" t="s">
        <v>2</v>
      </c>
      <c r="H726" s="15" t="s">
        <v>10</v>
      </c>
      <c r="I726" s="16" t="s">
        <v>105</v>
      </c>
      <c r="J726" s="16" t="s">
        <v>300</v>
      </c>
      <c r="K726" s="15">
        <v>100</v>
      </c>
      <c r="L726" s="16" t="s">
        <v>312</v>
      </c>
      <c r="M726" s="15">
        <v>1469.1225516174954</v>
      </c>
      <c r="N726" s="15" t="s">
        <v>302</v>
      </c>
      <c r="O726" s="15">
        <v>7</v>
      </c>
      <c r="P726" s="15" t="s">
        <v>225</v>
      </c>
      <c r="Q726" s="15" t="s">
        <v>122</v>
      </c>
      <c r="R726" s="15" t="s">
        <v>5</v>
      </c>
      <c r="S726" s="15" t="s">
        <v>27</v>
      </c>
      <c r="T726" s="15" t="s">
        <v>276</v>
      </c>
      <c r="U726" s="6" t="s">
        <v>132</v>
      </c>
      <c r="V726" s="15" t="s">
        <v>317</v>
      </c>
      <c r="W726" s="15" t="s">
        <v>337</v>
      </c>
      <c r="X726" s="11" t="s">
        <v>623</v>
      </c>
      <c r="Y726" s="15" t="s">
        <v>1</v>
      </c>
    </row>
    <row r="727" spans="1:25" s="15" customFormat="1" ht="34.299999999999997" customHeight="1">
      <c r="A727" s="15" t="s">
        <v>254</v>
      </c>
      <c r="B727" s="15" t="s">
        <v>41</v>
      </c>
      <c r="C727" s="15">
        <v>2019</v>
      </c>
      <c r="D727" s="15" t="s">
        <v>42</v>
      </c>
      <c r="E727" s="15" t="s">
        <v>0</v>
      </c>
      <c r="F727" s="15" t="s">
        <v>172</v>
      </c>
      <c r="G727" s="15" t="s">
        <v>2</v>
      </c>
      <c r="H727" s="15" t="s">
        <v>10</v>
      </c>
      <c r="I727" s="16" t="s">
        <v>105</v>
      </c>
      <c r="J727" s="16" t="s">
        <v>300</v>
      </c>
      <c r="K727" s="15">
        <v>100</v>
      </c>
      <c r="L727" s="16" t="s">
        <v>312</v>
      </c>
      <c r="M727" s="15">
        <v>1469.1225516174954</v>
      </c>
      <c r="N727" s="15" t="s">
        <v>302</v>
      </c>
      <c r="O727" s="15">
        <v>7</v>
      </c>
      <c r="P727" s="15" t="s">
        <v>225</v>
      </c>
      <c r="Q727" s="15" t="s">
        <v>122</v>
      </c>
      <c r="R727" s="15" t="s">
        <v>5</v>
      </c>
      <c r="S727" s="15" t="s">
        <v>27</v>
      </c>
      <c r="T727" s="15" t="s">
        <v>276</v>
      </c>
      <c r="U727" s="6" t="s">
        <v>132</v>
      </c>
      <c r="V727" s="15" t="s">
        <v>318</v>
      </c>
      <c r="W727" s="15" t="s">
        <v>268</v>
      </c>
      <c r="X727" s="11" t="s">
        <v>624</v>
      </c>
      <c r="Y727" s="15" t="s">
        <v>2</v>
      </c>
    </row>
    <row r="728" spans="1:25" s="15" customFormat="1" ht="34.299999999999997" customHeight="1">
      <c r="A728" s="15" t="s">
        <v>254</v>
      </c>
      <c r="B728" s="15" t="s">
        <v>41</v>
      </c>
      <c r="C728" s="15">
        <v>2019</v>
      </c>
      <c r="D728" s="15" t="s">
        <v>42</v>
      </c>
      <c r="E728" s="15" t="s">
        <v>0</v>
      </c>
      <c r="F728" s="15" t="s">
        <v>172</v>
      </c>
      <c r="G728" s="15" t="s">
        <v>2</v>
      </c>
      <c r="H728" s="15" t="s">
        <v>10</v>
      </c>
      <c r="I728" s="16" t="s">
        <v>105</v>
      </c>
      <c r="J728" s="16" t="s">
        <v>300</v>
      </c>
      <c r="K728" s="15">
        <v>100</v>
      </c>
      <c r="L728" s="16" t="s">
        <v>312</v>
      </c>
      <c r="M728" s="15">
        <v>1469.1225516174954</v>
      </c>
      <c r="N728" s="15" t="s">
        <v>302</v>
      </c>
      <c r="O728" s="15">
        <v>7</v>
      </c>
      <c r="P728" s="15" t="s">
        <v>225</v>
      </c>
      <c r="Q728" s="15" t="s">
        <v>122</v>
      </c>
      <c r="R728" s="15" t="s">
        <v>5</v>
      </c>
      <c r="S728" s="15" t="s">
        <v>27</v>
      </c>
      <c r="T728" s="15" t="s">
        <v>276</v>
      </c>
      <c r="U728" s="6" t="s">
        <v>132</v>
      </c>
      <c r="V728" s="15" t="s">
        <v>318</v>
      </c>
      <c r="W728" s="15" t="s">
        <v>269</v>
      </c>
      <c r="X728" s="11" t="s">
        <v>625</v>
      </c>
      <c r="Y728" s="15" t="s">
        <v>2</v>
      </c>
    </row>
    <row r="729" spans="1:25" s="15" customFormat="1" ht="34.299999999999997" customHeight="1">
      <c r="A729" s="15" t="s">
        <v>254</v>
      </c>
      <c r="B729" s="15" t="s">
        <v>41</v>
      </c>
      <c r="C729" s="15">
        <v>2019</v>
      </c>
      <c r="D729" s="15" t="s">
        <v>42</v>
      </c>
      <c r="E729" s="15" t="s">
        <v>0</v>
      </c>
      <c r="F729" s="15" t="s">
        <v>172</v>
      </c>
      <c r="G729" s="15" t="s">
        <v>2</v>
      </c>
      <c r="H729" s="15" t="s">
        <v>10</v>
      </c>
      <c r="I729" s="16" t="s">
        <v>105</v>
      </c>
      <c r="J729" s="16" t="s">
        <v>300</v>
      </c>
      <c r="K729" s="15">
        <v>100</v>
      </c>
      <c r="L729" s="16" t="s">
        <v>312</v>
      </c>
      <c r="M729" s="15">
        <v>1469.1225516174954</v>
      </c>
      <c r="N729" s="15" t="s">
        <v>302</v>
      </c>
      <c r="O729" s="15">
        <v>7</v>
      </c>
      <c r="P729" s="15" t="s">
        <v>225</v>
      </c>
      <c r="Q729" s="15" t="s">
        <v>122</v>
      </c>
      <c r="R729" s="15" t="s">
        <v>5</v>
      </c>
      <c r="S729" s="15" t="s">
        <v>27</v>
      </c>
      <c r="T729" s="15" t="s">
        <v>276</v>
      </c>
      <c r="U729" s="6" t="s">
        <v>132</v>
      </c>
      <c r="V729" s="15" t="s">
        <v>318</v>
      </c>
      <c r="W729" s="15" t="s">
        <v>270</v>
      </c>
      <c r="X729" s="11" t="s">
        <v>626</v>
      </c>
      <c r="Y729" s="15" t="s">
        <v>2</v>
      </c>
    </row>
    <row r="730" spans="1:25" s="15" customFormat="1" ht="34.299999999999997" customHeight="1">
      <c r="A730" s="15" t="s">
        <v>254</v>
      </c>
      <c r="B730" s="15" t="s">
        <v>41</v>
      </c>
      <c r="C730" s="15">
        <v>2019</v>
      </c>
      <c r="D730" s="15" t="s">
        <v>42</v>
      </c>
      <c r="E730" s="15" t="s">
        <v>0</v>
      </c>
      <c r="F730" s="15" t="s">
        <v>172</v>
      </c>
      <c r="G730" s="15" t="s">
        <v>2</v>
      </c>
      <c r="H730" s="15" t="s">
        <v>10</v>
      </c>
      <c r="I730" s="16" t="s">
        <v>105</v>
      </c>
      <c r="J730" s="16" t="s">
        <v>300</v>
      </c>
      <c r="K730" s="15">
        <v>100</v>
      </c>
      <c r="L730" s="16" t="s">
        <v>312</v>
      </c>
      <c r="M730" s="15">
        <v>1469.1225516174954</v>
      </c>
      <c r="N730" s="15" t="s">
        <v>302</v>
      </c>
      <c r="O730" s="15">
        <v>7</v>
      </c>
      <c r="P730" s="15" t="s">
        <v>225</v>
      </c>
      <c r="Q730" s="15" t="s">
        <v>122</v>
      </c>
      <c r="R730" s="15" t="s">
        <v>5</v>
      </c>
      <c r="S730" s="15" t="s">
        <v>27</v>
      </c>
      <c r="T730" s="15" t="s">
        <v>276</v>
      </c>
      <c r="U730" s="6" t="s">
        <v>132</v>
      </c>
      <c r="V730" s="15" t="s">
        <v>318</v>
      </c>
      <c r="W730" s="15" t="s">
        <v>271</v>
      </c>
      <c r="X730" s="11" t="s">
        <v>627</v>
      </c>
      <c r="Y730" s="15" t="s">
        <v>2</v>
      </c>
    </row>
    <row r="731" spans="1:25" s="15" customFormat="1" ht="34.299999999999997" customHeight="1">
      <c r="A731" s="15" t="s">
        <v>254</v>
      </c>
      <c r="B731" s="15" t="s">
        <v>41</v>
      </c>
      <c r="C731" s="15">
        <v>2019</v>
      </c>
      <c r="D731" s="15" t="s">
        <v>42</v>
      </c>
      <c r="E731" s="15" t="s">
        <v>0</v>
      </c>
      <c r="F731" s="15" t="s">
        <v>172</v>
      </c>
      <c r="G731" s="15" t="s">
        <v>2</v>
      </c>
      <c r="H731" s="15" t="s">
        <v>10</v>
      </c>
      <c r="I731" s="16" t="s">
        <v>105</v>
      </c>
      <c r="J731" s="16" t="s">
        <v>300</v>
      </c>
      <c r="K731" s="15">
        <v>100</v>
      </c>
      <c r="L731" s="16" t="s">
        <v>312</v>
      </c>
      <c r="M731" s="15">
        <v>1469.1225516174954</v>
      </c>
      <c r="N731" s="15" t="s">
        <v>302</v>
      </c>
      <c r="O731" s="15">
        <v>7</v>
      </c>
      <c r="P731" s="15" t="s">
        <v>225</v>
      </c>
      <c r="Q731" s="15" t="s">
        <v>122</v>
      </c>
      <c r="R731" s="15" t="s">
        <v>5</v>
      </c>
      <c r="S731" s="15" t="s">
        <v>27</v>
      </c>
      <c r="T731" s="15" t="s">
        <v>276</v>
      </c>
      <c r="U731" s="6" t="s">
        <v>132</v>
      </c>
      <c r="V731" s="15" t="s">
        <v>318</v>
      </c>
      <c r="W731" s="15" t="s">
        <v>271</v>
      </c>
      <c r="X731" s="11" t="s">
        <v>628</v>
      </c>
      <c r="Y731" s="15" t="s">
        <v>2</v>
      </c>
    </row>
    <row r="732" spans="1:25" s="15" customFormat="1" ht="34.299999999999997" customHeight="1">
      <c r="A732" s="15" t="s">
        <v>254</v>
      </c>
      <c r="B732" s="15" t="s">
        <v>41</v>
      </c>
      <c r="C732" s="15">
        <v>2019</v>
      </c>
      <c r="D732" s="15" t="s">
        <v>42</v>
      </c>
      <c r="E732" s="15" t="s">
        <v>0</v>
      </c>
      <c r="F732" s="15" t="s">
        <v>172</v>
      </c>
      <c r="G732" s="15" t="s">
        <v>2</v>
      </c>
      <c r="H732" s="15" t="s">
        <v>10</v>
      </c>
      <c r="I732" s="16" t="s">
        <v>105</v>
      </c>
      <c r="J732" s="16" t="s">
        <v>300</v>
      </c>
      <c r="K732" s="15">
        <v>100</v>
      </c>
      <c r="L732" s="16" t="s">
        <v>312</v>
      </c>
      <c r="M732" s="15">
        <v>1469.1225516174954</v>
      </c>
      <c r="N732" s="15" t="s">
        <v>302</v>
      </c>
      <c r="O732" s="15">
        <v>7</v>
      </c>
      <c r="P732" s="15" t="s">
        <v>225</v>
      </c>
      <c r="Q732" s="15" t="s">
        <v>122</v>
      </c>
      <c r="R732" s="15" t="s">
        <v>5</v>
      </c>
      <c r="S732" s="15" t="s">
        <v>27</v>
      </c>
      <c r="T732" s="15" t="s">
        <v>276</v>
      </c>
      <c r="U732" s="6" t="s">
        <v>132</v>
      </c>
      <c r="V732" s="15" t="s">
        <v>318</v>
      </c>
      <c r="W732" s="15" t="s">
        <v>271</v>
      </c>
      <c r="X732" s="11" t="s">
        <v>629</v>
      </c>
      <c r="Y732" s="15" t="s">
        <v>2</v>
      </c>
    </row>
    <row r="733" spans="1:25" s="15" customFormat="1" ht="34.299999999999997" customHeight="1">
      <c r="A733" s="15" t="s">
        <v>254</v>
      </c>
      <c r="B733" s="15" t="s">
        <v>41</v>
      </c>
      <c r="C733" s="15">
        <v>2019</v>
      </c>
      <c r="D733" s="15" t="s">
        <v>42</v>
      </c>
      <c r="E733" s="15" t="s">
        <v>0</v>
      </c>
      <c r="F733" s="15" t="s">
        <v>172</v>
      </c>
      <c r="G733" s="15" t="s">
        <v>2</v>
      </c>
      <c r="H733" s="15" t="s">
        <v>10</v>
      </c>
      <c r="I733" s="16" t="s">
        <v>105</v>
      </c>
      <c r="J733" s="16" t="s">
        <v>300</v>
      </c>
      <c r="K733" s="15">
        <v>100</v>
      </c>
      <c r="L733" s="16" t="s">
        <v>312</v>
      </c>
      <c r="M733" s="15">
        <v>1469.1225516174954</v>
      </c>
      <c r="N733" s="15" t="s">
        <v>302</v>
      </c>
      <c r="O733" s="15">
        <v>7</v>
      </c>
      <c r="P733" s="15" t="s">
        <v>225</v>
      </c>
      <c r="Q733" s="15" t="s">
        <v>122</v>
      </c>
      <c r="R733" s="15" t="s">
        <v>5</v>
      </c>
      <c r="S733" s="15" t="s">
        <v>27</v>
      </c>
      <c r="T733" s="15" t="s">
        <v>276</v>
      </c>
      <c r="U733" s="6" t="s">
        <v>132</v>
      </c>
      <c r="V733" s="15" t="s">
        <v>317</v>
      </c>
      <c r="W733" s="15" t="s">
        <v>338</v>
      </c>
      <c r="X733" s="21" t="s">
        <v>630</v>
      </c>
      <c r="Y733" s="15" t="s">
        <v>2</v>
      </c>
    </row>
    <row r="734" spans="1:25" s="15" customFormat="1" ht="34.299999999999997" customHeight="1">
      <c r="A734" s="15" t="s">
        <v>254</v>
      </c>
      <c r="B734" s="15" t="s">
        <v>41</v>
      </c>
      <c r="C734" s="15">
        <v>2019</v>
      </c>
      <c r="D734" s="15" t="s">
        <v>42</v>
      </c>
      <c r="E734" s="15" t="s">
        <v>0</v>
      </c>
      <c r="F734" s="15" t="s">
        <v>172</v>
      </c>
      <c r="G734" s="15" t="s">
        <v>2</v>
      </c>
      <c r="H734" s="15" t="s">
        <v>10</v>
      </c>
      <c r="I734" s="16" t="s">
        <v>105</v>
      </c>
      <c r="J734" s="16" t="s">
        <v>300</v>
      </c>
      <c r="K734" s="15">
        <v>1000</v>
      </c>
      <c r="L734" s="16" t="s">
        <v>298</v>
      </c>
      <c r="M734" s="15">
        <v>14691.225516174954</v>
      </c>
      <c r="N734" s="15" t="s">
        <v>302</v>
      </c>
      <c r="O734" s="15">
        <v>7</v>
      </c>
      <c r="P734" s="15" t="s">
        <v>225</v>
      </c>
      <c r="Q734" s="15" t="s">
        <v>122</v>
      </c>
      <c r="R734" s="15" t="s">
        <v>5</v>
      </c>
      <c r="S734" s="15" t="s">
        <v>27</v>
      </c>
      <c r="T734" s="15" t="s">
        <v>276</v>
      </c>
      <c r="U734" s="6" t="s">
        <v>132</v>
      </c>
      <c r="V734" s="15" t="s">
        <v>317</v>
      </c>
      <c r="W734" s="15" t="s">
        <v>335</v>
      </c>
      <c r="X734" s="11" t="s">
        <v>442</v>
      </c>
      <c r="Y734" s="15" t="s">
        <v>1</v>
      </c>
    </row>
    <row r="735" spans="1:25" s="15" customFormat="1" ht="34.299999999999997" customHeight="1">
      <c r="A735" s="15" t="s">
        <v>254</v>
      </c>
      <c r="B735" s="15" t="s">
        <v>41</v>
      </c>
      <c r="C735" s="15">
        <v>2019</v>
      </c>
      <c r="D735" s="15" t="s">
        <v>42</v>
      </c>
      <c r="E735" s="15" t="s">
        <v>0</v>
      </c>
      <c r="F735" s="15" t="s">
        <v>172</v>
      </c>
      <c r="G735" s="15" t="s">
        <v>2</v>
      </c>
      <c r="H735" s="15" t="s">
        <v>10</v>
      </c>
      <c r="I735" s="16" t="s">
        <v>105</v>
      </c>
      <c r="J735" s="16" t="s">
        <v>300</v>
      </c>
      <c r="K735" s="15">
        <v>1000</v>
      </c>
      <c r="L735" s="16" t="s">
        <v>298</v>
      </c>
      <c r="M735" s="15">
        <v>14691.225516174954</v>
      </c>
      <c r="N735" s="15" t="s">
        <v>302</v>
      </c>
      <c r="O735" s="15">
        <v>7</v>
      </c>
      <c r="P735" s="15" t="s">
        <v>225</v>
      </c>
      <c r="Q735" s="15" t="s">
        <v>122</v>
      </c>
      <c r="R735" s="15" t="s">
        <v>5</v>
      </c>
      <c r="S735" s="15" t="s">
        <v>27</v>
      </c>
      <c r="T735" s="15" t="s">
        <v>276</v>
      </c>
      <c r="U735" s="6" t="s">
        <v>132</v>
      </c>
      <c r="V735" s="15" t="s">
        <v>317</v>
      </c>
      <c r="W735" s="15" t="s">
        <v>335</v>
      </c>
      <c r="X735" s="11" t="s">
        <v>444</v>
      </c>
      <c r="Y735" s="15" t="s">
        <v>1</v>
      </c>
    </row>
    <row r="736" spans="1:25" s="15" customFormat="1" ht="34.299999999999997" customHeight="1">
      <c r="A736" s="15" t="s">
        <v>254</v>
      </c>
      <c r="B736" s="15" t="s">
        <v>41</v>
      </c>
      <c r="C736" s="15">
        <v>2019</v>
      </c>
      <c r="D736" s="15" t="s">
        <v>42</v>
      </c>
      <c r="E736" s="15" t="s">
        <v>0</v>
      </c>
      <c r="F736" s="15" t="s">
        <v>172</v>
      </c>
      <c r="G736" s="15" t="s">
        <v>2</v>
      </c>
      <c r="H736" s="15" t="s">
        <v>10</v>
      </c>
      <c r="I736" s="16" t="s">
        <v>105</v>
      </c>
      <c r="J736" s="16" t="s">
        <v>300</v>
      </c>
      <c r="K736" s="15">
        <v>1000</v>
      </c>
      <c r="L736" s="16" t="s">
        <v>298</v>
      </c>
      <c r="M736" s="15">
        <v>14691.225516174954</v>
      </c>
      <c r="N736" s="15" t="s">
        <v>302</v>
      </c>
      <c r="O736" s="15">
        <v>7</v>
      </c>
      <c r="P736" s="15" t="s">
        <v>225</v>
      </c>
      <c r="Q736" s="15" t="s">
        <v>122</v>
      </c>
      <c r="R736" s="15" t="s">
        <v>5</v>
      </c>
      <c r="S736" s="15" t="s">
        <v>27</v>
      </c>
      <c r="T736" s="15" t="s">
        <v>276</v>
      </c>
      <c r="U736" s="6" t="s">
        <v>132</v>
      </c>
      <c r="V736" s="15" t="s">
        <v>317</v>
      </c>
      <c r="W736" s="15" t="s">
        <v>335</v>
      </c>
      <c r="X736" s="11" t="s">
        <v>675</v>
      </c>
      <c r="Y736" s="15" t="s">
        <v>2</v>
      </c>
    </row>
    <row r="737" spans="1:25" s="15" customFormat="1" ht="34.299999999999997" customHeight="1">
      <c r="A737" s="15" t="s">
        <v>254</v>
      </c>
      <c r="B737" s="15" t="s">
        <v>41</v>
      </c>
      <c r="C737" s="15">
        <v>2019</v>
      </c>
      <c r="D737" s="15" t="s">
        <v>42</v>
      </c>
      <c r="E737" s="15" t="s">
        <v>0</v>
      </c>
      <c r="F737" s="15" t="s">
        <v>172</v>
      </c>
      <c r="G737" s="15" t="s">
        <v>2</v>
      </c>
      <c r="H737" s="15" t="s">
        <v>10</v>
      </c>
      <c r="I737" s="16" t="s">
        <v>105</v>
      </c>
      <c r="J737" s="16" t="s">
        <v>300</v>
      </c>
      <c r="K737" s="15">
        <v>1000</v>
      </c>
      <c r="L737" s="16" t="s">
        <v>298</v>
      </c>
      <c r="M737" s="15">
        <v>14691.225516174954</v>
      </c>
      <c r="N737" s="15" t="s">
        <v>302</v>
      </c>
      <c r="O737" s="15">
        <v>7</v>
      </c>
      <c r="P737" s="15" t="s">
        <v>225</v>
      </c>
      <c r="Q737" s="15" t="s">
        <v>122</v>
      </c>
      <c r="R737" s="15" t="s">
        <v>5</v>
      </c>
      <c r="S737" s="15" t="s">
        <v>27</v>
      </c>
      <c r="T737" s="15" t="s">
        <v>276</v>
      </c>
      <c r="U737" s="6" t="s">
        <v>132</v>
      </c>
      <c r="V737" s="15" t="s">
        <v>317</v>
      </c>
      <c r="W737" s="15" t="s">
        <v>336</v>
      </c>
      <c r="X737" s="11" t="s">
        <v>610</v>
      </c>
      <c r="Y737" s="15" t="s">
        <v>2</v>
      </c>
    </row>
    <row r="738" spans="1:25" s="15" customFormat="1" ht="34.299999999999997" customHeight="1">
      <c r="A738" s="15" t="s">
        <v>254</v>
      </c>
      <c r="B738" s="15" t="s">
        <v>41</v>
      </c>
      <c r="C738" s="15">
        <v>2019</v>
      </c>
      <c r="D738" s="15" t="s">
        <v>42</v>
      </c>
      <c r="E738" s="15" t="s">
        <v>0</v>
      </c>
      <c r="F738" s="15" t="s">
        <v>172</v>
      </c>
      <c r="G738" s="15" t="s">
        <v>2</v>
      </c>
      <c r="H738" s="15" t="s">
        <v>10</v>
      </c>
      <c r="I738" s="16" t="s">
        <v>105</v>
      </c>
      <c r="J738" s="16" t="s">
        <v>300</v>
      </c>
      <c r="K738" s="15">
        <v>1000</v>
      </c>
      <c r="L738" s="16" t="s">
        <v>298</v>
      </c>
      <c r="M738" s="15">
        <v>14691.225516174954</v>
      </c>
      <c r="N738" s="15" t="s">
        <v>302</v>
      </c>
      <c r="O738" s="15">
        <v>7</v>
      </c>
      <c r="P738" s="15" t="s">
        <v>225</v>
      </c>
      <c r="Q738" s="15" t="s">
        <v>122</v>
      </c>
      <c r="R738" s="15" t="s">
        <v>5</v>
      </c>
      <c r="S738" s="15" t="s">
        <v>27</v>
      </c>
      <c r="T738" s="15" t="s">
        <v>276</v>
      </c>
      <c r="U738" s="6" t="s">
        <v>132</v>
      </c>
      <c r="V738" s="15" t="s">
        <v>317</v>
      </c>
      <c r="W738" s="15" t="s">
        <v>336</v>
      </c>
      <c r="X738" s="11" t="s">
        <v>611</v>
      </c>
      <c r="Y738" s="15" t="s">
        <v>1</v>
      </c>
    </row>
    <row r="739" spans="1:25" s="15" customFormat="1" ht="34.299999999999997" customHeight="1">
      <c r="A739" s="15" t="s">
        <v>254</v>
      </c>
      <c r="B739" s="15" t="s">
        <v>41</v>
      </c>
      <c r="C739" s="15">
        <v>2019</v>
      </c>
      <c r="D739" s="15" t="s">
        <v>42</v>
      </c>
      <c r="E739" s="15" t="s">
        <v>0</v>
      </c>
      <c r="F739" s="15" t="s">
        <v>172</v>
      </c>
      <c r="G739" s="15" t="s">
        <v>2</v>
      </c>
      <c r="H739" s="15" t="s">
        <v>10</v>
      </c>
      <c r="I739" s="16" t="s">
        <v>105</v>
      </c>
      <c r="J739" s="16" t="s">
        <v>300</v>
      </c>
      <c r="K739" s="15">
        <v>1000</v>
      </c>
      <c r="L739" s="16" t="s">
        <v>298</v>
      </c>
      <c r="M739" s="15">
        <v>14691.225516174954</v>
      </c>
      <c r="N739" s="15" t="s">
        <v>302</v>
      </c>
      <c r="O739" s="15">
        <v>7</v>
      </c>
      <c r="P739" s="15" t="s">
        <v>225</v>
      </c>
      <c r="Q739" s="15" t="s">
        <v>122</v>
      </c>
      <c r="R739" s="15" t="s">
        <v>5</v>
      </c>
      <c r="S739" s="15" t="s">
        <v>27</v>
      </c>
      <c r="T739" s="15" t="s">
        <v>276</v>
      </c>
      <c r="U739" s="6" t="s">
        <v>132</v>
      </c>
      <c r="V739" s="15" t="s">
        <v>317</v>
      </c>
      <c r="W739" s="15" t="s">
        <v>336</v>
      </c>
      <c r="X739" s="11" t="s">
        <v>612</v>
      </c>
      <c r="Y739" s="15" t="s">
        <v>2</v>
      </c>
    </row>
    <row r="740" spans="1:25" s="15" customFormat="1" ht="34.299999999999997" customHeight="1">
      <c r="A740" s="15" t="s">
        <v>254</v>
      </c>
      <c r="B740" s="15" t="s">
        <v>41</v>
      </c>
      <c r="C740" s="15">
        <v>2019</v>
      </c>
      <c r="D740" s="15" t="s">
        <v>42</v>
      </c>
      <c r="E740" s="15" t="s">
        <v>0</v>
      </c>
      <c r="F740" s="15" t="s">
        <v>172</v>
      </c>
      <c r="G740" s="15" t="s">
        <v>2</v>
      </c>
      <c r="H740" s="15" t="s">
        <v>10</v>
      </c>
      <c r="I740" s="16" t="s">
        <v>105</v>
      </c>
      <c r="J740" s="16" t="s">
        <v>300</v>
      </c>
      <c r="K740" s="15">
        <v>1000</v>
      </c>
      <c r="L740" s="16" t="s">
        <v>298</v>
      </c>
      <c r="M740" s="15">
        <v>14691.225516174954</v>
      </c>
      <c r="N740" s="15" t="s">
        <v>302</v>
      </c>
      <c r="O740" s="15">
        <v>7</v>
      </c>
      <c r="P740" s="15" t="s">
        <v>225</v>
      </c>
      <c r="Q740" s="15" t="s">
        <v>122</v>
      </c>
      <c r="R740" s="15" t="s">
        <v>5</v>
      </c>
      <c r="S740" s="15" t="s">
        <v>27</v>
      </c>
      <c r="T740" s="15" t="s">
        <v>276</v>
      </c>
      <c r="U740" s="6" t="s">
        <v>132</v>
      </c>
      <c r="V740" s="15" t="s">
        <v>317</v>
      </c>
      <c r="W740" s="15" t="s">
        <v>336</v>
      </c>
      <c r="X740" s="11" t="s">
        <v>613</v>
      </c>
      <c r="Y740" s="15" t="s">
        <v>2</v>
      </c>
    </row>
    <row r="741" spans="1:25" s="15" customFormat="1" ht="34.299999999999997" customHeight="1">
      <c r="A741" s="15" t="s">
        <v>254</v>
      </c>
      <c r="B741" s="15" t="s">
        <v>41</v>
      </c>
      <c r="C741" s="15">
        <v>2019</v>
      </c>
      <c r="D741" s="15" t="s">
        <v>42</v>
      </c>
      <c r="E741" s="15" t="s">
        <v>0</v>
      </c>
      <c r="F741" s="15" t="s">
        <v>172</v>
      </c>
      <c r="G741" s="15" t="s">
        <v>2</v>
      </c>
      <c r="H741" s="15" t="s">
        <v>10</v>
      </c>
      <c r="I741" s="16" t="s">
        <v>105</v>
      </c>
      <c r="J741" s="16" t="s">
        <v>300</v>
      </c>
      <c r="K741" s="15">
        <v>1000</v>
      </c>
      <c r="L741" s="16" t="s">
        <v>298</v>
      </c>
      <c r="M741" s="15">
        <v>14691.225516174954</v>
      </c>
      <c r="N741" s="15" t="s">
        <v>302</v>
      </c>
      <c r="O741" s="15">
        <v>7</v>
      </c>
      <c r="P741" s="15" t="s">
        <v>225</v>
      </c>
      <c r="Q741" s="15" t="s">
        <v>122</v>
      </c>
      <c r="R741" s="15" t="s">
        <v>5</v>
      </c>
      <c r="S741" s="15" t="s">
        <v>27</v>
      </c>
      <c r="T741" s="15" t="s">
        <v>276</v>
      </c>
      <c r="U741" s="6" t="s">
        <v>132</v>
      </c>
      <c r="V741" s="15" t="s">
        <v>317</v>
      </c>
      <c r="W741" s="15" t="s">
        <v>337</v>
      </c>
      <c r="X741" s="11" t="s">
        <v>614</v>
      </c>
      <c r="Y741" s="15" t="s">
        <v>1</v>
      </c>
    </row>
    <row r="742" spans="1:25" s="15" customFormat="1" ht="34.299999999999997" customHeight="1">
      <c r="A742" s="15" t="s">
        <v>254</v>
      </c>
      <c r="B742" s="15" t="s">
        <v>41</v>
      </c>
      <c r="C742" s="15">
        <v>2019</v>
      </c>
      <c r="D742" s="15" t="s">
        <v>42</v>
      </c>
      <c r="E742" s="15" t="s">
        <v>0</v>
      </c>
      <c r="F742" s="15" t="s">
        <v>172</v>
      </c>
      <c r="G742" s="15" t="s">
        <v>2</v>
      </c>
      <c r="H742" s="15" t="s">
        <v>10</v>
      </c>
      <c r="I742" s="16" t="s">
        <v>105</v>
      </c>
      <c r="J742" s="16" t="s">
        <v>300</v>
      </c>
      <c r="K742" s="15">
        <v>1000</v>
      </c>
      <c r="L742" s="16" t="s">
        <v>298</v>
      </c>
      <c r="M742" s="15">
        <v>14691.225516174954</v>
      </c>
      <c r="N742" s="15" t="s">
        <v>302</v>
      </c>
      <c r="O742" s="15">
        <v>7</v>
      </c>
      <c r="P742" s="15" t="s">
        <v>225</v>
      </c>
      <c r="Q742" s="15" t="s">
        <v>122</v>
      </c>
      <c r="R742" s="15" t="s">
        <v>5</v>
      </c>
      <c r="S742" s="15" t="s">
        <v>27</v>
      </c>
      <c r="T742" s="15" t="s">
        <v>276</v>
      </c>
      <c r="U742" s="6" t="s">
        <v>132</v>
      </c>
      <c r="V742" s="15" t="s">
        <v>317</v>
      </c>
      <c r="W742" s="15" t="s">
        <v>337</v>
      </c>
      <c r="X742" s="11" t="s">
        <v>615</v>
      </c>
      <c r="Y742" s="15" t="s">
        <v>2</v>
      </c>
    </row>
    <row r="743" spans="1:25" s="15" customFormat="1" ht="34.299999999999997" customHeight="1">
      <c r="A743" s="15" t="s">
        <v>254</v>
      </c>
      <c r="B743" s="15" t="s">
        <v>41</v>
      </c>
      <c r="C743" s="15">
        <v>2019</v>
      </c>
      <c r="D743" s="15" t="s">
        <v>42</v>
      </c>
      <c r="E743" s="15" t="s">
        <v>0</v>
      </c>
      <c r="F743" s="15" t="s">
        <v>172</v>
      </c>
      <c r="G743" s="15" t="s">
        <v>2</v>
      </c>
      <c r="H743" s="15" t="s">
        <v>10</v>
      </c>
      <c r="I743" s="16" t="s">
        <v>105</v>
      </c>
      <c r="J743" s="16" t="s">
        <v>300</v>
      </c>
      <c r="K743" s="15">
        <v>1000</v>
      </c>
      <c r="L743" s="16" t="s">
        <v>298</v>
      </c>
      <c r="M743" s="15">
        <v>14691.225516174954</v>
      </c>
      <c r="N743" s="15" t="s">
        <v>302</v>
      </c>
      <c r="O743" s="15">
        <v>7</v>
      </c>
      <c r="P743" s="15" t="s">
        <v>225</v>
      </c>
      <c r="Q743" s="15" t="s">
        <v>122</v>
      </c>
      <c r="R743" s="15" t="s">
        <v>5</v>
      </c>
      <c r="S743" s="15" t="s">
        <v>27</v>
      </c>
      <c r="T743" s="15" t="s">
        <v>276</v>
      </c>
      <c r="U743" s="6" t="s">
        <v>132</v>
      </c>
      <c r="V743" s="15" t="s">
        <v>317</v>
      </c>
      <c r="W743" s="15" t="s">
        <v>337</v>
      </c>
      <c r="X743" s="11" t="s">
        <v>616</v>
      </c>
      <c r="Y743" s="15" t="s">
        <v>1</v>
      </c>
    </row>
    <row r="744" spans="1:25" s="15" customFormat="1" ht="34.299999999999997" customHeight="1">
      <c r="A744" s="15" t="s">
        <v>254</v>
      </c>
      <c r="B744" s="15" t="s">
        <v>41</v>
      </c>
      <c r="C744" s="15">
        <v>2019</v>
      </c>
      <c r="D744" s="15" t="s">
        <v>42</v>
      </c>
      <c r="E744" s="15" t="s">
        <v>0</v>
      </c>
      <c r="F744" s="15" t="s">
        <v>172</v>
      </c>
      <c r="G744" s="15" t="s">
        <v>2</v>
      </c>
      <c r="H744" s="15" t="s">
        <v>10</v>
      </c>
      <c r="I744" s="16" t="s">
        <v>105</v>
      </c>
      <c r="J744" s="16" t="s">
        <v>300</v>
      </c>
      <c r="K744" s="15">
        <v>1000</v>
      </c>
      <c r="L744" s="16" t="s">
        <v>298</v>
      </c>
      <c r="M744" s="15">
        <v>14691.225516174954</v>
      </c>
      <c r="N744" s="15" t="s">
        <v>302</v>
      </c>
      <c r="O744" s="15">
        <v>7</v>
      </c>
      <c r="P744" s="15" t="s">
        <v>225</v>
      </c>
      <c r="Q744" s="15" t="s">
        <v>122</v>
      </c>
      <c r="R744" s="15" t="s">
        <v>5</v>
      </c>
      <c r="S744" s="15" t="s">
        <v>27</v>
      </c>
      <c r="T744" s="15" t="s">
        <v>276</v>
      </c>
      <c r="U744" s="6" t="s">
        <v>132</v>
      </c>
      <c r="V744" s="15" t="s">
        <v>317</v>
      </c>
      <c r="W744" s="15" t="s">
        <v>337</v>
      </c>
      <c r="X744" s="11" t="s">
        <v>617</v>
      </c>
      <c r="Y744" s="15" t="s">
        <v>2</v>
      </c>
    </row>
    <row r="745" spans="1:25" s="15" customFormat="1" ht="34.299999999999997" customHeight="1">
      <c r="A745" s="15" t="s">
        <v>254</v>
      </c>
      <c r="B745" s="15" t="s">
        <v>41</v>
      </c>
      <c r="C745" s="15">
        <v>2019</v>
      </c>
      <c r="D745" s="15" t="s">
        <v>42</v>
      </c>
      <c r="E745" s="15" t="s">
        <v>0</v>
      </c>
      <c r="F745" s="15" t="s">
        <v>172</v>
      </c>
      <c r="G745" s="15" t="s">
        <v>2</v>
      </c>
      <c r="H745" s="15" t="s">
        <v>10</v>
      </c>
      <c r="I745" s="16" t="s">
        <v>105</v>
      </c>
      <c r="J745" s="16" t="s">
        <v>300</v>
      </c>
      <c r="K745" s="15">
        <v>1000</v>
      </c>
      <c r="L745" s="16" t="s">
        <v>298</v>
      </c>
      <c r="M745" s="15">
        <v>14691.225516174954</v>
      </c>
      <c r="N745" s="15" t="s">
        <v>302</v>
      </c>
      <c r="O745" s="15">
        <v>7</v>
      </c>
      <c r="P745" s="15" t="s">
        <v>225</v>
      </c>
      <c r="Q745" s="15" t="s">
        <v>122</v>
      </c>
      <c r="R745" s="15" t="s">
        <v>5</v>
      </c>
      <c r="S745" s="15" t="s">
        <v>27</v>
      </c>
      <c r="T745" s="15" t="s">
        <v>276</v>
      </c>
      <c r="U745" s="6" t="s">
        <v>132</v>
      </c>
      <c r="V745" s="15" t="s">
        <v>317</v>
      </c>
      <c r="W745" s="15" t="s">
        <v>337</v>
      </c>
      <c r="X745" s="11" t="s">
        <v>618</v>
      </c>
      <c r="Y745" s="15" t="s">
        <v>2</v>
      </c>
    </row>
    <row r="746" spans="1:25" s="15" customFormat="1" ht="34.299999999999997" customHeight="1">
      <c r="A746" s="15" t="s">
        <v>254</v>
      </c>
      <c r="B746" s="15" t="s">
        <v>41</v>
      </c>
      <c r="C746" s="15">
        <v>2019</v>
      </c>
      <c r="D746" s="15" t="s">
        <v>42</v>
      </c>
      <c r="E746" s="15" t="s">
        <v>0</v>
      </c>
      <c r="F746" s="15" t="s">
        <v>172</v>
      </c>
      <c r="G746" s="15" t="s">
        <v>2</v>
      </c>
      <c r="H746" s="15" t="s">
        <v>10</v>
      </c>
      <c r="I746" s="16" t="s">
        <v>105</v>
      </c>
      <c r="J746" s="16" t="s">
        <v>300</v>
      </c>
      <c r="K746" s="15">
        <v>1000</v>
      </c>
      <c r="L746" s="16" t="s">
        <v>298</v>
      </c>
      <c r="M746" s="15">
        <v>14691.225516174954</v>
      </c>
      <c r="N746" s="15" t="s">
        <v>302</v>
      </c>
      <c r="O746" s="15">
        <v>7</v>
      </c>
      <c r="P746" s="15" t="s">
        <v>225</v>
      </c>
      <c r="Q746" s="15" t="s">
        <v>122</v>
      </c>
      <c r="R746" s="15" t="s">
        <v>5</v>
      </c>
      <c r="S746" s="15" t="s">
        <v>27</v>
      </c>
      <c r="T746" s="15" t="s">
        <v>276</v>
      </c>
      <c r="U746" s="6" t="s">
        <v>132</v>
      </c>
      <c r="V746" s="15" t="s">
        <v>317</v>
      </c>
      <c r="W746" s="15" t="s">
        <v>337</v>
      </c>
      <c r="X746" s="11" t="s">
        <v>619</v>
      </c>
      <c r="Y746" s="15" t="s">
        <v>2</v>
      </c>
    </row>
    <row r="747" spans="1:25" s="15" customFormat="1" ht="34.299999999999997" customHeight="1">
      <c r="A747" s="15" t="s">
        <v>254</v>
      </c>
      <c r="B747" s="15" t="s">
        <v>41</v>
      </c>
      <c r="C747" s="15">
        <v>2019</v>
      </c>
      <c r="D747" s="15" t="s">
        <v>42</v>
      </c>
      <c r="E747" s="15" t="s">
        <v>0</v>
      </c>
      <c r="F747" s="15" t="s">
        <v>172</v>
      </c>
      <c r="G747" s="15" t="s">
        <v>2</v>
      </c>
      <c r="H747" s="15" t="s">
        <v>10</v>
      </c>
      <c r="I747" s="16" t="s">
        <v>105</v>
      </c>
      <c r="J747" s="16" t="s">
        <v>300</v>
      </c>
      <c r="K747" s="15">
        <v>1000</v>
      </c>
      <c r="L747" s="16" t="s">
        <v>298</v>
      </c>
      <c r="M747" s="15">
        <v>14691.225516174954</v>
      </c>
      <c r="N747" s="15" t="s">
        <v>302</v>
      </c>
      <c r="O747" s="15">
        <v>7</v>
      </c>
      <c r="P747" s="15" t="s">
        <v>225</v>
      </c>
      <c r="Q747" s="15" t="s">
        <v>122</v>
      </c>
      <c r="R747" s="15" t="s">
        <v>5</v>
      </c>
      <c r="S747" s="15" t="s">
        <v>27</v>
      </c>
      <c r="T747" s="15" t="s">
        <v>276</v>
      </c>
      <c r="U747" s="6" t="s">
        <v>132</v>
      </c>
      <c r="V747" s="15" t="s">
        <v>317</v>
      </c>
      <c r="W747" s="15" t="s">
        <v>337</v>
      </c>
      <c r="X747" s="11" t="s">
        <v>620</v>
      </c>
      <c r="Y747" s="15" t="s">
        <v>2</v>
      </c>
    </row>
    <row r="748" spans="1:25" s="15" customFormat="1" ht="34.299999999999997" customHeight="1">
      <c r="A748" s="15" t="s">
        <v>254</v>
      </c>
      <c r="B748" s="15" t="s">
        <v>41</v>
      </c>
      <c r="C748" s="15">
        <v>2019</v>
      </c>
      <c r="D748" s="15" t="s">
        <v>42</v>
      </c>
      <c r="E748" s="15" t="s">
        <v>0</v>
      </c>
      <c r="F748" s="15" t="s">
        <v>172</v>
      </c>
      <c r="G748" s="15" t="s">
        <v>2</v>
      </c>
      <c r="H748" s="15" t="s">
        <v>10</v>
      </c>
      <c r="I748" s="16" t="s">
        <v>105</v>
      </c>
      <c r="J748" s="16" t="s">
        <v>300</v>
      </c>
      <c r="K748" s="15">
        <v>1000</v>
      </c>
      <c r="L748" s="16" t="s">
        <v>298</v>
      </c>
      <c r="M748" s="15">
        <v>14691.225516174954</v>
      </c>
      <c r="N748" s="15" t="s">
        <v>302</v>
      </c>
      <c r="O748" s="15">
        <v>7</v>
      </c>
      <c r="P748" s="15" t="s">
        <v>225</v>
      </c>
      <c r="Q748" s="15" t="s">
        <v>122</v>
      </c>
      <c r="R748" s="15" t="s">
        <v>5</v>
      </c>
      <c r="S748" s="15" t="s">
        <v>27</v>
      </c>
      <c r="T748" s="15" t="s">
        <v>276</v>
      </c>
      <c r="U748" s="6" t="s">
        <v>132</v>
      </c>
      <c r="V748" s="15" t="s">
        <v>317</v>
      </c>
      <c r="W748" s="15" t="s">
        <v>337</v>
      </c>
      <c r="X748" s="11" t="s">
        <v>621</v>
      </c>
      <c r="Y748" s="15" t="s">
        <v>1</v>
      </c>
    </row>
    <row r="749" spans="1:25" s="15" customFormat="1" ht="34.299999999999997" customHeight="1">
      <c r="A749" s="15" t="s">
        <v>254</v>
      </c>
      <c r="B749" s="15" t="s">
        <v>41</v>
      </c>
      <c r="C749" s="15">
        <v>2019</v>
      </c>
      <c r="D749" s="15" t="s">
        <v>42</v>
      </c>
      <c r="E749" s="15" t="s">
        <v>0</v>
      </c>
      <c r="F749" s="15" t="s">
        <v>172</v>
      </c>
      <c r="G749" s="15" t="s">
        <v>2</v>
      </c>
      <c r="H749" s="15" t="s">
        <v>10</v>
      </c>
      <c r="I749" s="16" t="s">
        <v>105</v>
      </c>
      <c r="J749" s="16" t="s">
        <v>300</v>
      </c>
      <c r="K749" s="15">
        <v>1000</v>
      </c>
      <c r="L749" s="16" t="s">
        <v>298</v>
      </c>
      <c r="M749" s="15">
        <v>14691.225516174954</v>
      </c>
      <c r="N749" s="15" t="s">
        <v>302</v>
      </c>
      <c r="O749" s="15">
        <v>7</v>
      </c>
      <c r="P749" s="15" t="s">
        <v>225</v>
      </c>
      <c r="Q749" s="15" t="s">
        <v>122</v>
      </c>
      <c r="R749" s="15" t="s">
        <v>5</v>
      </c>
      <c r="S749" s="15" t="s">
        <v>27</v>
      </c>
      <c r="T749" s="15" t="s">
        <v>276</v>
      </c>
      <c r="U749" s="6" t="s">
        <v>132</v>
      </c>
      <c r="V749" s="15" t="s">
        <v>317</v>
      </c>
      <c r="W749" s="15" t="s">
        <v>337</v>
      </c>
      <c r="X749" s="11" t="s">
        <v>622</v>
      </c>
      <c r="Y749" s="15" t="s">
        <v>2</v>
      </c>
    </row>
    <row r="750" spans="1:25" s="15" customFormat="1" ht="34.299999999999997" customHeight="1">
      <c r="A750" s="15" t="s">
        <v>254</v>
      </c>
      <c r="B750" s="15" t="s">
        <v>41</v>
      </c>
      <c r="C750" s="15">
        <v>2019</v>
      </c>
      <c r="D750" s="15" t="s">
        <v>42</v>
      </c>
      <c r="E750" s="15" t="s">
        <v>0</v>
      </c>
      <c r="F750" s="15" t="s">
        <v>172</v>
      </c>
      <c r="G750" s="15" t="s">
        <v>2</v>
      </c>
      <c r="H750" s="15" t="s">
        <v>10</v>
      </c>
      <c r="I750" s="16" t="s">
        <v>105</v>
      </c>
      <c r="J750" s="16" t="s">
        <v>300</v>
      </c>
      <c r="K750" s="15">
        <v>1000</v>
      </c>
      <c r="L750" s="16" t="s">
        <v>298</v>
      </c>
      <c r="M750" s="15">
        <v>14691.225516174954</v>
      </c>
      <c r="N750" s="15" t="s">
        <v>302</v>
      </c>
      <c r="O750" s="15">
        <v>7</v>
      </c>
      <c r="P750" s="15" t="s">
        <v>225</v>
      </c>
      <c r="Q750" s="15" t="s">
        <v>122</v>
      </c>
      <c r="R750" s="15" t="s">
        <v>5</v>
      </c>
      <c r="S750" s="15" t="s">
        <v>27</v>
      </c>
      <c r="T750" s="15" t="s">
        <v>276</v>
      </c>
      <c r="U750" s="6" t="s">
        <v>132</v>
      </c>
      <c r="V750" s="15" t="s">
        <v>317</v>
      </c>
      <c r="W750" s="15" t="s">
        <v>337</v>
      </c>
      <c r="X750" s="11" t="s">
        <v>623</v>
      </c>
      <c r="Y750" s="15" t="s">
        <v>1</v>
      </c>
    </row>
    <row r="751" spans="1:25" s="15" customFormat="1" ht="34.299999999999997" customHeight="1">
      <c r="A751" s="15" t="s">
        <v>254</v>
      </c>
      <c r="B751" s="15" t="s">
        <v>41</v>
      </c>
      <c r="C751" s="15">
        <v>2019</v>
      </c>
      <c r="D751" s="15" t="s">
        <v>42</v>
      </c>
      <c r="E751" s="15" t="s">
        <v>0</v>
      </c>
      <c r="F751" s="15" t="s">
        <v>172</v>
      </c>
      <c r="G751" s="15" t="s">
        <v>2</v>
      </c>
      <c r="H751" s="15" t="s">
        <v>10</v>
      </c>
      <c r="I751" s="16" t="s">
        <v>105</v>
      </c>
      <c r="J751" s="16" t="s">
        <v>300</v>
      </c>
      <c r="K751" s="15">
        <v>1000</v>
      </c>
      <c r="L751" s="16" t="s">
        <v>298</v>
      </c>
      <c r="M751" s="15">
        <v>14691.225516174954</v>
      </c>
      <c r="N751" s="15" t="s">
        <v>302</v>
      </c>
      <c r="O751" s="15">
        <v>7</v>
      </c>
      <c r="P751" s="15" t="s">
        <v>225</v>
      </c>
      <c r="Q751" s="15" t="s">
        <v>122</v>
      </c>
      <c r="R751" s="15" t="s">
        <v>5</v>
      </c>
      <c r="S751" s="15" t="s">
        <v>27</v>
      </c>
      <c r="T751" s="15" t="s">
        <v>276</v>
      </c>
      <c r="U751" s="6" t="s">
        <v>132</v>
      </c>
      <c r="V751" s="15" t="s">
        <v>318</v>
      </c>
      <c r="W751" s="15" t="s">
        <v>268</v>
      </c>
      <c r="X751" s="11" t="s">
        <v>624</v>
      </c>
      <c r="Y751" s="15" t="s">
        <v>2</v>
      </c>
    </row>
    <row r="752" spans="1:25" s="15" customFormat="1" ht="34.299999999999997" customHeight="1">
      <c r="A752" s="15" t="s">
        <v>254</v>
      </c>
      <c r="B752" s="15" t="s">
        <v>41</v>
      </c>
      <c r="C752" s="15">
        <v>2019</v>
      </c>
      <c r="D752" s="15" t="s">
        <v>42</v>
      </c>
      <c r="E752" s="15" t="s">
        <v>0</v>
      </c>
      <c r="F752" s="15" t="s">
        <v>172</v>
      </c>
      <c r="G752" s="15" t="s">
        <v>2</v>
      </c>
      <c r="H752" s="15" t="s">
        <v>10</v>
      </c>
      <c r="I752" s="16" t="s">
        <v>105</v>
      </c>
      <c r="J752" s="16" t="s">
        <v>300</v>
      </c>
      <c r="K752" s="15">
        <v>1000</v>
      </c>
      <c r="L752" s="16" t="s">
        <v>298</v>
      </c>
      <c r="M752" s="15">
        <v>14691.225516174954</v>
      </c>
      <c r="N752" s="15" t="s">
        <v>302</v>
      </c>
      <c r="O752" s="15">
        <v>7</v>
      </c>
      <c r="P752" s="15" t="s">
        <v>225</v>
      </c>
      <c r="Q752" s="15" t="s">
        <v>122</v>
      </c>
      <c r="R752" s="15" t="s">
        <v>5</v>
      </c>
      <c r="S752" s="15" t="s">
        <v>27</v>
      </c>
      <c r="T752" s="15" t="s">
        <v>276</v>
      </c>
      <c r="U752" s="6" t="s">
        <v>132</v>
      </c>
      <c r="V752" s="15" t="s">
        <v>318</v>
      </c>
      <c r="W752" s="15" t="s">
        <v>269</v>
      </c>
      <c r="X752" s="11" t="s">
        <v>625</v>
      </c>
      <c r="Y752" s="15" t="s">
        <v>1</v>
      </c>
    </row>
    <row r="753" spans="1:25" s="15" customFormat="1" ht="34.299999999999997" customHeight="1">
      <c r="A753" s="15" t="s">
        <v>254</v>
      </c>
      <c r="B753" s="15" t="s">
        <v>41</v>
      </c>
      <c r="C753" s="15">
        <v>2019</v>
      </c>
      <c r="D753" s="15" t="s">
        <v>42</v>
      </c>
      <c r="E753" s="15" t="s">
        <v>0</v>
      </c>
      <c r="F753" s="15" t="s">
        <v>172</v>
      </c>
      <c r="G753" s="15" t="s">
        <v>2</v>
      </c>
      <c r="H753" s="15" t="s">
        <v>10</v>
      </c>
      <c r="I753" s="16" t="s">
        <v>105</v>
      </c>
      <c r="J753" s="16" t="s">
        <v>300</v>
      </c>
      <c r="K753" s="15">
        <v>1000</v>
      </c>
      <c r="L753" s="16" t="s">
        <v>298</v>
      </c>
      <c r="M753" s="15">
        <v>14691.225516174954</v>
      </c>
      <c r="N753" s="15" t="s">
        <v>302</v>
      </c>
      <c r="O753" s="15">
        <v>7</v>
      </c>
      <c r="P753" s="15" t="s">
        <v>225</v>
      </c>
      <c r="Q753" s="15" t="s">
        <v>122</v>
      </c>
      <c r="R753" s="15" t="s">
        <v>5</v>
      </c>
      <c r="S753" s="15" t="s">
        <v>27</v>
      </c>
      <c r="T753" s="15" t="s">
        <v>276</v>
      </c>
      <c r="U753" s="6" t="s">
        <v>132</v>
      </c>
      <c r="V753" s="15" t="s">
        <v>318</v>
      </c>
      <c r="W753" s="15" t="s">
        <v>270</v>
      </c>
      <c r="X753" s="11" t="s">
        <v>626</v>
      </c>
      <c r="Y753" s="15" t="s">
        <v>1</v>
      </c>
    </row>
    <row r="754" spans="1:25" s="15" customFormat="1" ht="34.299999999999997" customHeight="1">
      <c r="A754" s="15" t="s">
        <v>254</v>
      </c>
      <c r="B754" s="15" t="s">
        <v>41</v>
      </c>
      <c r="C754" s="15">
        <v>2019</v>
      </c>
      <c r="D754" s="15" t="s">
        <v>42</v>
      </c>
      <c r="E754" s="15" t="s">
        <v>0</v>
      </c>
      <c r="F754" s="15" t="s">
        <v>172</v>
      </c>
      <c r="G754" s="15" t="s">
        <v>2</v>
      </c>
      <c r="H754" s="15" t="s">
        <v>10</v>
      </c>
      <c r="I754" s="16" t="s">
        <v>105</v>
      </c>
      <c r="J754" s="16" t="s">
        <v>300</v>
      </c>
      <c r="K754" s="15">
        <v>1000</v>
      </c>
      <c r="L754" s="16" t="s">
        <v>298</v>
      </c>
      <c r="M754" s="15">
        <v>14691.225516174954</v>
      </c>
      <c r="N754" s="15" t="s">
        <v>302</v>
      </c>
      <c r="O754" s="15">
        <v>7</v>
      </c>
      <c r="P754" s="15" t="s">
        <v>225</v>
      </c>
      <c r="Q754" s="15" t="s">
        <v>122</v>
      </c>
      <c r="R754" s="15" t="s">
        <v>5</v>
      </c>
      <c r="S754" s="15" t="s">
        <v>27</v>
      </c>
      <c r="T754" s="15" t="s">
        <v>276</v>
      </c>
      <c r="U754" s="6" t="s">
        <v>132</v>
      </c>
      <c r="V754" s="15" t="s">
        <v>318</v>
      </c>
      <c r="W754" s="15" t="s">
        <v>271</v>
      </c>
      <c r="X754" s="11" t="s">
        <v>627</v>
      </c>
      <c r="Y754" s="15" t="s">
        <v>2</v>
      </c>
    </row>
    <row r="755" spans="1:25" s="15" customFormat="1" ht="34.299999999999997" customHeight="1">
      <c r="A755" s="15" t="s">
        <v>254</v>
      </c>
      <c r="B755" s="15" t="s">
        <v>41</v>
      </c>
      <c r="C755" s="15">
        <v>2019</v>
      </c>
      <c r="D755" s="15" t="s">
        <v>42</v>
      </c>
      <c r="E755" s="15" t="s">
        <v>0</v>
      </c>
      <c r="F755" s="15" t="s">
        <v>172</v>
      </c>
      <c r="G755" s="15" t="s">
        <v>2</v>
      </c>
      <c r="H755" s="15" t="s">
        <v>10</v>
      </c>
      <c r="I755" s="16" t="s">
        <v>105</v>
      </c>
      <c r="J755" s="16" t="s">
        <v>300</v>
      </c>
      <c r="K755" s="15">
        <v>1000</v>
      </c>
      <c r="L755" s="16" t="s">
        <v>298</v>
      </c>
      <c r="M755" s="15">
        <v>14691.225516174954</v>
      </c>
      <c r="N755" s="15" t="s">
        <v>302</v>
      </c>
      <c r="O755" s="15">
        <v>7</v>
      </c>
      <c r="P755" s="15" t="s">
        <v>225</v>
      </c>
      <c r="Q755" s="15" t="s">
        <v>122</v>
      </c>
      <c r="R755" s="15" t="s">
        <v>5</v>
      </c>
      <c r="S755" s="15" t="s">
        <v>27</v>
      </c>
      <c r="T755" s="15" t="s">
        <v>276</v>
      </c>
      <c r="U755" s="6" t="s">
        <v>132</v>
      </c>
      <c r="V755" s="15" t="s">
        <v>318</v>
      </c>
      <c r="W755" s="15" t="s">
        <v>271</v>
      </c>
      <c r="X755" s="11" t="s">
        <v>628</v>
      </c>
      <c r="Y755" s="15" t="s">
        <v>2</v>
      </c>
    </row>
    <row r="756" spans="1:25" s="15" customFormat="1" ht="34.299999999999997" customHeight="1">
      <c r="A756" s="15" t="s">
        <v>254</v>
      </c>
      <c r="B756" s="15" t="s">
        <v>41</v>
      </c>
      <c r="C756" s="15">
        <v>2019</v>
      </c>
      <c r="D756" s="15" t="s">
        <v>42</v>
      </c>
      <c r="E756" s="15" t="s">
        <v>0</v>
      </c>
      <c r="F756" s="15" t="s">
        <v>172</v>
      </c>
      <c r="G756" s="15" t="s">
        <v>2</v>
      </c>
      <c r="H756" s="15" t="s">
        <v>10</v>
      </c>
      <c r="I756" s="16" t="s">
        <v>105</v>
      </c>
      <c r="J756" s="16" t="s">
        <v>300</v>
      </c>
      <c r="K756" s="15">
        <v>1000</v>
      </c>
      <c r="L756" s="16" t="s">
        <v>298</v>
      </c>
      <c r="M756" s="15">
        <v>14691.225516174954</v>
      </c>
      <c r="N756" s="15" t="s">
        <v>302</v>
      </c>
      <c r="O756" s="15">
        <v>7</v>
      </c>
      <c r="P756" s="15" t="s">
        <v>225</v>
      </c>
      <c r="Q756" s="15" t="s">
        <v>122</v>
      </c>
      <c r="R756" s="15" t="s">
        <v>5</v>
      </c>
      <c r="S756" s="15" t="s">
        <v>27</v>
      </c>
      <c r="T756" s="15" t="s">
        <v>276</v>
      </c>
      <c r="U756" s="6" t="s">
        <v>132</v>
      </c>
      <c r="V756" s="15" t="s">
        <v>318</v>
      </c>
      <c r="W756" s="15" t="s">
        <v>271</v>
      </c>
      <c r="X756" s="11" t="s">
        <v>629</v>
      </c>
      <c r="Y756" s="15" t="s">
        <v>1</v>
      </c>
    </row>
    <row r="757" spans="1:25" s="15" customFormat="1" ht="34.299999999999997" customHeight="1">
      <c r="A757" s="15" t="s">
        <v>254</v>
      </c>
      <c r="B757" s="15" t="s">
        <v>41</v>
      </c>
      <c r="C757" s="15">
        <v>2019</v>
      </c>
      <c r="D757" s="15" t="s">
        <v>42</v>
      </c>
      <c r="E757" s="15" t="s">
        <v>0</v>
      </c>
      <c r="F757" s="15" t="s">
        <v>172</v>
      </c>
      <c r="G757" s="15" t="s">
        <v>2</v>
      </c>
      <c r="H757" s="15" t="s">
        <v>10</v>
      </c>
      <c r="I757" s="16" t="s">
        <v>105</v>
      </c>
      <c r="J757" s="16" t="s">
        <v>300</v>
      </c>
      <c r="K757" s="15">
        <v>1000</v>
      </c>
      <c r="L757" s="16" t="s">
        <v>298</v>
      </c>
      <c r="M757" s="15">
        <v>14691.225516174954</v>
      </c>
      <c r="N757" s="15" t="s">
        <v>302</v>
      </c>
      <c r="O757" s="15">
        <v>7</v>
      </c>
      <c r="P757" s="15" t="s">
        <v>225</v>
      </c>
      <c r="Q757" s="15" t="s">
        <v>122</v>
      </c>
      <c r="R757" s="15" t="s">
        <v>5</v>
      </c>
      <c r="S757" s="15" t="s">
        <v>27</v>
      </c>
      <c r="T757" s="15" t="s">
        <v>276</v>
      </c>
      <c r="U757" s="6" t="s">
        <v>132</v>
      </c>
      <c r="V757" s="15" t="s">
        <v>317</v>
      </c>
      <c r="W757" s="15" t="s">
        <v>338</v>
      </c>
      <c r="X757" s="21" t="s">
        <v>630</v>
      </c>
      <c r="Y757" s="15" t="s">
        <v>1</v>
      </c>
    </row>
    <row r="758" spans="1:25" s="15" customFormat="1" ht="34.299999999999997" customHeight="1">
      <c r="A758" s="15" t="s">
        <v>255</v>
      </c>
      <c r="B758" s="15" t="s">
        <v>256</v>
      </c>
      <c r="C758" s="15">
        <v>2018</v>
      </c>
      <c r="D758" s="15" t="s">
        <v>258</v>
      </c>
      <c r="E758" s="15" t="s">
        <v>0</v>
      </c>
      <c r="F758" s="15" t="s">
        <v>172</v>
      </c>
      <c r="G758" s="15" t="s">
        <v>2</v>
      </c>
      <c r="H758" s="15" t="s">
        <v>10</v>
      </c>
      <c r="I758" s="15">
        <v>15</v>
      </c>
      <c r="J758" s="16" t="s">
        <v>311</v>
      </c>
      <c r="K758" s="15">
        <v>1838</v>
      </c>
      <c r="L758" s="16" t="s">
        <v>298</v>
      </c>
      <c r="M758" s="15">
        <v>1000000</v>
      </c>
      <c r="N758" s="15" t="s">
        <v>302</v>
      </c>
      <c r="O758" s="15">
        <v>14</v>
      </c>
      <c r="P758" s="15" t="s">
        <v>259</v>
      </c>
      <c r="Q758" s="15" t="s">
        <v>260</v>
      </c>
      <c r="R758" s="15" t="s">
        <v>173</v>
      </c>
      <c r="S758" s="15" t="s">
        <v>34</v>
      </c>
      <c r="T758" s="15" t="s">
        <v>68</v>
      </c>
      <c r="U758" s="15" t="s">
        <v>132</v>
      </c>
      <c r="V758" s="15" t="s">
        <v>341</v>
      </c>
      <c r="W758" s="15" t="s">
        <v>272</v>
      </c>
      <c r="X758" s="14" t="s">
        <v>549</v>
      </c>
      <c r="Y758" s="15" t="s">
        <v>1</v>
      </c>
    </row>
    <row r="759" spans="1:25" s="15" customFormat="1" ht="34.299999999999997" customHeight="1">
      <c r="A759" s="15" t="s">
        <v>255</v>
      </c>
      <c r="B759" s="15" t="s">
        <v>265</v>
      </c>
      <c r="C759" s="15">
        <v>2018</v>
      </c>
      <c r="D759" s="15" t="s">
        <v>266</v>
      </c>
      <c r="E759" s="15" t="s">
        <v>0</v>
      </c>
      <c r="F759" s="15" t="s">
        <v>172</v>
      </c>
      <c r="G759" s="15" t="s">
        <v>2</v>
      </c>
      <c r="H759" s="15" t="s">
        <v>10</v>
      </c>
      <c r="I759" s="16" t="s">
        <v>257</v>
      </c>
      <c r="J759" s="16" t="s">
        <v>311</v>
      </c>
      <c r="K759" s="15">
        <v>1838</v>
      </c>
      <c r="L759" s="16" t="s">
        <v>298</v>
      </c>
      <c r="M759" s="15">
        <v>1000000</v>
      </c>
      <c r="N759" s="15" t="s">
        <v>302</v>
      </c>
      <c r="O759" s="15">
        <v>14</v>
      </c>
      <c r="P759" s="15" t="s">
        <v>259</v>
      </c>
      <c r="Q759" s="15" t="s">
        <v>260</v>
      </c>
      <c r="R759" s="15" t="s">
        <v>173</v>
      </c>
      <c r="S759" s="15" t="s">
        <v>34</v>
      </c>
      <c r="T759" s="15" t="s">
        <v>68</v>
      </c>
      <c r="U759" s="15" t="s">
        <v>132</v>
      </c>
      <c r="V759" s="15" t="s">
        <v>341</v>
      </c>
      <c r="W759" s="15" t="s">
        <v>272</v>
      </c>
      <c r="X759" s="14" t="s">
        <v>631</v>
      </c>
      <c r="Y759" s="15" t="s">
        <v>1</v>
      </c>
    </row>
    <row r="760" spans="1:25" s="15" customFormat="1" ht="34.299999999999997" customHeight="1">
      <c r="A760" s="15" t="s">
        <v>255</v>
      </c>
      <c r="B760" s="15" t="s">
        <v>265</v>
      </c>
      <c r="C760" s="15">
        <v>2018</v>
      </c>
      <c r="D760" s="15" t="s">
        <v>266</v>
      </c>
      <c r="E760" s="15" t="s">
        <v>0</v>
      </c>
      <c r="F760" s="15" t="s">
        <v>172</v>
      </c>
      <c r="G760" s="15" t="s">
        <v>2</v>
      </c>
      <c r="H760" s="15" t="s">
        <v>10</v>
      </c>
      <c r="I760" s="16" t="s">
        <v>257</v>
      </c>
      <c r="J760" s="16" t="s">
        <v>311</v>
      </c>
      <c r="K760" s="15">
        <v>1838</v>
      </c>
      <c r="L760" s="16" t="s">
        <v>298</v>
      </c>
      <c r="M760" s="15">
        <v>1000000</v>
      </c>
      <c r="N760" s="15" t="s">
        <v>302</v>
      </c>
      <c r="O760" s="15">
        <v>14</v>
      </c>
      <c r="P760" s="15" t="s">
        <v>259</v>
      </c>
      <c r="Q760" s="15" t="s">
        <v>260</v>
      </c>
      <c r="R760" s="15" t="s">
        <v>173</v>
      </c>
      <c r="S760" s="15" t="s">
        <v>34</v>
      </c>
      <c r="T760" s="15" t="s">
        <v>68</v>
      </c>
      <c r="U760" s="15" t="s">
        <v>132</v>
      </c>
      <c r="V760" s="15" t="s">
        <v>341</v>
      </c>
      <c r="W760" s="15" t="s">
        <v>273</v>
      </c>
      <c r="X760" s="14" t="s">
        <v>632</v>
      </c>
      <c r="Y760" s="15" t="s">
        <v>1</v>
      </c>
    </row>
    <row r="761" spans="1:25" s="15" customFormat="1" ht="34.299999999999997" customHeight="1">
      <c r="A761" s="15" t="s">
        <v>255</v>
      </c>
      <c r="B761" s="15" t="s">
        <v>265</v>
      </c>
      <c r="C761" s="15">
        <v>2018</v>
      </c>
      <c r="D761" s="15" t="s">
        <v>266</v>
      </c>
      <c r="E761" s="15" t="s">
        <v>0</v>
      </c>
      <c r="F761" s="15" t="s">
        <v>172</v>
      </c>
      <c r="G761" s="15" t="s">
        <v>2</v>
      </c>
      <c r="H761" s="15" t="s">
        <v>10</v>
      </c>
      <c r="I761" s="16" t="s">
        <v>257</v>
      </c>
      <c r="J761" s="16" t="s">
        <v>311</v>
      </c>
      <c r="K761" s="15">
        <v>1838</v>
      </c>
      <c r="L761" s="16" t="s">
        <v>298</v>
      </c>
      <c r="M761" s="15">
        <v>1000000</v>
      </c>
      <c r="N761" s="15" t="s">
        <v>302</v>
      </c>
      <c r="O761" s="15">
        <v>14</v>
      </c>
      <c r="P761" s="15" t="s">
        <v>259</v>
      </c>
      <c r="Q761" s="15" t="s">
        <v>260</v>
      </c>
      <c r="R761" s="15" t="s">
        <v>173</v>
      </c>
      <c r="S761" s="15" t="s">
        <v>34</v>
      </c>
      <c r="T761" s="15" t="s">
        <v>68</v>
      </c>
      <c r="U761" s="15" t="s">
        <v>132</v>
      </c>
      <c r="V761" s="15" t="s">
        <v>341</v>
      </c>
      <c r="W761" s="15" t="s">
        <v>323</v>
      </c>
      <c r="X761" s="14" t="s">
        <v>633</v>
      </c>
      <c r="Y761" s="15" t="s">
        <v>1</v>
      </c>
    </row>
    <row r="762" spans="1:25" s="15" customFormat="1" ht="34.299999999999997" customHeight="1">
      <c r="A762" s="15" t="s">
        <v>255</v>
      </c>
      <c r="B762" s="15" t="s">
        <v>265</v>
      </c>
      <c r="C762" s="15">
        <v>2018</v>
      </c>
      <c r="D762" s="15" t="s">
        <v>266</v>
      </c>
      <c r="E762" s="15" t="s">
        <v>0</v>
      </c>
      <c r="F762" s="15" t="s">
        <v>172</v>
      </c>
      <c r="G762" s="15" t="s">
        <v>2</v>
      </c>
      <c r="H762" s="15" t="s">
        <v>10</v>
      </c>
      <c r="I762" s="16" t="s">
        <v>257</v>
      </c>
      <c r="J762" s="16" t="s">
        <v>311</v>
      </c>
      <c r="K762" s="15">
        <v>1838</v>
      </c>
      <c r="L762" s="16" t="s">
        <v>298</v>
      </c>
      <c r="M762" s="15">
        <v>1000000</v>
      </c>
      <c r="N762" s="15" t="s">
        <v>302</v>
      </c>
      <c r="O762" s="15">
        <v>14</v>
      </c>
      <c r="P762" s="15" t="s">
        <v>259</v>
      </c>
      <c r="Q762" s="15" t="s">
        <v>260</v>
      </c>
      <c r="R762" s="15" t="s">
        <v>173</v>
      </c>
      <c r="S762" s="15" t="s">
        <v>34</v>
      </c>
      <c r="T762" s="15" t="s">
        <v>68</v>
      </c>
      <c r="U762" s="15" t="s">
        <v>132</v>
      </c>
      <c r="V762" s="15" t="s">
        <v>341</v>
      </c>
      <c r="W762" s="15" t="s">
        <v>324</v>
      </c>
      <c r="X762" s="14" t="s">
        <v>560</v>
      </c>
      <c r="Y762" s="15" t="s">
        <v>1</v>
      </c>
    </row>
    <row r="763" spans="1:25" s="15" customFormat="1" ht="34.299999999999997" customHeight="1">
      <c r="A763" s="15" t="s">
        <v>255</v>
      </c>
      <c r="B763" s="15" t="s">
        <v>265</v>
      </c>
      <c r="C763" s="15">
        <v>2018</v>
      </c>
      <c r="D763" s="15" t="s">
        <v>266</v>
      </c>
      <c r="E763" s="15" t="s">
        <v>0</v>
      </c>
      <c r="F763" s="15" t="s">
        <v>172</v>
      </c>
      <c r="G763" s="15" t="s">
        <v>2</v>
      </c>
      <c r="H763" s="15" t="s">
        <v>10</v>
      </c>
      <c r="I763" s="16" t="s">
        <v>257</v>
      </c>
      <c r="J763" s="16" t="s">
        <v>311</v>
      </c>
      <c r="K763" s="15">
        <v>1838</v>
      </c>
      <c r="L763" s="16" t="s">
        <v>298</v>
      </c>
      <c r="M763" s="15">
        <v>1000000</v>
      </c>
      <c r="N763" s="15" t="s">
        <v>302</v>
      </c>
      <c r="O763" s="15">
        <v>14</v>
      </c>
      <c r="P763" s="15" t="s">
        <v>259</v>
      </c>
      <c r="Q763" s="15" t="s">
        <v>260</v>
      </c>
      <c r="R763" s="15" t="s">
        <v>173</v>
      </c>
      <c r="S763" s="15" t="s">
        <v>34</v>
      </c>
      <c r="T763" s="15" t="s">
        <v>68</v>
      </c>
      <c r="U763" s="15" t="s">
        <v>132</v>
      </c>
      <c r="V763" s="15" t="s">
        <v>315</v>
      </c>
      <c r="W763" s="15" t="s">
        <v>69</v>
      </c>
      <c r="X763" s="14" t="s">
        <v>536</v>
      </c>
      <c r="Y763" s="15" t="s">
        <v>2</v>
      </c>
    </row>
    <row r="764" spans="1:25" s="15" customFormat="1" ht="34.299999999999997" customHeight="1">
      <c r="A764" s="15" t="s">
        <v>255</v>
      </c>
      <c r="B764" s="15" t="s">
        <v>265</v>
      </c>
      <c r="C764" s="15">
        <v>2018</v>
      </c>
      <c r="D764" s="15" t="s">
        <v>266</v>
      </c>
      <c r="E764" s="15" t="s">
        <v>0</v>
      </c>
      <c r="F764" s="15" t="s">
        <v>172</v>
      </c>
      <c r="G764" s="15" t="s">
        <v>2</v>
      </c>
      <c r="H764" s="15" t="s">
        <v>10</v>
      </c>
      <c r="I764" s="16" t="s">
        <v>257</v>
      </c>
      <c r="J764" s="16" t="s">
        <v>311</v>
      </c>
      <c r="K764" s="15">
        <v>1838</v>
      </c>
      <c r="L764" s="16" t="s">
        <v>298</v>
      </c>
      <c r="M764" s="15">
        <v>1000000</v>
      </c>
      <c r="N764" s="15" t="s">
        <v>302</v>
      </c>
      <c r="O764" s="15">
        <v>14</v>
      </c>
      <c r="P764" s="15" t="s">
        <v>259</v>
      </c>
      <c r="Q764" s="15" t="s">
        <v>260</v>
      </c>
      <c r="R764" s="15" t="s">
        <v>173</v>
      </c>
      <c r="S764" s="15" t="s">
        <v>34</v>
      </c>
      <c r="T764" s="15" t="s">
        <v>68</v>
      </c>
      <c r="U764" s="15" t="s">
        <v>132</v>
      </c>
      <c r="V764" s="15" t="s">
        <v>315</v>
      </c>
      <c r="W764" s="15" t="s">
        <v>234</v>
      </c>
      <c r="X764" s="14" t="s">
        <v>634</v>
      </c>
      <c r="Y764" s="15" t="s">
        <v>1</v>
      </c>
    </row>
    <row r="765" spans="1:25" s="15" customFormat="1" ht="34.299999999999997" customHeight="1">
      <c r="A765" s="15" t="s">
        <v>255</v>
      </c>
      <c r="B765" s="15" t="s">
        <v>265</v>
      </c>
      <c r="C765" s="15">
        <v>2018</v>
      </c>
      <c r="D765" s="15" t="s">
        <v>266</v>
      </c>
      <c r="E765" s="15" t="s">
        <v>0</v>
      </c>
      <c r="F765" s="15" t="s">
        <v>172</v>
      </c>
      <c r="G765" s="15" t="s">
        <v>2</v>
      </c>
      <c r="H765" s="15" t="s">
        <v>10</v>
      </c>
      <c r="I765" s="16" t="s">
        <v>257</v>
      </c>
      <c r="J765" s="16" t="s">
        <v>311</v>
      </c>
      <c r="K765" s="15">
        <v>1838</v>
      </c>
      <c r="L765" s="16" t="s">
        <v>298</v>
      </c>
      <c r="M765" s="15">
        <v>1000000</v>
      </c>
      <c r="N765" s="15" t="s">
        <v>302</v>
      </c>
      <c r="O765" s="15">
        <v>14</v>
      </c>
      <c r="P765" s="15" t="s">
        <v>259</v>
      </c>
      <c r="Q765" s="15" t="s">
        <v>260</v>
      </c>
      <c r="R765" s="15" t="s">
        <v>173</v>
      </c>
      <c r="S765" s="15" t="s">
        <v>34</v>
      </c>
      <c r="T765" s="15" t="s">
        <v>68</v>
      </c>
      <c r="U765" s="15" t="s">
        <v>132</v>
      </c>
      <c r="V765" s="15" t="s">
        <v>315</v>
      </c>
      <c r="W765" s="15" t="s">
        <v>234</v>
      </c>
      <c r="X765" s="14" t="s">
        <v>643</v>
      </c>
      <c r="Y765" s="15" t="s">
        <v>1</v>
      </c>
    </row>
    <row r="766" spans="1:25" s="15" customFormat="1" ht="34.299999999999997" customHeight="1">
      <c r="A766" s="15" t="s">
        <v>255</v>
      </c>
      <c r="B766" s="15" t="s">
        <v>265</v>
      </c>
      <c r="C766" s="15">
        <v>2018</v>
      </c>
      <c r="D766" s="15" t="s">
        <v>266</v>
      </c>
      <c r="E766" s="15" t="s">
        <v>0</v>
      </c>
      <c r="F766" s="15" t="s">
        <v>172</v>
      </c>
      <c r="G766" s="15" t="s">
        <v>2</v>
      </c>
      <c r="H766" s="15" t="s">
        <v>10</v>
      </c>
      <c r="I766" s="16" t="s">
        <v>257</v>
      </c>
      <c r="J766" s="16" t="s">
        <v>311</v>
      </c>
      <c r="K766" s="15">
        <v>1838</v>
      </c>
      <c r="L766" s="16" t="s">
        <v>298</v>
      </c>
      <c r="M766" s="15">
        <v>1000000</v>
      </c>
      <c r="N766" s="15" t="s">
        <v>302</v>
      </c>
      <c r="O766" s="15">
        <v>14</v>
      </c>
      <c r="P766" s="15" t="s">
        <v>259</v>
      </c>
      <c r="Q766" s="15" t="s">
        <v>260</v>
      </c>
      <c r="R766" s="15" t="s">
        <v>173</v>
      </c>
      <c r="S766" s="15" t="s">
        <v>34</v>
      </c>
      <c r="T766" s="15" t="s">
        <v>68</v>
      </c>
      <c r="U766" s="15" t="s">
        <v>132</v>
      </c>
      <c r="V766" s="15" t="s">
        <v>315</v>
      </c>
      <c r="W766" s="15" t="s">
        <v>331</v>
      </c>
      <c r="X766" s="14" t="s">
        <v>499</v>
      </c>
      <c r="Y766" s="15" t="s">
        <v>2</v>
      </c>
    </row>
    <row r="767" spans="1:25" s="15" customFormat="1" ht="34.299999999999997" customHeight="1">
      <c r="A767" s="15" t="s">
        <v>255</v>
      </c>
      <c r="B767" s="15" t="s">
        <v>265</v>
      </c>
      <c r="C767" s="15">
        <v>2018</v>
      </c>
      <c r="D767" s="15" t="s">
        <v>266</v>
      </c>
      <c r="E767" s="15" t="s">
        <v>0</v>
      </c>
      <c r="F767" s="15" t="s">
        <v>172</v>
      </c>
      <c r="G767" s="15" t="s">
        <v>2</v>
      </c>
      <c r="H767" s="15" t="s">
        <v>10</v>
      </c>
      <c r="I767" s="16" t="s">
        <v>257</v>
      </c>
      <c r="J767" s="16" t="s">
        <v>311</v>
      </c>
      <c r="K767" s="15">
        <v>1838</v>
      </c>
      <c r="L767" s="16" t="s">
        <v>298</v>
      </c>
      <c r="M767" s="15">
        <v>1000000</v>
      </c>
      <c r="N767" s="15" t="s">
        <v>302</v>
      </c>
      <c r="O767" s="15">
        <v>14</v>
      </c>
      <c r="P767" s="15" t="s">
        <v>259</v>
      </c>
      <c r="Q767" s="15" t="s">
        <v>260</v>
      </c>
      <c r="R767" s="15" t="s">
        <v>173</v>
      </c>
      <c r="S767" s="15" t="s">
        <v>34</v>
      </c>
      <c r="T767" s="15" t="s">
        <v>68</v>
      </c>
      <c r="U767" s="15" t="s">
        <v>132</v>
      </c>
      <c r="V767" s="15" t="s">
        <v>315</v>
      </c>
      <c r="W767" s="15" t="s">
        <v>331</v>
      </c>
      <c r="X767" s="14" t="s">
        <v>635</v>
      </c>
      <c r="Y767" s="15" t="s">
        <v>1</v>
      </c>
    </row>
    <row r="768" spans="1:25" s="15" customFormat="1" ht="34.299999999999997" customHeight="1">
      <c r="A768" s="15" t="s">
        <v>255</v>
      </c>
      <c r="B768" s="15" t="s">
        <v>265</v>
      </c>
      <c r="C768" s="15">
        <v>2018</v>
      </c>
      <c r="D768" s="15" t="s">
        <v>266</v>
      </c>
      <c r="E768" s="15" t="s">
        <v>0</v>
      </c>
      <c r="F768" s="15" t="s">
        <v>172</v>
      </c>
      <c r="G768" s="15" t="s">
        <v>2</v>
      </c>
      <c r="H768" s="15" t="s">
        <v>10</v>
      </c>
      <c r="I768" s="16" t="s">
        <v>257</v>
      </c>
      <c r="J768" s="16" t="s">
        <v>311</v>
      </c>
      <c r="K768" s="15">
        <v>1838</v>
      </c>
      <c r="L768" s="16" t="s">
        <v>298</v>
      </c>
      <c r="M768" s="15">
        <v>1000000</v>
      </c>
      <c r="N768" s="15" t="s">
        <v>302</v>
      </c>
      <c r="O768" s="15">
        <v>14</v>
      </c>
      <c r="P768" s="15" t="s">
        <v>259</v>
      </c>
      <c r="Q768" s="15" t="s">
        <v>260</v>
      </c>
      <c r="R768" s="15" t="s">
        <v>173</v>
      </c>
      <c r="S768" s="15" t="s">
        <v>34</v>
      </c>
      <c r="T768" s="15" t="s">
        <v>68</v>
      </c>
      <c r="U768" s="15" t="s">
        <v>132</v>
      </c>
      <c r="V768" s="15" t="s">
        <v>315</v>
      </c>
      <c r="W768" s="15" t="s">
        <v>331</v>
      </c>
      <c r="X768" s="14" t="s">
        <v>636</v>
      </c>
      <c r="Y768" s="15" t="s">
        <v>2</v>
      </c>
    </row>
    <row r="769" spans="1:25" s="15" customFormat="1" ht="34.299999999999997" customHeight="1">
      <c r="A769" s="15" t="s">
        <v>255</v>
      </c>
      <c r="B769" s="15" t="s">
        <v>265</v>
      </c>
      <c r="C769" s="15">
        <v>2018</v>
      </c>
      <c r="D769" s="15" t="s">
        <v>266</v>
      </c>
      <c r="E769" s="15" t="s">
        <v>0</v>
      </c>
      <c r="F769" s="15" t="s">
        <v>172</v>
      </c>
      <c r="G769" s="15" t="s">
        <v>2</v>
      </c>
      <c r="H769" s="15" t="s">
        <v>10</v>
      </c>
      <c r="I769" s="16" t="s">
        <v>257</v>
      </c>
      <c r="J769" s="16" t="s">
        <v>311</v>
      </c>
      <c r="K769" s="15">
        <v>1838</v>
      </c>
      <c r="L769" s="16" t="s">
        <v>298</v>
      </c>
      <c r="M769" s="15">
        <v>1000000</v>
      </c>
      <c r="N769" s="15" t="s">
        <v>302</v>
      </c>
      <c r="O769" s="15">
        <v>14</v>
      </c>
      <c r="P769" s="15" t="s">
        <v>259</v>
      </c>
      <c r="Q769" s="15" t="s">
        <v>260</v>
      </c>
      <c r="R769" s="15" t="s">
        <v>173</v>
      </c>
      <c r="S769" s="15" t="s">
        <v>34</v>
      </c>
      <c r="T769" s="15" t="s">
        <v>68</v>
      </c>
      <c r="U769" s="15" t="s">
        <v>132</v>
      </c>
      <c r="V769" s="15" t="s">
        <v>317</v>
      </c>
      <c r="W769" s="15" t="s">
        <v>338</v>
      </c>
      <c r="X769" s="14" t="s">
        <v>637</v>
      </c>
      <c r="Y769" s="15" t="s">
        <v>1</v>
      </c>
    </row>
    <row r="770" spans="1:25" s="15" customFormat="1" ht="34.299999999999997" customHeight="1">
      <c r="A770" s="15" t="s">
        <v>255</v>
      </c>
      <c r="B770" s="15" t="s">
        <v>265</v>
      </c>
      <c r="C770" s="15">
        <v>2018</v>
      </c>
      <c r="D770" s="15" t="s">
        <v>266</v>
      </c>
      <c r="E770" s="15" t="s">
        <v>0</v>
      </c>
      <c r="F770" s="15" t="s">
        <v>172</v>
      </c>
      <c r="G770" s="15" t="s">
        <v>2</v>
      </c>
      <c r="H770" s="15" t="s">
        <v>10</v>
      </c>
      <c r="I770" s="16" t="s">
        <v>257</v>
      </c>
      <c r="J770" s="16" t="s">
        <v>311</v>
      </c>
      <c r="K770" s="15">
        <v>1838</v>
      </c>
      <c r="L770" s="16" t="s">
        <v>298</v>
      </c>
      <c r="M770" s="15">
        <v>1000000</v>
      </c>
      <c r="N770" s="15" t="s">
        <v>302</v>
      </c>
      <c r="O770" s="15">
        <v>14</v>
      </c>
      <c r="P770" s="15" t="s">
        <v>259</v>
      </c>
      <c r="Q770" s="15" t="s">
        <v>260</v>
      </c>
      <c r="R770" s="15" t="s">
        <v>173</v>
      </c>
      <c r="S770" s="15" t="s">
        <v>34</v>
      </c>
      <c r="T770" s="15" t="s">
        <v>68</v>
      </c>
      <c r="U770" s="15" t="s">
        <v>132</v>
      </c>
      <c r="V770" s="15" t="s">
        <v>317</v>
      </c>
      <c r="W770" s="15" t="s">
        <v>337</v>
      </c>
      <c r="X770" s="14" t="s">
        <v>638</v>
      </c>
      <c r="Y770" s="15" t="s">
        <v>1</v>
      </c>
    </row>
    <row r="771" spans="1:25" s="15" customFormat="1" ht="34.299999999999997" customHeight="1">
      <c r="A771" s="15" t="s">
        <v>255</v>
      </c>
      <c r="B771" s="15" t="s">
        <v>265</v>
      </c>
      <c r="C771" s="15">
        <v>2018</v>
      </c>
      <c r="D771" s="15" t="s">
        <v>266</v>
      </c>
      <c r="E771" s="15" t="s">
        <v>0</v>
      </c>
      <c r="F771" s="15" t="s">
        <v>172</v>
      </c>
      <c r="G771" s="15" t="s">
        <v>2</v>
      </c>
      <c r="H771" s="15" t="s">
        <v>10</v>
      </c>
      <c r="I771" s="16" t="s">
        <v>257</v>
      </c>
      <c r="J771" s="16" t="s">
        <v>311</v>
      </c>
      <c r="K771" s="15">
        <v>1838</v>
      </c>
      <c r="L771" s="16" t="s">
        <v>298</v>
      </c>
      <c r="M771" s="15">
        <v>1000000</v>
      </c>
      <c r="N771" s="15" t="s">
        <v>302</v>
      </c>
      <c r="O771" s="15">
        <v>14</v>
      </c>
      <c r="P771" s="15" t="s">
        <v>259</v>
      </c>
      <c r="Q771" s="15" t="s">
        <v>260</v>
      </c>
      <c r="R771" s="15" t="s">
        <v>173</v>
      </c>
      <c r="S771" s="15" t="s">
        <v>34</v>
      </c>
      <c r="T771" s="15" t="s">
        <v>68</v>
      </c>
      <c r="U771" s="15" t="s">
        <v>132</v>
      </c>
      <c r="V771" s="15" t="s">
        <v>317</v>
      </c>
      <c r="W771" s="15" t="s">
        <v>338</v>
      </c>
      <c r="X771" s="14" t="s">
        <v>639</v>
      </c>
      <c r="Y771" s="15" t="s">
        <v>1</v>
      </c>
    </row>
    <row r="772" spans="1:25" s="15" customFormat="1" ht="34.299999999999997" customHeight="1">
      <c r="A772" s="15" t="s">
        <v>255</v>
      </c>
      <c r="B772" s="15" t="s">
        <v>265</v>
      </c>
      <c r="C772" s="15">
        <v>2018</v>
      </c>
      <c r="D772" s="15" t="s">
        <v>266</v>
      </c>
      <c r="E772" s="15" t="s">
        <v>0</v>
      </c>
      <c r="F772" s="15" t="s">
        <v>172</v>
      </c>
      <c r="G772" s="15" t="s">
        <v>2</v>
      </c>
      <c r="H772" s="15" t="s">
        <v>10</v>
      </c>
      <c r="I772" s="16" t="s">
        <v>257</v>
      </c>
      <c r="J772" s="16" t="s">
        <v>311</v>
      </c>
      <c r="K772" s="15">
        <v>1838</v>
      </c>
      <c r="L772" s="16" t="s">
        <v>298</v>
      </c>
      <c r="M772" s="15">
        <v>1000000</v>
      </c>
      <c r="N772" s="15" t="s">
        <v>302</v>
      </c>
      <c r="O772" s="15">
        <v>14</v>
      </c>
      <c r="P772" s="15" t="s">
        <v>259</v>
      </c>
      <c r="Q772" s="15" t="s">
        <v>260</v>
      </c>
      <c r="R772" s="15" t="s">
        <v>173</v>
      </c>
      <c r="S772" s="15" t="s">
        <v>34</v>
      </c>
      <c r="T772" s="15" t="s">
        <v>68</v>
      </c>
      <c r="U772" s="15" t="s">
        <v>132</v>
      </c>
      <c r="V772" s="15" t="s">
        <v>317</v>
      </c>
      <c r="W772" s="15" t="s">
        <v>338</v>
      </c>
      <c r="X772" s="14" t="s">
        <v>640</v>
      </c>
      <c r="Y772" s="15" t="s">
        <v>2</v>
      </c>
    </row>
    <row r="773" spans="1:25" s="15" customFormat="1" ht="34.299999999999997" customHeight="1">
      <c r="A773" s="15" t="s">
        <v>255</v>
      </c>
      <c r="B773" s="15" t="s">
        <v>265</v>
      </c>
      <c r="C773" s="15">
        <v>2018</v>
      </c>
      <c r="D773" s="15" t="s">
        <v>266</v>
      </c>
      <c r="E773" s="15" t="s">
        <v>0</v>
      </c>
      <c r="F773" s="15" t="s">
        <v>172</v>
      </c>
      <c r="G773" s="15" t="s">
        <v>2</v>
      </c>
      <c r="H773" s="15" t="s">
        <v>10</v>
      </c>
      <c r="I773" s="16" t="s">
        <v>257</v>
      </c>
      <c r="J773" s="16" t="s">
        <v>311</v>
      </c>
      <c r="K773" s="15">
        <v>1838</v>
      </c>
      <c r="L773" s="16" t="s">
        <v>298</v>
      </c>
      <c r="M773" s="15">
        <v>1000000</v>
      </c>
      <c r="N773" s="15" t="s">
        <v>302</v>
      </c>
      <c r="O773" s="15">
        <v>14</v>
      </c>
      <c r="P773" s="15" t="s">
        <v>259</v>
      </c>
      <c r="Q773" s="15" t="s">
        <v>260</v>
      </c>
      <c r="R773" s="15" t="s">
        <v>173</v>
      </c>
      <c r="S773" s="15" t="s">
        <v>34</v>
      </c>
      <c r="T773" s="15" t="s">
        <v>68</v>
      </c>
      <c r="U773" s="15" t="s">
        <v>132</v>
      </c>
      <c r="V773" s="15" t="s">
        <v>341</v>
      </c>
      <c r="W773" s="15" t="s">
        <v>325</v>
      </c>
      <c r="X773" s="14" t="s">
        <v>641</v>
      </c>
      <c r="Y773" s="15" t="s">
        <v>1</v>
      </c>
    </row>
    <row r="774" spans="1:25" s="15" customFormat="1" ht="34.299999999999997" customHeight="1">
      <c r="A774" s="15" t="s">
        <v>255</v>
      </c>
      <c r="B774" s="15" t="s">
        <v>265</v>
      </c>
      <c r="C774" s="15">
        <v>2018</v>
      </c>
      <c r="D774" s="15" t="s">
        <v>266</v>
      </c>
      <c r="E774" s="15" t="s">
        <v>0</v>
      </c>
      <c r="F774" s="15" t="s">
        <v>172</v>
      </c>
      <c r="G774" s="15" t="s">
        <v>2</v>
      </c>
      <c r="H774" s="15" t="s">
        <v>10</v>
      </c>
      <c r="I774" s="16" t="s">
        <v>257</v>
      </c>
      <c r="J774" s="16" t="s">
        <v>311</v>
      </c>
      <c r="K774" s="15">
        <v>1838</v>
      </c>
      <c r="L774" s="16" t="s">
        <v>298</v>
      </c>
      <c r="M774" s="15">
        <v>1000000</v>
      </c>
      <c r="N774" s="15" t="s">
        <v>302</v>
      </c>
      <c r="O774" s="15">
        <v>14</v>
      </c>
      <c r="P774" s="15" t="s">
        <v>259</v>
      </c>
      <c r="Q774" s="15" t="s">
        <v>260</v>
      </c>
      <c r="R774" s="15" t="s">
        <v>173</v>
      </c>
      <c r="S774" s="15" t="s">
        <v>34</v>
      </c>
      <c r="T774" s="15" t="s">
        <v>68</v>
      </c>
      <c r="U774" s="15" t="s">
        <v>132</v>
      </c>
      <c r="V774" s="15" t="s">
        <v>341</v>
      </c>
      <c r="W774" s="15" t="s">
        <v>325</v>
      </c>
      <c r="X774" s="14" t="s">
        <v>642</v>
      </c>
      <c r="Y774" s="15" t="s">
        <v>1</v>
      </c>
    </row>
    <row r="775" spans="1:25" s="15" customFormat="1" ht="34.299999999999997" customHeight="1">
      <c r="A775" s="15" t="s">
        <v>255</v>
      </c>
      <c r="B775" s="15" t="s">
        <v>265</v>
      </c>
      <c r="C775" s="15">
        <v>2018</v>
      </c>
      <c r="D775" s="15" t="s">
        <v>266</v>
      </c>
      <c r="E775" s="15" t="s">
        <v>0</v>
      </c>
      <c r="F775" s="15" t="s">
        <v>172</v>
      </c>
      <c r="G775" s="15" t="s">
        <v>2</v>
      </c>
      <c r="H775" s="15" t="s">
        <v>10</v>
      </c>
      <c r="I775" s="16" t="s">
        <v>257</v>
      </c>
      <c r="J775" s="16" t="s">
        <v>311</v>
      </c>
      <c r="K775" s="15">
        <v>1838</v>
      </c>
      <c r="L775" s="16" t="s">
        <v>298</v>
      </c>
      <c r="M775" s="15">
        <v>1000000</v>
      </c>
      <c r="N775" s="15" t="s">
        <v>302</v>
      </c>
      <c r="O775" s="15">
        <v>14</v>
      </c>
      <c r="P775" s="15" t="s">
        <v>259</v>
      </c>
      <c r="Q775" s="15" t="s">
        <v>260</v>
      </c>
      <c r="R775" s="15" t="s">
        <v>173</v>
      </c>
      <c r="S775" s="15" t="s">
        <v>34</v>
      </c>
      <c r="T775" s="15" t="s">
        <v>68</v>
      </c>
      <c r="U775" s="15" t="s">
        <v>132</v>
      </c>
      <c r="V775" s="15" t="s">
        <v>340</v>
      </c>
      <c r="W775" s="15" t="s">
        <v>320</v>
      </c>
      <c r="X775" s="14" t="s">
        <v>261</v>
      </c>
      <c r="Y775" s="15" t="s">
        <v>2</v>
      </c>
    </row>
    <row r="776" spans="1:25" s="15" customFormat="1" ht="34.299999999999997" customHeight="1">
      <c r="A776" s="15" t="s">
        <v>255</v>
      </c>
      <c r="B776" s="15" t="s">
        <v>265</v>
      </c>
      <c r="C776" s="15">
        <v>2018</v>
      </c>
      <c r="D776" s="15" t="s">
        <v>266</v>
      </c>
      <c r="E776" s="15" t="s">
        <v>0</v>
      </c>
      <c r="F776" s="15" t="s">
        <v>172</v>
      </c>
      <c r="G776" s="15" t="s">
        <v>2</v>
      </c>
      <c r="H776" s="15" t="s">
        <v>10</v>
      </c>
      <c r="I776" s="16" t="s">
        <v>257</v>
      </c>
      <c r="J776" s="16" t="s">
        <v>311</v>
      </c>
      <c r="K776" s="15">
        <v>1838</v>
      </c>
      <c r="L776" s="16" t="s">
        <v>298</v>
      </c>
      <c r="M776" s="15">
        <v>1000000</v>
      </c>
      <c r="N776" s="15" t="s">
        <v>302</v>
      </c>
      <c r="O776" s="15">
        <v>14</v>
      </c>
      <c r="P776" s="15" t="s">
        <v>259</v>
      </c>
      <c r="Q776" s="15" t="s">
        <v>260</v>
      </c>
      <c r="R776" s="15" t="s">
        <v>173</v>
      </c>
      <c r="S776" s="15" t="s">
        <v>34</v>
      </c>
      <c r="T776" s="15" t="s">
        <v>68</v>
      </c>
      <c r="U776" s="15" t="s">
        <v>132</v>
      </c>
      <c r="V776" s="15" t="s">
        <v>340</v>
      </c>
      <c r="W776" s="15" t="s">
        <v>320</v>
      </c>
      <c r="X776" s="14" t="s">
        <v>644</v>
      </c>
      <c r="Y776" s="15" t="s">
        <v>1</v>
      </c>
    </row>
    <row r="777" spans="1:25" s="15" customFormat="1" ht="34.299999999999997" customHeight="1">
      <c r="A777" s="15" t="s">
        <v>255</v>
      </c>
      <c r="B777" s="15" t="s">
        <v>265</v>
      </c>
      <c r="C777" s="15">
        <v>2018</v>
      </c>
      <c r="D777" s="15" t="s">
        <v>266</v>
      </c>
      <c r="E777" s="15" t="s">
        <v>0</v>
      </c>
      <c r="F777" s="15" t="s">
        <v>172</v>
      </c>
      <c r="G777" s="15" t="s">
        <v>2</v>
      </c>
      <c r="H777" s="15" t="s">
        <v>10</v>
      </c>
      <c r="I777" s="16" t="s">
        <v>257</v>
      </c>
      <c r="J777" s="16" t="s">
        <v>311</v>
      </c>
      <c r="K777" s="15">
        <v>1838</v>
      </c>
      <c r="L777" s="16" t="s">
        <v>298</v>
      </c>
      <c r="M777" s="15">
        <v>1000000</v>
      </c>
      <c r="N777" s="15" t="s">
        <v>302</v>
      </c>
      <c r="O777" s="15">
        <v>14</v>
      </c>
      <c r="P777" s="15" t="s">
        <v>259</v>
      </c>
      <c r="Q777" s="15" t="s">
        <v>260</v>
      </c>
      <c r="R777" s="15" t="s">
        <v>173</v>
      </c>
      <c r="S777" s="15" t="s">
        <v>34</v>
      </c>
      <c r="T777" s="15" t="s">
        <v>68</v>
      </c>
      <c r="U777" s="15" t="s">
        <v>132</v>
      </c>
      <c r="V777" s="15" t="s">
        <v>340</v>
      </c>
      <c r="W777" s="15" t="s">
        <v>320</v>
      </c>
      <c r="X777" s="14" t="s">
        <v>645</v>
      </c>
      <c r="Y777" s="15" t="s">
        <v>2</v>
      </c>
    </row>
    <row r="778" spans="1:25" s="15" customFormat="1" ht="34.299999999999997" customHeight="1">
      <c r="A778" s="15" t="s">
        <v>255</v>
      </c>
      <c r="B778" s="15" t="s">
        <v>265</v>
      </c>
      <c r="C778" s="15">
        <v>2018</v>
      </c>
      <c r="D778" s="15" t="s">
        <v>266</v>
      </c>
      <c r="E778" s="15" t="s">
        <v>0</v>
      </c>
      <c r="F778" s="15" t="s">
        <v>172</v>
      </c>
      <c r="G778" s="15" t="s">
        <v>2</v>
      </c>
      <c r="H778" s="15" t="s">
        <v>10</v>
      </c>
      <c r="I778" s="16" t="s">
        <v>257</v>
      </c>
      <c r="J778" s="16" t="s">
        <v>311</v>
      </c>
      <c r="K778" s="15">
        <v>1838</v>
      </c>
      <c r="L778" s="16" t="s">
        <v>298</v>
      </c>
      <c r="M778" s="15">
        <v>1000000</v>
      </c>
      <c r="N778" s="15" t="s">
        <v>302</v>
      </c>
      <c r="O778" s="15">
        <v>14</v>
      </c>
      <c r="P778" s="15" t="s">
        <v>259</v>
      </c>
      <c r="Q778" s="15" t="s">
        <v>260</v>
      </c>
      <c r="R778" s="15" t="s">
        <v>173</v>
      </c>
      <c r="S778" s="15" t="s">
        <v>34</v>
      </c>
      <c r="T778" s="15" t="s">
        <v>68</v>
      </c>
      <c r="U778" s="15" t="s">
        <v>132</v>
      </c>
      <c r="V778" s="15" t="s">
        <v>340</v>
      </c>
      <c r="W778" s="15" t="s">
        <v>320</v>
      </c>
      <c r="X778" s="14" t="s">
        <v>262</v>
      </c>
      <c r="Y778" s="15" t="s">
        <v>2</v>
      </c>
    </row>
    <row r="779" spans="1:25" s="15" customFormat="1" ht="34.299999999999997" customHeight="1">
      <c r="A779" s="15" t="s">
        <v>255</v>
      </c>
      <c r="B779" s="15" t="s">
        <v>265</v>
      </c>
      <c r="C779" s="15">
        <v>2018</v>
      </c>
      <c r="D779" s="15" t="s">
        <v>266</v>
      </c>
      <c r="E779" s="15" t="s">
        <v>0</v>
      </c>
      <c r="F779" s="15" t="s">
        <v>172</v>
      </c>
      <c r="G779" s="15" t="s">
        <v>2</v>
      </c>
      <c r="H779" s="15" t="s">
        <v>10</v>
      </c>
      <c r="I779" s="16" t="s">
        <v>257</v>
      </c>
      <c r="J779" s="16" t="s">
        <v>311</v>
      </c>
      <c r="K779" s="15">
        <v>1838</v>
      </c>
      <c r="L779" s="16" t="s">
        <v>298</v>
      </c>
      <c r="M779" s="15">
        <v>1000000</v>
      </c>
      <c r="N779" s="15" t="s">
        <v>302</v>
      </c>
      <c r="O779" s="15">
        <v>14</v>
      </c>
      <c r="P779" s="15" t="s">
        <v>259</v>
      </c>
      <c r="Q779" s="15" t="s">
        <v>260</v>
      </c>
      <c r="R779" s="15" t="s">
        <v>173</v>
      </c>
      <c r="S779" s="15" t="s">
        <v>34</v>
      </c>
      <c r="T779" s="15" t="s">
        <v>68</v>
      </c>
      <c r="U779" s="15" t="s">
        <v>132</v>
      </c>
      <c r="V779" s="15" t="s">
        <v>340</v>
      </c>
      <c r="W779" s="15" t="s">
        <v>320</v>
      </c>
      <c r="X779" s="14" t="s">
        <v>646</v>
      </c>
      <c r="Y779" s="15" t="s">
        <v>1</v>
      </c>
    </row>
    <row r="780" spans="1:25" s="15" customFormat="1" ht="34.299999999999997" customHeight="1">
      <c r="A780" s="15" t="s">
        <v>255</v>
      </c>
      <c r="B780" s="15" t="s">
        <v>265</v>
      </c>
      <c r="C780" s="15">
        <v>2018</v>
      </c>
      <c r="D780" s="15" t="s">
        <v>266</v>
      </c>
      <c r="E780" s="15" t="s">
        <v>0</v>
      </c>
      <c r="F780" s="15" t="s">
        <v>172</v>
      </c>
      <c r="G780" s="15" t="s">
        <v>2</v>
      </c>
      <c r="H780" s="15" t="s">
        <v>10</v>
      </c>
      <c r="I780" s="16" t="s">
        <v>257</v>
      </c>
      <c r="J780" s="16" t="s">
        <v>311</v>
      </c>
      <c r="K780" s="15">
        <v>1838</v>
      </c>
      <c r="L780" s="16" t="s">
        <v>298</v>
      </c>
      <c r="M780" s="15">
        <v>1000000</v>
      </c>
      <c r="N780" s="15" t="s">
        <v>302</v>
      </c>
      <c r="O780" s="15">
        <v>14</v>
      </c>
      <c r="P780" s="15" t="s">
        <v>259</v>
      </c>
      <c r="Q780" s="15" t="s">
        <v>260</v>
      </c>
      <c r="R780" s="15" t="s">
        <v>173</v>
      </c>
      <c r="S780" s="15" t="s">
        <v>34</v>
      </c>
      <c r="T780" s="15" t="s">
        <v>68</v>
      </c>
      <c r="U780" s="15" t="s">
        <v>132</v>
      </c>
      <c r="V780" s="15" t="s">
        <v>340</v>
      </c>
      <c r="W780" s="15" t="s">
        <v>320</v>
      </c>
      <c r="X780" s="14" t="s">
        <v>263</v>
      </c>
      <c r="Y780" s="15" t="s">
        <v>2</v>
      </c>
    </row>
    <row r="781" spans="1:25" s="15" customFormat="1" ht="34.299999999999997" customHeight="1">
      <c r="A781" s="15" t="s">
        <v>255</v>
      </c>
      <c r="B781" s="15" t="s">
        <v>265</v>
      </c>
      <c r="C781" s="15">
        <v>2018</v>
      </c>
      <c r="D781" s="15" t="s">
        <v>266</v>
      </c>
      <c r="E781" s="15" t="s">
        <v>0</v>
      </c>
      <c r="F781" s="15" t="s">
        <v>172</v>
      </c>
      <c r="G781" s="15" t="s">
        <v>2</v>
      </c>
      <c r="H781" s="15" t="s">
        <v>10</v>
      </c>
      <c r="I781" s="16" t="s">
        <v>257</v>
      </c>
      <c r="J781" s="16" t="s">
        <v>311</v>
      </c>
      <c r="K781" s="15">
        <v>1838</v>
      </c>
      <c r="L781" s="16" t="s">
        <v>298</v>
      </c>
      <c r="M781" s="15">
        <v>1000000</v>
      </c>
      <c r="N781" s="15" t="s">
        <v>302</v>
      </c>
      <c r="O781" s="15">
        <v>14</v>
      </c>
      <c r="P781" s="15" t="s">
        <v>259</v>
      </c>
      <c r="Q781" s="15" t="s">
        <v>260</v>
      </c>
      <c r="R781" s="15" t="s">
        <v>173</v>
      </c>
      <c r="S781" s="15" t="s">
        <v>34</v>
      </c>
      <c r="T781" s="15" t="s">
        <v>68</v>
      </c>
      <c r="U781" s="15" t="s">
        <v>132</v>
      </c>
      <c r="V781" s="15" t="s">
        <v>340</v>
      </c>
      <c r="W781" s="15" t="s">
        <v>320</v>
      </c>
      <c r="X781" s="14" t="s">
        <v>264</v>
      </c>
      <c r="Y781" s="15" t="s">
        <v>2</v>
      </c>
    </row>
    <row r="782" spans="1:25" s="15" customFormat="1" ht="34.299999999999997" customHeight="1">
      <c r="A782" s="15" t="s">
        <v>255</v>
      </c>
      <c r="B782" s="15" t="s">
        <v>265</v>
      </c>
      <c r="C782" s="15">
        <v>2018</v>
      </c>
      <c r="D782" s="15" t="s">
        <v>266</v>
      </c>
      <c r="E782" s="15" t="s">
        <v>0</v>
      </c>
      <c r="F782" s="15" t="s">
        <v>172</v>
      </c>
      <c r="G782" s="15" t="s">
        <v>2</v>
      </c>
      <c r="H782" s="15" t="s">
        <v>10</v>
      </c>
      <c r="I782" s="16" t="s">
        <v>257</v>
      </c>
      <c r="J782" s="16" t="s">
        <v>311</v>
      </c>
      <c r="K782" s="15">
        <v>1838</v>
      </c>
      <c r="L782" s="16" t="s">
        <v>298</v>
      </c>
      <c r="M782" s="15">
        <v>1000000</v>
      </c>
      <c r="N782" s="15" t="s">
        <v>302</v>
      </c>
      <c r="O782" s="15">
        <v>14</v>
      </c>
      <c r="P782" s="15" t="s">
        <v>259</v>
      </c>
      <c r="Q782" s="15" t="s">
        <v>260</v>
      </c>
      <c r="R782" s="15" t="s">
        <v>173</v>
      </c>
      <c r="S782" s="15" t="s">
        <v>34</v>
      </c>
      <c r="T782" s="15" t="s">
        <v>68</v>
      </c>
      <c r="U782" s="15" t="s">
        <v>132</v>
      </c>
      <c r="V782" s="15" t="s">
        <v>340</v>
      </c>
      <c r="W782" s="15" t="s">
        <v>320</v>
      </c>
      <c r="X782" s="14" t="s">
        <v>647</v>
      </c>
      <c r="Y782" s="15" t="s">
        <v>2</v>
      </c>
    </row>
    <row r="783" spans="1:25" s="15" customFormat="1" ht="34.299999999999997" customHeight="1">
      <c r="A783" s="15" t="s">
        <v>255</v>
      </c>
      <c r="B783" s="15" t="s">
        <v>265</v>
      </c>
      <c r="C783" s="15">
        <v>2018</v>
      </c>
      <c r="D783" s="15" t="s">
        <v>266</v>
      </c>
      <c r="E783" s="15" t="s">
        <v>0</v>
      </c>
      <c r="F783" s="15" t="s">
        <v>172</v>
      </c>
      <c r="G783" s="15" t="s">
        <v>2</v>
      </c>
      <c r="H783" s="15" t="s">
        <v>10</v>
      </c>
      <c r="I783" s="16" t="s">
        <v>257</v>
      </c>
      <c r="J783" s="16" t="s">
        <v>311</v>
      </c>
      <c r="K783" s="15">
        <v>1838</v>
      </c>
      <c r="L783" s="16" t="s">
        <v>298</v>
      </c>
      <c r="M783" s="15">
        <v>1000000</v>
      </c>
      <c r="N783" s="15" t="s">
        <v>302</v>
      </c>
      <c r="O783" s="15">
        <v>14</v>
      </c>
      <c r="P783" s="15" t="s">
        <v>259</v>
      </c>
      <c r="Q783" s="15" t="s">
        <v>260</v>
      </c>
      <c r="R783" s="15" t="s">
        <v>173</v>
      </c>
      <c r="S783" s="15" t="s">
        <v>34</v>
      </c>
      <c r="T783" s="15" t="s">
        <v>68</v>
      </c>
      <c r="U783" s="15" t="s">
        <v>132</v>
      </c>
      <c r="V783" s="15" t="s">
        <v>340</v>
      </c>
      <c r="W783" s="15" t="s">
        <v>320</v>
      </c>
      <c r="X783" s="14" t="s">
        <v>648</v>
      </c>
      <c r="Y783" s="15" t="s">
        <v>2</v>
      </c>
    </row>
  </sheetData>
  <autoFilter ref="A1:EN783" xr:uid="{E1F17546-86EA-024E-ACBD-5AFB256E67F6}"/>
  <sortState ref="A3:AO634">
    <sortCondition ref="B3:B634"/>
    <sortCondition ref="D3:D634"/>
    <sortCondition ref="I3:I634"/>
    <sortCondition ref="K3:K634"/>
  </sortState>
  <phoneticPr fontId="17" type="noConversion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37"/>
  <sheetViews>
    <sheetView zoomScale="60" zoomScaleNormal="60" workbookViewId="0">
      <selection activeCell="B7" sqref="B7"/>
    </sheetView>
  </sheetViews>
  <sheetFormatPr defaultColWidth="11" defaultRowHeight="14.4"/>
  <cols>
    <col min="2" max="2" width="37" customWidth="1"/>
    <col min="3" max="3" width="38.47265625" bestFit="1" customWidth="1"/>
    <col min="4" max="4" width="49.3125" bestFit="1" customWidth="1"/>
  </cols>
  <sheetData>
    <row r="2" spans="1:4">
      <c r="A2" t="s">
        <v>694</v>
      </c>
      <c r="B2" t="s">
        <v>280</v>
      </c>
      <c r="C2" t="s">
        <v>299</v>
      </c>
      <c r="D2" t="s">
        <v>357</v>
      </c>
    </row>
    <row r="3" spans="1:4">
      <c r="C3" t="s">
        <v>311</v>
      </c>
      <c r="D3" t="s">
        <v>356</v>
      </c>
    </row>
    <row r="4" spans="1:4">
      <c r="C4" t="s">
        <v>300</v>
      </c>
      <c r="D4" t="s">
        <v>358</v>
      </c>
    </row>
    <row r="5" spans="1:4">
      <c r="C5" t="s">
        <v>313</v>
      </c>
      <c r="D5" t="s">
        <v>359</v>
      </c>
    </row>
    <row r="6" spans="1:4">
      <c r="C6" t="s">
        <v>303</v>
      </c>
      <c r="D6" t="s">
        <v>360</v>
      </c>
    </row>
    <row r="7" spans="1:4">
      <c r="C7" t="s">
        <v>304</v>
      </c>
      <c r="D7" t="s">
        <v>361</v>
      </c>
    </row>
    <row r="8" spans="1:4">
      <c r="C8" t="s">
        <v>684</v>
      </c>
      <c r="D8" t="s">
        <v>362</v>
      </c>
    </row>
    <row r="9" spans="1:4" s="18" customFormat="1"/>
    <row r="11" spans="1:4" ht="16.5">
      <c r="A11" t="s">
        <v>695</v>
      </c>
      <c r="B11" t="s">
        <v>282</v>
      </c>
      <c r="C11" t="s">
        <v>363</v>
      </c>
      <c r="D11" t="s">
        <v>370</v>
      </c>
    </row>
    <row r="12" spans="1:4" ht="16.5">
      <c r="C12" t="s">
        <v>364</v>
      </c>
      <c r="D12" t="s">
        <v>371</v>
      </c>
    </row>
    <row r="13" spans="1:4" ht="16.5">
      <c r="C13" t="s">
        <v>365</v>
      </c>
      <c r="D13" t="s">
        <v>372</v>
      </c>
    </row>
    <row r="14" spans="1:4" ht="16.5">
      <c r="C14" t="s">
        <v>366</v>
      </c>
      <c r="D14" t="s">
        <v>373</v>
      </c>
    </row>
    <row r="15" spans="1:4" ht="16.5">
      <c r="C15" t="s">
        <v>309</v>
      </c>
      <c r="D15" t="s">
        <v>374</v>
      </c>
    </row>
    <row r="16" spans="1:4" ht="16.5">
      <c r="C16" t="s">
        <v>297</v>
      </c>
      <c r="D16" t="s">
        <v>375</v>
      </c>
    </row>
    <row r="17" spans="1:4" ht="16.5">
      <c r="C17" t="s">
        <v>314</v>
      </c>
      <c r="D17" t="s">
        <v>376</v>
      </c>
    </row>
    <row r="18" spans="1:4">
      <c r="C18" s="22" t="s">
        <v>685</v>
      </c>
      <c r="D18" s="22" t="s">
        <v>692</v>
      </c>
    </row>
    <row r="19" spans="1:4" s="18" customFormat="1"/>
    <row r="21" spans="1:4" ht="16.5">
      <c r="A21" t="s">
        <v>696</v>
      </c>
      <c r="B21" t="s">
        <v>296</v>
      </c>
      <c r="C21" t="s">
        <v>363</v>
      </c>
      <c r="D21" t="s">
        <v>369</v>
      </c>
    </row>
    <row r="22" spans="1:4" ht="16.5">
      <c r="C22" t="s">
        <v>364</v>
      </c>
      <c r="D22" t="s">
        <v>377</v>
      </c>
    </row>
    <row r="23" spans="1:4" ht="16.5">
      <c r="C23" t="s">
        <v>365</v>
      </c>
      <c r="D23" t="s">
        <v>378</v>
      </c>
    </row>
    <row r="24" spans="1:4" ht="16.5">
      <c r="C24" t="s">
        <v>366</v>
      </c>
      <c r="D24" t="s">
        <v>379</v>
      </c>
    </row>
    <row r="25" spans="1:4" ht="16.5">
      <c r="C25" t="s">
        <v>367</v>
      </c>
      <c r="D25" t="s">
        <v>714</v>
      </c>
    </row>
    <row r="26" spans="1:4" ht="16.5">
      <c r="C26" t="s">
        <v>309</v>
      </c>
      <c r="D26" t="s">
        <v>380</v>
      </c>
    </row>
    <row r="27" spans="1:4" ht="16.5">
      <c r="C27" t="s">
        <v>297</v>
      </c>
      <c r="D27" t="s">
        <v>381</v>
      </c>
    </row>
    <row r="28" spans="1:4" ht="16.5">
      <c r="C28" t="s">
        <v>314</v>
      </c>
      <c r="D28" t="s">
        <v>382</v>
      </c>
    </row>
    <row r="29" spans="1:4">
      <c r="C29" s="22" t="s">
        <v>729</v>
      </c>
      <c r="D29" s="22" t="s">
        <v>693</v>
      </c>
    </row>
    <row r="30" spans="1:4" s="18" customFormat="1"/>
    <row r="32" spans="1:4">
      <c r="A32" t="s">
        <v>697</v>
      </c>
      <c r="B32" t="s">
        <v>290</v>
      </c>
      <c r="C32" t="s">
        <v>368</v>
      </c>
    </row>
    <row r="33" spans="1:3">
      <c r="C33" t="s">
        <v>690</v>
      </c>
    </row>
    <row r="34" spans="1:3" s="18" customFormat="1"/>
    <row r="37" spans="1:3">
      <c r="A37" t="s">
        <v>698</v>
      </c>
      <c r="B37" t="s">
        <v>348</v>
      </c>
      <c r="C37" s="22" t="s">
        <v>691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793D9-7962-D842-869F-6F0EC31EDA47}">
  <dimension ref="A1:DE71"/>
  <sheetViews>
    <sheetView topLeftCell="BT1" zoomScale="60" zoomScaleNormal="60" workbookViewId="0">
      <selection activeCell="BP11" sqref="BP11"/>
    </sheetView>
  </sheetViews>
  <sheetFormatPr defaultColWidth="11" defaultRowHeight="14.4"/>
  <cols>
    <col min="2" max="2" width="15.1015625" customWidth="1"/>
    <col min="3" max="3" width="30.3125" bestFit="1" customWidth="1"/>
    <col min="10" max="10" width="15.1015625" customWidth="1"/>
    <col min="11" max="11" width="30.3125" bestFit="1" customWidth="1"/>
    <col min="18" max="18" width="15.1015625" customWidth="1"/>
    <col min="19" max="19" width="30.3125" bestFit="1" customWidth="1"/>
    <col min="26" max="26" width="15.1015625" customWidth="1"/>
    <col min="27" max="27" width="30.3125" bestFit="1" customWidth="1"/>
    <col min="34" max="34" width="15.1015625" customWidth="1"/>
    <col min="35" max="35" width="30.3125" bestFit="1" customWidth="1"/>
    <col min="42" max="42" width="15.1015625" customWidth="1"/>
    <col min="43" max="43" width="30.3125" bestFit="1" customWidth="1"/>
    <col min="50" max="50" width="15.1015625" customWidth="1"/>
    <col min="51" max="51" width="30.3125" bestFit="1" customWidth="1"/>
    <col min="58" max="58" width="15.1015625" customWidth="1"/>
    <col min="59" max="59" width="33.47265625" customWidth="1"/>
    <col min="60" max="60" width="17.41796875" customWidth="1"/>
    <col min="61" max="61" width="14.3671875" customWidth="1"/>
    <col min="62" max="62" width="14.3671875" style="22" customWidth="1"/>
    <col min="63" max="108" width="11.734375" customWidth="1"/>
  </cols>
  <sheetData>
    <row r="1" spans="1:109">
      <c r="A1" t="s">
        <v>709</v>
      </c>
      <c r="BK1" t="s">
        <v>746</v>
      </c>
    </row>
    <row r="2" spans="1:109">
      <c r="B2" s="59" t="s">
        <v>299</v>
      </c>
      <c r="C2" s="59"/>
      <c r="D2" s="59"/>
      <c r="E2" s="59"/>
      <c r="F2" s="59"/>
      <c r="G2" s="59"/>
      <c r="H2" s="59"/>
      <c r="J2" s="59" t="s">
        <v>311</v>
      </c>
      <c r="K2" s="59"/>
      <c r="L2" s="59"/>
      <c r="M2" s="59"/>
      <c r="N2" s="59"/>
      <c r="O2" s="59"/>
      <c r="P2" s="59"/>
      <c r="R2" s="59" t="s">
        <v>300</v>
      </c>
      <c r="S2" s="59"/>
      <c r="T2" s="59"/>
      <c r="U2" s="59"/>
      <c r="V2" s="59"/>
      <c r="W2" s="59"/>
      <c r="X2" s="59"/>
      <c r="Z2" s="59" t="s">
        <v>313</v>
      </c>
      <c r="AA2" s="59"/>
      <c r="AB2" s="59"/>
      <c r="AC2" s="59"/>
      <c r="AD2" s="59"/>
      <c r="AE2" s="59"/>
      <c r="AF2" s="59"/>
      <c r="AH2" s="59" t="s">
        <v>303</v>
      </c>
      <c r="AI2" s="59"/>
      <c r="AJ2" s="59"/>
      <c r="AK2" s="59"/>
      <c r="AL2" s="59"/>
      <c r="AM2" s="59"/>
      <c r="AN2" s="59"/>
      <c r="AP2" s="59" t="s">
        <v>304</v>
      </c>
      <c r="AQ2" s="59"/>
      <c r="AR2" s="59"/>
      <c r="AS2" s="59"/>
      <c r="AT2" s="59"/>
      <c r="AU2" s="59"/>
      <c r="AV2" s="59"/>
      <c r="AX2" s="59" t="s">
        <v>684</v>
      </c>
      <c r="AY2" s="59"/>
      <c r="AZ2" s="59"/>
      <c r="BA2" s="59"/>
      <c r="BB2" s="59"/>
      <c r="BC2" s="59"/>
      <c r="BD2" s="59"/>
      <c r="BF2" s="59" t="s">
        <v>743</v>
      </c>
      <c r="BG2" s="59"/>
      <c r="BH2" s="59"/>
      <c r="BI2" s="59"/>
      <c r="BJ2" s="55"/>
      <c r="BL2" s="59" t="s">
        <v>299</v>
      </c>
      <c r="BM2" s="59"/>
      <c r="BN2" s="59"/>
      <c r="BO2" s="59"/>
      <c r="BP2" s="59"/>
      <c r="BR2" s="59" t="s">
        <v>311</v>
      </c>
      <c r="BS2" s="59"/>
      <c r="BT2" s="59"/>
      <c r="BU2" s="59"/>
      <c r="BV2" s="59"/>
      <c r="BX2" s="59" t="s">
        <v>300</v>
      </c>
      <c r="BY2" s="59"/>
      <c r="BZ2" s="59"/>
      <c r="CA2" s="59"/>
      <c r="CB2" s="59"/>
      <c r="CD2" s="59" t="s">
        <v>313</v>
      </c>
      <c r="CE2" s="59"/>
      <c r="CF2" s="59"/>
      <c r="CG2" s="59"/>
      <c r="CH2" s="59"/>
      <c r="CJ2" s="59" t="s">
        <v>303</v>
      </c>
      <c r="CK2" s="59"/>
      <c r="CL2" s="59"/>
      <c r="CM2" s="59"/>
      <c r="CN2" s="59"/>
      <c r="CP2" s="59" t="s">
        <v>304</v>
      </c>
      <c r="CQ2" s="59"/>
      <c r="CR2" s="59"/>
      <c r="CS2" s="59"/>
      <c r="CT2" s="59"/>
      <c r="CV2" s="59" t="s">
        <v>684</v>
      </c>
      <c r="CW2" s="59"/>
      <c r="CX2" s="59"/>
      <c r="CY2" s="59"/>
      <c r="CZ2" s="59"/>
      <c r="DB2" s="59" t="s">
        <v>743</v>
      </c>
      <c r="DC2" s="59"/>
      <c r="DD2" s="59"/>
    </row>
    <row r="3" spans="1:109">
      <c r="B3" s="60" t="s">
        <v>699</v>
      </c>
      <c r="C3" s="60" t="s">
        <v>700</v>
      </c>
      <c r="D3" s="60" t="s">
        <v>701</v>
      </c>
      <c r="E3" s="60" t="s">
        <v>702</v>
      </c>
      <c r="F3" s="60" t="s">
        <v>703</v>
      </c>
      <c r="G3" s="60" t="s">
        <v>704</v>
      </c>
      <c r="H3" s="60" t="s">
        <v>705</v>
      </c>
      <c r="J3" s="60" t="s">
        <v>699</v>
      </c>
      <c r="K3" s="60" t="s">
        <v>700</v>
      </c>
      <c r="L3" s="60" t="s">
        <v>701</v>
      </c>
      <c r="M3" s="60" t="s">
        <v>702</v>
      </c>
      <c r="N3" s="60" t="s">
        <v>703</v>
      </c>
      <c r="O3" s="60" t="s">
        <v>704</v>
      </c>
      <c r="P3" s="60" t="s">
        <v>705</v>
      </c>
      <c r="R3" s="60" t="s">
        <v>699</v>
      </c>
      <c r="S3" s="60" t="s">
        <v>700</v>
      </c>
      <c r="T3" s="60" t="s">
        <v>701</v>
      </c>
      <c r="U3" s="60" t="s">
        <v>702</v>
      </c>
      <c r="V3" s="60" t="s">
        <v>703</v>
      </c>
      <c r="W3" s="60" t="s">
        <v>704</v>
      </c>
      <c r="X3" s="60" t="s">
        <v>705</v>
      </c>
      <c r="Z3" s="60" t="s">
        <v>699</v>
      </c>
      <c r="AA3" s="60" t="s">
        <v>700</v>
      </c>
      <c r="AB3" s="60" t="s">
        <v>701</v>
      </c>
      <c r="AC3" s="60" t="s">
        <v>702</v>
      </c>
      <c r="AD3" s="60" t="s">
        <v>703</v>
      </c>
      <c r="AE3" s="60" t="s">
        <v>704</v>
      </c>
      <c r="AF3" s="60" t="s">
        <v>705</v>
      </c>
      <c r="AH3" s="60" t="s">
        <v>699</v>
      </c>
      <c r="AI3" s="60" t="s">
        <v>700</v>
      </c>
      <c r="AJ3" s="60" t="s">
        <v>701</v>
      </c>
      <c r="AK3" s="60" t="s">
        <v>702</v>
      </c>
      <c r="AL3" s="60" t="s">
        <v>703</v>
      </c>
      <c r="AM3" s="60" t="s">
        <v>704</v>
      </c>
      <c r="AN3" s="60" t="s">
        <v>705</v>
      </c>
      <c r="AP3" s="60" t="s">
        <v>699</v>
      </c>
      <c r="AQ3" s="60" t="s">
        <v>700</v>
      </c>
      <c r="AR3" s="60" t="s">
        <v>701</v>
      </c>
      <c r="AS3" s="60" t="s">
        <v>702</v>
      </c>
      <c r="AT3" s="60" t="s">
        <v>703</v>
      </c>
      <c r="AU3" s="60" t="s">
        <v>704</v>
      </c>
      <c r="AV3" s="60" t="s">
        <v>705</v>
      </c>
      <c r="AX3" s="60" t="s">
        <v>699</v>
      </c>
      <c r="AY3" s="60" t="s">
        <v>700</v>
      </c>
      <c r="AZ3" s="60" t="s">
        <v>701</v>
      </c>
      <c r="BA3" s="60" t="s">
        <v>702</v>
      </c>
      <c r="BB3" s="60" t="s">
        <v>703</v>
      </c>
      <c r="BC3" s="60" t="s">
        <v>704</v>
      </c>
      <c r="BD3" s="60" t="s">
        <v>705</v>
      </c>
      <c r="BF3" s="60" t="s">
        <v>699</v>
      </c>
      <c r="BG3" s="60" t="s">
        <v>700</v>
      </c>
      <c r="BH3" s="60" t="s">
        <v>744</v>
      </c>
      <c r="BI3" s="60" t="s">
        <v>745</v>
      </c>
      <c r="BJ3" s="56"/>
      <c r="BL3" s="60" t="s">
        <v>711</v>
      </c>
      <c r="BM3" s="60" t="s">
        <v>701</v>
      </c>
      <c r="BN3" s="60" t="s">
        <v>702</v>
      </c>
      <c r="BO3" s="60" t="s">
        <v>712</v>
      </c>
      <c r="BP3" s="60" t="s">
        <v>704</v>
      </c>
      <c r="BR3" s="60" t="s">
        <v>711</v>
      </c>
      <c r="BS3" s="60" t="s">
        <v>701</v>
      </c>
      <c r="BT3" s="60" t="s">
        <v>702</v>
      </c>
      <c r="BU3" s="60" t="s">
        <v>712</v>
      </c>
      <c r="BV3" s="60" t="s">
        <v>704</v>
      </c>
      <c r="BX3" s="60" t="s">
        <v>711</v>
      </c>
      <c r="BY3" s="60" t="s">
        <v>701</v>
      </c>
      <c r="BZ3" s="60" t="s">
        <v>702</v>
      </c>
      <c r="CA3" s="60" t="s">
        <v>712</v>
      </c>
      <c r="CB3" s="60" t="s">
        <v>704</v>
      </c>
      <c r="CD3" s="60" t="s">
        <v>711</v>
      </c>
      <c r="CE3" s="60" t="s">
        <v>701</v>
      </c>
      <c r="CF3" s="60" t="s">
        <v>702</v>
      </c>
      <c r="CG3" s="60" t="s">
        <v>712</v>
      </c>
      <c r="CH3" s="60" t="s">
        <v>704</v>
      </c>
      <c r="CJ3" s="60" t="s">
        <v>711</v>
      </c>
      <c r="CK3" s="60" t="s">
        <v>701</v>
      </c>
      <c r="CL3" s="60" t="s">
        <v>702</v>
      </c>
      <c r="CM3" s="60" t="s">
        <v>712</v>
      </c>
      <c r="CN3" s="60" t="s">
        <v>704</v>
      </c>
      <c r="CP3" s="60" t="s">
        <v>711</v>
      </c>
      <c r="CQ3" s="60" t="s">
        <v>701</v>
      </c>
      <c r="CR3" s="60" t="s">
        <v>702</v>
      </c>
      <c r="CS3" s="60" t="s">
        <v>712</v>
      </c>
      <c r="CT3" s="60" t="s">
        <v>704</v>
      </c>
      <c r="CV3" s="60" t="s">
        <v>711</v>
      </c>
      <c r="CW3" s="60" t="s">
        <v>701</v>
      </c>
      <c r="CX3" s="60" t="s">
        <v>702</v>
      </c>
      <c r="CY3" s="60" t="s">
        <v>712</v>
      </c>
      <c r="CZ3" s="60" t="s">
        <v>704</v>
      </c>
      <c r="DB3" s="60" t="s">
        <v>711</v>
      </c>
      <c r="DC3" s="60" t="s">
        <v>744</v>
      </c>
      <c r="DD3" s="60" t="s">
        <v>745</v>
      </c>
    </row>
    <row r="4" spans="1:109">
      <c r="B4" s="26" t="s">
        <v>706</v>
      </c>
      <c r="C4" s="26" t="s">
        <v>706</v>
      </c>
      <c r="D4" s="32">
        <f>SUM(D5:D37)</f>
        <v>103</v>
      </c>
      <c r="E4" s="26">
        <f>IFERROR(D38/D4,"NA")</f>
        <v>0.53398058252427183</v>
      </c>
      <c r="F4" s="26" t="s">
        <v>749</v>
      </c>
      <c r="G4" s="26" t="s">
        <v>707</v>
      </c>
      <c r="H4" s="26" t="s">
        <v>706</v>
      </c>
      <c r="J4" s="26" t="s">
        <v>706</v>
      </c>
      <c r="K4" s="26" t="s">
        <v>706</v>
      </c>
      <c r="L4" s="32">
        <f>SUM(L5:L37)</f>
        <v>216</v>
      </c>
      <c r="M4" s="26">
        <f>IFERROR(L38/L4,"NA")</f>
        <v>0.38425925925925924</v>
      </c>
      <c r="N4" s="26" t="s">
        <v>749</v>
      </c>
      <c r="O4" s="26" t="s">
        <v>710</v>
      </c>
      <c r="P4" s="26" t="s">
        <v>706</v>
      </c>
      <c r="R4" s="26" t="s">
        <v>706</v>
      </c>
      <c r="S4" s="26" t="s">
        <v>706</v>
      </c>
      <c r="T4" s="32">
        <f>SUM(T5:T37)</f>
        <v>99</v>
      </c>
      <c r="U4" s="26">
        <f>IFERROR(T38/T4,"NA")</f>
        <v>0.31313131313131315</v>
      </c>
      <c r="V4" s="26" t="s">
        <v>749</v>
      </c>
      <c r="W4" s="26" t="s">
        <v>713</v>
      </c>
      <c r="X4" s="26" t="s">
        <v>706</v>
      </c>
      <c r="Z4" s="26" t="s">
        <v>706</v>
      </c>
      <c r="AA4" s="26" t="s">
        <v>706</v>
      </c>
      <c r="AB4" s="26">
        <f>SUM(AB5:AB37)</f>
        <v>42</v>
      </c>
      <c r="AC4" s="27">
        <f>IFERROR(AB38/AB4,"NA")</f>
        <v>2.3809523809523808E-2</v>
      </c>
      <c r="AD4" s="26" t="s">
        <v>749</v>
      </c>
      <c r="AE4" s="26" t="s">
        <v>715</v>
      </c>
      <c r="AF4" s="26" t="s">
        <v>706</v>
      </c>
      <c r="AH4" s="26" t="s">
        <v>706</v>
      </c>
      <c r="AI4" s="26" t="s">
        <v>706</v>
      </c>
      <c r="AJ4" s="26">
        <f>SUM(AJ5:AJ37)</f>
        <v>39</v>
      </c>
      <c r="AK4" s="27">
        <f>IFERROR(AJ38/AJ4,"NA")</f>
        <v>0.10256410256410256</v>
      </c>
      <c r="AL4" s="26" t="s">
        <v>749</v>
      </c>
      <c r="AM4" s="26" t="s">
        <v>716</v>
      </c>
      <c r="AN4" s="26" t="s">
        <v>706</v>
      </c>
      <c r="AP4" s="26" t="s">
        <v>706</v>
      </c>
      <c r="AQ4" s="26" t="s">
        <v>706</v>
      </c>
      <c r="AR4" s="26">
        <f>SUM(AR5:AR37)</f>
        <v>47</v>
      </c>
      <c r="AS4" s="26">
        <f>IFERROR(AR38/AR4,"NA")</f>
        <v>0.21276595744680851</v>
      </c>
      <c r="AT4" s="26" t="s">
        <v>749</v>
      </c>
      <c r="AU4" s="26" t="s">
        <v>717</v>
      </c>
      <c r="AV4" s="26" t="s">
        <v>706</v>
      </c>
      <c r="AX4" s="26" t="s">
        <v>706</v>
      </c>
      <c r="AY4" s="26" t="s">
        <v>706</v>
      </c>
      <c r="AZ4" s="26">
        <f>SUM(AZ5:AZ37)</f>
        <v>236</v>
      </c>
      <c r="BA4" s="27">
        <f>IFERROR(AZ38/AZ4,"NA")</f>
        <v>0.28389830508474578</v>
      </c>
      <c r="BB4" s="26" t="s">
        <v>749</v>
      </c>
      <c r="BC4" s="26" t="s">
        <v>718</v>
      </c>
      <c r="BD4" s="26" t="s">
        <v>706</v>
      </c>
      <c r="BF4" s="26" t="s">
        <v>706</v>
      </c>
      <c r="BG4" s="26" t="s">
        <v>706</v>
      </c>
      <c r="BH4" s="26">
        <f>Exposure_Path_analytics!D4</f>
        <v>782</v>
      </c>
      <c r="BI4" s="44">
        <f>SUM(D4,L4,T4,AB4,AJ4,AR4,AZ4)</f>
        <v>782</v>
      </c>
      <c r="BJ4" s="57"/>
      <c r="BL4" s="26" t="s">
        <v>706</v>
      </c>
      <c r="BM4" s="35">
        <f>SUM(D5:D37)</f>
        <v>103</v>
      </c>
      <c r="BN4" s="27">
        <f>IFERROR(SUM(D39:D71)/BM4,"NA")</f>
        <v>0.53398058252427183</v>
      </c>
      <c r="BO4" s="27" t="s">
        <v>707</v>
      </c>
      <c r="BP4" s="27" t="s">
        <v>709</v>
      </c>
      <c r="BR4" s="26" t="s">
        <v>706</v>
      </c>
      <c r="BS4" s="35">
        <f>SUM(L5:L37)</f>
        <v>216</v>
      </c>
      <c r="BT4" s="27">
        <f>IFERROR(SUM(L39:L71)/BS4,"NA")</f>
        <v>0.38425925925925924</v>
      </c>
      <c r="BU4" s="27" t="s">
        <v>710</v>
      </c>
      <c r="BV4" s="27" t="s">
        <v>709</v>
      </c>
      <c r="BX4" s="26" t="s">
        <v>706</v>
      </c>
      <c r="BY4" s="35">
        <f>SUM(T5:T37)</f>
        <v>99</v>
      </c>
      <c r="BZ4" s="27">
        <f>IFERROR(SUM(T39:T71)/BY4,"NA")</f>
        <v>0.31313131313131315</v>
      </c>
      <c r="CA4" s="27" t="s">
        <v>713</v>
      </c>
      <c r="CB4" s="27" t="s">
        <v>709</v>
      </c>
      <c r="CD4" s="26" t="s">
        <v>706</v>
      </c>
      <c r="CE4" s="26">
        <f>SUM(AB5:AB37)</f>
        <v>42</v>
      </c>
      <c r="CF4" s="27">
        <f>IFERROR(SUM(AB39:AB71)/CE4,"NA")</f>
        <v>2.3809523809523808E-2</v>
      </c>
      <c r="CG4" s="27" t="s">
        <v>715</v>
      </c>
      <c r="CH4" s="27" t="s">
        <v>709</v>
      </c>
      <c r="CJ4" s="26" t="s">
        <v>706</v>
      </c>
      <c r="CK4" s="26">
        <f>SUM(AJ5:AJ37)</f>
        <v>39</v>
      </c>
      <c r="CL4" s="27">
        <f>IFERROR(SUM(AJ39:AJ71)/CK4,"NA")</f>
        <v>0.10256410256410256</v>
      </c>
      <c r="CM4" s="27" t="s">
        <v>716</v>
      </c>
      <c r="CN4" s="27" t="s">
        <v>709</v>
      </c>
      <c r="CP4" s="26" t="s">
        <v>706</v>
      </c>
      <c r="CQ4" s="40">
        <f>SUM(AR5:AR37)</f>
        <v>47</v>
      </c>
      <c r="CR4" s="27">
        <f>IFERROR(SUM(AR39:AR71)/CQ4,"NA")</f>
        <v>0.21276595744680851</v>
      </c>
      <c r="CS4" s="27" t="s">
        <v>717</v>
      </c>
      <c r="CT4" s="27" t="s">
        <v>709</v>
      </c>
      <c r="CV4" s="26" t="s">
        <v>706</v>
      </c>
      <c r="CW4" s="40">
        <f>SUM(AZ5:AZ37)</f>
        <v>236</v>
      </c>
      <c r="CX4" s="27">
        <f>IFERROR(SUM(AZ39:AZ71)/CW4,"NA")</f>
        <v>0.28389830508474578</v>
      </c>
      <c r="CY4" s="27" t="s">
        <v>718</v>
      </c>
      <c r="CZ4" s="27" t="s">
        <v>709</v>
      </c>
      <c r="DB4" s="26" t="s">
        <v>706</v>
      </c>
      <c r="DC4" s="44">
        <f>Exposure_Path_analytics!AD4</f>
        <v>782</v>
      </c>
      <c r="DD4" s="50">
        <f>SUM(BG4,AV4,BM4,BS4,BY4,CE4,CK4,CQ4,CW4)</f>
        <v>782</v>
      </c>
    </row>
    <row r="5" spans="1:109">
      <c r="B5" s="24" t="s">
        <v>750</v>
      </c>
      <c r="C5" s="24" t="s">
        <v>321</v>
      </c>
      <c r="D5" s="24">
        <f>COUNTIFS(Database!J$2:J$783,$B$2,Database!W$2:W$783,C5)</f>
        <v>0</v>
      </c>
      <c r="E5" s="24" t="str">
        <f>IFERROR(D39/D5,"NA")</f>
        <v>NA</v>
      </c>
      <c r="F5" s="24" t="s">
        <v>749</v>
      </c>
      <c r="G5" s="24" t="s">
        <v>707</v>
      </c>
      <c r="H5" s="24" t="s">
        <v>706</v>
      </c>
      <c r="J5" s="24" t="s">
        <v>750</v>
      </c>
      <c r="K5" s="24" t="s">
        <v>321</v>
      </c>
      <c r="L5" s="24">
        <f>COUNTIFS(Database!J$2:J$783,$J$2,Database!W$2:W$783,K5)</f>
        <v>0</v>
      </c>
      <c r="M5" s="24" t="str">
        <f>IFERROR(L39/L5,"NA")</f>
        <v>NA</v>
      </c>
      <c r="N5" s="24" t="s">
        <v>749</v>
      </c>
      <c r="O5" s="24" t="s">
        <v>710</v>
      </c>
      <c r="P5" s="24" t="s">
        <v>706</v>
      </c>
      <c r="R5" s="24" t="s">
        <v>750</v>
      </c>
      <c r="S5" s="24" t="s">
        <v>321</v>
      </c>
      <c r="T5" s="24">
        <f>COUNTIFS(Database!J$2:J$783,$R$2,Database!W$2:W$783,S5)</f>
        <v>0</v>
      </c>
      <c r="U5" s="24" t="str">
        <f>IFERROR(T39/T5,"NA")</f>
        <v>NA</v>
      </c>
      <c r="V5" s="24" t="s">
        <v>749</v>
      </c>
      <c r="W5" s="24" t="s">
        <v>713</v>
      </c>
      <c r="X5" s="24" t="s">
        <v>706</v>
      </c>
      <c r="Z5" s="24" t="s">
        <v>750</v>
      </c>
      <c r="AA5" s="24" t="s">
        <v>321</v>
      </c>
      <c r="AB5" s="24">
        <f>COUNTIFS(Database!J$2:J$783,$Z$2,Database!W$2:W$783,AA5)</f>
        <v>0</v>
      </c>
      <c r="AC5" s="28" t="str">
        <f>IFERROR(AB39/AB5,"NA")</f>
        <v>NA</v>
      </c>
      <c r="AD5" s="24" t="s">
        <v>749</v>
      </c>
      <c r="AE5" s="24" t="s">
        <v>715</v>
      </c>
      <c r="AF5" s="24" t="s">
        <v>706</v>
      </c>
      <c r="AH5" s="24" t="s">
        <v>750</v>
      </c>
      <c r="AI5" s="24" t="s">
        <v>321</v>
      </c>
      <c r="AJ5" s="24">
        <f>COUNTIFS(Database!J$2:J$783,$AH$2,Database!W$2:W$783,AI5)</f>
        <v>0</v>
      </c>
      <c r="AK5" s="28" t="str">
        <f>IFERROR(AJ39/AJ5,"NA")</f>
        <v>NA</v>
      </c>
      <c r="AL5" s="24" t="s">
        <v>749</v>
      </c>
      <c r="AM5" s="24" t="s">
        <v>716</v>
      </c>
      <c r="AN5" s="24" t="s">
        <v>706</v>
      </c>
      <c r="AP5" s="24" t="s">
        <v>750</v>
      </c>
      <c r="AQ5" s="24" t="s">
        <v>321</v>
      </c>
      <c r="AR5" s="24">
        <f>COUNTIFS(Database!J$2:J$783,$AP$2,Database!W$2:W$783,AQ5)</f>
        <v>0</v>
      </c>
      <c r="AS5" s="24" t="str">
        <f>IFERROR(AR39/AR5,"NA")</f>
        <v>NA</v>
      </c>
      <c r="AT5" s="24" t="s">
        <v>749</v>
      </c>
      <c r="AU5" s="24" t="s">
        <v>717</v>
      </c>
      <c r="AV5" s="24" t="s">
        <v>706</v>
      </c>
      <c r="AX5" s="24" t="s">
        <v>750</v>
      </c>
      <c r="AY5" s="24" t="s">
        <v>321</v>
      </c>
      <c r="AZ5" s="24">
        <f>COUNTIFS(Database!J$2:J$783,$AX$2,Database!W$2:W$783,AY5)</f>
        <v>6</v>
      </c>
      <c r="BA5" s="28">
        <f>IFERROR(AZ39/AZ5,"NA")</f>
        <v>0.66666666666666663</v>
      </c>
      <c r="BB5" s="24" t="s">
        <v>749</v>
      </c>
      <c r="BC5" s="24" t="s">
        <v>718</v>
      </c>
      <c r="BD5" s="24" t="s">
        <v>706</v>
      </c>
      <c r="BF5" s="24" t="s">
        <v>750</v>
      </c>
      <c r="BG5" s="24" t="s">
        <v>321</v>
      </c>
      <c r="BH5" s="47">
        <f>Exposure_Path_analytics!D5</f>
        <v>6</v>
      </c>
      <c r="BI5" s="45">
        <f t="shared" ref="BI5:BI68" si="0">SUM(D5,L5,T5,AB5,AJ5,AR5,AZ5)</f>
        <v>6</v>
      </c>
      <c r="BJ5" s="57"/>
      <c r="BL5" s="24" t="s">
        <v>750</v>
      </c>
      <c r="BM5" s="35">
        <f>SUM(D5:D8)</f>
        <v>0</v>
      </c>
      <c r="BN5" s="28" t="str">
        <f>IFERROR(SUM(D39:D42)/BM5,"NA")</f>
        <v>NA</v>
      </c>
      <c r="BO5" s="28" t="s">
        <v>707</v>
      </c>
      <c r="BP5" s="28" t="s">
        <v>709</v>
      </c>
      <c r="BR5" s="24" t="s">
        <v>750</v>
      </c>
      <c r="BS5" s="34">
        <f>SUM(L5:L8)</f>
        <v>14</v>
      </c>
      <c r="BT5" s="28">
        <f>IFERROR(SUM(L39:L42)/BS5,"NA")</f>
        <v>0.42857142857142855</v>
      </c>
      <c r="BU5" s="28" t="s">
        <v>710</v>
      </c>
      <c r="BV5" s="28" t="s">
        <v>709</v>
      </c>
      <c r="BX5" s="24" t="s">
        <v>750</v>
      </c>
      <c r="BY5" s="35">
        <f>SUM(T5:T8)</f>
        <v>4</v>
      </c>
      <c r="BZ5" s="28">
        <f>IFERROR(SUM(T39:T42)/BY5,"NA")</f>
        <v>0.25</v>
      </c>
      <c r="CA5" s="28" t="s">
        <v>713</v>
      </c>
      <c r="CB5" s="28" t="s">
        <v>709</v>
      </c>
      <c r="CD5" s="24" t="s">
        <v>750</v>
      </c>
      <c r="CE5" s="24">
        <f>SUM(AB5:AB8)</f>
        <v>11</v>
      </c>
      <c r="CF5" s="28">
        <f>IFERROR(SUM(AB39:AB42)/CE5,"NA")</f>
        <v>0</v>
      </c>
      <c r="CG5" s="28" t="s">
        <v>715</v>
      </c>
      <c r="CH5" s="28" t="s">
        <v>709</v>
      </c>
      <c r="CJ5" s="24" t="s">
        <v>750</v>
      </c>
      <c r="CK5" s="24">
        <f>SUM(AJ5:AJ8)</f>
        <v>3</v>
      </c>
      <c r="CL5" s="28">
        <f>IFERROR(SUM(AJ39:AJ42)/CK5,"NA")</f>
        <v>0</v>
      </c>
      <c r="CM5" s="28" t="s">
        <v>716</v>
      </c>
      <c r="CN5" s="28" t="s">
        <v>709</v>
      </c>
      <c r="CP5" s="24" t="s">
        <v>750</v>
      </c>
      <c r="CQ5" s="30">
        <f>SUM(AR5:AR8)</f>
        <v>12</v>
      </c>
      <c r="CR5" s="28">
        <f>IFERROR(SUM(AR39:AR42)/CQ5,"NA")</f>
        <v>0.16666666666666666</v>
      </c>
      <c r="CS5" s="28" t="s">
        <v>717</v>
      </c>
      <c r="CT5" s="28" t="s">
        <v>709</v>
      </c>
      <c r="CV5" s="24" t="s">
        <v>750</v>
      </c>
      <c r="CW5" s="30">
        <f>SUM(AZ5:AZ8)</f>
        <v>28</v>
      </c>
      <c r="CX5" s="28">
        <f>IFERROR(SUM(AZ39:AZ42)/CW5,"NA")</f>
        <v>0.5357142857142857</v>
      </c>
      <c r="CY5" s="28" t="s">
        <v>718</v>
      </c>
      <c r="CZ5" s="28" t="s">
        <v>709</v>
      </c>
      <c r="DB5" s="24" t="s">
        <v>750</v>
      </c>
      <c r="DC5" s="45">
        <f>Exposure_Path_analytics!AD5</f>
        <v>72</v>
      </c>
      <c r="DD5" s="52">
        <f t="shared" ref="DD5:DD11" si="1">SUM(BG5,AV5,BM5,BS5,BY5,CE5,CK5,CQ5,CW5)</f>
        <v>72</v>
      </c>
    </row>
    <row r="6" spans="1:109">
      <c r="B6" s="24" t="s">
        <v>750</v>
      </c>
      <c r="C6" s="24" t="s">
        <v>320</v>
      </c>
      <c r="D6" s="32">
        <f>COUNTIFS(Database!J$2:J$783,$B$2,Database!W$2:W$783,C6)</f>
        <v>0</v>
      </c>
      <c r="E6" s="24" t="str">
        <f t="shared" ref="E6:E37" si="2">IFERROR(D40/D6,"NA")</f>
        <v>NA</v>
      </c>
      <c r="F6" s="24" t="s">
        <v>749</v>
      </c>
      <c r="G6" s="24" t="s">
        <v>707</v>
      </c>
      <c r="H6" s="24" t="s">
        <v>706</v>
      </c>
      <c r="J6" s="24" t="s">
        <v>750</v>
      </c>
      <c r="K6" s="24" t="s">
        <v>320</v>
      </c>
      <c r="L6" s="32">
        <f>COUNTIFS(Database!J$2:J$783,$J$2,Database!W$2:W$783,K6)</f>
        <v>10</v>
      </c>
      <c r="M6" s="24">
        <f t="shared" ref="M6:M37" si="3">IFERROR(L40/L6,"NA")</f>
        <v>0.2</v>
      </c>
      <c r="N6" s="24" t="s">
        <v>749</v>
      </c>
      <c r="O6" s="24" t="s">
        <v>710</v>
      </c>
      <c r="P6" s="24" t="s">
        <v>706</v>
      </c>
      <c r="R6" s="24" t="s">
        <v>750</v>
      </c>
      <c r="S6" s="24" t="s">
        <v>320</v>
      </c>
      <c r="T6" s="33">
        <f>COUNTIFS(Database!J$2:J$783,$R$2,Database!W$2:W$783,S6)</f>
        <v>2</v>
      </c>
      <c r="U6" s="24">
        <f t="shared" ref="U6:U37" si="4">IFERROR(T40/T6,"NA")</f>
        <v>0.5</v>
      </c>
      <c r="V6" s="24" t="s">
        <v>749</v>
      </c>
      <c r="W6" s="24" t="s">
        <v>713</v>
      </c>
      <c r="X6" s="24" t="s">
        <v>706</v>
      </c>
      <c r="Z6" s="24" t="s">
        <v>750</v>
      </c>
      <c r="AA6" s="24" t="s">
        <v>320</v>
      </c>
      <c r="AB6" s="24">
        <f>COUNTIFS(Database!J$2:J$783,$Z$2,Database!W$2:W$783,AA6)</f>
        <v>3</v>
      </c>
      <c r="AC6" s="28">
        <f t="shared" ref="AC6:AC9" si="5">IFERROR(AB40/AB6,"NA")</f>
        <v>0</v>
      </c>
      <c r="AD6" s="24" t="s">
        <v>749</v>
      </c>
      <c r="AE6" s="24" t="s">
        <v>715</v>
      </c>
      <c r="AF6" s="24" t="s">
        <v>706</v>
      </c>
      <c r="AH6" s="24" t="s">
        <v>750</v>
      </c>
      <c r="AI6" s="24" t="s">
        <v>320</v>
      </c>
      <c r="AJ6" s="24">
        <f>COUNTIFS(Database!J$2:J$783,$AH$2,Database!W$2:W$783,AI6)</f>
        <v>1</v>
      </c>
      <c r="AK6" s="28">
        <f t="shared" ref="AK6:AK37" si="6">IFERROR(AJ40/AJ6,"NA")</f>
        <v>0</v>
      </c>
      <c r="AL6" s="24" t="s">
        <v>749</v>
      </c>
      <c r="AM6" s="24" t="s">
        <v>716</v>
      </c>
      <c r="AN6" s="24" t="s">
        <v>706</v>
      </c>
      <c r="AP6" s="24" t="s">
        <v>750</v>
      </c>
      <c r="AQ6" s="24" t="s">
        <v>320</v>
      </c>
      <c r="AR6" s="24">
        <f>COUNTIFS(Database!J$2:J$783,$AP$2,Database!W$2:W$783,AQ6)</f>
        <v>10</v>
      </c>
      <c r="AS6" s="24">
        <f>IFERROR(AR40/AR6,"NA")</f>
        <v>0.2</v>
      </c>
      <c r="AT6" s="24" t="s">
        <v>749</v>
      </c>
      <c r="AU6" s="24" t="s">
        <v>717</v>
      </c>
      <c r="AV6" s="24" t="s">
        <v>706</v>
      </c>
      <c r="AX6" s="24" t="s">
        <v>750</v>
      </c>
      <c r="AY6" s="24" t="s">
        <v>320</v>
      </c>
      <c r="AZ6" s="24">
        <f>COUNTIFS(Database!J$2:J$783,$AX$2,Database!W$2:W$783,AY6)</f>
        <v>10</v>
      </c>
      <c r="BA6" s="28">
        <f t="shared" ref="BA6:BA37" si="7">IFERROR(AZ40/AZ6,"NA")</f>
        <v>0.6</v>
      </c>
      <c r="BB6" s="24" t="s">
        <v>749</v>
      </c>
      <c r="BC6" s="24" t="s">
        <v>718</v>
      </c>
      <c r="BD6" s="24" t="s">
        <v>706</v>
      </c>
      <c r="BF6" s="24" t="s">
        <v>750</v>
      </c>
      <c r="BG6" s="24" t="s">
        <v>320</v>
      </c>
      <c r="BH6" s="47">
        <f>Exposure_Path_analytics!D6</f>
        <v>36</v>
      </c>
      <c r="BI6" s="45">
        <f t="shared" si="0"/>
        <v>36</v>
      </c>
      <c r="BJ6" s="57"/>
      <c r="BL6" s="23" t="s">
        <v>751</v>
      </c>
      <c r="BM6" s="34">
        <f>SUM(D9:D15)</f>
        <v>35</v>
      </c>
      <c r="BN6" s="29">
        <f>IFERROR(SUM(D43:D49)/BM6,"NA")</f>
        <v>0.74285714285714288</v>
      </c>
      <c r="BO6" s="29" t="s">
        <v>707</v>
      </c>
      <c r="BP6" s="29" t="s">
        <v>709</v>
      </c>
      <c r="BR6" s="23" t="s">
        <v>751</v>
      </c>
      <c r="BS6" s="34">
        <f>SUM(L9:L15)</f>
        <v>27</v>
      </c>
      <c r="BT6" s="29">
        <f>IFERROR(SUM(L43:L49)/BS6,"NA")</f>
        <v>0.51851851851851849</v>
      </c>
      <c r="BU6" s="29" t="s">
        <v>710</v>
      </c>
      <c r="BV6" s="29" t="s">
        <v>709</v>
      </c>
      <c r="BX6" s="23" t="s">
        <v>751</v>
      </c>
      <c r="BY6" s="31">
        <f>SUM(T9:T15)</f>
        <v>8</v>
      </c>
      <c r="BZ6" s="29">
        <f>IFERROR(SUM(T43:T49)/BY6,"NA")</f>
        <v>0.25</v>
      </c>
      <c r="CA6" s="29" t="s">
        <v>713</v>
      </c>
      <c r="CB6" s="29" t="s">
        <v>709</v>
      </c>
      <c r="CD6" s="23" t="s">
        <v>751</v>
      </c>
      <c r="CE6" s="23">
        <f>SUM(AB9:AB15)</f>
        <v>3</v>
      </c>
      <c r="CF6" s="29">
        <f>IFERROR(SUM(AB43:AB49)/CE6,"NA")</f>
        <v>0</v>
      </c>
      <c r="CG6" s="29" t="s">
        <v>715</v>
      </c>
      <c r="CH6" s="29" t="s">
        <v>709</v>
      </c>
      <c r="CJ6" s="23" t="s">
        <v>751</v>
      </c>
      <c r="CK6" s="23">
        <f>SUM(AJ9:AJ15)</f>
        <v>4</v>
      </c>
      <c r="CL6" s="29">
        <f>IFERROR(SUM(AJ43:AJ49)/CK6,"NA")</f>
        <v>0</v>
      </c>
      <c r="CM6" s="29" t="s">
        <v>716</v>
      </c>
      <c r="CN6" s="29" t="s">
        <v>709</v>
      </c>
      <c r="CP6" s="23" t="s">
        <v>751</v>
      </c>
      <c r="CQ6" s="31">
        <f>SUM(AR9:AR15)</f>
        <v>11</v>
      </c>
      <c r="CR6" s="29">
        <f>IFERROR(SUM(AR43:AR49)/CQ6,"NA")</f>
        <v>0.27272727272727271</v>
      </c>
      <c r="CS6" s="29" t="s">
        <v>717</v>
      </c>
      <c r="CT6" s="29" t="s">
        <v>709</v>
      </c>
      <c r="CV6" s="23" t="s">
        <v>751</v>
      </c>
      <c r="CW6" s="31">
        <f>SUM(AZ9:AZ15)</f>
        <v>12</v>
      </c>
      <c r="CX6" s="29">
        <f>IFERROR(SUM(AZ43:AZ49)/CW6,"NA")</f>
        <v>1</v>
      </c>
      <c r="CY6" s="29" t="s">
        <v>718</v>
      </c>
      <c r="CZ6" s="29" t="s">
        <v>709</v>
      </c>
      <c r="DB6" s="23" t="s">
        <v>751</v>
      </c>
      <c r="DC6" s="46">
        <f>Exposure_Path_analytics!AD6</f>
        <v>100</v>
      </c>
      <c r="DD6" s="54">
        <f t="shared" si="1"/>
        <v>100</v>
      </c>
    </row>
    <row r="7" spans="1:109">
      <c r="B7" s="24" t="s">
        <v>750</v>
      </c>
      <c r="C7" s="24" t="s">
        <v>319</v>
      </c>
      <c r="D7" s="24">
        <f>COUNTIFS(Database!J$2:J$783,$B$2,Database!W$2:W$783,C7)</f>
        <v>0</v>
      </c>
      <c r="E7" s="24" t="str">
        <f t="shared" si="2"/>
        <v>NA</v>
      </c>
      <c r="F7" s="24" t="s">
        <v>749</v>
      </c>
      <c r="G7" s="24" t="s">
        <v>707</v>
      </c>
      <c r="H7" s="24" t="s">
        <v>706</v>
      </c>
      <c r="J7" s="24" t="s">
        <v>750</v>
      </c>
      <c r="K7" s="24" t="s">
        <v>319</v>
      </c>
      <c r="L7" s="24">
        <f>COUNTIFS(Database!J$2:J$783,$J$2,Database!W$2:W$783,K7)</f>
        <v>0</v>
      </c>
      <c r="M7" s="24" t="str">
        <f t="shared" si="3"/>
        <v>NA</v>
      </c>
      <c r="N7" s="24" t="s">
        <v>749</v>
      </c>
      <c r="O7" s="24" t="s">
        <v>710</v>
      </c>
      <c r="P7" s="24" t="s">
        <v>706</v>
      </c>
      <c r="R7" s="24" t="s">
        <v>750</v>
      </c>
      <c r="S7" s="24" t="s">
        <v>319</v>
      </c>
      <c r="T7" s="24">
        <f>COUNTIFS(Database!J$2:J$783,$R$2,Database!W$2:W$783,S7)</f>
        <v>2</v>
      </c>
      <c r="U7" s="24">
        <f t="shared" si="4"/>
        <v>0</v>
      </c>
      <c r="V7" s="24" t="s">
        <v>749</v>
      </c>
      <c r="W7" s="24" t="s">
        <v>713</v>
      </c>
      <c r="X7" s="24" t="s">
        <v>706</v>
      </c>
      <c r="Z7" s="24" t="s">
        <v>750</v>
      </c>
      <c r="AA7" s="24" t="s">
        <v>319</v>
      </c>
      <c r="AB7" s="24">
        <f>COUNTIFS(Database!J$2:J$783,$Z$2,Database!W$2:W$783,AA7)</f>
        <v>8</v>
      </c>
      <c r="AC7" s="28">
        <f t="shared" si="5"/>
        <v>0</v>
      </c>
      <c r="AD7" s="24" t="s">
        <v>749</v>
      </c>
      <c r="AE7" s="24" t="s">
        <v>715</v>
      </c>
      <c r="AF7" s="24" t="s">
        <v>706</v>
      </c>
      <c r="AH7" s="24" t="s">
        <v>750</v>
      </c>
      <c r="AI7" s="24" t="s">
        <v>319</v>
      </c>
      <c r="AJ7" s="24">
        <f>COUNTIFS(Database!J$2:J$783,$AH$2,Database!W$2:W$783,AI7)</f>
        <v>2</v>
      </c>
      <c r="AK7" s="28">
        <f t="shared" si="6"/>
        <v>0</v>
      </c>
      <c r="AL7" s="24" t="s">
        <v>749</v>
      </c>
      <c r="AM7" s="24" t="s">
        <v>716</v>
      </c>
      <c r="AN7" s="24" t="s">
        <v>706</v>
      </c>
      <c r="AP7" s="24" t="s">
        <v>750</v>
      </c>
      <c r="AQ7" s="24" t="s">
        <v>319</v>
      </c>
      <c r="AR7" s="24">
        <f>COUNTIFS(Database!J$2:J$783,$AP$2,Database!W$2:W$783,AQ7)</f>
        <v>2</v>
      </c>
      <c r="AS7" s="24">
        <f t="shared" ref="AS7:AS37" si="8">IFERROR(AR41/AR7,"NA")</f>
        <v>0</v>
      </c>
      <c r="AT7" s="24" t="s">
        <v>749</v>
      </c>
      <c r="AU7" s="24" t="s">
        <v>717</v>
      </c>
      <c r="AV7" s="24" t="s">
        <v>706</v>
      </c>
      <c r="AX7" s="24" t="s">
        <v>750</v>
      </c>
      <c r="AY7" s="24" t="s">
        <v>319</v>
      </c>
      <c r="AZ7" s="24">
        <f>COUNTIFS(Database!J$2:J$783,$AX$2,Database!W$2:W$783,AY7)</f>
        <v>12</v>
      </c>
      <c r="BA7" s="28">
        <f t="shared" si="7"/>
        <v>0.41666666666666669</v>
      </c>
      <c r="BB7" s="24" t="s">
        <v>749</v>
      </c>
      <c r="BC7" s="24" t="s">
        <v>718</v>
      </c>
      <c r="BD7" s="24" t="s">
        <v>706</v>
      </c>
      <c r="BF7" s="24" t="s">
        <v>750</v>
      </c>
      <c r="BG7" s="24" t="s">
        <v>319</v>
      </c>
      <c r="BH7" s="47">
        <f>Exposure_Path_analytics!D7</f>
        <v>26</v>
      </c>
      <c r="BI7" s="45">
        <f t="shared" si="0"/>
        <v>26</v>
      </c>
      <c r="BJ7" s="57"/>
      <c r="BL7" s="24" t="s">
        <v>752</v>
      </c>
      <c r="BM7" s="30">
        <f>SUM(D16:D19)</f>
        <v>6</v>
      </c>
      <c r="BN7" s="28">
        <f>IFERROR(SUM(D50:D53)/BM7,"NA")</f>
        <v>0.5</v>
      </c>
      <c r="BO7" s="28" t="s">
        <v>707</v>
      </c>
      <c r="BP7" s="28" t="s">
        <v>709</v>
      </c>
      <c r="BR7" s="24" t="s">
        <v>752</v>
      </c>
      <c r="BS7" s="30">
        <f>SUM(L16:L19)</f>
        <v>0</v>
      </c>
      <c r="BT7" s="28" t="str">
        <f>IFERROR(SUM(L50:L53)/BS7,"NA")</f>
        <v>NA</v>
      </c>
      <c r="BU7" s="28" t="s">
        <v>710</v>
      </c>
      <c r="BV7" s="28" t="s">
        <v>709</v>
      </c>
      <c r="BX7" s="24" t="s">
        <v>752</v>
      </c>
      <c r="BY7" s="30">
        <f>SUM(T16:T19)</f>
        <v>0</v>
      </c>
      <c r="BZ7" s="28" t="str">
        <f>IFERROR(SUM(T50:T53)/BY7,"NA")</f>
        <v>NA</v>
      </c>
      <c r="CA7" s="28" t="s">
        <v>713</v>
      </c>
      <c r="CB7" s="28" t="s">
        <v>709</v>
      </c>
      <c r="CD7" s="24" t="s">
        <v>752</v>
      </c>
      <c r="CE7" s="24">
        <f>SUM(AB16:AB19)</f>
        <v>0</v>
      </c>
      <c r="CF7" s="28" t="str">
        <f>IFERROR(SUM(AB50:AB53)/CE7,"NA")</f>
        <v>NA</v>
      </c>
      <c r="CG7" s="28" t="s">
        <v>715</v>
      </c>
      <c r="CH7" s="28" t="s">
        <v>709</v>
      </c>
      <c r="CJ7" s="24" t="s">
        <v>752</v>
      </c>
      <c r="CK7" s="24">
        <f>SUM(AJ16:AJ19)</f>
        <v>0</v>
      </c>
      <c r="CL7" s="28" t="str">
        <f>IFERROR(SUM(AJ50:AJ53)/CK7,"NA")</f>
        <v>NA</v>
      </c>
      <c r="CM7" s="28" t="s">
        <v>716</v>
      </c>
      <c r="CN7" s="28" t="s">
        <v>709</v>
      </c>
      <c r="CP7" s="24" t="s">
        <v>752</v>
      </c>
      <c r="CQ7" s="30">
        <f>SUM(AR16:AR19)</f>
        <v>0</v>
      </c>
      <c r="CR7" s="28" t="str">
        <f>IFERROR(SUM(AR50:AR53)/CQ7,"NA")</f>
        <v>NA</v>
      </c>
      <c r="CS7" s="28" t="s">
        <v>717</v>
      </c>
      <c r="CT7" s="28" t="s">
        <v>709</v>
      </c>
      <c r="CV7" s="24" t="s">
        <v>752</v>
      </c>
      <c r="CW7" s="30">
        <f>SUM(AZ16:AZ19)</f>
        <v>18</v>
      </c>
      <c r="CX7" s="28">
        <f>IFERROR(SUM(AZ50:AZ53)/CW7,"NA")</f>
        <v>0.1111111111111111</v>
      </c>
      <c r="CY7" s="28" t="s">
        <v>718</v>
      </c>
      <c r="CZ7" s="28" t="s">
        <v>709</v>
      </c>
      <c r="DB7" s="24" t="s">
        <v>752</v>
      </c>
      <c r="DC7" s="45">
        <f>Exposure_Path_analytics!AD7</f>
        <v>24</v>
      </c>
      <c r="DD7" s="52">
        <f t="shared" si="1"/>
        <v>24</v>
      </c>
    </row>
    <row r="8" spans="1:109">
      <c r="B8" s="24" t="s">
        <v>750</v>
      </c>
      <c r="C8" s="24" t="s">
        <v>322</v>
      </c>
      <c r="D8" s="24">
        <f>COUNTIFS(Database!J$2:J$783,$B$2,Database!W$2:W$783,C8)</f>
        <v>0</v>
      </c>
      <c r="E8" s="24" t="str">
        <f t="shared" si="2"/>
        <v>NA</v>
      </c>
      <c r="F8" s="24" t="s">
        <v>749</v>
      </c>
      <c r="G8" s="24" t="s">
        <v>707</v>
      </c>
      <c r="H8" s="24" t="s">
        <v>706</v>
      </c>
      <c r="J8" s="24" t="s">
        <v>750</v>
      </c>
      <c r="K8" s="24" t="s">
        <v>322</v>
      </c>
      <c r="L8" s="24">
        <f>COUNTIFS(Database!J$2:J$783,$J$2,Database!W$2:W$783,K8)</f>
        <v>4</v>
      </c>
      <c r="M8" s="24">
        <f t="shared" si="3"/>
        <v>1</v>
      </c>
      <c r="N8" s="24" t="s">
        <v>749</v>
      </c>
      <c r="O8" s="24" t="s">
        <v>710</v>
      </c>
      <c r="P8" s="24" t="s">
        <v>706</v>
      </c>
      <c r="R8" s="24" t="s">
        <v>750</v>
      </c>
      <c r="S8" s="24" t="s">
        <v>322</v>
      </c>
      <c r="T8" s="24">
        <f>COUNTIFS(Database!J$2:J$783,$R$2,Database!W$2:W$783,S8)</f>
        <v>0</v>
      </c>
      <c r="U8" s="24" t="str">
        <f t="shared" si="4"/>
        <v>NA</v>
      </c>
      <c r="V8" s="24" t="s">
        <v>749</v>
      </c>
      <c r="W8" s="24" t="s">
        <v>713</v>
      </c>
      <c r="X8" s="24" t="s">
        <v>706</v>
      </c>
      <c r="Z8" s="24" t="s">
        <v>750</v>
      </c>
      <c r="AA8" s="24" t="s">
        <v>322</v>
      </c>
      <c r="AB8" s="24">
        <f>COUNTIFS(Database!J$2:J$783,$Z$2,Database!W$2:W$783,AA8)</f>
        <v>0</v>
      </c>
      <c r="AC8" s="28" t="str">
        <f t="shared" si="5"/>
        <v>NA</v>
      </c>
      <c r="AD8" s="24" t="s">
        <v>749</v>
      </c>
      <c r="AE8" s="24" t="s">
        <v>715</v>
      </c>
      <c r="AF8" s="24" t="s">
        <v>706</v>
      </c>
      <c r="AH8" s="24" t="s">
        <v>750</v>
      </c>
      <c r="AI8" s="24" t="s">
        <v>322</v>
      </c>
      <c r="AJ8" s="24">
        <f>COUNTIFS(Database!J$2:J$783,$AH$2,Database!W$2:W$783,AI8)</f>
        <v>0</v>
      </c>
      <c r="AK8" s="28" t="str">
        <f t="shared" si="6"/>
        <v>NA</v>
      </c>
      <c r="AL8" s="24" t="s">
        <v>749</v>
      </c>
      <c r="AM8" s="24" t="s">
        <v>716</v>
      </c>
      <c r="AN8" s="24" t="s">
        <v>706</v>
      </c>
      <c r="AP8" s="24" t="s">
        <v>750</v>
      </c>
      <c r="AQ8" s="24" t="s">
        <v>322</v>
      </c>
      <c r="AR8" s="24">
        <f>COUNTIFS(Database!J$2:J$783,$AP$2,Database!W$2:W$783,AQ8)</f>
        <v>0</v>
      </c>
      <c r="AS8" s="24" t="str">
        <f t="shared" si="8"/>
        <v>NA</v>
      </c>
      <c r="AT8" s="24" t="s">
        <v>749</v>
      </c>
      <c r="AU8" s="24" t="s">
        <v>717</v>
      </c>
      <c r="AV8" s="24" t="s">
        <v>706</v>
      </c>
      <c r="AX8" s="24" t="s">
        <v>750</v>
      </c>
      <c r="AY8" s="24" t="s">
        <v>322</v>
      </c>
      <c r="AZ8" s="24">
        <f>COUNTIFS(Database!J$2:J$783,$AX$2,Database!W$2:W$783,AY8)</f>
        <v>0</v>
      </c>
      <c r="BA8" s="28" t="str">
        <f t="shared" si="7"/>
        <v>NA</v>
      </c>
      <c r="BB8" s="24" t="s">
        <v>749</v>
      </c>
      <c r="BC8" s="24" t="s">
        <v>718</v>
      </c>
      <c r="BD8" s="24" t="s">
        <v>706</v>
      </c>
      <c r="BF8" s="24" t="s">
        <v>750</v>
      </c>
      <c r="BG8" s="24" t="s">
        <v>322</v>
      </c>
      <c r="BH8" s="47">
        <f>Exposure_Path_analytics!D8</f>
        <v>4</v>
      </c>
      <c r="BI8" s="45">
        <f t="shared" si="0"/>
        <v>4</v>
      </c>
      <c r="BJ8" s="57"/>
      <c r="BL8" s="23" t="s">
        <v>315</v>
      </c>
      <c r="BM8" s="31">
        <f>SUM(D20:D24)</f>
        <v>19</v>
      </c>
      <c r="BN8" s="29">
        <f>IFERROR(SUM(D54:D58)/BM8,"NA")</f>
        <v>0.15789473684210525</v>
      </c>
      <c r="BO8" s="29" t="s">
        <v>707</v>
      </c>
      <c r="BP8" s="29" t="s">
        <v>709</v>
      </c>
      <c r="BR8" s="23" t="s">
        <v>315</v>
      </c>
      <c r="BS8" s="31">
        <f>SUM(L20:L24)</f>
        <v>28</v>
      </c>
      <c r="BT8" s="29">
        <f>IFERROR(SUM(L54:L58)/BS8,"NA")</f>
        <v>0.14285714285714285</v>
      </c>
      <c r="BU8" s="29" t="s">
        <v>710</v>
      </c>
      <c r="BV8" s="29" t="s">
        <v>709</v>
      </c>
      <c r="BX8" s="23" t="s">
        <v>315</v>
      </c>
      <c r="BY8" s="31">
        <f>SUM(T20:T24)</f>
        <v>1</v>
      </c>
      <c r="BZ8" s="29">
        <f>IFERROR(SUM(T54:T58)/BY8,"NA")</f>
        <v>1</v>
      </c>
      <c r="CA8" s="29" t="s">
        <v>713</v>
      </c>
      <c r="CB8" s="29" t="s">
        <v>709</v>
      </c>
      <c r="CD8" s="23" t="s">
        <v>315</v>
      </c>
      <c r="CE8" s="23">
        <f>SUM(AB20:AB24)</f>
        <v>21</v>
      </c>
      <c r="CF8" s="29">
        <f>IFERROR(SUM(AB54:AB58)/CE8,"NA")</f>
        <v>4.7619047619047616E-2</v>
      </c>
      <c r="CG8" s="29" t="s">
        <v>715</v>
      </c>
      <c r="CH8" s="29" t="s">
        <v>709</v>
      </c>
      <c r="CJ8" s="23" t="s">
        <v>315</v>
      </c>
      <c r="CK8" s="23">
        <f>SUM(AJ20:AJ24)</f>
        <v>3</v>
      </c>
      <c r="CL8" s="29">
        <f>IFERROR(SUM(AJ54:AJ58)/CK8,"NA")</f>
        <v>0</v>
      </c>
      <c r="CM8" s="29" t="s">
        <v>716</v>
      </c>
      <c r="CN8" s="29" t="s">
        <v>709</v>
      </c>
      <c r="CP8" s="23" t="s">
        <v>315</v>
      </c>
      <c r="CQ8" s="31">
        <f>SUM(AR20:AR24)</f>
        <v>21</v>
      </c>
      <c r="CR8" s="29">
        <f>IFERROR(SUM(AR54:AR58)/CQ8,"NA")</f>
        <v>0.23809523809523808</v>
      </c>
      <c r="CS8" s="29" t="s">
        <v>717</v>
      </c>
      <c r="CT8" s="29" t="s">
        <v>709</v>
      </c>
      <c r="CV8" s="23" t="s">
        <v>315</v>
      </c>
      <c r="CW8" s="31">
        <f>SUM(AZ20:AZ24)</f>
        <v>35</v>
      </c>
      <c r="CX8" s="29">
        <f>IFERROR(SUM(AZ54:AZ58)/CW8,"NA")</f>
        <v>0.2</v>
      </c>
      <c r="CY8" s="29" t="s">
        <v>718</v>
      </c>
      <c r="CZ8" s="29" t="s">
        <v>709</v>
      </c>
      <c r="DB8" s="23" t="s">
        <v>315</v>
      </c>
      <c r="DC8" s="46">
        <f>Exposure_Path_analytics!AD8</f>
        <v>128</v>
      </c>
      <c r="DD8" s="54">
        <f>SUM(BG8,AV8,BM8,BS8,BY8,CE8,CK8,CQ8,CW8)</f>
        <v>128</v>
      </c>
    </row>
    <row r="9" spans="1:109">
      <c r="B9" s="23" t="s">
        <v>751</v>
      </c>
      <c r="C9" s="25" t="s">
        <v>323</v>
      </c>
      <c r="D9" s="25">
        <f>COUNTIFS(Database!J$2:J$783,$B$2,Database!W$2:W$783,C9)</f>
        <v>6</v>
      </c>
      <c r="E9" s="25">
        <f t="shared" si="2"/>
        <v>0.66666666666666663</v>
      </c>
      <c r="F9" s="25" t="s">
        <v>749</v>
      </c>
      <c r="G9" s="25" t="s">
        <v>707</v>
      </c>
      <c r="H9" s="25" t="s">
        <v>706</v>
      </c>
      <c r="J9" s="23" t="s">
        <v>751</v>
      </c>
      <c r="K9" s="25" t="s">
        <v>323</v>
      </c>
      <c r="L9" s="25">
        <f>COUNTIFS(Database!J$2:J$783,$J$2,Database!W$2:W$783,K9)</f>
        <v>5</v>
      </c>
      <c r="M9" s="25">
        <f t="shared" si="3"/>
        <v>0.8</v>
      </c>
      <c r="N9" s="25" t="s">
        <v>749</v>
      </c>
      <c r="O9" s="25" t="s">
        <v>710</v>
      </c>
      <c r="P9" s="25" t="s">
        <v>706</v>
      </c>
      <c r="R9" s="23" t="s">
        <v>751</v>
      </c>
      <c r="S9" s="25" t="s">
        <v>323</v>
      </c>
      <c r="T9" s="25">
        <f>COUNTIFS(Database!J$2:J$783,$R$2,Database!W$2:W$783,S9)</f>
        <v>1</v>
      </c>
      <c r="U9" s="25">
        <f t="shared" si="4"/>
        <v>0</v>
      </c>
      <c r="V9" s="25" t="s">
        <v>749</v>
      </c>
      <c r="W9" s="25" t="s">
        <v>713</v>
      </c>
      <c r="X9" s="25" t="s">
        <v>706</v>
      </c>
      <c r="Z9" s="23" t="s">
        <v>751</v>
      </c>
      <c r="AA9" s="25" t="s">
        <v>323</v>
      </c>
      <c r="AB9" s="25">
        <f>COUNTIFS(Database!J$2:J$783,$Z$2,Database!W$2:W$783,AA9)</f>
        <v>0</v>
      </c>
      <c r="AC9" s="36" t="str">
        <f t="shared" si="5"/>
        <v>NA</v>
      </c>
      <c r="AD9" s="25" t="s">
        <v>749</v>
      </c>
      <c r="AE9" s="25" t="s">
        <v>715</v>
      </c>
      <c r="AF9" s="25" t="s">
        <v>706</v>
      </c>
      <c r="AH9" s="23" t="s">
        <v>751</v>
      </c>
      <c r="AI9" s="25" t="s">
        <v>323</v>
      </c>
      <c r="AJ9" s="25">
        <f>COUNTIFS(Database!J$2:J$783,$AH$2,Database!W$2:W$783,AI9)</f>
        <v>2</v>
      </c>
      <c r="AK9" s="36">
        <f t="shared" si="6"/>
        <v>0</v>
      </c>
      <c r="AL9" s="25" t="s">
        <v>749</v>
      </c>
      <c r="AM9" s="25" t="s">
        <v>716</v>
      </c>
      <c r="AN9" s="25" t="s">
        <v>706</v>
      </c>
      <c r="AP9" s="23" t="s">
        <v>751</v>
      </c>
      <c r="AQ9" s="25" t="s">
        <v>323</v>
      </c>
      <c r="AR9" s="25">
        <f>COUNTIFS(Database!J$2:J$783,$AP$2,Database!W$2:W$783,AQ9)</f>
        <v>4</v>
      </c>
      <c r="AS9" s="25">
        <f t="shared" si="8"/>
        <v>0</v>
      </c>
      <c r="AT9" s="25" t="s">
        <v>749</v>
      </c>
      <c r="AU9" s="25" t="s">
        <v>717</v>
      </c>
      <c r="AV9" s="25" t="s">
        <v>706</v>
      </c>
      <c r="AX9" s="23" t="s">
        <v>751</v>
      </c>
      <c r="AY9" s="25" t="s">
        <v>323</v>
      </c>
      <c r="AZ9" s="25">
        <f>COUNTIFS(Database!J$2:J$783,$AX$2,Database!W$2:W$783,AY9)</f>
        <v>2</v>
      </c>
      <c r="BA9" s="36">
        <f t="shared" si="7"/>
        <v>1</v>
      </c>
      <c r="BB9" s="25" t="s">
        <v>749</v>
      </c>
      <c r="BC9" s="25" t="s">
        <v>718</v>
      </c>
      <c r="BD9" s="25" t="s">
        <v>706</v>
      </c>
      <c r="BF9" s="23" t="s">
        <v>751</v>
      </c>
      <c r="BG9" s="25" t="s">
        <v>323</v>
      </c>
      <c r="BH9" s="58">
        <f>Exposure_Path_analytics!D9</f>
        <v>20</v>
      </c>
      <c r="BI9" s="46">
        <f t="shared" si="0"/>
        <v>20</v>
      </c>
      <c r="BJ9" s="57"/>
      <c r="BL9" s="24" t="s">
        <v>753</v>
      </c>
      <c r="BM9" s="34">
        <f>SUM(D25:D27)</f>
        <v>0</v>
      </c>
      <c r="BN9" s="28" t="str">
        <f>IFERROR(SUM(D59:D61)/BM9,"NA")</f>
        <v>NA</v>
      </c>
      <c r="BO9" s="28" t="s">
        <v>707</v>
      </c>
      <c r="BP9" s="28" t="s">
        <v>709</v>
      </c>
      <c r="BR9" s="24" t="s">
        <v>753</v>
      </c>
      <c r="BS9" s="34">
        <f>SUM(L25:L27)</f>
        <v>20</v>
      </c>
      <c r="BT9" s="28">
        <f>IFERROR(SUM(L59:L61)/BS9,"NA")</f>
        <v>0.4</v>
      </c>
      <c r="BU9" s="28" t="s">
        <v>710</v>
      </c>
      <c r="BV9" s="28" t="s">
        <v>709</v>
      </c>
      <c r="BX9" s="24" t="s">
        <v>753</v>
      </c>
      <c r="BY9" s="35">
        <f>SUM(T25:T27)</f>
        <v>20</v>
      </c>
      <c r="BZ9" s="28">
        <f>IFERROR(SUM(T59:T61)/BY9,"NA")</f>
        <v>0.1</v>
      </c>
      <c r="CA9" s="28" t="s">
        <v>713</v>
      </c>
      <c r="CB9" s="28" t="s">
        <v>709</v>
      </c>
      <c r="CD9" s="24" t="s">
        <v>753</v>
      </c>
      <c r="CE9" s="24">
        <f>SUM(AB25:AB27)</f>
        <v>0</v>
      </c>
      <c r="CF9" s="28" t="str">
        <f>IFERROR(SUM(AB59:AB61)/CE9,"NA")</f>
        <v>NA</v>
      </c>
      <c r="CG9" s="28" t="s">
        <v>715</v>
      </c>
      <c r="CH9" s="28" t="s">
        <v>709</v>
      </c>
      <c r="CJ9" s="24" t="s">
        <v>753</v>
      </c>
      <c r="CK9" s="24">
        <f>SUM(AJ25:AJ27)</f>
        <v>10</v>
      </c>
      <c r="CL9" s="28">
        <f>IFERROR(SUM(AJ59:AJ61)/CK9,"NA")</f>
        <v>0.3</v>
      </c>
      <c r="CM9" s="28" t="s">
        <v>716</v>
      </c>
      <c r="CN9" s="28" t="s">
        <v>709</v>
      </c>
      <c r="CP9" s="24" t="s">
        <v>753</v>
      </c>
      <c r="CQ9" s="30">
        <f>SUM(AR25:AR27)</f>
        <v>0</v>
      </c>
      <c r="CR9" s="28" t="str">
        <f>IFERROR(SUM(AR59:AR61)/CQ9,"NA")</f>
        <v>NA</v>
      </c>
      <c r="CS9" s="28" t="s">
        <v>717</v>
      </c>
      <c r="CT9" s="28" t="s">
        <v>709</v>
      </c>
      <c r="CV9" s="24" t="s">
        <v>753</v>
      </c>
      <c r="CW9" s="30">
        <f>SUM(AZ25:AZ27)</f>
        <v>52</v>
      </c>
      <c r="CX9" s="28">
        <f>IFERROR(SUM(AZ59:AZ61)/CW9,"NA")</f>
        <v>0.21153846153846154</v>
      </c>
      <c r="CY9" s="28" t="s">
        <v>718</v>
      </c>
      <c r="CZ9" s="28" t="s">
        <v>709</v>
      </c>
      <c r="DB9" s="24" t="s">
        <v>753</v>
      </c>
      <c r="DC9" s="45">
        <f>Exposure_Path_analytics!AD9</f>
        <v>102</v>
      </c>
      <c r="DD9" s="52">
        <f t="shared" si="1"/>
        <v>102</v>
      </c>
    </row>
    <row r="10" spans="1:109">
      <c r="B10" s="23" t="s">
        <v>751</v>
      </c>
      <c r="C10" s="25" t="s">
        <v>244</v>
      </c>
      <c r="D10" s="25">
        <f>COUNTIFS(Database!J$2:J$783,$B$2,Database!W$2:W$783,C10)</f>
        <v>0</v>
      </c>
      <c r="E10" s="25" t="str">
        <f>IFERROR(D44/D10,"NA")</f>
        <v>NA</v>
      </c>
      <c r="F10" s="25" t="s">
        <v>749</v>
      </c>
      <c r="G10" s="25" t="s">
        <v>707</v>
      </c>
      <c r="H10" s="25" t="s">
        <v>706</v>
      </c>
      <c r="J10" s="23" t="s">
        <v>751</v>
      </c>
      <c r="K10" s="25" t="s">
        <v>244</v>
      </c>
      <c r="L10" s="25">
        <f>COUNTIFS(Database!J$2:J$783,$J$2,Database!W$2:W$783,K10)</f>
        <v>0</v>
      </c>
      <c r="M10" s="25" t="str">
        <f t="shared" si="3"/>
        <v>NA</v>
      </c>
      <c r="N10" s="25" t="s">
        <v>749</v>
      </c>
      <c r="O10" s="25" t="s">
        <v>710</v>
      </c>
      <c r="P10" s="25" t="s">
        <v>706</v>
      </c>
      <c r="R10" s="23" t="s">
        <v>751</v>
      </c>
      <c r="S10" s="25" t="s">
        <v>244</v>
      </c>
      <c r="T10" s="25">
        <f>COUNTIFS(Database!J$2:J$783,$R$2,Database!W$2:W$783,S10)</f>
        <v>0</v>
      </c>
      <c r="U10" s="25" t="str">
        <f t="shared" si="4"/>
        <v>NA</v>
      </c>
      <c r="V10" s="25" t="s">
        <v>749</v>
      </c>
      <c r="W10" s="25" t="s">
        <v>713</v>
      </c>
      <c r="X10" s="25" t="s">
        <v>706</v>
      </c>
      <c r="Z10" s="23" t="s">
        <v>751</v>
      </c>
      <c r="AA10" s="25" t="s">
        <v>244</v>
      </c>
      <c r="AB10" s="25">
        <f>COUNTIFS(Database!J$2:J$783,$Z$2,Database!W$2:W$783,AA10)</f>
        <v>0</v>
      </c>
      <c r="AC10" s="36" t="str">
        <f>IFERROR(AB44/AB10,"NA")</f>
        <v>NA</v>
      </c>
      <c r="AD10" s="25" t="s">
        <v>749</v>
      </c>
      <c r="AE10" s="25" t="s">
        <v>715</v>
      </c>
      <c r="AF10" s="25" t="s">
        <v>706</v>
      </c>
      <c r="AH10" s="23" t="s">
        <v>751</v>
      </c>
      <c r="AI10" s="25" t="s">
        <v>244</v>
      </c>
      <c r="AJ10" s="25">
        <f>COUNTIFS(Database!J$2:J$783,$AH$2,Database!W$2:W$783,AI10)</f>
        <v>0</v>
      </c>
      <c r="AK10" s="36" t="str">
        <f t="shared" si="6"/>
        <v>NA</v>
      </c>
      <c r="AL10" s="25" t="s">
        <v>749</v>
      </c>
      <c r="AM10" s="25" t="s">
        <v>716</v>
      </c>
      <c r="AN10" s="25" t="s">
        <v>706</v>
      </c>
      <c r="AP10" s="23" t="s">
        <v>751</v>
      </c>
      <c r="AQ10" s="25" t="s">
        <v>244</v>
      </c>
      <c r="AR10" s="25">
        <f>COUNTIFS(Database!J$2:J$783,$AP$2,Database!W$2:W$783,AQ10)</f>
        <v>4</v>
      </c>
      <c r="AS10" s="25">
        <f t="shared" si="8"/>
        <v>0</v>
      </c>
      <c r="AT10" s="25" t="s">
        <v>749</v>
      </c>
      <c r="AU10" s="25" t="s">
        <v>717</v>
      </c>
      <c r="AV10" s="25" t="s">
        <v>706</v>
      </c>
      <c r="AX10" s="23" t="s">
        <v>751</v>
      </c>
      <c r="AY10" s="25" t="s">
        <v>244</v>
      </c>
      <c r="AZ10" s="25">
        <f>COUNTIFS(Database!J$2:J$783,$AX$2,Database!W$2:W$783,AY10)</f>
        <v>0</v>
      </c>
      <c r="BA10" s="36" t="str">
        <f t="shared" si="7"/>
        <v>NA</v>
      </c>
      <c r="BB10" s="25" t="s">
        <v>749</v>
      </c>
      <c r="BC10" s="25" t="s">
        <v>718</v>
      </c>
      <c r="BD10" s="25" t="s">
        <v>706</v>
      </c>
      <c r="BF10" s="23" t="s">
        <v>751</v>
      </c>
      <c r="BG10" s="25" t="s">
        <v>244</v>
      </c>
      <c r="BH10" s="58">
        <f>Exposure_Path_analytics!D10</f>
        <v>4</v>
      </c>
      <c r="BI10" s="46">
        <f t="shared" si="0"/>
        <v>4</v>
      </c>
      <c r="BJ10" s="57"/>
      <c r="BL10" s="23" t="s">
        <v>754</v>
      </c>
      <c r="BM10" s="31">
        <f>SUM(D28:D32)</f>
        <v>43</v>
      </c>
      <c r="BN10" s="29">
        <f>IFERROR(SUM(D62:D66)/BM10,"NA")</f>
        <v>0.53488372093023251</v>
      </c>
      <c r="BO10" s="29" t="s">
        <v>707</v>
      </c>
      <c r="BP10" s="29" t="s">
        <v>709</v>
      </c>
      <c r="BR10" s="23" t="s">
        <v>754</v>
      </c>
      <c r="BS10" s="31">
        <f>SUM(L28:L32)</f>
        <v>101</v>
      </c>
      <c r="BT10" s="29">
        <f>IFERROR(SUM(L62:L66)/BS10,"NA")</f>
        <v>0.42574257425742573</v>
      </c>
      <c r="BU10" s="29" t="s">
        <v>710</v>
      </c>
      <c r="BV10" s="29" t="s">
        <v>709</v>
      </c>
      <c r="BX10" s="23" t="s">
        <v>754</v>
      </c>
      <c r="BY10" s="31">
        <f>SUM(T28:T32)</f>
        <v>42</v>
      </c>
      <c r="BZ10" s="29">
        <f>IFERROR(SUM(T62:T66)/BY10,"NA")</f>
        <v>0.42857142857142855</v>
      </c>
      <c r="CA10" s="29" t="s">
        <v>713</v>
      </c>
      <c r="CB10" s="29" t="s">
        <v>709</v>
      </c>
      <c r="CD10" s="23" t="s">
        <v>754</v>
      </c>
      <c r="CE10" s="23">
        <f>SUM(AB28:AB32)</f>
        <v>7</v>
      </c>
      <c r="CF10" s="29">
        <f>IFERROR(SUM(AB62:AB66)/CE10,"NA")</f>
        <v>0</v>
      </c>
      <c r="CG10" s="29" t="s">
        <v>715</v>
      </c>
      <c r="CH10" s="29" t="s">
        <v>709</v>
      </c>
      <c r="CJ10" s="23" t="s">
        <v>754</v>
      </c>
      <c r="CK10" s="23">
        <f>SUM(AJ28:AJ32)</f>
        <v>19</v>
      </c>
      <c r="CL10" s="29">
        <f>IFERROR(SUM(AJ62:AJ66)/CK10,"NA")</f>
        <v>5.2631578947368418E-2</v>
      </c>
      <c r="CM10" s="29" t="s">
        <v>716</v>
      </c>
      <c r="CN10" s="29" t="s">
        <v>709</v>
      </c>
      <c r="CP10" s="23" t="s">
        <v>754</v>
      </c>
      <c r="CQ10" s="31">
        <f>SUM(AR28:AR32)</f>
        <v>3</v>
      </c>
      <c r="CR10" s="29">
        <f>IFERROR(SUM(AR62:AR66)/CQ10,"NA")</f>
        <v>0</v>
      </c>
      <c r="CS10" s="29" t="s">
        <v>717</v>
      </c>
      <c r="CT10" s="29" t="s">
        <v>709</v>
      </c>
      <c r="CV10" s="23" t="s">
        <v>754</v>
      </c>
      <c r="CW10" s="31">
        <f>SUM(AZ28:AZ32)</f>
        <v>90</v>
      </c>
      <c r="CX10" s="29">
        <f>IFERROR(SUM(AZ62:AZ66)/CW10,"NA")</f>
        <v>0.22222222222222221</v>
      </c>
      <c r="CY10" s="29" t="s">
        <v>718</v>
      </c>
      <c r="CZ10" s="29" t="s">
        <v>709</v>
      </c>
      <c r="DB10" s="23" t="s">
        <v>754</v>
      </c>
      <c r="DC10" s="46">
        <f>Exposure_Path_analytics!AD10</f>
        <v>305</v>
      </c>
      <c r="DD10" s="54">
        <f t="shared" si="1"/>
        <v>305</v>
      </c>
    </row>
    <row r="11" spans="1:109">
      <c r="B11" s="23" t="s">
        <v>751</v>
      </c>
      <c r="C11" s="25" t="s">
        <v>324</v>
      </c>
      <c r="D11" s="25">
        <f>COUNTIFS(Database!J$2:J$783,$B$2,Database!W$2:W$783,C11)</f>
        <v>2</v>
      </c>
      <c r="E11" s="25">
        <f t="shared" si="2"/>
        <v>1</v>
      </c>
      <c r="F11" s="25" t="s">
        <v>749</v>
      </c>
      <c r="G11" s="25" t="s">
        <v>707</v>
      </c>
      <c r="H11" s="25" t="s">
        <v>706</v>
      </c>
      <c r="J11" s="23" t="s">
        <v>751</v>
      </c>
      <c r="K11" s="25" t="s">
        <v>324</v>
      </c>
      <c r="L11" s="25">
        <f>COUNTIFS(Database!J$2:J$783,$J$2,Database!W$2:W$783,K11)</f>
        <v>1</v>
      </c>
      <c r="M11" s="25">
        <f t="shared" si="3"/>
        <v>1</v>
      </c>
      <c r="N11" s="25" t="s">
        <v>749</v>
      </c>
      <c r="O11" s="25" t="s">
        <v>710</v>
      </c>
      <c r="P11" s="25" t="s">
        <v>706</v>
      </c>
      <c r="R11" s="23" t="s">
        <v>751</v>
      </c>
      <c r="S11" s="25" t="s">
        <v>324</v>
      </c>
      <c r="T11" s="25">
        <f>COUNTIFS(Database!J$2:J$783,$R$2,Database!W$2:W$783,S11)</f>
        <v>2</v>
      </c>
      <c r="U11" s="25">
        <f t="shared" si="4"/>
        <v>0</v>
      </c>
      <c r="V11" s="25" t="s">
        <v>749</v>
      </c>
      <c r="W11" s="25" t="s">
        <v>713</v>
      </c>
      <c r="X11" s="25" t="s">
        <v>706</v>
      </c>
      <c r="Z11" s="23" t="s">
        <v>751</v>
      </c>
      <c r="AA11" s="25" t="s">
        <v>324</v>
      </c>
      <c r="AB11" s="25">
        <f>COUNTIFS(Database!J$2:J$783,$Z$2,Database!W$2:W$783,AA11)</f>
        <v>0</v>
      </c>
      <c r="AC11" s="36" t="str">
        <f t="shared" ref="AC11:AC37" si="9">IFERROR(AB45/AB11,"NA")</f>
        <v>NA</v>
      </c>
      <c r="AD11" s="25" t="s">
        <v>749</v>
      </c>
      <c r="AE11" s="25" t="s">
        <v>715</v>
      </c>
      <c r="AF11" s="25" t="s">
        <v>706</v>
      </c>
      <c r="AH11" s="23" t="s">
        <v>751</v>
      </c>
      <c r="AI11" s="25" t="s">
        <v>324</v>
      </c>
      <c r="AJ11" s="25">
        <f>COUNTIFS(Database!J$2:J$783,$AH$2,Database!W$2:W$783,AI11)</f>
        <v>0</v>
      </c>
      <c r="AK11" s="36" t="str">
        <f t="shared" si="6"/>
        <v>NA</v>
      </c>
      <c r="AL11" s="25" t="s">
        <v>749</v>
      </c>
      <c r="AM11" s="25" t="s">
        <v>716</v>
      </c>
      <c r="AN11" s="25" t="s">
        <v>706</v>
      </c>
      <c r="AP11" s="23" t="s">
        <v>751</v>
      </c>
      <c r="AQ11" s="25" t="s">
        <v>324</v>
      </c>
      <c r="AR11" s="25">
        <f>COUNTIFS(Database!J$2:J$783,$AP$2,Database!W$2:W$783,AQ11)</f>
        <v>0</v>
      </c>
      <c r="AS11" s="25" t="str">
        <f t="shared" si="8"/>
        <v>NA</v>
      </c>
      <c r="AT11" s="25" t="s">
        <v>749</v>
      </c>
      <c r="AU11" s="25" t="s">
        <v>717</v>
      </c>
      <c r="AV11" s="25" t="s">
        <v>706</v>
      </c>
      <c r="AX11" s="23" t="s">
        <v>751</v>
      </c>
      <c r="AY11" s="25" t="s">
        <v>324</v>
      </c>
      <c r="AZ11" s="25">
        <f>COUNTIFS(Database!J$2:J$783,$AX$2,Database!W$2:W$783,AY11)</f>
        <v>0</v>
      </c>
      <c r="BA11" s="36" t="str">
        <f t="shared" si="7"/>
        <v>NA</v>
      </c>
      <c r="BB11" s="25" t="s">
        <v>749</v>
      </c>
      <c r="BC11" s="25" t="s">
        <v>718</v>
      </c>
      <c r="BD11" s="25" t="s">
        <v>706</v>
      </c>
      <c r="BF11" s="23" t="s">
        <v>751</v>
      </c>
      <c r="BG11" s="25" t="s">
        <v>324</v>
      </c>
      <c r="BH11" s="58">
        <f>Exposure_Path_analytics!D11</f>
        <v>5</v>
      </c>
      <c r="BI11" s="46">
        <f t="shared" si="0"/>
        <v>5</v>
      </c>
      <c r="BJ11" s="57"/>
      <c r="BL11" s="24" t="s">
        <v>318</v>
      </c>
      <c r="BM11" s="34">
        <f>SUM(D33:D37)</f>
        <v>0</v>
      </c>
      <c r="BN11" s="28" t="str">
        <f>IFERROR(SUM(D67:D71)/BM11,"NA")</f>
        <v>NA</v>
      </c>
      <c r="BO11" s="28" t="s">
        <v>707</v>
      </c>
      <c r="BP11" s="28" t="s">
        <v>709</v>
      </c>
      <c r="BR11" s="24" t="s">
        <v>318</v>
      </c>
      <c r="BS11" s="34">
        <f>SUM(L33:L37)</f>
        <v>26</v>
      </c>
      <c r="BT11" s="28">
        <f>IFERROR(SUM(L67:L71)/BS11,"NA")</f>
        <v>0.30769230769230771</v>
      </c>
      <c r="BU11" s="28" t="s">
        <v>710</v>
      </c>
      <c r="BV11" s="28" t="s">
        <v>709</v>
      </c>
      <c r="BX11" s="24" t="s">
        <v>318</v>
      </c>
      <c r="BY11" s="35">
        <f>SUM(T33:T37)</f>
        <v>24</v>
      </c>
      <c r="BZ11" s="28">
        <f>IFERROR(SUM(T67:T71)/BY11,"NA")</f>
        <v>0.29166666666666669</v>
      </c>
      <c r="CA11" s="28" t="s">
        <v>713</v>
      </c>
      <c r="CB11" s="28" t="s">
        <v>709</v>
      </c>
      <c r="CD11" s="24" t="s">
        <v>318</v>
      </c>
      <c r="CE11" s="24">
        <f>SUM(AB33:AB37)</f>
        <v>0</v>
      </c>
      <c r="CF11" s="28" t="str">
        <f>IFERROR(SUM(AB67:AB71)/CE11,"NA")</f>
        <v>NA</v>
      </c>
      <c r="CG11" s="28" t="s">
        <v>715</v>
      </c>
      <c r="CH11" s="28" t="s">
        <v>709</v>
      </c>
      <c r="CJ11" s="24" t="s">
        <v>318</v>
      </c>
      <c r="CK11" s="24">
        <f>SUM(AJ33:AJ37)</f>
        <v>0</v>
      </c>
      <c r="CL11" s="28" t="str">
        <f>IFERROR(SUM(AJ67:AJ71)/CK11,"NA")</f>
        <v>NA</v>
      </c>
      <c r="CM11" s="28" t="s">
        <v>716</v>
      </c>
      <c r="CN11" s="28" t="s">
        <v>709</v>
      </c>
      <c r="CP11" s="24" t="s">
        <v>318</v>
      </c>
      <c r="CQ11" s="30">
        <f>SUM(AR33:AR37)</f>
        <v>0</v>
      </c>
      <c r="CR11" s="28" t="str">
        <f>IFERROR(SUM(AR67:AR71)/CQ11,"NA")</f>
        <v>NA</v>
      </c>
      <c r="CS11" s="28" t="s">
        <v>717</v>
      </c>
      <c r="CT11" s="28" t="s">
        <v>709</v>
      </c>
      <c r="CV11" s="24" t="s">
        <v>318</v>
      </c>
      <c r="CW11" s="30">
        <f>SUM(AZ33:AZ37)</f>
        <v>1</v>
      </c>
      <c r="CX11" s="28">
        <f>IFERROR(SUM(AZ67:AZ71)/CW11,"NA")</f>
        <v>0</v>
      </c>
      <c r="CY11" s="28" t="s">
        <v>718</v>
      </c>
      <c r="CZ11" s="28" t="s">
        <v>709</v>
      </c>
      <c r="DB11" s="24" t="s">
        <v>318</v>
      </c>
      <c r="DC11" s="45">
        <f>Exposure_Path_analytics!AD11</f>
        <v>51</v>
      </c>
      <c r="DD11" s="52">
        <f t="shared" si="1"/>
        <v>51</v>
      </c>
    </row>
    <row r="12" spans="1:109">
      <c r="B12" s="23" t="s">
        <v>751</v>
      </c>
      <c r="C12" s="25" t="s">
        <v>272</v>
      </c>
      <c r="D12" s="32">
        <f>COUNTIFS(Database!J$2:J$783,$B$2,Database!W$2:W$783,C12)</f>
        <v>8</v>
      </c>
      <c r="E12" s="25">
        <f t="shared" si="2"/>
        <v>1</v>
      </c>
      <c r="F12" s="25" t="s">
        <v>749</v>
      </c>
      <c r="G12" s="25" t="s">
        <v>707</v>
      </c>
      <c r="H12" s="25" t="s">
        <v>706</v>
      </c>
      <c r="J12" s="23" t="s">
        <v>751</v>
      </c>
      <c r="K12" s="25" t="s">
        <v>272</v>
      </c>
      <c r="L12" s="33">
        <f>COUNTIFS(Database!J$2:J$783,$J$2,Database!W$2:W$783,K12)</f>
        <v>9</v>
      </c>
      <c r="M12" s="25">
        <f t="shared" si="3"/>
        <v>0.33333333333333331</v>
      </c>
      <c r="N12" s="25" t="s">
        <v>749</v>
      </c>
      <c r="O12" s="25" t="s">
        <v>710</v>
      </c>
      <c r="P12" s="25" t="s">
        <v>706</v>
      </c>
      <c r="R12" s="23" t="s">
        <v>751</v>
      </c>
      <c r="S12" s="25" t="s">
        <v>272</v>
      </c>
      <c r="T12" s="25">
        <f>COUNTIFS(Database!J$2:J$783,$R$2,Database!W$2:W$783,S12)</f>
        <v>0</v>
      </c>
      <c r="U12" s="25" t="str">
        <f t="shared" si="4"/>
        <v>NA</v>
      </c>
      <c r="V12" s="25" t="s">
        <v>749</v>
      </c>
      <c r="W12" s="25" t="s">
        <v>713</v>
      </c>
      <c r="X12" s="25" t="s">
        <v>706</v>
      </c>
      <c r="Z12" s="23" t="s">
        <v>751</v>
      </c>
      <c r="AA12" s="25" t="s">
        <v>272</v>
      </c>
      <c r="AB12" s="25">
        <f>COUNTIFS(Database!J$2:J$783,$Z$2,Database!W$2:W$783,AA12)</f>
        <v>3</v>
      </c>
      <c r="AC12" s="36">
        <f t="shared" si="9"/>
        <v>0</v>
      </c>
      <c r="AD12" s="25" t="s">
        <v>749</v>
      </c>
      <c r="AE12" s="25" t="s">
        <v>715</v>
      </c>
      <c r="AF12" s="25" t="s">
        <v>706</v>
      </c>
      <c r="AH12" s="23" t="s">
        <v>751</v>
      </c>
      <c r="AI12" s="25" t="s">
        <v>272</v>
      </c>
      <c r="AJ12" s="25">
        <f>COUNTIFS(Database!J$2:J$783,$AH$2,Database!W$2:W$783,AI12)</f>
        <v>0</v>
      </c>
      <c r="AK12" s="36" t="str">
        <f t="shared" si="6"/>
        <v>NA</v>
      </c>
      <c r="AL12" s="25" t="s">
        <v>749</v>
      </c>
      <c r="AM12" s="25" t="s">
        <v>716</v>
      </c>
      <c r="AN12" s="25" t="s">
        <v>706</v>
      </c>
      <c r="AP12" s="23" t="s">
        <v>751</v>
      </c>
      <c r="AQ12" s="25" t="s">
        <v>272</v>
      </c>
      <c r="AR12" s="25">
        <f>COUNTIFS(Database!J$2:J$783,$AP$2,Database!W$2:W$783,AQ12)</f>
        <v>3</v>
      </c>
      <c r="AS12" s="25">
        <f t="shared" si="8"/>
        <v>1</v>
      </c>
      <c r="AT12" s="25" t="s">
        <v>749</v>
      </c>
      <c r="AU12" s="25" t="s">
        <v>717</v>
      </c>
      <c r="AV12" s="25" t="s">
        <v>706</v>
      </c>
      <c r="AX12" s="23" t="s">
        <v>751</v>
      </c>
      <c r="AY12" s="25" t="s">
        <v>272</v>
      </c>
      <c r="AZ12" s="25">
        <f>COUNTIFS(Database!J$2:J$783,$AX$2,Database!W$2:W$783,AY12)</f>
        <v>4</v>
      </c>
      <c r="BA12" s="36">
        <f t="shared" si="7"/>
        <v>1</v>
      </c>
      <c r="BB12" s="25" t="s">
        <v>749</v>
      </c>
      <c r="BC12" s="25" t="s">
        <v>718</v>
      </c>
      <c r="BD12" s="25" t="s">
        <v>706</v>
      </c>
      <c r="BF12" s="23" t="s">
        <v>751</v>
      </c>
      <c r="BG12" s="25" t="s">
        <v>272</v>
      </c>
      <c r="BH12" s="58">
        <f>Exposure_Path_analytics!D12</f>
        <v>27</v>
      </c>
      <c r="BI12" s="46">
        <f t="shared" si="0"/>
        <v>27</v>
      </c>
      <c r="BJ12" s="57"/>
    </row>
    <row r="13" spans="1:109">
      <c r="B13" s="23" t="s">
        <v>751</v>
      </c>
      <c r="C13" s="25" t="s">
        <v>325</v>
      </c>
      <c r="D13" s="25">
        <f>COUNTIFS(Database!J$2:J$783,$B$2,Database!W$2:W$783,C13)</f>
        <v>16</v>
      </c>
      <c r="E13" s="25">
        <f t="shared" si="2"/>
        <v>0.6875</v>
      </c>
      <c r="F13" s="25" t="s">
        <v>749</v>
      </c>
      <c r="G13" s="25" t="s">
        <v>707</v>
      </c>
      <c r="H13" s="25" t="s">
        <v>706</v>
      </c>
      <c r="J13" s="23" t="s">
        <v>751</v>
      </c>
      <c r="K13" s="25" t="s">
        <v>325</v>
      </c>
      <c r="L13" s="25">
        <f>COUNTIFS(Database!J$2:J$783,$J$2,Database!W$2:W$783,K13)</f>
        <v>11</v>
      </c>
      <c r="M13" s="25">
        <f t="shared" si="3"/>
        <v>0.45454545454545453</v>
      </c>
      <c r="N13" s="25" t="s">
        <v>749</v>
      </c>
      <c r="O13" s="25" t="s">
        <v>710</v>
      </c>
      <c r="P13" s="25" t="s">
        <v>706</v>
      </c>
      <c r="R13" s="23" t="s">
        <v>751</v>
      </c>
      <c r="S13" s="25" t="s">
        <v>325</v>
      </c>
      <c r="T13" s="25">
        <f>COUNTIFS(Database!J$2:J$783,$R$2,Database!W$2:W$783,S13)</f>
        <v>3</v>
      </c>
      <c r="U13" s="25">
        <f t="shared" si="4"/>
        <v>0.33333333333333331</v>
      </c>
      <c r="V13" s="25" t="s">
        <v>749</v>
      </c>
      <c r="W13" s="25" t="s">
        <v>713</v>
      </c>
      <c r="X13" s="25" t="s">
        <v>706</v>
      </c>
      <c r="Z13" s="23" t="s">
        <v>751</v>
      </c>
      <c r="AA13" s="25" t="s">
        <v>325</v>
      </c>
      <c r="AB13" s="25">
        <f>COUNTIFS(Database!J$2:J$783,$Z$2,Database!W$2:W$783,AA13)</f>
        <v>0</v>
      </c>
      <c r="AC13" s="36" t="str">
        <f t="shared" si="9"/>
        <v>NA</v>
      </c>
      <c r="AD13" s="25" t="s">
        <v>749</v>
      </c>
      <c r="AE13" s="25" t="s">
        <v>715</v>
      </c>
      <c r="AF13" s="25" t="s">
        <v>706</v>
      </c>
      <c r="AH13" s="23" t="s">
        <v>751</v>
      </c>
      <c r="AI13" s="25" t="s">
        <v>325</v>
      </c>
      <c r="AJ13" s="25">
        <f>COUNTIFS(Database!J$2:J$783,$AH$2,Database!W$2:W$783,AI13)</f>
        <v>2</v>
      </c>
      <c r="AK13" s="36">
        <f t="shared" si="6"/>
        <v>0</v>
      </c>
      <c r="AL13" s="25" t="s">
        <v>749</v>
      </c>
      <c r="AM13" s="25" t="s">
        <v>716</v>
      </c>
      <c r="AN13" s="25" t="s">
        <v>706</v>
      </c>
      <c r="AP13" s="23" t="s">
        <v>751</v>
      </c>
      <c r="AQ13" s="25" t="s">
        <v>325</v>
      </c>
      <c r="AR13" s="25">
        <f>COUNTIFS(Database!J$2:J$783,$AP$2,Database!W$2:W$783,AQ13)</f>
        <v>0</v>
      </c>
      <c r="AS13" s="25" t="str">
        <f t="shared" si="8"/>
        <v>NA</v>
      </c>
      <c r="AT13" s="25" t="s">
        <v>749</v>
      </c>
      <c r="AU13" s="25" t="s">
        <v>717</v>
      </c>
      <c r="AV13" s="25" t="s">
        <v>706</v>
      </c>
      <c r="AX13" s="23" t="s">
        <v>751</v>
      </c>
      <c r="AY13" s="25" t="s">
        <v>325</v>
      </c>
      <c r="AZ13" s="25">
        <f>COUNTIFS(Database!J$2:J$783,$AX$2,Database!W$2:W$783,AY13)</f>
        <v>4</v>
      </c>
      <c r="BA13" s="36">
        <f t="shared" si="7"/>
        <v>1</v>
      </c>
      <c r="BB13" s="25" t="s">
        <v>749</v>
      </c>
      <c r="BC13" s="25" t="s">
        <v>718</v>
      </c>
      <c r="BD13" s="25" t="s">
        <v>706</v>
      </c>
      <c r="BF13" s="23" t="s">
        <v>751</v>
      </c>
      <c r="BG13" s="25" t="s">
        <v>325</v>
      </c>
      <c r="BH13" s="58">
        <f>Exposure_Path_analytics!D13</f>
        <v>36</v>
      </c>
      <c r="BI13" s="46">
        <f t="shared" si="0"/>
        <v>36</v>
      </c>
      <c r="BJ13" s="57"/>
    </row>
    <row r="14" spans="1:109">
      <c r="B14" s="23" t="s">
        <v>751</v>
      </c>
      <c r="C14" s="25" t="s">
        <v>273</v>
      </c>
      <c r="D14" s="25">
        <f>COUNTIFS(Database!J$2:J$783,$B$2,Database!W$2:W$783,C14)</f>
        <v>1</v>
      </c>
      <c r="E14" s="25">
        <f t="shared" si="2"/>
        <v>1</v>
      </c>
      <c r="F14" s="25" t="s">
        <v>749</v>
      </c>
      <c r="G14" s="25" t="s">
        <v>707</v>
      </c>
      <c r="H14" s="25" t="s">
        <v>706</v>
      </c>
      <c r="J14" s="23" t="s">
        <v>751</v>
      </c>
      <c r="K14" s="25" t="s">
        <v>273</v>
      </c>
      <c r="L14" s="25">
        <f>COUNTIFS(Database!J$2:J$783,$J$2,Database!W$2:W$783,K14)</f>
        <v>1</v>
      </c>
      <c r="M14" s="25">
        <f t="shared" si="3"/>
        <v>1</v>
      </c>
      <c r="N14" s="25" t="s">
        <v>749</v>
      </c>
      <c r="O14" s="25" t="s">
        <v>710</v>
      </c>
      <c r="P14" s="25" t="s">
        <v>706</v>
      </c>
      <c r="R14" s="23" t="s">
        <v>751</v>
      </c>
      <c r="S14" s="25" t="s">
        <v>273</v>
      </c>
      <c r="T14" s="25">
        <f>COUNTIFS(Database!J$2:J$783,$R$2,Database!W$2:W$783,S14)</f>
        <v>0</v>
      </c>
      <c r="U14" s="25" t="str">
        <f t="shared" si="4"/>
        <v>NA</v>
      </c>
      <c r="V14" s="25" t="s">
        <v>749</v>
      </c>
      <c r="W14" s="25" t="s">
        <v>713</v>
      </c>
      <c r="X14" s="25" t="s">
        <v>706</v>
      </c>
      <c r="Z14" s="23" t="s">
        <v>751</v>
      </c>
      <c r="AA14" s="25" t="s">
        <v>273</v>
      </c>
      <c r="AB14" s="25">
        <f>COUNTIFS(Database!J$2:J$783,$Z$2,Database!W$2:W$783,AA14)</f>
        <v>0</v>
      </c>
      <c r="AC14" s="36" t="str">
        <f t="shared" si="9"/>
        <v>NA</v>
      </c>
      <c r="AD14" s="25" t="s">
        <v>749</v>
      </c>
      <c r="AE14" s="25" t="s">
        <v>715</v>
      </c>
      <c r="AF14" s="25" t="s">
        <v>706</v>
      </c>
      <c r="AH14" s="23" t="s">
        <v>751</v>
      </c>
      <c r="AI14" s="25" t="s">
        <v>273</v>
      </c>
      <c r="AJ14" s="25">
        <f>COUNTIFS(Database!J$2:J$783,$AH$2,Database!W$2:W$783,AI14)</f>
        <v>0</v>
      </c>
      <c r="AK14" s="36" t="str">
        <f t="shared" si="6"/>
        <v>NA</v>
      </c>
      <c r="AL14" s="25" t="s">
        <v>749</v>
      </c>
      <c r="AM14" s="25" t="s">
        <v>716</v>
      </c>
      <c r="AN14" s="25" t="s">
        <v>706</v>
      </c>
      <c r="AP14" s="23" t="s">
        <v>751</v>
      </c>
      <c r="AQ14" s="25" t="s">
        <v>273</v>
      </c>
      <c r="AR14" s="25">
        <f>COUNTIFS(Database!J$2:J$783,$AP$2,Database!W$2:W$783,AQ14)</f>
        <v>0</v>
      </c>
      <c r="AS14" s="25" t="str">
        <f t="shared" si="8"/>
        <v>NA</v>
      </c>
      <c r="AT14" s="25" t="s">
        <v>749</v>
      </c>
      <c r="AU14" s="25" t="s">
        <v>717</v>
      </c>
      <c r="AV14" s="25" t="s">
        <v>706</v>
      </c>
      <c r="AX14" s="23" t="s">
        <v>751</v>
      </c>
      <c r="AY14" s="25" t="s">
        <v>273</v>
      </c>
      <c r="AZ14" s="25">
        <f>COUNTIFS(Database!J$2:J$783,$AX$2,Database!W$2:W$783,AY14)</f>
        <v>0</v>
      </c>
      <c r="BA14" s="36" t="str">
        <f t="shared" si="7"/>
        <v>NA</v>
      </c>
      <c r="BB14" s="25" t="s">
        <v>749</v>
      </c>
      <c r="BC14" s="25" t="s">
        <v>718</v>
      </c>
      <c r="BD14" s="25" t="s">
        <v>706</v>
      </c>
      <c r="BF14" s="23" t="s">
        <v>751</v>
      </c>
      <c r="BG14" s="25" t="s">
        <v>273</v>
      </c>
      <c r="BH14" s="58">
        <f>Exposure_Path_analytics!D14</f>
        <v>2</v>
      </c>
      <c r="BI14" s="46">
        <f t="shared" si="0"/>
        <v>2</v>
      </c>
      <c r="BJ14" s="57"/>
      <c r="BY14" s="37"/>
      <c r="BZ14" s="37"/>
      <c r="CA14" s="37"/>
      <c r="CB14" s="37"/>
      <c r="CC14" s="37"/>
      <c r="CE14" s="37"/>
      <c r="CF14" s="37"/>
      <c r="CG14" s="37"/>
      <c r="CH14" s="37"/>
      <c r="CI14" s="37"/>
      <c r="CK14" s="37"/>
      <c r="CL14" s="37"/>
      <c r="CM14" s="37"/>
      <c r="CN14" s="37"/>
      <c r="CR14" s="37"/>
      <c r="CS14" s="37"/>
      <c r="CT14" s="37"/>
      <c r="CU14" s="37"/>
      <c r="CW14" s="37"/>
      <c r="CX14" s="37"/>
      <c r="CY14" s="37"/>
    </row>
    <row r="15" spans="1:109">
      <c r="B15" s="23" t="s">
        <v>751</v>
      </c>
      <c r="C15" s="25" t="s">
        <v>233</v>
      </c>
      <c r="D15" s="25">
        <f>COUNTIFS(Database!J$2:J$783,$B$2,Database!W$2:W$783,C15)</f>
        <v>2</v>
      </c>
      <c r="E15" s="25">
        <f t="shared" si="2"/>
        <v>0</v>
      </c>
      <c r="F15" s="25" t="s">
        <v>749</v>
      </c>
      <c r="G15" s="25" t="s">
        <v>707</v>
      </c>
      <c r="H15" s="25" t="s">
        <v>706</v>
      </c>
      <c r="J15" s="23" t="s">
        <v>751</v>
      </c>
      <c r="K15" s="25" t="s">
        <v>233</v>
      </c>
      <c r="L15" s="25">
        <f>COUNTIFS(Database!J$2:J$783,$J$2,Database!W$2:W$783,K15)</f>
        <v>0</v>
      </c>
      <c r="M15" s="25" t="str">
        <f t="shared" si="3"/>
        <v>NA</v>
      </c>
      <c r="N15" s="25" t="s">
        <v>749</v>
      </c>
      <c r="O15" s="25" t="s">
        <v>710</v>
      </c>
      <c r="P15" s="25" t="s">
        <v>706</v>
      </c>
      <c r="R15" s="23" t="s">
        <v>751</v>
      </c>
      <c r="S15" s="25" t="s">
        <v>233</v>
      </c>
      <c r="T15" s="25">
        <f>COUNTIFS(Database!J$2:J$783,$R$2,Database!W$2:W$783,S15)</f>
        <v>2</v>
      </c>
      <c r="U15" s="25">
        <f t="shared" si="4"/>
        <v>0.5</v>
      </c>
      <c r="V15" s="25" t="s">
        <v>749</v>
      </c>
      <c r="W15" s="25" t="s">
        <v>713</v>
      </c>
      <c r="X15" s="25" t="s">
        <v>706</v>
      </c>
      <c r="Z15" s="23" t="s">
        <v>751</v>
      </c>
      <c r="AA15" s="25" t="s">
        <v>233</v>
      </c>
      <c r="AB15" s="25">
        <f>COUNTIFS(Database!J$2:J$783,$Z$2,Database!W$2:W$783,AA15)</f>
        <v>0</v>
      </c>
      <c r="AC15" s="36" t="str">
        <f t="shared" si="9"/>
        <v>NA</v>
      </c>
      <c r="AD15" s="25" t="s">
        <v>749</v>
      </c>
      <c r="AE15" s="25" t="s">
        <v>715</v>
      </c>
      <c r="AF15" s="25" t="s">
        <v>706</v>
      </c>
      <c r="AH15" s="23" t="s">
        <v>751</v>
      </c>
      <c r="AI15" s="25" t="s">
        <v>233</v>
      </c>
      <c r="AJ15" s="25">
        <f>COUNTIFS(Database!J$2:J$783,$AH$2,Database!W$2:W$783,AI15)</f>
        <v>0</v>
      </c>
      <c r="AK15" s="36" t="str">
        <f t="shared" si="6"/>
        <v>NA</v>
      </c>
      <c r="AL15" s="25" t="s">
        <v>749</v>
      </c>
      <c r="AM15" s="25" t="s">
        <v>716</v>
      </c>
      <c r="AN15" s="25" t="s">
        <v>706</v>
      </c>
      <c r="AP15" s="23" t="s">
        <v>751</v>
      </c>
      <c r="AQ15" s="25" t="s">
        <v>233</v>
      </c>
      <c r="AR15" s="25">
        <f>COUNTIFS(Database!J$2:J$783,$AP$2,Database!W$2:W$783,AQ15)</f>
        <v>0</v>
      </c>
      <c r="AS15" s="25" t="str">
        <f t="shared" si="8"/>
        <v>NA</v>
      </c>
      <c r="AT15" s="25" t="s">
        <v>749</v>
      </c>
      <c r="AU15" s="25" t="s">
        <v>717</v>
      </c>
      <c r="AV15" s="25" t="s">
        <v>706</v>
      </c>
      <c r="AX15" s="23" t="s">
        <v>751</v>
      </c>
      <c r="AY15" s="25" t="s">
        <v>233</v>
      </c>
      <c r="AZ15" s="25">
        <f>COUNTIFS(Database!J$2:J$783,$AX$2,Database!W$2:W$783,AY15)</f>
        <v>2</v>
      </c>
      <c r="BA15" s="36">
        <f t="shared" si="7"/>
        <v>1</v>
      </c>
      <c r="BB15" s="25" t="s">
        <v>749</v>
      </c>
      <c r="BC15" s="25" t="s">
        <v>718</v>
      </c>
      <c r="BD15" s="25" t="s">
        <v>706</v>
      </c>
      <c r="BF15" s="23" t="s">
        <v>751</v>
      </c>
      <c r="BG15" s="25" t="s">
        <v>233</v>
      </c>
      <c r="BH15" s="58">
        <f>Exposure_Path_analytics!D15</f>
        <v>6</v>
      </c>
      <c r="BI15" s="46">
        <f t="shared" si="0"/>
        <v>6</v>
      </c>
      <c r="BJ15" s="57"/>
      <c r="BY15" s="37"/>
      <c r="BZ15" s="37"/>
      <c r="CA15" s="37"/>
      <c r="CB15" s="37"/>
      <c r="CC15" s="37"/>
      <c r="CE15" s="37"/>
      <c r="CF15" s="37"/>
      <c r="CG15" s="37"/>
      <c r="CH15" s="37"/>
      <c r="CI15" s="37"/>
      <c r="CK15" s="37"/>
      <c r="CL15" s="37"/>
      <c r="CM15" s="37"/>
      <c r="CN15" s="37"/>
      <c r="CO15" s="37"/>
      <c r="CQ15" s="37"/>
      <c r="CR15" s="37"/>
      <c r="CS15" s="37"/>
      <c r="CT15" s="37"/>
      <c r="CU15" s="37"/>
      <c r="CW15" s="37"/>
      <c r="CX15" s="37"/>
      <c r="CY15" s="37"/>
      <c r="CZ15" s="37"/>
      <c r="DA15" s="37"/>
      <c r="DE15" s="37"/>
    </row>
    <row r="16" spans="1:109">
      <c r="B16" s="24" t="s">
        <v>752</v>
      </c>
      <c r="C16" s="24" t="s">
        <v>326</v>
      </c>
      <c r="D16" s="24">
        <f>COUNTIFS(Database!J$2:J$783,$B$2,Database!W$2:W$783,C16)</f>
        <v>0</v>
      </c>
      <c r="E16" s="24" t="str">
        <f t="shared" si="2"/>
        <v>NA</v>
      </c>
      <c r="F16" s="24" t="s">
        <v>749</v>
      </c>
      <c r="G16" s="24" t="s">
        <v>707</v>
      </c>
      <c r="H16" s="24" t="s">
        <v>706</v>
      </c>
      <c r="J16" s="24" t="s">
        <v>752</v>
      </c>
      <c r="K16" s="24" t="s">
        <v>326</v>
      </c>
      <c r="L16" s="24">
        <f>COUNTIFS(Database!J$2:J$783,$J$2,Database!W$2:W$783,K16)</f>
        <v>0</v>
      </c>
      <c r="M16" s="24" t="str">
        <f t="shared" si="3"/>
        <v>NA</v>
      </c>
      <c r="N16" s="24" t="s">
        <v>749</v>
      </c>
      <c r="O16" s="24" t="s">
        <v>710</v>
      </c>
      <c r="P16" s="24" t="s">
        <v>706</v>
      </c>
      <c r="R16" s="24" t="s">
        <v>752</v>
      </c>
      <c r="S16" s="24" t="s">
        <v>326</v>
      </c>
      <c r="T16" s="24">
        <f>COUNTIFS(Database!J$2:J$783,$R$2,Database!W$2:W$783,S16)</f>
        <v>0</v>
      </c>
      <c r="U16" s="24" t="str">
        <f t="shared" si="4"/>
        <v>NA</v>
      </c>
      <c r="V16" s="24" t="s">
        <v>749</v>
      </c>
      <c r="W16" s="24" t="s">
        <v>713</v>
      </c>
      <c r="X16" s="24" t="s">
        <v>706</v>
      </c>
      <c r="Z16" s="24" t="s">
        <v>752</v>
      </c>
      <c r="AA16" s="24" t="s">
        <v>326</v>
      </c>
      <c r="AB16" s="24">
        <f>COUNTIFS(Database!J$2:J$783,$Z$2,Database!W$2:W$783,AA16)</f>
        <v>0</v>
      </c>
      <c r="AC16" s="28" t="str">
        <f t="shared" si="9"/>
        <v>NA</v>
      </c>
      <c r="AD16" s="24" t="s">
        <v>749</v>
      </c>
      <c r="AE16" s="24" t="s">
        <v>715</v>
      </c>
      <c r="AF16" s="24" t="s">
        <v>706</v>
      </c>
      <c r="AH16" s="24" t="s">
        <v>752</v>
      </c>
      <c r="AI16" s="24" t="s">
        <v>326</v>
      </c>
      <c r="AJ16" s="24">
        <f>COUNTIFS(Database!J$2:J$783,$AH$2,Database!W$2:W$783,AI16)</f>
        <v>0</v>
      </c>
      <c r="AK16" s="28" t="str">
        <f t="shared" si="6"/>
        <v>NA</v>
      </c>
      <c r="AL16" s="24" t="s">
        <v>749</v>
      </c>
      <c r="AM16" s="24" t="s">
        <v>716</v>
      </c>
      <c r="AN16" s="24" t="s">
        <v>706</v>
      </c>
      <c r="AP16" s="24" t="s">
        <v>752</v>
      </c>
      <c r="AQ16" s="24" t="s">
        <v>326</v>
      </c>
      <c r="AR16" s="24">
        <f>COUNTIFS(Database!J$2:J$783,$AP$2,Database!W$2:W$783,AQ16)</f>
        <v>0</v>
      </c>
      <c r="AS16" s="24" t="str">
        <f t="shared" si="8"/>
        <v>NA</v>
      </c>
      <c r="AT16" s="24" t="s">
        <v>749</v>
      </c>
      <c r="AU16" s="24" t="s">
        <v>717</v>
      </c>
      <c r="AV16" s="24" t="s">
        <v>706</v>
      </c>
      <c r="AX16" s="24" t="s">
        <v>752</v>
      </c>
      <c r="AY16" s="24" t="s">
        <v>326</v>
      </c>
      <c r="AZ16" s="24">
        <f>COUNTIFS(Database!J$2:J$783,$AX$2,Database!W$2:W$783,AY16)</f>
        <v>13</v>
      </c>
      <c r="BA16" s="28">
        <f t="shared" si="7"/>
        <v>7.6923076923076927E-2</v>
      </c>
      <c r="BB16" s="24" t="s">
        <v>749</v>
      </c>
      <c r="BC16" s="24" t="s">
        <v>718</v>
      </c>
      <c r="BD16" s="24" t="s">
        <v>706</v>
      </c>
      <c r="BF16" s="24" t="s">
        <v>752</v>
      </c>
      <c r="BG16" s="24" t="s">
        <v>326</v>
      </c>
      <c r="BH16" s="47">
        <f>Exposure_Path_analytics!D16</f>
        <v>13</v>
      </c>
      <c r="BI16" s="45">
        <f t="shared" si="0"/>
        <v>13</v>
      </c>
      <c r="BJ16" s="57"/>
      <c r="BY16" s="37"/>
      <c r="BZ16" s="37"/>
      <c r="CA16" s="37"/>
      <c r="CB16" s="37"/>
      <c r="CC16" s="37"/>
      <c r="CE16" s="37"/>
      <c r="CF16" s="37"/>
      <c r="CG16" s="37"/>
      <c r="CH16" s="37"/>
      <c r="CI16" s="37"/>
      <c r="CK16" s="37"/>
      <c r="CL16" s="37"/>
      <c r="CM16" s="37"/>
      <c r="CN16" s="37"/>
      <c r="CO16" s="37"/>
      <c r="CQ16" s="37"/>
      <c r="CR16" s="37"/>
      <c r="CS16" s="37"/>
      <c r="CT16" s="37"/>
      <c r="CU16" s="37"/>
      <c r="CW16" s="37"/>
      <c r="CX16" s="37"/>
      <c r="CY16" s="37"/>
      <c r="CZ16" s="37"/>
      <c r="DA16" s="37"/>
      <c r="DE16" s="37"/>
    </row>
    <row r="17" spans="2:109">
      <c r="B17" s="24" t="s">
        <v>752</v>
      </c>
      <c r="C17" s="24" t="s">
        <v>327</v>
      </c>
      <c r="D17" s="24">
        <f>COUNTIFS(Database!J$2:J$783,$B$2,Database!W$2:W$783,C17)</f>
        <v>6</v>
      </c>
      <c r="E17" s="24">
        <f t="shared" si="2"/>
        <v>0.5</v>
      </c>
      <c r="F17" s="24" t="s">
        <v>749</v>
      </c>
      <c r="G17" s="24" t="s">
        <v>707</v>
      </c>
      <c r="H17" s="24" t="s">
        <v>706</v>
      </c>
      <c r="J17" s="24" t="s">
        <v>752</v>
      </c>
      <c r="K17" s="24" t="s">
        <v>327</v>
      </c>
      <c r="L17" s="24">
        <f>COUNTIFS(Database!J$2:J$783,$J$2,Database!W$2:W$783,K17)</f>
        <v>0</v>
      </c>
      <c r="M17" s="24" t="str">
        <f t="shared" si="3"/>
        <v>NA</v>
      </c>
      <c r="N17" s="24" t="s">
        <v>749</v>
      </c>
      <c r="O17" s="24" t="s">
        <v>710</v>
      </c>
      <c r="P17" s="24" t="s">
        <v>706</v>
      </c>
      <c r="R17" s="24" t="s">
        <v>752</v>
      </c>
      <c r="S17" s="24" t="s">
        <v>327</v>
      </c>
      <c r="T17" s="24">
        <f>COUNTIFS(Database!J$2:J$783,$R$2,Database!W$2:W$783,S17)</f>
        <v>0</v>
      </c>
      <c r="U17" s="24" t="str">
        <f t="shared" si="4"/>
        <v>NA</v>
      </c>
      <c r="V17" s="24" t="s">
        <v>749</v>
      </c>
      <c r="W17" s="24" t="s">
        <v>713</v>
      </c>
      <c r="X17" s="24" t="s">
        <v>706</v>
      </c>
      <c r="Z17" s="24" t="s">
        <v>752</v>
      </c>
      <c r="AA17" s="24" t="s">
        <v>327</v>
      </c>
      <c r="AB17" s="24">
        <f>COUNTIFS(Database!J$2:J$783,$Z$2,Database!W$2:W$783,AA17)</f>
        <v>0</v>
      </c>
      <c r="AC17" s="28" t="str">
        <f t="shared" si="9"/>
        <v>NA</v>
      </c>
      <c r="AD17" s="24" t="s">
        <v>749</v>
      </c>
      <c r="AE17" s="24" t="s">
        <v>715</v>
      </c>
      <c r="AF17" s="24" t="s">
        <v>706</v>
      </c>
      <c r="AH17" s="24" t="s">
        <v>752</v>
      </c>
      <c r="AI17" s="24" t="s">
        <v>327</v>
      </c>
      <c r="AJ17" s="24">
        <f>COUNTIFS(Database!J$2:J$783,$AH$2,Database!W$2:W$783,AI17)</f>
        <v>0</v>
      </c>
      <c r="AK17" s="28" t="str">
        <f t="shared" si="6"/>
        <v>NA</v>
      </c>
      <c r="AL17" s="24" t="s">
        <v>749</v>
      </c>
      <c r="AM17" s="24" t="s">
        <v>716</v>
      </c>
      <c r="AN17" s="24" t="s">
        <v>706</v>
      </c>
      <c r="AP17" s="24" t="s">
        <v>752</v>
      </c>
      <c r="AQ17" s="24" t="s">
        <v>327</v>
      </c>
      <c r="AR17" s="24">
        <f>COUNTIFS(Database!J$2:J$783,$AP$2,Database!W$2:W$783,AQ17)</f>
        <v>0</v>
      </c>
      <c r="AS17" s="24" t="str">
        <f t="shared" si="8"/>
        <v>NA</v>
      </c>
      <c r="AT17" s="24" t="s">
        <v>749</v>
      </c>
      <c r="AU17" s="24" t="s">
        <v>717</v>
      </c>
      <c r="AV17" s="24" t="s">
        <v>706</v>
      </c>
      <c r="AX17" s="24" t="s">
        <v>752</v>
      </c>
      <c r="AY17" s="24" t="s">
        <v>327</v>
      </c>
      <c r="AZ17" s="24">
        <f>COUNTIFS(Database!J$2:J$783,$AX$2,Database!W$2:W$783,AY17)</f>
        <v>1</v>
      </c>
      <c r="BA17" s="28">
        <f t="shared" si="7"/>
        <v>0</v>
      </c>
      <c r="BB17" s="24" t="s">
        <v>749</v>
      </c>
      <c r="BC17" s="24" t="s">
        <v>718</v>
      </c>
      <c r="BD17" s="24" t="s">
        <v>706</v>
      </c>
      <c r="BF17" s="24" t="s">
        <v>752</v>
      </c>
      <c r="BG17" s="24" t="s">
        <v>327</v>
      </c>
      <c r="BH17" s="47">
        <f>Exposure_Path_analytics!D17</f>
        <v>7</v>
      </c>
      <c r="BI17" s="45">
        <f t="shared" si="0"/>
        <v>7</v>
      </c>
      <c r="BJ17" s="57"/>
      <c r="BY17" s="38"/>
      <c r="BZ17" s="38"/>
      <c r="CA17" s="38"/>
      <c r="CB17" s="38"/>
      <c r="CC17" s="38"/>
      <c r="CE17" s="38"/>
      <c r="CF17" s="38"/>
      <c r="CG17" s="38"/>
      <c r="CH17" s="38"/>
      <c r="CI17" s="38"/>
      <c r="CK17" s="38"/>
      <c r="CL17" s="38"/>
      <c r="CM17" s="38"/>
      <c r="CN17" s="37"/>
      <c r="CO17" s="37"/>
      <c r="CQ17" s="37"/>
      <c r="CR17" s="37"/>
      <c r="CS17" s="37"/>
      <c r="CT17" s="37"/>
      <c r="CU17" s="37"/>
      <c r="CW17" s="37"/>
      <c r="CX17" s="37"/>
      <c r="CY17" s="37"/>
      <c r="CZ17" s="37"/>
      <c r="DA17" s="37"/>
      <c r="DC17" s="37"/>
      <c r="DD17" s="37"/>
      <c r="DE17" s="37"/>
    </row>
    <row r="18" spans="2:109">
      <c r="B18" s="24" t="s">
        <v>752</v>
      </c>
      <c r="C18" s="24" t="s">
        <v>328</v>
      </c>
      <c r="D18" s="24">
        <f>COUNTIFS(Database!J$2:J$783,$B$2,Database!W$2:W$783,C18)</f>
        <v>0</v>
      </c>
      <c r="E18" s="24" t="str">
        <f t="shared" si="2"/>
        <v>NA</v>
      </c>
      <c r="F18" s="24" t="s">
        <v>749</v>
      </c>
      <c r="G18" s="24" t="s">
        <v>707</v>
      </c>
      <c r="H18" s="24" t="s">
        <v>706</v>
      </c>
      <c r="J18" s="24" t="s">
        <v>752</v>
      </c>
      <c r="K18" s="24" t="s">
        <v>328</v>
      </c>
      <c r="L18" s="24">
        <f>COUNTIFS(Database!J$2:J$783,$J$2,Database!W$2:W$783,K18)</f>
        <v>0</v>
      </c>
      <c r="M18" s="24" t="str">
        <f t="shared" si="3"/>
        <v>NA</v>
      </c>
      <c r="N18" s="24" t="s">
        <v>749</v>
      </c>
      <c r="O18" s="24" t="s">
        <v>710</v>
      </c>
      <c r="P18" s="24" t="s">
        <v>706</v>
      </c>
      <c r="R18" s="24" t="s">
        <v>752</v>
      </c>
      <c r="S18" s="24" t="s">
        <v>328</v>
      </c>
      <c r="T18" s="24">
        <f>COUNTIFS(Database!J$2:J$783,$R$2,Database!W$2:W$783,S18)</f>
        <v>0</v>
      </c>
      <c r="U18" s="24" t="str">
        <f t="shared" si="4"/>
        <v>NA</v>
      </c>
      <c r="V18" s="24" t="s">
        <v>749</v>
      </c>
      <c r="W18" s="24" t="s">
        <v>713</v>
      </c>
      <c r="X18" s="24" t="s">
        <v>706</v>
      </c>
      <c r="Z18" s="24" t="s">
        <v>752</v>
      </c>
      <c r="AA18" s="24" t="s">
        <v>328</v>
      </c>
      <c r="AB18" s="24">
        <f>COUNTIFS(Database!J$2:J$783,$Z$2,Database!W$2:W$783,AA18)</f>
        <v>0</v>
      </c>
      <c r="AC18" s="28" t="str">
        <f t="shared" si="9"/>
        <v>NA</v>
      </c>
      <c r="AD18" s="24" t="s">
        <v>749</v>
      </c>
      <c r="AE18" s="24" t="s">
        <v>715</v>
      </c>
      <c r="AF18" s="24" t="s">
        <v>706</v>
      </c>
      <c r="AH18" s="24" t="s">
        <v>752</v>
      </c>
      <c r="AI18" s="24" t="s">
        <v>328</v>
      </c>
      <c r="AJ18" s="24">
        <f>COUNTIFS(Database!J$2:J$783,$AH$2,Database!W$2:W$783,AI18)</f>
        <v>0</v>
      </c>
      <c r="AK18" s="28" t="str">
        <f t="shared" si="6"/>
        <v>NA</v>
      </c>
      <c r="AL18" s="24" t="s">
        <v>749</v>
      </c>
      <c r="AM18" s="24" t="s">
        <v>716</v>
      </c>
      <c r="AN18" s="24" t="s">
        <v>706</v>
      </c>
      <c r="AP18" s="24" t="s">
        <v>752</v>
      </c>
      <c r="AQ18" s="24" t="s">
        <v>328</v>
      </c>
      <c r="AR18" s="24">
        <f>COUNTIFS(Database!J$2:J$783,$AP$2,Database!W$2:W$783,AQ18)</f>
        <v>0</v>
      </c>
      <c r="AS18" s="24" t="str">
        <f t="shared" si="8"/>
        <v>NA</v>
      </c>
      <c r="AT18" s="24" t="s">
        <v>749</v>
      </c>
      <c r="AU18" s="24" t="s">
        <v>717</v>
      </c>
      <c r="AV18" s="24" t="s">
        <v>706</v>
      </c>
      <c r="AX18" s="24" t="s">
        <v>752</v>
      </c>
      <c r="AY18" s="24" t="s">
        <v>328</v>
      </c>
      <c r="AZ18" s="24">
        <f>COUNTIFS(Database!J$2:J$783,$AX$2,Database!W$2:W$783,AY18)</f>
        <v>2</v>
      </c>
      <c r="BA18" s="28">
        <f t="shared" si="7"/>
        <v>0.5</v>
      </c>
      <c r="BB18" s="24" t="s">
        <v>749</v>
      </c>
      <c r="BC18" s="24" t="s">
        <v>718</v>
      </c>
      <c r="BD18" s="24" t="s">
        <v>706</v>
      </c>
      <c r="BF18" s="24" t="s">
        <v>752</v>
      </c>
      <c r="BG18" s="24" t="s">
        <v>328</v>
      </c>
      <c r="BH18" s="47">
        <f>Exposure_Path_analytics!D18</f>
        <v>2</v>
      </c>
      <c r="BI18" s="45">
        <f t="shared" si="0"/>
        <v>2</v>
      </c>
      <c r="BJ18" s="57"/>
      <c r="BL18" s="15"/>
      <c r="BR18" s="15"/>
      <c r="BX18" s="15"/>
      <c r="BY18" s="39"/>
      <c r="BZ18" s="39"/>
      <c r="CA18" s="39"/>
      <c r="CB18" s="39"/>
      <c r="CC18" s="39"/>
      <c r="CD18" s="15"/>
      <c r="CE18" s="39"/>
      <c r="CF18" s="39"/>
      <c r="CG18" s="39"/>
      <c r="CH18" s="39"/>
      <c r="CI18" s="39"/>
      <c r="CJ18" s="15"/>
      <c r="CK18" s="39"/>
      <c r="CL18" s="39"/>
      <c r="CM18" s="39"/>
      <c r="CN18" s="37"/>
      <c r="CO18" s="38"/>
      <c r="CP18" s="15"/>
      <c r="CQ18" s="38"/>
      <c r="CR18" s="37"/>
      <c r="CS18" s="38"/>
      <c r="CT18" s="38"/>
      <c r="CU18" s="38"/>
      <c r="CV18" s="15"/>
      <c r="CW18" s="38"/>
      <c r="CX18" s="38"/>
      <c r="CY18" s="37"/>
      <c r="CZ18" s="38"/>
      <c r="DA18" s="38"/>
      <c r="DB18" s="15"/>
      <c r="DC18" s="37"/>
      <c r="DD18" s="37"/>
      <c r="DE18" s="37"/>
    </row>
    <row r="19" spans="2:109">
      <c r="B19" s="24" t="s">
        <v>752</v>
      </c>
      <c r="C19" s="24" t="s">
        <v>267</v>
      </c>
      <c r="D19" s="24">
        <f>COUNTIFS(Database!J$2:J$783,$B$2,Database!W$2:W$783,C19)</f>
        <v>0</v>
      </c>
      <c r="E19" s="24" t="str">
        <f t="shared" si="2"/>
        <v>NA</v>
      </c>
      <c r="F19" s="24" t="s">
        <v>749</v>
      </c>
      <c r="G19" s="24" t="s">
        <v>707</v>
      </c>
      <c r="H19" s="24" t="s">
        <v>706</v>
      </c>
      <c r="J19" s="24" t="s">
        <v>752</v>
      </c>
      <c r="K19" s="24" t="s">
        <v>267</v>
      </c>
      <c r="L19" s="24">
        <f>COUNTIFS(Database!J$2:J$783,$J$2,Database!W$2:W$783,K19)</f>
        <v>0</v>
      </c>
      <c r="M19" s="24" t="str">
        <f t="shared" si="3"/>
        <v>NA</v>
      </c>
      <c r="N19" s="24" t="s">
        <v>749</v>
      </c>
      <c r="O19" s="24" t="s">
        <v>710</v>
      </c>
      <c r="P19" s="24" t="s">
        <v>706</v>
      </c>
      <c r="R19" s="24" t="s">
        <v>752</v>
      </c>
      <c r="S19" s="24" t="s">
        <v>267</v>
      </c>
      <c r="T19" s="24">
        <f>COUNTIFS(Database!J$2:J$783,$R$2,Database!W$2:W$783,S19)</f>
        <v>0</v>
      </c>
      <c r="U19" s="24" t="str">
        <f t="shared" si="4"/>
        <v>NA</v>
      </c>
      <c r="V19" s="24" t="s">
        <v>749</v>
      </c>
      <c r="W19" s="24" t="s">
        <v>713</v>
      </c>
      <c r="X19" s="24" t="s">
        <v>706</v>
      </c>
      <c r="Z19" s="24" t="s">
        <v>752</v>
      </c>
      <c r="AA19" s="24" t="s">
        <v>267</v>
      </c>
      <c r="AB19" s="24">
        <f>COUNTIFS(Database!J$2:J$783,$Z$2,Database!W$2:W$783,AA19)</f>
        <v>0</v>
      </c>
      <c r="AC19" s="28" t="str">
        <f t="shared" si="9"/>
        <v>NA</v>
      </c>
      <c r="AD19" s="24" t="s">
        <v>749</v>
      </c>
      <c r="AE19" s="24" t="s">
        <v>715</v>
      </c>
      <c r="AF19" s="24" t="s">
        <v>706</v>
      </c>
      <c r="AH19" s="24" t="s">
        <v>752</v>
      </c>
      <c r="AI19" s="24" t="s">
        <v>267</v>
      </c>
      <c r="AJ19" s="24">
        <f>COUNTIFS(Database!J$2:J$783,$AH$2,Database!W$2:W$783,AI19)</f>
        <v>0</v>
      </c>
      <c r="AK19" s="28" t="str">
        <f t="shared" si="6"/>
        <v>NA</v>
      </c>
      <c r="AL19" s="24" t="s">
        <v>749</v>
      </c>
      <c r="AM19" s="24" t="s">
        <v>716</v>
      </c>
      <c r="AN19" s="24" t="s">
        <v>706</v>
      </c>
      <c r="AP19" s="24" t="s">
        <v>752</v>
      </c>
      <c r="AQ19" s="24" t="s">
        <v>267</v>
      </c>
      <c r="AR19" s="24">
        <f>COUNTIFS(Database!J$2:J$783,$AP$2,Database!W$2:W$783,AQ19)</f>
        <v>0</v>
      </c>
      <c r="AS19" s="24" t="str">
        <f t="shared" si="8"/>
        <v>NA</v>
      </c>
      <c r="AT19" s="24" t="s">
        <v>749</v>
      </c>
      <c r="AU19" s="24" t="s">
        <v>717</v>
      </c>
      <c r="AV19" s="24" t="s">
        <v>706</v>
      </c>
      <c r="AX19" s="24" t="s">
        <v>752</v>
      </c>
      <c r="AY19" s="24" t="s">
        <v>267</v>
      </c>
      <c r="AZ19" s="24">
        <f>COUNTIFS(Database!J$2:J$783,$AX$2,Database!W$2:W$783,AY19)</f>
        <v>2</v>
      </c>
      <c r="BA19" s="28">
        <f t="shared" si="7"/>
        <v>0</v>
      </c>
      <c r="BB19" s="24" t="s">
        <v>749</v>
      </c>
      <c r="BC19" s="24" t="s">
        <v>718</v>
      </c>
      <c r="BD19" s="24" t="s">
        <v>706</v>
      </c>
      <c r="BF19" s="24" t="s">
        <v>752</v>
      </c>
      <c r="BG19" s="24" t="s">
        <v>267</v>
      </c>
      <c r="BH19" s="47">
        <f>Exposure_Path_analytics!D19</f>
        <v>2</v>
      </c>
      <c r="BI19" s="45">
        <f t="shared" si="0"/>
        <v>2</v>
      </c>
      <c r="BJ19" s="57"/>
      <c r="BY19" s="39"/>
      <c r="BZ19" s="39"/>
      <c r="CA19" s="39"/>
      <c r="CB19" s="39"/>
      <c r="CC19" s="39"/>
      <c r="CE19" s="39"/>
      <c r="CF19" s="39"/>
      <c r="CG19" s="39"/>
      <c r="CH19" s="39"/>
      <c r="CI19" s="39"/>
      <c r="CK19" s="39"/>
      <c r="CL19" s="39"/>
      <c r="CM19" s="39"/>
      <c r="CN19" s="37"/>
      <c r="CO19" s="39"/>
      <c r="CQ19" s="39"/>
      <c r="CR19" s="37"/>
      <c r="CS19" s="39"/>
      <c r="CT19" s="39"/>
      <c r="CU19" s="39"/>
      <c r="CW19" s="39"/>
      <c r="CX19" s="39"/>
      <c r="CY19" s="37"/>
      <c r="CZ19" s="39"/>
      <c r="DA19" s="39"/>
      <c r="DC19" s="37"/>
      <c r="DD19" s="37"/>
      <c r="DE19" s="37"/>
    </row>
    <row r="20" spans="2:109">
      <c r="B20" s="23" t="s">
        <v>315</v>
      </c>
      <c r="C20" s="25" t="s">
        <v>331</v>
      </c>
      <c r="D20" s="25">
        <f>COUNTIFS(Database!J$2:J$783,$B$2,Database!W$2:W$783,C20)</f>
        <v>0</v>
      </c>
      <c r="E20" s="25" t="str">
        <f t="shared" si="2"/>
        <v>NA</v>
      </c>
      <c r="F20" s="25" t="s">
        <v>749</v>
      </c>
      <c r="G20" s="25" t="s">
        <v>707</v>
      </c>
      <c r="H20" s="25" t="s">
        <v>706</v>
      </c>
      <c r="J20" s="23" t="s">
        <v>315</v>
      </c>
      <c r="K20" s="25" t="s">
        <v>331</v>
      </c>
      <c r="L20" s="25">
        <f>COUNTIFS(Database!J$2:J$783,$J$2,Database!W$2:W$783,K20)</f>
        <v>6</v>
      </c>
      <c r="M20" s="25">
        <f t="shared" si="3"/>
        <v>0.16666666666666666</v>
      </c>
      <c r="N20" s="25" t="s">
        <v>749</v>
      </c>
      <c r="O20" s="25" t="s">
        <v>710</v>
      </c>
      <c r="P20" s="25" t="s">
        <v>706</v>
      </c>
      <c r="R20" s="23" t="s">
        <v>315</v>
      </c>
      <c r="S20" s="25" t="s">
        <v>331</v>
      </c>
      <c r="T20" s="25">
        <f>COUNTIFS(Database!J$2:J$783,$R$2,Database!W$2:W$783,S20)</f>
        <v>0</v>
      </c>
      <c r="U20" s="25" t="str">
        <f t="shared" si="4"/>
        <v>NA</v>
      </c>
      <c r="V20" s="25" t="s">
        <v>749</v>
      </c>
      <c r="W20" s="25" t="s">
        <v>713</v>
      </c>
      <c r="X20" s="25" t="s">
        <v>706</v>
      </c>
      <c r="Z20" s="23" t="s">
        <v>315</v>
      </c>
      <c r="AA20" s="25" t="s">
        <v>331</v>
      </c>
      <c r="AB20" s="25">
        <f>COUNTIFS(Database!J$2:J$783,$Z$2,Database!W$2:W$783,AA20)</f>
        <v>0</v>
      </c>
      <c r="AC20" s="36" t="str">
        <f t="shared" si="9"/>
        <v>NA</v>
      </c>
      <c r="AD20" s="25" t="s">
        <v>749</v>
      </c>
      <c r="AE20" s="25" t="s">
        <v>715</v>
      </c>
      <c r="AF20" s="25" t="s">
        <v>706</v>
      </c>
      <c r="AH20" s="23" t="s">
        <v>315</v>
      </c>
      <c r="AI20" s="25" t="s">
        <v>331</v>
      </c>
      <c r="AJ20" s="25">
        <f>COUNTIFS(Database!J$2:J$783,$AH$2,Database!W$2:W$783,AI20)</f>
        <v>0</v>
      </c>
      <c r="AK20" s="36" t="str">
        <f t="shared" si="6"/>
        <v>NA</v>
      </c>
      <c r="AL20" s="25" t="s">
        <v>749</v>
      </c>
      <c r="AM20" s="25" t="s">
        <v>716</v>
      </c>
      <c r="AN20" s="25" t="s">
        <v>706</v>
      </c>
      <c r="AP20" s="23" t="s">
        <v>315</v>
      </c>
      <c r="AQ20" s="25" t="s">
        <v>331</v>
      </c>
      <c r="AR20" s="25">
        <f>COUNTIFS(Database!J$2:J$783,$AP$2,Database!W$2:W$783,AQ20)</f>
        <v>11</v>
      </c>
      <c r="AS20" s="25">
        <f t="shared" si="8"/>
        <v>0.18181818181818182</v>
      </c>
      <c r="AT20" s="25" t="s">
        <v>749</v>
      </c>
      <c r="AU20" s="25" t="s">
        <v>717</v>
      </c>
      <c r="AV20" s="25" t="s">
        <v>706</v>
      </c>
      <c r="AX20" s="23" t="s">
        <v>315</v>
      </c>
      <c r="AY20" s="25" t="s">
        <v>331</v>
      </c>
      <c r="AZ20" s="25">
        <f>COUNTIFS(Database!J$2:J$783,$AX$2,Database!W$2:W$783,AY20)</f>
        <v>9</v>
      </c>
      <c r="BA20" s="36">
        <f t="shared" si="7"/>
        <v>0.44444444444444442</v>
      </c>
      <c r="BB20" s="25" t="s">
        <v>749</v>
      </c>
      <c r="BC20" s="25" t="s">
        <v>718</v>
      </c>
      <c r="BD20" s="25" t="s">
        <v>706</v>
      </c>
      <c r="BF20" s="23" t="s">
        <v>315</v>
      </c>
      <c r="BG20" s="25" t="s">
        <v>331</v>
      </c>
      <c r="BH20" s="58">
        <f>Exposure_Path_analytics!D20</f>
        <v>26</v>
      </c>
      <c r="BI20" s="46">
        <f t="shared" si="0"/>
        <v>26</v>
      </c>
      <c r="BJ20" s="57"/>
      <c r="BY20" s="39"/>
      <c r="BZ20" s="39"/>
      <c r="CA20" s="39"/>
      <c r="CB20" s="39"/>
      <c r="CC20" s="39"/>
      <c r="CE20" s="39"/>
      <c r="CF20" s="39"/>
      <c r="CG20" s="39"/>
      <c r="CH20" s="39"/>
      <c r="CI20" s="39"/>
      <c r="CK20" s="39"/>
      <c r="CL20" s="39"/>
      <c r="CM20" s="39"/>
      <c r="CN20" s="37"/>
      <c r="CO20" s="39"/>
      <c r="CQ20" s="39"/>
      <c r="CR20" s="37"/>
      <c r="CS20" s="39"/>
      <c r="CT20" s="39"/>
      <c r="CU20" s="39"/>
      <c r="CW20" s="39"/>
      <c r="CX20" s="39"/>
      <c r="CY20" s="37"/>
      <c r="CZ20" s="39"/>
      <c r="DA20" s="39"/>
      <c r="DC20" s="37"/>
      <c r="DD20" s="37"/>
      <c r="DE20" s="37"/>
    </row>
    <row r="21" spans="2:109">
      <c r="B21" s="23" t="s">
        <v>315</v>
      </c>
      <c r="C21" s="25" t="s">
        <v>234</v>
      </c>
      <c r="D21" s="25">
        <f>COUNTIFS(Database!J$2:J$783,$B$2,Database!W$2:W$783,C21)</f>
        <v>2</v>
      </c>
      <c r="E21" s="25">
        <f t="shared" si="2"/>
        <v>1</v>
      </c>
      <c r="F21" s="25" t="s">
        <v>749</v>
      </c>
      <c r="G21" s="25" t="s">
        <v>707</v>
      </c>
      <c r="H21" s="25" t="s">
        <v>706</v>
      </c>
      <c r="J21" s="23" t="s">
        <v>315</v>
      </c>
      <c r="K21" s="25" t="s">
        <v>234</v>
      </c>
      <c r="L21" s="25">
        <f>COUNTIFS(Database!J$2:J$783,$J$2,Database!W$2:W$783,K21)</f>
        <v>2</v>
      </c>
      <c r="M21" s="25">
        <f t="shared" si="3"/>
        <v>1</v>
      </c>
      <c r="N21" s="25" t="s">
        <v>749</v>
      </c>
      <c r="O21" s="25" t="s">
        <v>710</v>
      </c>
      <c r="P21" s="25" t="s">
        <v>706</v>
      </c>
      <c r="R21" s="23" t="s">
        <v>315</v>
      </c>
      <c r="S21" s="25" t="s">
        <v>234</v>
      </c>
      <c r="T21" s="25">
        <f>COUNTIFS(Database!J$2:J$783,$R$2,Database!W$2:W$783,S21)</f>
        <v>1</v>
      </c>
      <c r="U21" s="25">
        <f t="shared" si="4"/>
        <v>1</v>
      </c>
      <c r="V21" s="25" t="s">
        <v>749</v>
      </c>
      <c r="W21" s="25" t="s">
        <v>713</v>
      </c>
      <c r="X21" s="25" t="s">
        <v>706</v>
      </c>
      <c r="Z21" s="23" t="s">
        <v>315</v>
      </c>
      <c r="AA21" s="25" t="s">
        <v>234</v>
      </c>
      <c r="AB21" s="25">
        <f>COUNTIFS(Database!J$2:J$783,$Z$2,Database!W$2:W$783,AA21)</f>
        <v>0</v>
      </c>
      <c r="AC21" s="36" t="str">
        <f t="shared" si="9"/>
        <v>NA</v>
      </c>
      <c r="AD21" s="25" t="s">
        <v>749</v>
      </c>
      <c r="AE21" s="25" t="s">
        <v>715</v>
      </c>
      <c r="AF21" s="25" t="s">
        <v>706</v>
      </c>
      <c r="AH21" s="23" t="s">
        <v>315</v>
      </c>
      <c r="AI21" s="25" t="s">
        <v>234</v>
      </c>
      <c r="AJ21" s="25">
        <f>COUNTIFS(Database!J$2:J$783,$AH$2,Database!W$2:W$783,AI21)</f>
        <v>0</v>
      </c>
      <c r="AK21" s="36" t="str">
        <f t="shared" si="6"/>
        <v>NA</v>
      </c>
      <c r="AL21" s="25" t="s">
        <v>749</v>
      </c>
      <c r="AM21" s="25" t="s">
        <v>716</v>
      </c>
      <c r="AN21" s="25" t="s">
        <v>706</v>
      </c>
      <c r="AP21" s="23" t="s">
        <v>315</v>
      </c>
      <c r="AQ21" s="25" t="s">
        <v>234</v>
      </c>
      <c r="AR21" s="25">
        <f>COUNTIFS(Database!J$2:J$783,$AP$2,Database!W$2:W$783,AQ21)</f>
        <v>7</v>
      </c>
      <c r="AS21" s="25">
        <f t="shared" si="8"/>
        <v>0.42857142857142855</v>
      </c>
      <c r="AT21" s="25" t="s">
        <v>749</v>
      </c>
      <c r="AU21" s="25" t="s">
        <v>717</v>
      </c>
      <c r="AV21" s="25" t="s">
        <v>706</v>
      </c>
      <c r="AX21" s="23" t="s">
        <v>315</v>
      </c>
      <c r="AY21" s="25" t="s">
        <v>234</v>
      </c>
      <c r="AZ21" s="25">
        <f>COUNTIFS(Database!J$2:J$783,$AX$2,Database!W$2:W$783,AY21)</f>
        <v>4</v>
      </c>
      <c r="BA21" s="36">
        <f t="shared" si="7"/>
        <v>0.5</v>
      </c>
      <c r="BB21" s="25" t="s">
        <v>749</v>
      </c>
      <c r="BC21" s="25" t="s">
        <v>718</v>
      </c>
      <c r="BD21" s="25" t="s">
        <v>706</v>
      </c>
      <c r="BF21" s="23" t="s">
        <v>315</v>
      </c>
      <c r="BG21" s="25" t="s">
        <v>234</v>
      </c>
      <c r="BH21" s="58">
        <f>Exposure_Path_analytics!D21</f>
        <v>16</v>
      </c>
      <c r="BI21" s="46">
        <f t="shared" si="0"/>
        <v>16</v>
      </c>
      <c r="BJ21" s="57"/>
      <c r="BY21" s="39"/>
      <c r="BZ21" s="39"/>
      <c r="CA21" s="39"/>
      <c r="CB21" s="39"/>
      <c r="CC21" s="39"/>
      <c r="CE21" s="39"/>
      <c r="CF21" s="39"/>
      <c r="CG21" s="39"/>
      <c r="CH21" s="39"/>
      <c r="CI21" s="39"/>
      <c r="CK21" s="39"/>
      <c r="CL21" s="39"/>
      <c r="CM21" s="39"/>
      <c r="CN21" s="37"/>
      <c r="CO21" s="39"/>
      <c r="CQ21" s="39"/>
      <c r="CR21" s="37"/>
      <c r="CS21" s="39"/>
      <c r="CT21" s="39"/>
      <c r="CU21" s="39"/>
      <c r="CW21" s="39"/>
      <c r="CX21" s="39"/>
      <c r="CY21" s="37"/>
      <c r="CZ21" s="39"/>
      <c r="DA21" s="39"/>
      <c r="DC21" s="37"/>
      <c r="DD21" s="37"/>
      <c r="DE21" s="37"/>
    </row>
    <row r="22" spans="2:109">
      <c r="B22" s="23" t="s">
        <v>315</v>
      </c>
      <c r="C22" s="25" t="s">
        <v>69</v>
      </c>
      <c r="D22" s="25">
        <f>COUNTIFS(Database!J$2:J$783,$B$2,Database!W$2:W$783,C22)</f>
        <v>15</v>
      </c>
      <c r="E22" s="25">
        <f t="shared" si="2"/>
        <v>6.6666666666666666E-2</v>
      </c>
      <c r="F22" s="25" t="s">
        <v>749</v>
      </c>
      <c r="G22" s="25" t="s">
        <v>707</v>
      </c>
      <c r="H22" s="25" t="s">
        <v>706</v>
      </c>
      <c r="J22" s="23" t="s">
        <v>315</v>
      </c>
      <c r="K22" s="25" t="s">
        <v>69</v>
      </c>
      <c r="L22" s="25">
        <f>COUNTIFS(Database!J$2:J$783,$J$2,Database!W$2:W$783,K22)</f>
        <v>20</v>
      </c>
      <c r="M22" s="25">
        <f t="shared" si="3"/>
        <v>0.05</v>
      </c>
      <c r="N22" s="25" t="s">
        <v>749</v>
      </c>
      <c r="O22" s="25" t="s">
        <v>710</v>
      </c>
      <c r="P22" s="25" t="s">
        <v>706</v>
      </c>
      <c r="R22" s="23" t="s">
        <v>315</v>
      </c>
      <c r="S22" s="25" t="s">
        <v>69</v>
      </c>
      <c r="T22" s="25">
        <f>COUNTIFS(Database!J$2:J$783,$R$2,Database!W$2:W$783,S22)</f>
        <v>0</v>
      </c>
      <c r="U22" s="25" t="str">
        <f t="shared" si="4"/>
        <v>NA</v>
      </c>
      <c r="V22" s="25" t="s">
        <v>749</v>
      </c>
      <c r="W22" s="25" t="s">
        <v>713</v>
      </c>
      <c r="X22" s="25" t="s">
        <v>706</v>
      </c>
      <c r="Z22" s="23" t="s">
        <v>315</v>
      </c>
      <c r="AA22" s="25" t="s">
        <v>69</v>
      </c>
      <c r="AB22" s="25">
        <f>COUNTIFS(Database!J$2:J$783,$Z$2,Database!W$2:W$783,AA22)</f>
        <v>21</v>
      </c>
      <c r="AC22" s="36">
        <f t="shared" si="9"/>
        <v>4.7619047619047616E-2</v>
      </c>
      <c r="AD22" s="25" t="s">
        <v>749</v>
      </c>
      <c r="AE22" s="25" t="s">
        <v>715</v>
      </c>
      <c r="AF22" s="25" t="s">
        <v>706</v>
      </c>
      <c r="AH22" s="23" t="s">
        <v>315</v>
      </c>
      <c r="AI22" s="25" t="s">
        <v>69</v>
      </c>
      <c r="AJ22" s="25">
        <f>COUNTIFS(Database!J$2:J$783,$AH$2,Database!W$2:W$783,AI22)</f>
        <v>2</v>
      </c>
      <c r="AK22" s="36">
        <f t="shared" si="6"/>
        <v>0</v>
      </c>
      <c r="AL22" s="25" t="s">
        <v>749</v>
      </c>
      <c r="AM22" s="25" t="s">
        <v>716</v>
      </c>
      <c r="AN22" s="25" t="s">
        <v>706</v>
      </c>
      <c r="AP22" s="23" t="s">
        <v>315</v>
      </c>
      <c r="AQ22" s="25" t="s">
        <v>69</v>
      </c>
      <c r="AR22" s="25">
        <f>COUNTIFS(Database!J$2:J$783,$AP$2,Database!W$2:W$783,AQ22)</f>
        <v>3</v>
      </c>
      <c r="AS22" s="25">
        <f t="shared" si="8"/>
        <v>0</v>
      </c>
      <c r="AT22" s="25" t="s">
        <v>749</v>
      </c>
      <c r="AU22" s="25" t="s">
        <v>717</v>
      </c>
      <c r="AV22" s="25" t="s">
        <v>706</v>
      </c>
      <c r="AX22" s="23" t="s">
        <v>315</v>
      </c>
      <c r="AY22" s="25" t="s">
        <v>69</v>
      </c>
      <c r="AZ22" s="25">
        <f>COUNTIFS(Database!J$2:J$783,$AX$2,Database!W$2:W$783,AY22)</f>
        <v>5</v>
      </c>
      <c r="BA22" s="36">
        <f t="shared" si="7"/>
        <v>0.2</v>
      </c>
      <c r="BB22" s="25" t="s">
        <v>749</v>
      </c>
      <c r="BC22" s="25" t="s">
        <v>718</v>
      </c>
      <c r="BD22" s="25" t="s">
        <v>706</v>
      </c>
      <c r="BF22" s="23" t="s">
        <v>315</v>
      </c>
      <c r="BG22" s="25" t="s">
        <v>69</v>
      </c>
      <c r="BH22" s="58">
        <f>Exposure_Path_analytics!D22</f>
        <v>66</v>
      </c>
      <c r="BI22" s="46">
        <f t="shared" si="0"/>
        <v>66</v>
      </c>
      <c r="BJ22" s="57"/>
      <c r="BY22" s="39"/>
      <c r="BZ22" s="39"/>
      <c r="CA22" s="39"/>
      <c r="CB22" s="39"/>
      <c r="CC22" s="39"/>
      <c r="CE22" s="39"/>
      <c r="CF22" s="39"/>
      <c r="CG22" s="39"/>
      <c r="CH22" s="39"/>
      <c r="CI22" s="39"/>
      <c r="CK22" s="39"/>
      <c r="CL22" s="39"/>
      <c r="CM22" s="39"/>
      <c r="CN22" s="37"/>
      <c r="CO22" s="39"/>
      <c r="CQ22" s="39"/>
      <c r="CR22" s="37"/>
      <c r="CS22" s="39"/>
      <c r="CT22" s="39"/>
      <c r="CU22" s="39"/>
      <c r="CW22" s="39"/>
      <c r="CX22" s="39"/>
      <c r="CY22" s="37"/>
      <c r="CZ22" s="39"/>
      <c r="DA22" s="39"/>
      <c r="DC22" s="37"/>
      <c r="DD22" s="37"/>
      <c r="DE22" s="37"/>
    </row>
    <row r="23" spans="2:109">
      <c r="B23" s="23" t="s">
        <v>315</v>
      </c>
      <c r="C23" s="25" t="s">
        <v>330</v>
      </c>
      <c r="D23" s="25">
        <f>COUNTIFS(Database!J$2:J$783,$B$2,Database!W$2:W$783,C23)</f>
        <v>2</v>
      </c>
      <c r="E23" s="25">
        <f t="shared" si="2"/>
        <v>0</v>
      </c>
      <c r="F23" s="25" t="s">
        <v>749</v>
      </c>
      <c r="G23" s="25" t="s">
        <v>707</v>
      </c>
      <c r="H23" s="25" t="s">
        <v>706</v>
      </c>
      <c r="J23" s="23" t="s">
        <v>315</v>
      </c>
      <c r="K23" s="25" t="s">
        <v>330</v>
      </c>
      <c r="L23" s="25">
        <f>COUNTIFS(Database!J$2:J$783,$J$2,Database!W$2:W$783,K23)</f>
        <v>0</v>
      </c>
      <c r="M23" s="25" t="str">
        <f t="shared" si="3"/>
        <v>NA</v>
      </c>
      <c r="N23" s="25" t="s">
        <v>749</v>
      </c>
      <c r="O23" s="25" t="s">
        <v>710</v>
      </c>
      <c r="P23" s="25" t="s">
        <v>706</v>
      </c>
      <c r="R23" s="23" t="s">
        <v>315</v>
      </c>
      <c r="S23" s="25" t="s">
        <v>330</v>
      </c>
      <c r="T23" s="25">
        <f>COUNTIFS(Database!J$2:J$783,$R$2,Database!W$2:W$783,S23)</f>
        <v>0</v>
      </c>
      <c r="U23" s="25" t="str">
        <f t="shared" si="4"/>
        <v>NA</v>
      </c>
      <c r="V23" s="25" t="s">
        <v>749</v>
      </c>
      <c r="W23" s="25" t="s">
        <v>713</v>
      </c>
      <c r="X23" s="25" t="s">
        <v>706</v>
      </c>
      <c r="Z23" s="23" t="s">
        <v>315</v>
      </c>
      <c r="AA23" s="25" t="s">
        <v>330</v>
      </c>
      <c r="AB23" s="25">
        <f>COUNTIFS(Database!J$2:J$783,$Z$2,Database!W$2:W$783,AA23)</f>
        <v>0</v>
      </c>
      <c r="AC23" s="36" t="str">
        <f t="shared" si="9"/>
        <v>NA</v>
      </c>
      <c r="AD23" s="25" t="s">
        <v>749</v>
      </c>
      <c r="AE23" s="25" t="s">
        <v>715</v>
      </c>
      <c r="AF23" s="25" t="s">
        <v>706</v>
      </c>
      <c r="AH23" s="23" t="s">
        <v>315</v>
      </c>
      <c r="AI23" s="25" t="s">
        <v>330</v>
      </c>
      <c r="AJ23" s="25">
        <f>COUNTIFS(Database!J$2:J$783,$AH$2,Database!W$2:W$783,AI23)</f>
        <v>0</v>
      </c>
      <c r="AK23" s="36" t="str">
        <f t="shared" si="6"/>
        <v>NA</v>
      </c>
      <c r="AL23" s="25" t="s">
        <v>749</v>
      </c>
      <c r="AM23" s="25" t="s">
        <v>716</v>
      </c>
      <c r="AN23" s="25" t="s">
        <v>706</v>
      </c>
      <c r="AP23" s="23" t="s">
        <v>315</v>
      </c>
      <c r="AQ23" s="25" t="s">
        <v>330</v>
      </c>
      <c r="AR23" s="25">
        <f>COUNTIFS(Database!J$2:J$783,$AP$2,Database!W$2:W$783,AQ23)</f>
        <v>0</v>
      </c>
      <c r="AS23" s="25" t="str">
        <f t="shared" si="8"/>
        <v>NA</v>
      </c>
      <c r="AT23" s="25" t="s">
        <v>749</v>
      </c>
      <c r="AU23" s="25" t="s">
        <v>717</v>
      </c>
      <c r="AV23" s="25" t="s">
        <v>706</v>
      </c>
      <c r="AX23" s="23" t="s">
        <v>315</v>
      </c>
      <c r="AY23" s="25" t="s">
        <v>330</v>
      </c>
      <c r="AZ23" s="25">
        <f>COUNTIFS(Database!J$2:J$783,$AX$2,Database!W$2:W$783,AY23)</f>
        <v>7</v>
      </c>
      <c r="BA23" s="36">
        <f t="shared" si="7"/>
        <v>0</v>
      </c>
      <c r="BB23" s="25" t="s">
        <v>749</v>
      </c>
      <c r="BC23" s="25" t="s">
        <v>718</v>
      </c>
      <c r="BD23" s="25" t="s">
        <v>706</v>
      </c>
      <c r="BF23" s="23" t="s">
        <v>315</v>
      </c>
      <c r="BG23" s="25" t="s">
        <v>330</v>
      </c>
      <c r="BH23" s="58">
        <f>Exposure_Path_analytics!D23</f>
        <v>9</v>
      </c>
      <c r="BI23" s="46">
        <f t="shared" si="0"/>
        <v>9</v>
      </c>
      <c r="BJ23" s="57"/>
      <c r="BY23" s="39"/>
      <c r="BZ23" s="39"/>
      <c r="CA23" s="39"/>
      <c r="CB23" s="39"/>
      <c r="CC23" s="39"/>
      <c r="CE23" s="39"/>
      <c r="CF23" s="39"/>
      <c r="CG23" s="39"/>
      <c r="CH23" s="39"/>
      <c r="CI23" s="39"/>
      <c r="CK23" s="39"/>
      <c r="CL23" s="39"/>
      <c r="CM23" s="39"/>
      <c r="CN23" s="37"/>
      <c r="CO23" s="39"/>
      <c r="CQ23" s="39"/>
      <c r="CR23" s="37"/>
      <c r="CS23" s="39"/>
      <c r="CT23" s="39"/>
      <c r="CU23" s="39"/>
      <c r="CW23" s="39"/>
      <c r="CX23" s="39"/>
      <c r="CY23" s="37"/>
      <c r="CZ23" s="39"/>
      <c r="DA23" s="39"/>
      <c r="DC23" s="37"/>
      <c r="DD23" s="37"/>
      <c r="DE23" s="37"/>
    </row>
    <row r="24" spans="2:109">
      <c r="B24" s="23" t="s">
        <v>315</v>
      </c>
      <c r="C24" s="25" t="s">
        <v>329</v>
      </c>
      <c r="D24" s="25">
        <f>COUNTIFS(Database!J$2:J$783,$B$2,Database!W$2:W$783,C24)</f>
        <v>0</v>
      </c>
      <c r="E24" s="25" t="str">
        <f t="shared" si="2"/>
        <v>NA</v>
      </c>
      <c r="F24" s="25" t="s">
        <v>749</v>
      </c>
      <c r="G24" s="25" t="s">
        <v>707</v>
      </c>
      <c r="H24" s="25" t="s">
        <v>706</v>
      </c>
      <c r="J24" s="23" t="s">
        <v>315</v>
      </c>
      <c r="K24" s="25" t="s">
        <v>329</v>
      </c>
      <c r="L24" s="25">
        <f>COUNTIFS(Database!J$2:J$783,$J$2,Database!W$2:W$783,K24)</f>
        <v>0</v>
      </c>
      <c r="M24" s="25" t="str">
        <f t="shared" si="3"/>
        <v>NA</v>
      </c>
      <c r="N24" s="25" t="s">
        <v>749</v>
      </c>
      <c r="O24" s="25" t="s">
        <v>710</v>
      </c>
      <c r="P24" s="25" t="s">
        <v>706</v>
      </c>
      <c r="R24" s="23" t="s">
        <v>315</v>
      </c>
      <c r="S24" s="25" t="s">
        <v>329</v>
      </c>
      <c r="T24" s="25">
        <f>COUNTIFS(Database!J$2:J$783,$R$2,Database!W$2:W$783,S24)</f>
        <v>0</v>
      </c>
      <c r="U24" s="25" t="str">
        <f t="shared" si="4"/>
        <v>NA</v>
      </c>
      <c r="V24" s="25" t="s">
        <v>749</v>
      </c>
      <c r="W24" s="25" t="s">
        <v>713</v>
      </c>
      <c r="X24" s="25" t="s">
        <v>706</v>
      </c>
      <c r="Z24" s="23" t="s">
        <v>315</v>
      </c>
      <c r="AA24" s="25" t="s">
        <v>329</v>
      </c>
      <c r="AB24" s="25">
        <f>COUNTIFS(Database!J$2:J$783,$Z$2,Database!W$2:W$783,AA24)</f>
        <v>0</v>
      </c>
      <c r="AC24" s="36" t="str">
        <f t="shared" si="9"/>
        <v>NA</v>
      </c>
      <c r="AD24" s="25" t="s">
        <v>749</v>
      </c>
      <c r="AE24" s="25" t="s">
        <v>715</v>
      </c>
      <c r="AF24" s="25" t="s">
        <v>706</v>
      </c>
      <c r="AH24" s="23" t="s">
        <v>315</v>
      </c>
      <c r="AI24" s="25" t="s">
        <v>329</v>
      </c>
      <c r="AJ24" s="25">
        <f>COUNTIFS(Database!J$2:J$783,$AH$2,Database!W$2:W$783,AI24)</f>
        <v>1</v>
      </c>
      <c r="AK24" s="36">
        <f t="shared" si="6"/>
        <v>0</v>
      </c>
      <c r="AL24" s="25" t="s">
        <v>749</v>
      </c>
      <c r="AM24" s="25" t="s">
        <v>716</v>
      </c>
      <c r="AN24" s="25" t="s">
        <v>706</v>
      </c>
      <c r="AP24" s="23" t="s">
        <v>315</v>
      </c>
      <c r="AQ24" s="25" t="s">
        <v>329</v>
      </c>
      <c r="AR24" s="25">
        <f>COUNTIFS(Database!J$2:J$783,$AP$2,Database!W$2:W$783,AQ24)</f>
        <v>0</v>
      </c>
      <c r="AS24" s="25" t="str">
        <f t="shared" si="8"/>
        <v>NA</v>
      </c>
      <c r="AT24" s="25" t="s">
        <v>749</v>
      </c>
      <c r="AU24" s="25" t="s">
        <v>717</v>
      </c>
      <c r="AV24" s="25" t="s">
        <v>706</v>
      </c>
      <c r="AX24" s="23" t="s">
        <v>315</v>
      </c>
      <c r="AY24" s="25" t="s">
        <v>329</v>
      </c>
      <c r="AZ24" s="25">
        <f>COUNTIFS(Database!J$2:J$783,$AX$2,Database!W$2:W$783,AY24)</f>
        <v>10</v>
      </c>
      <c r="BA24" s="36">
        <f t="shared" si="7"/>
        <v>0</v>
      </c>
      <c r="BB24" s="25" t="s">
        <v>749</v>
      </c>
      <c r="BC24" s="25" t="s">
        <v>718</v>
      </c>
      <c r="BD24" s="25" t="s">
        <v>706</v>
      </c>
      <c r="BF24" s="23" t="s">
        <v>315</v>
      </c>
      <c r="BG24" s="25" t="s">
        <v>329</v>
      </c>
      <c r="BH24" s="58">
        <f>Exposure_Path_analytics!D24</f>
        <v>11</v>
      </c>
      <c r="BI24" s="46">
        <f t="shared" si="0"/>
        <v>11</v>
      </c>
      <c r="BJ24" s="57"/>
      <c r="BY24" s="39"/>
      <c r="BZ24" s="39"/>
      <c r="CA24" s="39"/>
      <c r="CB24" s="39"/>
      <c r="CC24" s="39"/>
      <c r="CE24" s="39"/>
      <c r="CF24" s="39"/>
      <c r="CG24" s="39"/>
      <c r="CH24" s="39"/>
      <c r="CI24" s="39"/>
      <c r="CK24" s="39"/>
      <c r="CL24" s="39"/>
      <c r="CM24" s="39"/>
      <c r="CN24" s="37"/>
      <c r="CO24" s="39"/>
      <c r="CQ24" s="39"/>
      <c r="CR24" s="37"/>
      <c r="CS24" s="39"/>
      <c r="CT24" s="39"/>
      <c r="CU24" s="39"/>
      <c r="CW24" s="39"/>
      <c r="CX24" s="39"/>
      <c r="CY24" s="37"/>
      <c r="CZ24" s="39"/>
      <c r="DA24" s="39"/>
      <c r="DC24" s="37"/>
      <c r="DD24" s="37"/>
      <c r="DE24" s="37"/>
    </row>
    <row r="25" spans="2:109">
      <c r="B25" s="24" t="s">
        <v>753</v>
      </c>
      <c r="C25" s="24" t="s">
        <v>334</v>
      </c>
      <c r="D25" s="24">
        <f>COUNTIFS(Database!J$2:J$783,$B$2,Database!W$2:W$783,C25)</f>
        <v>0</v>
      </c>
      <c r="E25" s="24" t="str">
        <f t="shared" si="2"/>
        <v>NA</v>
      </c>
      <c r="F25" s="24" t="s">
        <v>749</v>
      </c>
      <c r="G25" s="24" t="s">
        <v>707</v>
      </c>
      <c r="H25" s="24" t="s">
        <v>706</v>
      </c>
      <c r="J25" s="24" t="s">
        <v>753</v>
      </c>
      <c r="K25" s="24" t="s">
        <v>334</v>
      </c>
      <c r="L25" s="24">
        <f>COUNTIFS(Database!J$2:J$783,$J$2,Database!W$2:W$783,K25)</f>
        <v>0</v>
      </c>
      <c r="M25" s="24" t="str">
        <f t="shared" si="3"/>
        <v>NA</v>
      </c>
      <c r="N25" s="24" t="s">
        <v>749</v>
      </c>
      <c r="O25" s="24" t="s">
        <v>710</v>
      </c>
      <c r="P25" s="24" t="s">
        <v>706</v>
      </c>
      <c r="R25" s="24" t="s">
        <v>753</v>
      </c>
      <c r="S25" s="24" t="s">
        <v>334</v>
      </c>
      <c r="T25" s="24">
        <f>COUNTIFS(Database!J$2:J$783,$R$2,Database!W$2:W$783,S25)</f>
        <v>0</v>
      </c>
      <c r="U25" s="24" t="str">
        <f t="shared" si="4"/>
        <v>NA</v>
      </c>
      <c r="V25" s="24" t="s">
        <v>749</v>
      </c>
      <c r="W25" s="24" t="s">
        <v>713</v>
      </c>
      <c r="X25" s="24" t="s">
        <v>706</v>
      </c>
      <c r="Z25" s="24" t="s">
        <v>753</v>
      </c>
      <c r="AA25" s="24" t="s">
        <v>334</v>
      </c>
      <c r="AB25" s="24">
        <f>COUNTIFS(Database!J$2:J$783,$Z$2,Database!W$2:W$783,AA25)</f>
        <v>0</v>
      </c>
      <c r="AC25" s="28" t="str">
        <f t="shared" si="9"/>
        <v>NA</v>
      </c>
      <c r="AD25" s="24" t="s">
        <v>749</v>
      </c>
      <c r="AE25" s="24" t="s">
        <v>715</v>
      </c>
      <c r="AF25" s="24" t="s">
        <v>706</v>
      </c>
      <c r="AH25" s="24" t="s">
        <v>753</v>
      </c>
      <c r="AI25" s="24" t="s">
        <v>334</v>
      </c>
      <c r="AJ25" s="24">
        <f>COUNTIFS(Database!J$2:J$783,$AH$2,Database!W$2:W$783,AI25)</f>
        <v>0</v>
      </c>
      <c r="AK25" s="28" t="str">
        <f t="shared" si="6"/>
        <v>NA</v>
      </c>
      <c r="AL25" s="24" t="s">
        <v>749</v>
      </c>
      <c r="AM25" s="24" t="s">
        <v>716</v>
      </c>
      <c r="AN25" s="24" t="s">
        <v>706</v>
      </c>
      <c r="AP25" s="24" t="s">
        <v>753</v>
      </c>
      <c r="AQ25" s="24" t="s">
        <v>334</v>
      </c>
      <c r="AR25" s="24">
        <f>COUNTIFS(Database!J$2:J$783,$AP$2,Database!W$2:W$783,AQ25)</f>
        <v>0</v>
      </c>
      <c r="AS25" s="24" t="str">
        <f t="shared" si="8"/>
        <v>NA</v>
      </c>
      <c r="AT25" s="24" t="s">
        <v>749</v>
      </c>
      <c r="AU25" s="24" t="s">
        <v>717</v>
      </c>
      <c r="AV25" s="24" t="s">
        <v>706</v>
      </c>
      <c r="AX25" s="24" t="s">
        <v>753</v>
      </c>
      <c r="AY25" s="24" t="s">
        <v>334</v>
      </c>
      <c r="AZ25" s="24">
        <f>COUNTIFS(Database!J$2:J$783,$AX$2,Database!W$2:W$783,AY25)</f>
        <v>11</v>
      </c>
      <c r="BA25" s="28">
        <f t="shared" si="7"/>
        <v>0.18181818181818182</v>
      </c>
      <c r="BB25" s="24" t="s">
        <v>749</v>
      </c>
      <c r="BC25" s="24" t="s">
        <v>718</v>
      </c>
      <c r="BD25" s="24" t="s">
        <v>706</v>
      </c>
      <c r="BF25" s="24" t="s">
        <v>753</v>
      </c>
      <c r="BG25" s="24" t="s">
        <v>334</v>
      </c>
      <c r="BH25" s="47">
        <f>Exposure_Path_analytics!D25</f>
        <v>11</v>
      </c>
      <c r="BI25" s="45">
        <f t="shared" si="0"/>
        <v>11</v>
      </c>
      <c r="BJ25" s="57"/>
      <c r="BY25" s="37"/>
      <c r="BZ25" s="37"/>
      <c r="CA25" s="37"/>
      <c r="CB25" s="37"/>
      <c r="CC25" s="37"/>
      <c r="CE25" s="37"/>
      <c r="CF25" s="37"/>
      <c r="CG25" s="37"/>
      <c r="CH25" s="37"/>
      <c r="CI25" s="37"/>
      <c r="CK25" s="37"/>
      <c r="CL25" s="37"/>
      <c r="CM25" s="37"/>
      <c r="CN25" s="37"/>
      <c r="CO25" s="39"/>
      <c r="CQ25" s="39"/>
      <c r="CR25" s="37"/>
      <c r="CS25" s="39"/>
      <c r="CT25" s="39"/>
      <c r="CU25" s="39"/>
      <c r="CW25" s="39"/>
      <c r="CX25" s="39"/>
      <c r="CY25" s="37"/>
      <c r="CZ25" s="39"/>
      <c r="DA25" s="39"/>
      <c r="DC25" s="37"/>
      <c r="DD25" s="37"/>
      <c r="DE25" s="37"/>
    </row>
    <row r="26" spans="2:109">
      <c r="B26" s="24" t="s">
        <v>753</v>
      </c>
      <c r="C26" s="24" t="s">
        <v>332</v>
      </c>
      <c r="D26" s="32">
        <f>COUNTIFS(Database!J$2:J$783,$B$2,Database!W$2:W$783,C26)</f>
        <v>0</v>
      </c>
      <c r="E26" s="24" t="str">
        <f t="shared" si="2"/>
        <v>NA</v>
      </c>
      <c r="F26" s="24" t="s">
        <v>749</v>
      </c>
      <c r="G26" s="24" t="s">
        <v>707</v>
      </c>
      <c r="H26" s="24" t="s">
        <v>706</v>
      </c>
      <c r="J26" s="24" t="s">
        <v>753</v>
      </c>
      <c r="K26" s="24" t="s">
        <v>332</v>
      </c>
      <c r="L26" s="33">
        <f>COUNTIFS(Database!J$2:J$783,$J$2,Database!W$2:W$783,K26)</f>
        <v>20</v>
      </c>
      <c r="M26" s="24">
        <f t="shared" si="3"/>
        <v>0.4</v>
      </c>
      <c r="N26" s="24" t="s">
        <v>749</v>
      </c>
      <c r="O26" s="24" t="s">
        <v>710</v>
      </c>
      <c r="P26" s="24" t="s">
        <v>706</v>
      </c>
      <c r="R26" s="24" t="s">
        <v>753</v>
      </c>
      <c r="S26" s="24" t="s">
        <v>332</v>
      </c>
      <c r="T26" s="33">
        <f>COUNTIFS(Database!J$2:J$783,$R$2,Database!W$2:W$783,S26)</f>
        <v>20</v>
      </c>
      <c r="U26" s="24">
        <f t="shared" si="4"/>
        <v>0.1</v>
      </c>
      <c r="V26" s="24" t="s">
        <v>749</v>
      </c>
      <c r="W26" s="24" t="s">
        <v>713</v>
      </c>
      <c r="X26" s="24" t="s">
        <v>706</v>
      </c>
      <c r="Z26" s="24" t="s">
        <v>753</v>
      </c>
      <c r="AA26" s="24" t="s">
        <v>332</v>
      </c>
      <c r="AB26" s="24">
        <f>COUNTIFS(Database!J$2:J$783,$Z$2,Database!W$2:W$783,AA26)</f>
        <v>0</v>
      </c>
      <c r="AC26" s="28" t="str">
        <f t="shared" si="9"/>
        <v>NA</v>
      </c>
      <c r="AD26" s="24" t="s">
        <v>749</v>
      </c>
      <c r="AE26" s="24" t="s">
        <v>715</v>
      </c>
      <c r="AF26" s="24" t="s">
        <v>706</v>
      </c>
      <c r="AH26" s="24" t="s">
        <v>753</v>
      </c>
      <c r="AI26" s="24" t="s">
        <v>332</v>
      </c>
      <c r="AJ26" s="24">
        <f>COUNTIFS(Database!J$2:J$783,$AH$2,Database!W$2:W$783,AI26)</f>
        <v>4</v>
      </c>
      <c r="AK26" s="28">
        <f t="shared" si="6"/>
        <v>0.25</v>
      </c>
      <c r="AL26" s="24" t="s">
        <v>749</v>
      </c>
      <c r="AM26" s="24" t="s">
        <v>716</v>
      </c>
      <c r="AN26" s="24" t="s">
        <v>706</v>
      </c>
      <c r="AP26" s="24" t="s">
        <v>753</v>
      </c>
      <c r="AQ26" s="24" t="s">
        <v>332</v>
      </c>
      <c r="AR26" s="24">
        <f>COUNTIFS(Database!J$2:J$783,$AP$2,Database!W$2:W$783,AQ26)</f>
        <v>0</v>
      </c>
      <c r="AS26" s="24" t="str">
        <f t="shared" si="8"/>
        <v>NA</v>
      </c>
      <c r="AT26" s="24" t="s">
        <v>749</v>
      </c>
      <c r="AU26" s="24" t="s">
        <v>717</v>
      </c>
      <c r="AV26" s="24" t="s">
        <v>706</v>
      </c>
      <c r="AX26" s="24" t="s">
        <v>753</v>
      </c>
      <c r="AY26" s="24" t="s">
        <v>332</v>
      </c>
      <c r="AZ26" s="24">
        <f>COUNTIFS(Database!J$2:J$783,$AX$2,Database!W$2:W$783,AY26)</f>
        <v>20</v>
      </c>
      <c r="BA26" s="28">
        <f t="shared" si="7"/>
        <v>0.05</v>
      </c>
      <c r="BB26" s="24" t="s">
        <v>749</v>
      </c>
      <c r="BC26" s="24" t="s">
        <v>718</v>
      </c>
      <c r="BD26" s="24" t="s">
        <v>706</v>
      </c>
      <c r="BF26" s="24" t="s">
        <v>753</v>
      </c>
      <c r="BG26" s="24" t="s">
        <v>332</v>
      </c>
      <c r="BH26" s="47">
        <f>Exposure_Path_analytics!D26</f>
        <v>64</v>
      </c>
      <c r="BI26" s="45">
        <f t="shared" si="0"/>
        <v>64</v>
      </c>
      <c r="BJ26" s="57"/>
      <c r="BY26" s="37"/>
      <c r="BZ26" s="37"/>
      <c r="CA26" s="37"/>
      <c r="CB26" s="37"/>
      <c r="CC26" s="37"/>
      <c r="CE26" s="37"/>
      <c r="CF26" s="37"/>
      <c r="CG26" s="37"/>
      <c r="CH26" s="37"/>
      <c r="CI26" s="37"/>
      <c r="CK26" s="37"/>
      <c r="CL26" s="37"/>
      <c r="CM26" s="37"/>
      <c r="CN26" s="37"/>
      <c r="CO26" s="37"/>
      <c r="CQ26" s="37"/>
      <c r="CR26" s="37"/>
      <c r="CS26" s="37"/>
      <c r="CT26" s="37"/>
      <c r="CU26" s="37"/>
      <c r="CW26" s="37"/>
      <c r="CX26" s="37"/>
      <c r="CY26" s="37"/>
      <c r="CZ26" s="37"/>
      <c r="DA26" s="37"/>
      <c r="DC26" s="37"/>
      <c r="DD26" s="37"/>
      <c r="DE26" s="37"/>
    </row>
    <row r="27" spans="2:109">
      <c r="B27" s="24" t="s">
        <v>753</v>
      </c>
      <c r="C27" s="24" t="s">
        <v>333</v>
      </c>
      <c r="D27" s="24">
        <f>COUNTIFS(Database!J$2:J$783,$B$2,Database!W$2:W$783,C27)</f>
        <v>0</v>
      </c>
      <c r="E27" s="24" t="str">
        <f t="shared" si="2"/>
        <v>NA</v>
      </c>
      <c r="F27" s="24" t="s">
        <v>749</v>
      </c>
      <c r="G27" s="24" t="s">
        <v>707</v>
      </c>
      <c r="H27" s="24" t="s">
        <v>706</v>
      </c>
      <c r="J27" s="24" t="s">
        <v>753</v>
      </c>
      <c r="K27" s="24" t="s">
        <v>333</v>
      </c>
      <c r="L27" s="24">
        <f>COUNTIFS(Database!J$2:J$783,$J$2,Database!W$2:W$783,K27)</f>
        <v>0</v>
      </c>
      <c r="M27" s="24" t="str">
        <f t="shared" si="3"/>
        <v>NA</v>
      </c>
      <c r="N27" s="24" t="s">
        <v>749</v>
      </c>
      <c r="O27" s="24" t="s">
        <v>710</v>
      </c>
      <c r="P27" s="24" t="s">
        <v>706</v>
      </c>
      <c r="R27" s="24" t="s">
        <v>753</v>
      </c>
      <c r="S27" s="24" t="s">
        <v>333</v>
      </c>
      <c r="T27" s="24">
        <f>COUNTIFS(Database!J$2:J$783,$R$2,Database!W$2:W$783,S27)</f>
        <v>0</v>
      </c>
      <c r="U27" s="24" t="str">
        <f t="shared" si="4"/>
        <v>NA</v>
      </c>
      <c r="V27" s="24" t="s">
        <v>749</v>
      </c>
      <c r="W27" s="24" t="s">
        <v>713</v>
      </c>
      <c r="X27" s="24" t="s">
        <v>706</v>
      </c>
      <c r="Z27" s="24" t="s">
        <v>753</v>
      </c>
      <c r="AA27" s="24" t="s">
        <v>333</v>
      </c>
      <c r="AB27" s="24">
        <f>COUNTIFS(Database!J$2:J$783,$Z$2,Database!W$2:W$783,AA27)</f>
        <v>0</v>
      </c>
      <c r="AC27" s="28" t="str">
        <f t="shared" si="9"/>
        <v>NA</v>
      </c>
      <c r="AD27" s="24" t="s">
        <v>749</v>
      </c>
      <c r="AE27" s="24" t="s">
        <v>715</v>
      </c>
      <c r="AF27" s="24" t="s">
        <v>706</v>
      </c>
      <c r="AH27" s="24" t="s">
        <v>753</v>
      </c>
      <c r="AI27" s="24" t="s">
        <v>333</v>
      </c>
      <c r="AJ27" s="24">
        <f>COUNTIFS(Database!J$2:J$783,$AH$2,Database!W$2:W$783,AI27)</f>
        <v>6</v>
      </c>
      <c r="AK27" s="28">
        <f t="shared" si="6"/>
        <v>0.33333333333333331</v>
      </c>
      <c r="AL27" s="24" t="s">
        <v>749</v>
      </c>
      <c r="AM27" s="24" t="s">
        <v>716</v>
      </c>
      <c r="AN27" s="24" t="s">
        <v>706</v>
      </c>
      <c r="AP27" s="24" t="s">
        <v>753</v>
      </c>
      <c r="AQ27" s="24" t="s">
        <v>333</v>
      </c>
      <c r="AR27" s="24">
        <f>COUNTIFS(Database!J$2:J$783,$AP$2,Database!W$2:W$783,AQ27)</f>
        <v>0</v>
      </c>
      <c r="AS27" s="24" t="str">
        <f t="shared" si="8"/>
        <v>NA</v>
      </c>
      <c r="AT27" s="24" t="s">
        <v>749</v>
      </c>
      <c r="AU27" s="24" t="s">
        <v>717</v>
      </c>
      <c r="AV27" s="24" t="s">
        <v>706</v>
      </c>
      <c r="AX27" s="24" t="s">
        <v>753</v>
      </c>
      <c r="AY27" s="24" t="s">
        <v>333</v>
      </c>
      <c r="AZ27" s="24">
        <f>COUNTIFS(Database!J$2:J$783,$AX$2,Database!W$2:W$783,AY27)</f>
        <v>21</v>
      </c>
      <c r="BA27" s="28">
        <f t="shared" si="7"/>
        <v>0.38095238095238093</v>
      </c>
      <c r="BB27" s="24" t="s">
        <v>749</v>
      </c>
      <c r="BC27" s="24" t="s">
        <v>718</v>
      </c>
      <c r="BD27" s="24" t="s">
        <v>706</v>
      </c>
      <c r="BF27" s="24" t="s">
        <v>753</v>
      </c>
      <c r="BG27" s="24" t="s">
        <v>333</v>
      </c>
      <c r="BH27" s="47">
        <f>Exposure_Path_analytics!D27</f>
        <v>27</v>
      </c>
      <c r="BI27" s="45">
        <f t="shared" si="0"/>
        <v>27</v>
      </c>
      <c r="BJ27" s="57"/>
      <c r="BY27" s="37"/>
      <c r="BZ27" s="37"/>
      <c r="CA27" s="37"/>
      <c r="CB27" s="37"/>
      <c r="CC27" s="37"/>
      <c r="CE27" s="37"/>
      <c r="CF27" s="37"/>
      <c r="CG27" s="37"/>
      <c r="CH27" s="37"/>
      <c r="CI27" s="37"/>
      <c r="CK27" s="37"/>
      <c r="CL27" s="37"/>
      <c r="CM27" s="37"/>
      <c r="CN27" s="37"/>
      <c r="CO27" s="37"/>
      <c r="CQ27" s="37"/>
      <c r="CR27" s="37"/>
      <c r="CS27" s="37"/>
      <c r="CT27" s="37"/>
      <c r="CU27" s="37"/>
      <c r="CW27" s="37"/>
      <c r="CX27" s="37"/>
      <c r="CY27" s="37"/>
      <c r="CZ27" s="37"/>
      <c r="DA27" s="37"/>
      <c r="DC27" s="37"/>
      <c r="DD27" s="37"/>
      <c r="DE27" s="37"/>
    </row>
    <row r="28" spans="2:109">
      <c r="B28" s="23" t="s">
        <v>754</v>
      </c>
      <c r="C28" s="25" t="s">
        <v>336</v>
      </c>
      <c r="D28" s="25">
        <f>COUNTIFS(Database!J$2:J$783,$B$2,Database!W$2:W$783,C28)</f>
        <v>0</v>
      </c>
      <c r="E28" s="25" t="str">
        <f t="shared" si="2"/>
        <v>NA</v>
      </c>
      <c r="F28" s="25" t="s">
        <v>749</v>
      </c>
      <c r="G28" s="25" t="s">
        <v>707</v>
      </c>
      <c r="H28" s="25" t="s">
        <v>706</v>
      </c>
      <c r="J28" s="23" t="s">
        <v>754</v>
      </c>
      <c r="K28" s="25" t="s">
        <v>336</v>
      </c>
      <c r="L28" s="25">
        <f>COUNTIFS(Database!J$2:J$783,$J$2,Database!W$2:W$783,K28)</f>
        <v>14</v>
      </c>
      <c r="M28" s="25">
        <f t="shared" si="3"/>
        <v>0.2857142857142857</v>
      </c>
      <c r="N28" s="25" t="s">
        <v>749</v>
      </c>
      <c r="O28" s="25" t="s">
        <v>710</v>
      </c>
      <c r="P28" s="25" t="s">
        <v>706</v>
      </c>
      <c r="R28" s="23" t="s">
        <v>754</v>
      </c>
      <c r="S28" s="25" t="s">
        <v>336</v>
      </c>
      <c r="T28" s="25">
        <f>COUNTIFS(Database!J$2:J$783,$R$2,Database!W$2:W$783,S28)</f>
        <v>10</v>
      </c>
      <c r="U28" s="25">
        <f t="shared" si="4"/>
        <v>0.3</v>
      </c>
      <c r="V28" s="25" t="s">
        <v>749</v>
      </c>
      <c r="W28" s="25" t="s">
        <v>713</v>
      </c>
      <c r="X28" s="25" t="s">
        <v>706</v>
      </c>
      <c r="Z28" s="23" t="s">
        <v>754</v>
      </c>
      <c r="AA28" s="25" t="s">
        <v>336</v>
      </c>
      <c r="AB28" s="25">
        <f>COUNTIFS(Database!J$2:J$783,$Z$2,Database!W$2:W$783,AA28)</f>
        <v>6</v>
      </c>
      <c r="AC28" s="36">
        <f t="shared" si="9"/>
        <v>0</v>
      </c>
      <c r="AD28" s="25" t="s">
        <v>749</v>
      </c>
      <c r="AE28" s="25" t="s">
        <v>715</v>
      </c>
      <c r="AF28" s="25" t="s">
        <v>706</v>
      </c>
      <c r="AH28" s="23" t="s">
        <v>754</v>
      </c>
      <c r="AI28" s="25" t="s">
        <v>336</v>
      </c>
      <c r="AJ28" s="25">
        <f>COUNTIFS(Database!J$2:J$783,$AH$2,Database!W$2:W$783,AI28)</f>
        <v>2</v>
      </c>
      <c r="AK28" s="36">
        <f t="shared" si="6"/>
        <v>0</v>
      </c>
      <c r="AL28" s="25" t="s">
        <v>749</v>
      </c>
      <c r="AM28" s="25" t="s">
        <v>716</v>
      </c>
      <c r="AN28" s="25" t="s">
        <v>706</v>
      </c>
      <c r="AP28" s="23" t="s">
        <v>754</v>
      </c>
      <c r="AQ28" s="25" t="s">
        <v>336</v>
      </c>
      <c r="AR28" s="25">
        <f>COUNTIFS(Database!J$2:J$783,$AP$2,Database!W$2:W$783,AQ28)</f>
        <v>2</v>
      </c>
      <c r="AS28" s="25">
        <f t="shared" si="8"/>
        <v>0</v>
      </c>
      <c r="AT28" s="25" t="s">
        <v>749</v>
      </c>
      <c r="AU28" s="25" t="s">
        <v>717</v>
      </c>
      <c r="AV28" s="25" t="s">
        <v>706</v>
      </c>
      <c r="AX28" s="23" t="s">
        <v>754</v>
      </c>
      <c r="AY28" s="25" t="s">
        <v>336</v>
      </c>
      <c r="AZ28" s="25">
        <f>COUNTIFS(Database!J$2:J$783,$AX$2,Database!W$2:W$783,AY28)</f>
        <v>2</v>
      </c>
      <c r="BA28" s="36">
        <f t="shared" si="7"/>
        <v>0.5</v>
      </c>
      <c r="BB28" s="25" t="s">
        <v>749</v>
      </c>
      <c r="BC28" s="25" t="s">
        <v>718</v>
      </c>
      <c r="BD28" s="25" t="s">
        <v>706</v>
      </c>
      <c r="BF28" s="23" t="s">
        <v>754</v>
      </c>
      <c r="BG28" s="25" t="s">
        <v>336</v>
      </c>
      <c r="BH28" s="58">
        <f>Exposure_Path_analytics!D28</f>
        <v>36</v>
      </c>
      <c r="BI28" s="46">
        <f t="shared" si="0"/>
        <v>36</v>
      </c>
      <c r="BJ28" s="57"/>
      <c r="BY28" s="37"/>
      <c r="BZ28" s="37"/>
      <c r="CA28" s="37"/>
      <c r="CB28" s="37"/>
      <c r="CC28" s="37"/>
      <c r="CE28" s="37"/>
      <c r="CF28" s="37"/>
      <c r="CG28" s="37"/>
      <c r="CH28" s="37"/>
      <c r="CI28" s="37"/>
      <c r="CK28" s="37"/>
      <c r="CL28" s="37"/>
      <c r="CM28" s="37"/>
      <c r="CN28" s="37"/>
      <c r="CO28" s="37"/>
      <c r="CQ28" s="37"/>
      <c r="CR28" s="37"/>
      <c r="CS28" s="37"/>
      <c r="CT28" s="37"/>
      <c r="CU28" s="37"/>
      <c r="CW28" s="37"/>
      <c r="CX28" s="37"/>
      <c r="CY28" s="37"/>
      <c r="CZ28" s="37"/>
      <c r="DA28" s="37"/>
      <c r="DC28" s="37"/>
      <c r="DD28" s="37"/>
      <c r="DE28" s="37"/>
    </row>
    <row r="29" spans="2:109">
      <c r="B29" s="23" t="s">
        <v>754</v>
      </c>
      <c r="C29" s="25" t="s">
        <v>180</v>
      </c>
      <c r="D29" s="25">
        <f>COUNTIFS(Database!J$2:J$783,$B$2,Database!W$2:W$783,C29)</f>
        <v>6</v>
      </c>
      <c r="E29" s="25">
        <f t="shared" si="2"/>
        <v>1</v>
      </c>
      <c r="F29" s="25" t="s">
        <v>749</v>
      </c>
      <c r="G29" s="25" t="s">
        <v>707</v>
      </c>
      <c r="H29" s="25" t="s">
        <v>706</v>
      </c>
      <c r="J29" s="23" t="s">
        <v>754</v>
      </c>
      <c r="K29" s="25" t="s">
        <v>180</v>
      </c>
      <c r="L29" s="25">
        <f>COUNTIFS(Database!J$2:J$783,$J$2,Database!W$2:W$783,K29)</f>
        <v>11</v>
      </c>
      <c r="M29" s="25">
        <f t="shared" si="3"/>
        <v>0.18181818181818182</v>
      </c>
      <c r="N29" s="25" t="s">
        <v>749</v>
      </c>
      <c r="O29" s="25" t="s">
        <v>710</v>
      </c>
      <c r="P29" s="25" t="s">
        <v>706</v>
      </c>
      <c r="R29" s="23" t="s">
        <v>754</v>
      </c>
      <c r="S29" s="25" t="s">
        <v>180</v>
      </c>
      <c r="T29" s="25">
        <f>COUNTIFS(Database!J$2:J$783,$R$2,Database!W$2:W$783,S29)</f>
        <v>0</v>
      </c>
      <c r="U29" s="25" t="str">
        <f t="shared" si="4"/>
        <v>NA</v>
      </c>
      <c r="V29" s="25" t="s">
        <v>749</v>
      </c>
      <c r="W29" s="25" t="s">
        <v>713</v>
      </c>
      <c r="X29" s="25" t="s">
        <v>706</v>
      </c>
      <c r="Z29" s="23" t="s">
        <v>754</v>
      </c>
      <c r="AA29" s="25" t="s">
        <v>180</v>
      </c>
      <c r="AB29" s="25">
        <f>COUNTIFS(Database!J$2:J$783,$Z$2,Database!W$2:W$783,AA29)</f>
        <v>0</v>
      </c>
      <c r="AC29" s="36" t="str">
        <f t="shared" si="9"/>
        <v>NA</v>
      </c>
      <c r="AD29" s="25" t="s">
        <v>749</v>
      </c>
      <c r="AE29" s="25" t="s">
        <v>715</v>
      </c>
      <c r="AF29" s="25" t="s">
        <v>706</v>
      </c>
      <c r="AH29" s="23" t="s">
        <v>754</v>
      </c>
      <c r="AI29" s="25" t="s">
        <v>180</v>
      </c>
      <c r="AJ29" s="25">
        <f>COUNTIFS(Database!J$2:J$783,$AH$2,Database!W$2:W$783,AI29)</f>
        <v>6</v>
      </c>
      <c r="AK29" s="36">
        <f t="shared" si="6"/>
        <v>0</v>
      </c>
      <c r="AL29" s="25" t="s">
        <v>749</v>
      </c>
      <c r="AM29" s="25" t="s">
        <v>716</v>
      </c>
      <c r="AN29" s="25" t="s">
        <v>706</v>
      </c>
      <c r="AP29" s="23" t="s">
        <v>754</v>
      </c>
      <c r="AQ29" s="25" t="s">
        <v>180</v>
      </c>
      <c r="AR29" s="25">
        <f>COUNTIFS(Database!J$2:J$783,$AP$2,Database!W$2:W$783,AQ29)</f>
        <v>0</v>
      </c>
      <c r="AS29" s="25" t="str">
        <f t="shared" si="8"/>
        <v>NA</v>
      </c>
      <c r="AT29" s="25" t="s">
        <v>749</v>
      </c>
      <c r="AU29" s="25" t="s">
        <v>717</v>
      </c>
      <c r="AV29" s="25" t="s">
        <v>706</v>
      </c>
      <c r="AX29" s="23" t="s">
        <v>754</v>
      </c>
      <c r="AY29" s="25" t="s">
        <v>180</v>
      </c>
      <c r="AZ29" s="25">
        <f>COUNTIFS(Database!J$2:J$783,$AX$2,Database!W$2:W$783,AY29)</f>
        <v>15</v>
      </c>
      <c r="BA29" s="36">
        <f t="shared" si="7"/>
        <v>0</v>
      </c>
      <c r="BB29" s="25" t="s">
        <v>749</v>
      </c>
      <c r="BC29" s="25" t="s">
        <v>718</v>
      </c>
      <c r="BD29" s="25" t="s">
        <v>706</v>
      </c>
      <c r="BF29" s="23" t="s">
        <v>754</v>
      </c>
      <c r="BG29" s="25" t="s">
        <v>180</v>
      </c>
      <c r="BH29" s="58">
        <f>Exposure_Path_analytics!D29</f>
        <v>38</v>
      </c>
      <c r="BI29" s="46">
        <f t="shared" si="0"/>
        <v>38</v>
      </c>
      <c r="BJ29" s="57"/>
      <c r="BL29" s="15"/>
      <c r="BR29" s="15"/>
      <c r="BX29" s="15"/>
      <c r="BY29" s="37"/>
      <c r="BZ29" s="37"/>
      <c r="CA29" s="37"/>
      <c r="CB29" s="37"/>
      <c r="CC29" s="37"/>
      <c r="CD29" s="15"/>
      <c r="CE29" s="37"/>
      <c r="CF29" s="37"/>
      <c r="CG29" s="37"/>
      <c r="CH29" s="37"/>
      <c r="CI29" s="37"/>
      <c r="CJ29" s="15"/>
      <c r="CK29" s="37"/>
      <c r="CL29" s="37"/>
      <c r="CM29" s="37"/>
      <c r="CN29" s="37"/>
      <c r="CO29" s="37"/>
      <c r="CP29" s="15"/>
      <c r="CQ29" s="37"/>
      <c r="CR29" s="37"/>
      <c r="CS29" s="37"/>
      <c r="CT29" s="37"/>
      <c r="CU29" s="37"/>
      <c r="CV29" s="15"/>
      <c r="CW29" s="37"/>
      <c r="CX29" s="37"/>
      <c r="CY29" s="37"/>
      <c r="CZ29" s="37"/>
      <c r="DA29" s="37"/>
      <c r="DB29" s="15"/>
      <c r="DC29" s="37"/>
      <c r="DD29" s="37"/>
      <c r="DE29" s="37"/>
    </row>
    <row r="30" spans="2:109">
      <c r="B30" s="23" t="s">
        <v>754</v>
      </c>
      <c r="C30" s="25" t="s">
        <v>338</v>
      </c>
      <c r="D30" s="25">
        <f>COUNTIFS(Database!J$2:J$783,$B$2,Database!W$2:W$783,C30)</f>
        <v>8</v>
      </c>
      <c r="E30" s="25">
        <f t="shared" si="2"/>
        <v>0.375</v>
      </c>
      <c r="F30" s="25" t="s">
        <v>749</v>
      </c>
      <c r="G30" s="25" t="s">
        <v>707</v>
      </c>
      <c r="H30" s="25" t="s">
        <v>706</v>
      </c>
      <c r="J30" s="23" t="s">
        <v>754</v>
      </c>
      <c r="K30" s="25" t="s">
        <v>338</v>
      </c>
      <c r="L30" s="25">
        <f>COUNTIFS(Database!J$2:J$783,$J$2,Database!W$2:W$783,K30)</f>
        <v>10</v>
      </c>
      <c r="M30" s="25">
        <f t="shared" si="3"/>
        <v>0.9</v>
      </c>
      <c r="N30" s="25" t="s">
        <v>749</v>
      </c>
      <c r="O30" s="25" t="s">
        <v>710</v>
      </c>
      <c r="P30" s="25" t="s">
        <v>706</v>
      </c>
      <c r="R30" s="23" t="s">
        <v>754</v>
      </c>
      <c r="S30" s="25" t="s">
        <v>338</v>
      </c>
      <c r="T30" s="25">
        <f>COUNTIFS(Database!J$2:J$783,$R$2,Database!W$2:W$783,S30)</f>
        <v>2</v>
      </c>
      <c r="U30" s="25">
        <f t="shared" si="4"/>
        <v>0.5</v>
      </c>
      <c r="V30" s="25" t="s">
        <v>749</v>
      </c>
      <c r="W30" s="25" t="s">
        <v>713</v>
      </c>
      <c r="X30" s="25" t="s">
        <v>706</v>
      </c>
      <c r="Z30" s="23" t="s">
        <v>754</v>
      </c>
      <c r="AA30" s="25" t="s">
        <v>338</v>
      </c>
      <c r="AB30" s="25">
        <f>COUNTIFS(Database!J$2:J$783,$Z$2,Database!W$2:W$783,AA30)</f>
        <v>0</v>
      </c>
      <c r="AC30" s="36" t="str">
        <f t="shared" si="9"/>
        <v>NA</v>
      </c>
      <c r="AD30" s="25" t="s">
        <v>749</v>
      </c>
      <c r="AE30" s="25" t="s">
        <v>715</v>
      </c>
      <c r="AF30" s="25" t="s">
        <v>706</v>
      </c>
      <c r="AH30" s="23" t="s">
        <v>754</v>
      </c>
      <c r="AI30" s="25" t="s">
        <v>338</v>
      </c>
      <c r="AJ30" s="25">
        <f>COUNTIFS(Database!J$2:J$783,$AH$2,Database!W$2:W$783,AI30)</f>
        <v>0</v>
      </c>
      <c r="AK30" s="36" t="str">
        <f t="shared" si="6"/>
        <v>NA</v>
      </c>
      <c r="AL30" s="25" t="s">
        <v>749</v>
      </c>
      <c r="AM30" s="25" t="s">
        <v>716</v>
      </c>
      <c r="AN30" s="25" t="s">
        <v>706</v>
      </c>
      <c r="AP30" s="23" t="s">
        <v>754</v>
      </c>
      <c r="AQ30" s="25" t="s">
        <v>338</v>
      </c>
      <c r="AR30" s="25">
        <f>COUNTIFS(Database!J$2:J$783,$AP$2,Database!W$2:W$783,AQ30)</f>
        <v>0</v>
      </c>
      <c r="AS30" s="25" t="str">
        <f t="shared" si="8"/>
        <v>NA</v>
      </c>
      <c r="AT30" s="25" t="s">
        <v>749</v>
      </c>
      <c r="AU30" s="25" t="s">
        <v>717</v>
      </c>
      <c r="AV30" s="25" t="s">
        <v>706</v>
      </c>
      <c r="AX30" s="23" t="s">
        <v>754</v>
      </c>
      <c r="AY30" s="25" t="s">
        <v>338</v>
      </c>
      <c r="AZ30" s="25">
        <f>COUNTIFS(Database!J$2:J$783,$AX$2,Database!W$2:W$783,AY30)</f>
        <v>16</v>
      </c>
      <c r="BA30" s="36">
        <f t="shared" si="7"/>
        <v>0.4375</v>
      </c>
      <c r="BB30" s="25" t="s">
        <v>749</v>
      </c>
      <c r="BC30" s="25" t="s">
        <v>718</v>
      </c>
      <c r="BD30" s="25" t="s">
        <v>706</v>
      </c>
      <c r="BF30" s="23" t="s">
        <v>754</v>
      </c>
      <c r="BG30" s="25" t="s">
        <v>338</v>
      </c>
      <c r="BH30" s="58">
        <f>Exposure_Path_analytics!D30</f>
        <v>36</v>
      </c>
      <c r="BI30" s="46">
        <f t="shared" si="0"/>
        <v>36</v>
      </c>
      <c r="BJ30" s="57"/>
      <c r="BY30" s="37"/>
      <c r="BZ30" s="37"/>
      <c r="CA30" s="37"/>
      <c r="CB30" s="37"/>
      <c r="CC30" s="37"/>
      <c r="CE30" s="37"/>
      <c r="CF30" s="37"/>
      <c r="CG30" s="37"/>
      <c r="CH30" s="37"/>
      <c r="CI30" s="37"/>
      <c r="CK30" s="37"/>
      <c r="CL30" s="37"/>
      <c r="CM30" s="37"/>
      <c r="CN30" s="37"/>
      <c r="CO30" s="37"/>
      <c r="CQ30" s="37"/>
      <c r="CR30" s="37"/>
      <c r="CS30" s="37"/>
      <c r="CT30" s="37"/>
      <c r="CU30" s="37"/>
      <c r="CW30" s="37"/>
      <c r="CX30" s="37"/>
      <c r="CY30" s="37"/>
      <c r="CZ30" s="37"/>
      <c r="DA30" s="37"/>
      <c r="DC30" s="37"/>
      <c r="DD30" s="37"/>
      <c r="DE30" s="37"/>
    </row>
    <row r="31" spans="2:109">
      <c r="B31" s="23" t="s">
        <v>754</v>
      </c>
      <c r="C31" s="25" t="s">
        <v>337</v>
      </c>
      <c r="D31" s="25">
        <f>COUNTIFS(Database!J$2:J$783,$B$2,Database!W$2:W$783,C31)</f>
        <v>2</v>
      </c>
      <c r="E31" s="25">
        <f t="shared" si="2"/>
        <v>1</v>
      </c>
      <c r="F31" s="25" t="s">
        <v>749</v>
      </c>
      <c r="G31" s="25" t="s">
        <v>707</v>
      </c>
      <c r="H31" s="25" t="s">
        <v>706</v>
      </c>
      <c r="J31" s="23" t="s">
        <v>754</v>
      </c>
      <c r="K31" s="25" t="s">
        <v>337</v>
      </c>
      <c r="L31" s="25">
        <f>COUNTIFS(Database!J$2:J$783,$J$2,Database!W$2:W$783,K31)</f>
        <v>21</v>
      </c>
      <c r="M31" s="25">
        <f t="shared" si="3"/>
        <v>0.19047619047619047</v>
      </c>
      <c r="N31" s="25" t="s">
        <v>749</v>
      </c>
      <c r="O31" s="25" t="s">
        <v>710</v>
      </c>
      <c r="P31" s="25" t="s">
        <v>706</v>
      </c>
      <c r="R31" s="23" t="s">
        <v>754</v>
      </c>
      <c r="S31" s="25" t="s">
        <v>337</v>
      </c>
      <c r="T31" s="25">
        <f>COUNTIFS(Database!J$2:J$783,$R$2,Database!W$2:W$783,S31)</f>
        <v>20</v>
      </c>
      <c r="U31" s="25">
        <f t="shared" si="4"/>
        <v>0.5</v>
      </c>
      <c r="V31" s="25" t="s">
        <v>749</v>
      </c>
      <c r="W31" s="25" t="s">
        <v>713</v>
      </c>
      <c r="X31" s="25" t="s">
        <v>706</v>
      </c>
      <c r="Z31" s="23" t="s">
        <v>754</v>
      </c>
      <c r="AA31" s="25" t="s">
        <v>337</v>
      </c>
      <c r="AB31" s="25">
        <f>COUNTIFS(Database!J$2:J$783,$Z$2,Database!W$2:W$783,AA31)</f>
        <v>0</v>
      </c>
      <c r="AC31" s="36" t="str">
        <f t="shared" si="9"/>
        <v>NA</v>
      </c>
      <c r="AD31" s="25" t="s">
        <v>749</v>
      </c>
      <c r="AE31" s="25" t="s">
        <v>715</v>
      </c>
      <c r="AF31" s="25" t="s">
        <v>706</v>
      </c>
      <c r="AH31" s="23" t="s">
        <v>754</v>
      </c>
      <c r="AI31" s="25" t="s">
        <v>337</v>
      </c>
      <c r="AJ31" s="25">
        <f>COUNTIFS(Database!J$2:J$783,$AH$2,Database!W$2:W$783,AI31)</f>
        <v>0</v>
      </c>
      <c r="AK31" s="36" t="str">
        <f t="shared" si="6"/>
        <v>NA</v>
      </c>
      <c r="AL31" s="25" t="s">
        <v>749</v>
      </c>
      <c r="AM31" s="25" t="s">
        <v>716</v>
      </c>
      <c r="AN31" s="25" t="s">
        <v>706</v>
      </c>
      <c r="AP31" s="23" t="s">
        <v>754</v>
      </c>
      <c r="AQ31" s="25" t="s">
        <v>337</v>
      </c>
      <c r="AR31" s="25">
        <f>COUNTIFS(Database!J$2:J$783,$AP$2,Database!W$2:W$783,AQ31)</f>
        <v>0</v>
      </c>
      <c r="AS31" s="25" t="str">
        <f t="shared" si="8"/>
        <v>NA</v>
      </c>
      <c r="AT31" s="25" t="s">
        <v>749</v>
      </c>
      <c r="AU31" s="25" t="s">
        <v>717</v>
      </c>
      <c r="AV31" s="25" t="s">
        <v>706</v>
      </c>
      <c r="AX31" s="23" t="s">
        <v>754</v>
      </c>
      <c r="AY31" s="25" t="s">
        <v>337</v>
      </c>
      <c r="AZ31" s="25">
        <f>COUNTIFS(Database!J$2:J$783,$AX$2,Database!W$2:W$783,AY31)</f>
        <v>4</v>
      </c>
      <c r="BA31" s="36">
        <f t="shared" si="7"/>
        <v>0.75</v>
      </c>
      <c r="BB31" s="25" t="s">
        <v>749</v>
      </c>
      <c r="BC31" s="25" t="s">
        <v>718</v>
      </c>
      <c r="BD31" s="25" t="s">
        <v>706</v>
      </c>
      <c r="BF31" s="23" t="s">
        <v>754</v>
      </c>
      <c r="BG31" s="25" t="s">
        <v>337</v>
      </c>
      <c r="BH31" s="58">
        <f>Exposure_Path_analytics!D31</f>
        <v>47</v>
      </c>
      <c r="BI31" s="46">
        <f t="shared" si="0"/>
        <v>47</v>
      </c>
      <c r="BJ31" s="57"/>
      <c r="CN31" s="37"/>
      <c r="CO31" s="37"/>
      <c r="CQ31" s="37"/>
      <c r="CR31" s="37"/>
      <c r="CS31" s="37"/>
      <c r="CT31" s="37"/>
      <c r="CU31" s="37"/>
      <c r="CW31" s="37"/>
      <c r="CX31" s="37"/>
      <c r="CY31" s="37"/>
      <c r="CZ31" s="37"/>
      <c r="DA31" s="37"/>
      <c r="DC31" s="37"/>
      <c r="DD31" s="37"/>
      <c r="DE31" s="37"/>
    </row>
    <row r="32" spans="2:109">
      <c r="B32" s="23" t="s">
        <v>754</v>
      </c>
      <c r="C32" s="25" t="s">
        <v>335</v>
      </c>
      <c r="D32" s="25">
        <f>COUNTIFS(Database!J$2:J$783,$B$2,Database!W$2:W$783,C32)</f>
        <v>27</v>
      </c>
      <c r="E32" s="25">
        <f t="shared" si="2"/>
        <v>0.44444444444444442</v>
      </c>
      <c r="F32" s="25" t="s">
        <v>749</v>
      </c>
      <c r="G32" s="25" t="s">
        <v>707</v>
      </c>
      <c r="H32" s="25" t="s">
        <v>706</v>
      </c>
      <c r="J32" s="23" t="s">
        <v>754</v>
      </c>
      <c r="K32" s="25" t="s">
        <v>335</v>
      </c>
      <c r="L32" s="25">
        <f>COUNTIFS(Database!J$2:J$783,$J$2,Database!W$2:W$783,K32)</f>
        <v>45</v>
      </c>
      <c r="M32" s="25">
        <f t="shared" si="3"/>
        <v>0.53333333333333333</v>
      </c>
      <c r="N32" s="25" t="s">
        <v>749</v>
      </c>
      <c r="O32" s="25" t="s">
        <v>710</v>
      </c>
      <c r="P32" s="25" t="s">
        <v>706</v>
      </c>
      <c r="R32" s="23" t="s">
        <v>754</v>
      </c>
      <c r="S32" s="25" t="s">
        <v>335</v>
      </c>
      <c r="T32" s="25">
        <f>COUNTIFS(Database!J$2:J$783,$R$2,Database!W$2:W$783,S32)</f>
        <v>10</v>
      </c>
      <c r="U32" s="25">
        <f t="shared" si="4"/>
        <v>0.4</v>
      </c>
      <c r="V32" s="25" t="s">
        <v>749</v>
      </c>
      <c r="W32" s="25" t="s">
        <v>713</v>
      </c>
      <c r="X32" s="25" t="s">
        <v>706</v>
      </c>
      <c r="Z32" s="23" t="s">
        <v>754</v>
      </c>
      <c r="AA32" s="25" t="s">
        <v>335</v>
      </c>
      <c r="AB32" s="25">
        <f>COUNTIFS(Database!J$2:J$783,$Z$2,Database!W$2:W$783,AA32)</f>
        <v>1</v>
      </c>
      <c r="AC32" s="36">
        <f t="shared" si="9"/>
        <v>0</v>
      </c>
      <c r="AD32" s="25" t="s">
        <v>749</v>
      </c>
      <c r="AE32" s="25" t="s">
        <v>715</v>
      </c>
      <c r="AF32" s="25" t="s">
        <v>706</v>
      </c>
      <c r="AH32" s="23" t="s">
        <v>754</v>
      </c>
      <c r="AI32" s="25" t="s">
        <v>335</v>
      </c>
      <c r="AJ32" s="25">
        <f>COUNTIFS(Database!J$2:J$783,$AH$2,Database!W$2:W$783,AI32)</f>
        <v>11</v>
      </c>
      <c r="AK32" s="36">
        <f t="shared" si="6"/>
        <v>9.0909090909090912E-2</v>
      </c>
      <c r="AL32" s="25" t="s">
        <v>749</v>
      </c>
      <c r="AM32" s="25" t="s">
        <v>716</v>
      </c>
      <c r="AN32" s="25" t="s">
        <v>706</v>
      </c>
      <c r="AP32" s="23" t="s">
        <v>754</v>
      </c>
      <c r="AQ32" s="25" t="s">
        <v>335</v>
      </c>
      <c r="AR32" s="25">
        <f>COUNTIFS(Database!J$2:J$783,$AP$2,Database!W$2:W$783,AQ32)</f>
        <v>1</v>
      </c>
      <c r="AS32" s="25">
        <f t="shared" si="8"/>
        <v>0</v>
      </c>
      <c r="AT32" s="25" t="s">
        <v>749</v>
      </c>
      <c r="AU32" s="25" t="s">
        <v>717</v>
      </c>
      <c r="AV32" s="25" t="s">
        <v>706</v>
      </c>
      <c r="AX32" s="23" t="s">
        <v>754</v>
      </c>
      <c r="AY32" s="25" t="s">
        <v>335</v>
      </c>
      <c r="AZ32" s="25">
        <f>COUNTIFS(Database!J$2:J$783,$AX$2,Database!W$2:W$783,AY32)</f>
        <v>53</v>
      </c>
      <c r="BA32" s="36">
        <f t="shared" si="7"/>
        <v>0.16981132075471697</v>
      </c>
      <c r="BB32" s="25" t="s">
        <v>749</v>
      </c>
      <c r="BC32" s="25" t="s">
        <v>718</v>
      </c>
      <c r="BD32" s="25" t="s">
        <v>706</v>
      </c>
      <c r="BF32" s="23" t="s">
        <v>754</v>
      </c>
      <c r="BG32" s="25" t="s">
        <v>335</v>
      </c>
      <c r="BH32" s="58">
        <f>Exposure_Path_analytics!D32</f>
        <v>148</v>
      </c>
      <c r="BI32" s="46">
        <f t="shared" si="0"/>
        <v>148</v>
      </c>
      <c r="BJ32" s="57"/>
      <c r="DC32" s="37"/>
      <c r="DD32" s="37"/>
    </row>
    <row r="33" spans="2:108">
      <c r="B33" s="24" t="s">
        <v>318</v>
      </c>
      <c r="C33" s="24" t="s">
        <v>268</v>
      </c>
      <c r="D33" s="32">
        <f>COUNTIFS(Database!J$2:J$783,$B$2,Database!W$2:W$783,C33)</f>
        <v>0</v>
      </c>
      <c r="E33" s="24" t="str">
        <f t="shared" si="2"/>
        <v>NA</v>
      </c>
      <c r="F33" s="24" t="s">
        <v>749</v>
      </c>
      <c r="G33" s="24" t="s">
        <v>707</v>
      </c>
      <c r="H33" s="24" t="s">
        <v>706</v>
      </c>
      <c r="J33" s="24" t="s">
        <v>318</v>
      </c>
      <c r="K33" s="24" t="s">
        <v>268</v>
      </c>
      <c r="L33" s="33">
        <f>COUNTIFS(Database!J$2:J$783,$J$2,Database!W$2:W$783,K33)</f>
        <v>4</v>
      </c>
      <c r="M33" s="24">
        <f t="shared" si="3"/>
        <v>0</v>
      </c>
      <c r="N33" s="24" t="s">
        <v>749</v>
      </c>
      <c r="O33" s="24" t="s">
        <v>710</v>
      </c>
      <c r="P33" s="24" t="s">
        <v>706</v>
      </c>
      <c r="R33" s="24" t="s">
        <v>318</v>
      </c>
      <c r="S33" s="24" t="s">
        <v>268</v>
      </c>
      <c r="T33" s="33">
        <f>COUNTIFS(Database!J$2:J$783,$R$2,Database!W$2:W$783,S33)</f>
        <v>4</v>
      </c>
      <c r="U33" s="24">
        <f t="shared" si="4"/>
        <v>0</v>
      </c>
      <c r="V33" s="24" t="s">
        <v>749</v>
      </c>
      <c r="W33" s="24" t="s">
        <v>713</v>
      </c>
      <c r="X33" s="24" t="s">
        <v>706</v>
      </c>
      <c r="Z33" s="24" t="s">
        <v>318</v>
      </c>
      <c r="AA33" s="24" t="s">
        <v>268</v>
      </c>
      <c r="AB33" s="24">
        <f>COUNTIFS(Database!J$2:J$783,$Z$2,Database!W$2:W$783,AA33)</f>
        <v>0</v>
      </c>
      <c r="AC33" s="28" t="str">
        <f t="shared" si="9"/>
        <v>NA</v>
      </c>
      <c r="AD33" s="24" t="s">
        <v>749</v>
      </c>
      <c r="AE33" s="24" t="s">
        <v>715</v>
      </c>
      <c r="AF33" s="24" t="s">
        <v>706</v>
      </c>
      <c r="AH33" s="24" t="s">
        <v>318</v>
      </c>
      <c r="AI33" s="24" t="s">
        <v>268</v>
      </c>
      <c r="AJ33" s="24">
        <f>COUNTIFS(Database!J$2:J$783,$AH$2,Database!W$2:W$783,AI33)</f>
        <v>0</v>
      </c>
      <c r="AK33" s="28" t="str">
        <f t="shared" si="6"/>
        <v>NA</v>
      </c>
      <c r="AL33" s="24" t="s">
        <v>749</v>
      </c>
      <c r="AM33" s="24" t="s">
        <v>716</v>
      </c>
      <c r="AN33" s="24" t="s">
        <v>706</v>
      </c>
      <c r="AP33" s="24" t="s">
        <v>318</v>
      </c>
      <c r="AQ33" s="24" t="s">
        <v>268</v>
      </c>
      <c r="AR33" s="24">
        <f>COUNTIFS(Database!J$2:J$783,$AP$2,Database!W$2:W$783,AQ33)</f>
        <v>0</v>
      </c>
      <c r="AS33" s="24" t="str">
        <f t="shared" si="8"/>
        <v>NA</v>
      </c>
      <c r="AT33" s="24" t="s">
        <v>749</v>
      </c>
      <c r="AU33" s="24" t="s">
        <v>717</v>
      </c>
      <c r="AV33" s="24" t="s">
        <v>706</v>
      </c>
      <c r="AX33" s="24" t="s">
        <v>318</v>
      </c>
      <c r="AY33" s="24" t="s">
        <v>268</v>
      </c>
      <c r="AZ33" s="24">
        <f>COUNTIFS(Database!J$2:J$783,$AX$2,Database!W$2:W$783,AY33)</f>
        <v>0</v>
      </c>
      <c r="BA33" s="28" t="str">
        <f t="shared" si="7"/>
        <v>NA</v>
      </c>
      <c r="BB33" s="24" t="s">
        <v>749</v>
      </c>
      <c r="BC33" s="24" t="s">
        <v>718</v>
      </c>
      <c r="BD33" s="24" t="s">
        <v>706</v>
      </c>
      <c r="BF33" s="24" t="s">
        <v>318</v>
      </c>
      <c r="BG33" s="24" t="s">
        <v>268</v>
      </c>
      <c r="BH33" s="47">
        <f>Exposure_Path_analytics!D33</f>
        <v>8</v>
      </c>
      <c r="BI33" s="45">
        <f t="shared" si="0"/>
        <v>8</v>
      </c>
      <c r="BJ33" s="57"/>
      <c r="DC33" s="37"/>
      <c r="DD33" s="37"/>
    </row>
    <row r="34" spans="2:108">
      <c r="B34" s="24" t="s">
        <v>318</v>
      </c>
      <c r="C34" s="24" t="s">
        <v>269</v>
      </c>
      <c r="D34" s="32">
        <f>COUNTIFS(Database!J$2:J$783,$B$2,Database!W$2:W$783,C34)</f>
        <v>0</v>
      </c>
      <c r="E34" s="24" t="str">
        <f t="shared" si="2"/>
        <v>NA</v>
      </c>
      <c r="F34" s="24" t="s">
        <v>749</v>
      </c>
      <c r="G34" s="24" t="s">
        <v>707</v>
      </c>
      <c r="H34" s="24" t="s">
        <v>706</v>
      </c>
      <c r="J34" s="24" t="s">
        <v>318</v>
      </c>
      <c r="K34" s="24" t="s">
        <v>269</v>
      </c>
      <c r="L34" s="33">
        <f>COUNTIFS(Database!J$2:J$783,$J$2,Database!W$2:W$783,K34)</f>
        <v>4</v>
      </c>
      <c r="M34" s="24">
        <f t="shared" si="3"/>
        <v>0.5</v>
      </c>
      <c r="N34" s="24" t="s">
        <v>749</v>
      </c>
      <c r="O34" s="24" t="s">
        <v>710</v>
      </c>
      <c r="P34" s="24" t="s">
        <v>706</v>
      </c>
      <c r="R34" s="24" t="s">
        <v>318</v>
      </c>
      <c r="S34" s="24" t="s">
        <v>269</v>
      </c>
      <c r="T34" s="33">
        <f>COUNTIFS(Database!J$2:J$783,$R$2,Database!W$2:W$783,S34)</f>
        <v>4</v>
      </c>
      <c r="U34" s="24">
        <f t="shared" si="4"/>
        <v>0.25</v>
      </c>
      <c r="V34" s="24" t="s">
        <v>749</v>
      </c>
      <c r="W34" s="24" t="s">
        <v>713</v>
      </c>
      <c r="X34" s="24" t="s">
        <v>706</v>
      </c>
      <c r="Z34" s="24" t="s">
        <v>318</v>
      </c>
      <c r="AA34" s="24" t="s">
        <v>269</v>
      </c>
      <c r="AB34" s="24">
        <f>COUNTIFS(Database!J$2:J$783,$Z$2,Database!W$2:W$783,AA34)</f>
        <v>0</v>
      </c>
      <c r="AC34" s="28" t="str">
        <f t="shared" si="9"/>
        <v>NA</v>
      </c>
      <c r="AD34" s="24" t="s">
        <v>749</v>
      </c>
      <c r="AE34" s="24" t="s">
        <v>715</v>
      </c>
      <c r="AF34" s="24" t="s">
        <v>706</v>
      </c>
      <c r="AH34" s="24" t="s">
        <v>318</v>
      </c>
      <c r="AI34" s="24" t="s">
        <v>269</v>
      </c>
      <c r="AJ34" s="24">
        <f>COUNTIFS(Database!J$2:J$783,$AH$2,Database!W$2:W$783,AI34)</f>
        <v>0</v>
      </c>
      <c r="AK34" s="28" t="str">
        <f t="shared" si="6"/>
        <v>NA</v>
      </c>
      <c r="AL34" s="24" t="s">
        <v>749</v>
      </c>
      <c r="AM34" s="24" t="s">
        <v>716</v>
      </c>
      <c r="AN34" s="24" t="s">
        <v>706</v>
      </c>
      <c r="AP34" s="24" t="s">
        <v>318</v>
      </c>
      <c r="AQ34" s="24" t="s">
        <v>269</v>
      </c>
      <c r="AR34" s="24">
        <f>COUNTIFS(Database!J$2:J$783,$AP$2,Database!W$2:W$783,AQ34)</f>
        <v>0</v>
      </c>
      <c r="AS34" s="24" t="str">
        <f t="shared" si="8"/>
        <v>NA</v>
      </c>
      <c r="AT34" s="24" t="s">
        <v>749</v>
      </c>
      <c r="AU34" s="24" t="s">
        <v>717</v>
      </c>
      <c r="AV34" s="24" t="s">
        <v>706</v>
      </c>
      <c r="AX34" s="24" t="s">
        <v>318</v>
      </c>
      <c r="AY34" s="24" t="s">
        <v>269</v>
      </c>
      <c r="AZ34" s="24">
        <f>COUNTIFS(Database!J$2:J$783,$AX$2,Database!W$2:W$783,AY34)</f>
        <v>0</v>
      </c>
      <c r="BA34" s="28" t="str">
        <f t="shared" si="7"/>
        <v>NA</v>
      </c>
      <c r="BB34" s="24" t="s">
        <v>749</v>
      </c>
      <c r="BC34" s="24" t="s">
        <v>718</v>
      </c>
      <c r="BD34" s="24" t="s">
        <v>706</v>
      </c>
      <c r="BF34" s="24" t="s">
        <v>318</v>
      </c>
      <c r="BG34" s="24" t="s">
        <v>269</v>
      </c>
      <c r="BH34" s="47">
        <f>Exposure_Path_analytics!D34</f>
        <v>8</v>
      </c>
      <c r="BI34" s="45">
        <f t="shared" si="0"/>
        <v>8</v>
      </c>
      <c r="BJ34" s="57"/>
      <c r="BL34" s="15"/>
      <c r="BR34" s="15"/>
      <c r="BX34" s="15"/>
      <c r="CD34" s="15"/>
      <c r="CJ34" s="15"/>
      <c r="CP34" s="15"/>
      <c r="CV34" s="15"/>
      <c r="DB34" s="15"/>
      <c r="DC34" s="37"/>
      <c r="DD34" s="37"/>
    </row>
    <row r="35" spans="2:108">
      <c r="B35" s="24" t="s">
        <v>318</v>
      </c>
      <c r="C35" s="24" t="s">
        <v>270</v>
      </c>
      <c r="D35" s="32">
        <f>COUNTIFS(Database!J$2:J$783,$B$2,Database!W$2:W$783,C35)</f>
        <v>0</v>
      </c>
      <c r="E35" s="24" t="str">
        <f t="shared" si="2"/>
        <v>NA</v>
      </c>
      <c r="F35" s="24" t="s">
        <v>749</v>
      </c>
      <c r="G35" s="24" t="s">
        <v>707</v>
      </c>
      <c r="H35" s="24" t="s">
        <v>706</v>
      </c>
      <c r="J35" s="24" t="s">
        <v>318</v>
      </c>
      <c r="K35" s="24" t="s">
        <v>270</v>
      </c>
      <c r="L35" s="33">
        <f>COUNTIFS(Database!J$2:J$783,$J$2,Database!W$2:W$783,K35)</f>
        <v>4</v>
      </c>
      <c r="M35" s="24">
        <f t="shared" si="3"/>
        <v>0.25</v>
      </c>
      <c r="N35" s="24" t="s">
        <v>749</v>
      </c>
      <c r="O35" s="24" t="s">
        <v>710</v>
      </c>
      <c r="P35" s="24" t="s">
        <v>706</v>
      </c>
      <c r="R35" s="24" t="s">
        <v>318</v>
      </c>
      <c r="S35" s="24" t="s">
        <v>270</v>
      </c>
      <c r="T35" s="33">
        <f>COUNTIFS(Database!J$2:J$783,$R$2,Database!W$2:W$783,S35)</f>
        <v>4</v>
      </c>
      <c r="U35" s="24">
        <f t="shared" si="4"/>
        <v>0.75</v>
      </c>
      <c r="V35" s="24" t="s">
        <v>749</v>
      </c>
      <c r="W35" s="24" t="s">
        <v>713</v>
      </c>
      <c r="X35" s="24" t="s">
        <v>706</v>
      </c>
      <c r="Z35" s="24" t="s">
        <v>318</v>
      </c>
      <c r="AA35" s="24" t="s">
        <v>270</v>
      </c>
      <c r="AB35" s="24">
        <f>COUNTIFS(Database!J$2:J$783,$Z$2,Database!W$2:W$783,AA35)</f>
        <v>0</v>
      </c>
      <c r="AC35" s="28" t="str">
        <f t="shared" si="9"/>
        <v>NA</v>
      </c>
      <c r="AD35" s="24" t="s">
        <v>749</v>
      </c>
      <c r="AE35" s="24" t="s">
        <v>715</v>
      </c>
      <c r="AF35" s="24" t="s">
        <v>706</v>
      </c>
      <c r="AH35" s="24" t="s">
        <v>318</v>
      </c>
      <c r="AI35" s="24" t="s">
        <v>270</v>
      </c>
      <c r="AJ35" s="24">
        <f>COUNTIFS(Database!J$2:J$783,$AH$2,Database!W$2:W$783,AI35)</f>
        <v>0</v>
      </c>
      <c r="AK35" s="28" t="str">
        <f t="shared" si="6"/>
        <v>NA</v>
      </c>
      <c r="AL35" s="24" t="s">
        <v>749</v>
      </c>
      <c r="AM35" s="24" t="s">
        <v>716</v>
      </c>
      <c r="AN35" s="24" t="s">
        <v>706</v>
      </c>
      <c r="AP35" s="24" t="s">
        <v>318</v>
      </c>
      <c r="AQ35" s="24" t="s">
        <v>270</v>
      </c>
      <c r="AR35" s="24">
        <f>COUNTIFS(Database!J$2:J$783,$AP$2,Database!W$2:W$783,AQ35)</f>
        <v>0</v>
      </c>
      <c r="AS35" s="24" t="str">
        <f t="shared" si="8"/>
        <v>NA</v>
      </c>
      <c r="AT35" s="24" t="s">
        <v>749</v>
      </c>
      <c r="AU35" s="24" t="s">
        <v>717</v>
      </c>
      <c r="AV35" s="24" t="s">
        <v>706</v>
      </c>
      <c r="AX35" s="24" t="s">
        <v>318</v>
      </c>
      <c r="AY35" s="24" t="s">
        <v>270</v>
      </c>
      <c r="AZ35" s="24">
        <f>COUNTIFS(Database!J$2:J$783,$AX$2,Database!W$2:W$783,AY35)</f>
        <v>0</v>
      </c>
      <c r="BA35" s="28" t="str">
        <f t="shared" si="7"/>
        <v>NA</v>
      </c>
      <c r="BB35" s="24" t="s">
        <v>749</v>
      </c>
      <c r="BC35" s="24" t="s">
        <v>718</v>
      </c>
      <c r="BD35" s="24" t="s">
        <v>706</v>
      </c>
      <c r="BF35" s="24" t="s">
        <v>318</v>
      </c>
      <c r="BG35" s="24" t="s">
        <v>270</v>
      </c>
      <c r="BH35" s="47">
        <f>Exposure_Path_analytics!D35</f>
        <v>8</v>
      </c>
      <c r="BI35" s="45">
        <f t="shared" si="0"/>
        <v>8</v>
      </c>
      <c r="BJ35" s="57"/>
    </row>
    <row r="36" spans="2:108">
      <c r="B36" s="24" t="s">
        <v>318</v>
      </c>
      <c r="C36" s="24" t="s">
        <v>271</v>
      </c>
      <c r="D36" s="32">
        <f>COUNTIFS(Database!J$2:J$783,$B$2,Database!W$2:W$783,C36)</f>
        <v>0</v>
      </c>
      <c r="E36" s="24" t="str">
        <f t="shared" si="2"/>
        <v>NA</v>
      </c>
      <c r="F36" s="24" t="s">
        <v>749</v>
      </c>
      <c r="G36" s="24" t="s">
        <v>707</v>
      </c>
      <c r="H36" s="24" t="s">
        <v>706</v>
      </c>
      <c r="J36" s="24" t="s">
        <v>318</v>
      </c>
      <c r="K36" s="24" t="s">
        <v>271</v>
      </c>
      <c r="L36" s="33">
        <f>COUNTIFS(Database!J$2:J$783,$J$2,Database!W$2:W$783,K36)</f>
        <v>12</v>
      </c>
      <c r="M36" s="24">
        <f t="shared" si="3"/>
        <v>0.25</v>
      </c>
      <c r="N36" s="24" t="s">
        <v>749</v>
      </c>
      <c r="O36" s="24" t="s">
        <v>710</v>
      </c>
      <c r="P36" s="24" t="s">
        <v>706</v>
      </c>
      <c r="R36" s="24" t="s">
        <v>318</v>
      </c>
      <c r="S36" s="24" t="s">
        <v>271</v>
      </c>
      <c r="T36" s="33">
        <f>COUNTIFS(Database!J$2:J$783,$R$2,Database!W$2:W$783,S36)</f>
        <v>12</v>
      </c>
      <c r="U36" s="24">
        <f t="shared" si="4"/>
        <v>0.25</v>
      </c>
      <c r="V36" s="24" t="s">
        <v>749</v>
      </c>
      <c r="W36" s="24" t="s">
        <v>713</v>
      </c>
      <c r="X36" s="24" t="s">
        <v>706</v>
      </c>
      <c r="Z36" s="24" t="s">
        <v>318</v>
      </c>
      <c r="AA36" s="24" t="s">
        <v>271</v>
      </c>
      <c r="AB36" s="24">
        <f>COUNTIFS(Database!J$2:J$783,$Z$2,Database!W$2:W$783,AA36)</f>
        <v>0</v>
      </c>
      <c r="AC36" s="28" t="str">
        <f t="shared" si="9"/>
        <v>NA</v>
      </c>
      <c r="AD36" s="24" t="s">
        <v>749</v>
      </c>
      <c r="AE36" s="24" t="s">
        <v>715</v>
      </c>
      <c r="AF36" s="24" t="s">
        <v>706</v>
      </c>
      <c r="AH36" s="24" t="s">
        <v>318</v>
      </c>
      <c r="AI36" s="24" t="s">
        <v>271</v>
      </c>
      <c r="AJ36" s="24">
        <f>COUNTIFS(Database!J$2:J$783,$AH$2,Database!W$2:W$783,AI36)</f>
        <v>0</v>
      </c>
      <c r="AK36" s="28" t="str">
        <f t="shared" si="6"/>
        <v>NA</v>
      </c>
      <c r="AL36" s="24" t="s">
        <v>749</v>
      </c>
      <c r="AM36" s="24" t="s">
        <v>716</v>
      </c>
      <c r="AN36" s="24" t="s">
        <v>706</v>
      </c>
      <c r="AP36" s="24" t="s">
        <v>318</v>
      </c>
      <c r="AQ36" s="24" t="s">
        <v>271</v>
      </c>
      <c r="AR36" s="24">
        <f>COUNTIFS(Database!J$2:J$783,$AP$2,Database!W$2:W$783,AQ36)</f>
        <v>0</v>
      </c>
      <c r="AS36" s="24" t="str">
        <f t="shared" si="8"/>
        <v>NA</v>
      </c>
      <c r="AT36" s="24" t="s">
        <v>749</v>
      </c>
      <c r="AU36" s="24" t="s">
        <v>717</v>
      </c>
      <c r="AV36" s="24" t="s">
        <v>706</v>
      </c>
      <c r="AX36" s="24" t="s">
        <v>318</v>
      </c>
      <c r="AY36" s="24" t="s">
        <v>271</v>
      </c>
      <c r="AZ36" s="24">
        <f>COUNTIFS(Database!J$2:J$783,$AX$2,Database!W$2:W$783,AY36)</f>
        <v>1</v>
      </c>
      <c r="BA36" s="28">
        <f t="shared" si="7"/>
        <v>0</v>
      </c>
      <c r="BB36" s="24" t="s">
        <v>749</v>
      </c>
      <c r="BC36" s="24" t="s">
        <v>718</v>
      </c>
      <c r="BD36" s="24" t="s">
        <v>706</v>
      </c>
      <c r="BF36" s="24" t="s">
        <v>318</v>
      </c>
      <c r="BG36" s="24" t="s">
        <v>271</v>
      </c>
      <c r="BH36" s="47">
        <f>Exposure_Path_analytics!D36</f>
        <v>25</v>
      </c>
      <c r="BI36" s="45">
        <f t="shared" si="0"/>
        <v>25</v>
      </c>
      <c r="BJ36" s="57"/>
    </row>
    <row r="37" spans="2:108">
      <c r="B37" s="24" t="s">
        <v>318</v>
      </c>
      <c r="C37" s="24" t="s">
        <v>339</v>
      </c>
      <c r="D37" s="24">
        <f>COUNTIFS(Database!J$2:J$783,$B$2,Database!W$2:W$783,C37)</f>
        <v>0</v>
      </c>
      <c r="E37" s="24" t="str">
        <f t="shared" si="2"/>
        <v>NA</v>
      </c>
      <c r="F37" s="24" t="s">
        <v>749</v>
      </c>
      <c r="G37" s="24" t="s">
        <v>707</v>
      </c>
      <c r="H37" s="24" t="s">
        <v>706</v>
      </c>
      <c r="J37" s="24" t="s">
        <v>318</v>
      </c>
      <c r="K37" s="24" t="s">
        <v>339</v>
      </c>
      <c r="L37" s="24">
        <f>COUNTIFS(Database!J$2:J$783,$J$2,Database!W$2:W$783,K37)</f>
        <v>2</v>
      </c>
      <c r="M37" s="24">
        <f t="shared" si="3"/>
        <v>1</v>
      </c>
      <c r="N37" s="24" t="s">
        <v>749</v>
      </c>
      <c r="O37" s="24" t="s">
        <v>710</v>
      </c>
      <c r="P37" s="24" t="s">
        <v>706</v>
      </c>
      <c r="R37" s="24" t="s">
        <v>318</v>
      </c>
      <c r="S37" s="24" t="s">
        <v>339</v>
      </c>
      <c r="T37" s="24">
        <f>COUNTIFS(Database!J$2:J$783,$R$2,Database!W$2:W$783,S37)</f>
        <v>0</v>
      </c>
      <c r="U37" s="24" t="str">
        <f t="shared" si="4"/>
        <v>NA</v>
      </c>
      <c r="V37" s="24" t="s">
        <v>749</v>
      </c>
      <c r="W37" s="24" t="s">
        <v>713</v>
      </c>
      <c r="X37" s="24" t="s">
        <v>706</v>
      </c>
      <c r="Z37" s="24" t="s">
        <v>318</v>
      </c>
      <c r="AA37" s="24" t="s">
        <v>339</v>
      </c>
      <c r="AB37" s="24">
        <f>COUNTIFS(Database!J$2:J$783,$Z$2,Database!W$2:W$783,AA37)</f>
        <v>0</v>
      </c>
      <c r="AC37" s="28" t="str">
        <f t="shared" si="9"/>
        <v>NA</v>
      </c>
      <c r="AD37" s="24" t="s">
        <v>749</v>
      </c>
      <c r="AE37" s="24" t="s">
        <v>715</v>
      </c>
      <c r="AF37" s="24" t="s">
        <v>706</v>
      </c>
      <c r="AH37" s="24" t="s">
        <v>318</v>
      </c>
      <c r="AI37" s="24" t="s">
        <v>339</v>
      </c>
      <c r="AJ37" s="24">
        <f>COUNTIFS(Database!J$2:J$783,$AH$2,Database!W$2:W$783,AI37)</f>
        <v>0</v>
      </c>
      <c r="AK37" s="28" t="str">
        <f t="shared" si="6"/>
        <v>NA</v>
      </c>
      <c r="AL37" s="24" t="s">
        <v>749</v>
      </c>
      <c r="AM37" s="24" t="s">
        <v>716</v>
      </c>
      <c r="AN37" s="24" t="s">
        <v>706</v>
      </c>
      <c r="AP37" s="24" t="s">
        <v>318</v>
      </c>
      <c r="AQ37" s="24" t="s">
        <v>339</v>
      </c>
      <c r="AR37" s="24">
        <f>COUNTIFS(Database!J$2:J$783,$AP$2,Database!W$2:W$783,AQ37)</f>
        <v>0</v>
      </c>
      <c r="AS37" s="24" t="str">
        <f t="shared" si="8"/>
        <v>NA</v>
      </c>
      <c r="AT37" s="24" t="s">
        <v>749</v>
      </c>
      <c r="AU37" s="24" t="s">
        <v>717</v>
      </c>
      <c r="AV37" s="24" t="s">
        <v>706</v>
      </c>
      <c r="AX37" s="24" t="s">
        <v>318</v>
      </c>
      <c r="AY37" s="24" t="s">
        <v>339</v>
      </c>
      <c r="AZ37" s="24">
        <f>COUNTIFS(Database!J$2:J$783,$AX$2,Database!W$2:W$783,AY37)</f>
        <v>0</v>
      </c>
      <c r="BA37" s="28" t="str">
        <f t="shared" si="7"/>
        <v>NA</v>
      </c>
      <c r="BB37" s="24" t="s">
        <v>749</v>
      </c>
      <c r="BC37" s="24" t="s">
        <v>718</v>
      </c>
      <c r="BD37" s="24" t="s">
        <v>706</v>
      </c>
      <c r="BF37" s="24" t="s">
        <v>318</v>
      </c>
      <c r="BG37" s="24" t="s">
        <v>339</v>
      </c>
      <c r="BH37" s="47">
        <f>Exposure_Path_analytics!D37</f>
        <v>2</v>
      </c>
      <c r="BI37" s="45">
        <f t="shared" si="0"/>
        <v>2</v>
      </c>
      <c r="BJ37" s="57"/>
    </row>
    <row r="38" spans="2:108">
      <c r="B38" s="26" t="s">
        <v>706</v>
      </c>
      <c r="C38" s="26" t="s">
        <v>706</v>
      </c>
      <c r="D38" s="32">
        <f>SUM(D39:D71)</f>
        <v>55</v>
      </c>
      <c r="E38" s="26" t="s">
        <v>708</v>
      </c>
      <c r="F38" s="26" t="s">
        <v>749</v>
      </c>
      <c r="G38" s="26" t="s">
        <v>707</v>
      </c>
      <c r="H38" s="26" t="s">
        <v>113</v>
      </c>
      <c r="J38" s="26" t="s">
        <v>706</v>
      </c>
      <c r="K38" s="26" t="s">
        <v>706</v>
      </c>
      <c r="L38" s="32">
        <f>SUM(L39:L71)</f>
        <v>83</v>
      </c>
      <c r="M38" s="26" t="s">
        <v>708</v>
      </c>
      <c r="N38" s="26" t="s">
        <v>749</v>
      </c>
      <c r="O38" s="26" t="s">
        <v>710</v>
      </c>
      <c r="P38" s="26" t="s">
        <v>113</v>
      </c>
      <c r="R38" s="26" t="s">
        <v>706</v>
      </c>
      <c r="S38" s="26" t="s">
        <v>706</v>
      </c>
      <c r="T38" s="32">
        <f>SUM(T39:T71)</f>
        <v>31</v>
      </c>
      <c r="U38" s="26" t="s">
        <v>708</v>
      </c>
      <c r="V38" s="26" t="s">
        <v>749</v>
      </c>
      <c r="W38" s="26" t="s">
        <v>713</v>
      </c>
      <c r="X38" s="26" t="s">
        <v>113</v>
      </c>
      <c r="Z38" s="26" t="s">
        <v>706</v>
      </c>
      <c r="AA38" s="26" t="s">
        <v>706</v>
      </c>
      <c r="AB38" s="26">
        <f>SUM(AB39:AB71)</f>
        <v>1</v>
      </c>
      <c r="AC38" s="26" t="s">
        <v>708</v>
      </c>
      <c r="AD38" s="26" t="s">
        <v>749</v>
      </c>
      <c r="AE38" s="26" t="s">
        <v>715</v>
      </c>
      <c r="AF38" s="26" t="s">
        <v>113</v>
      </c>
      <c r="AH38" s="26" t="s">
        <v>706</v>
      </c>
      <c r="AI38" s="26" t="s">
        <v>706</v>
      </c>
      <c r="AJ38" s="26">
        <f>SUM(AJ39:AJ71)</f>
        <v>4</v>
      </c>
      <c r="AK38" s="26" t="s">
        <v>708</v>
      </c>
      <c r="AL38" s="26" t="s">
        <v>749</v>
      </c>
      <c r="AM38" s="26" t="s">
        <v>716</v>
      </c>
      <c r="AN38" s="26" t="s">
        <v>113</v>
      </c>
      <c r="AP38" s="26" t="s">
        <v>706</v>
      </c>
      <c r="AQ38" s="26" t="s">
        <v>706</v>
      </c>
      <c r="AR38" s="26">
        <f>SUM(AR39:AR71)</f>
        <v>10</v>
      </c>
      <c r="AS38" s="26" t="s">
        <v>708</v>
      </c>
      <c r="AT38" s="26" t="s">
        <v>749</v>
      </c>
      <c r="AU38" s="26" t="s">
        <v>717</v>
      </c>
      <c r="AV38" s="26" t="s">
        <v>113</v>
      </c>
      <c r="AX38" s="26" t="s">
        <v>706</v>
      </c>
      <c r="AY38" s="26" t="s">
        <v>706</v>
      </c>
      <c r="AZ38" s="26">
        <f>SUM(AZ39:AZ71)</f>
        <v>67</v>
      </c>
      <c r="BA38" s="27" t="s">
        <v>708</v>
      </c>
      <c r="BB38" s="26" t="s">
        <v>749</v>
      </c>
      <c r="BC38" s="26" t="s">
        <v>718</v>
      </c>
      <c r="BD38" s="26" t="s">
        <v>113</v>
      </c>
      <c r="BF38" s="26" t="s">
        <v>706</v>
      </c>
      <c r="BG38" s="26" t="s">
        <v>706</v>
      </c>
      <c r="BH38" s="26">
        <f>Exposure_Path_analytics!D38</f>
        <v>251</v>
      </c>
      <c r="BI38" s="44">
        <f t="shared" si="0"/>
        <v>251</v>
      </c>
      <c r="BJ38" s="57"/>
    </row>
    <row r="39" spans="2:108">
      <c r="B39" s="24" t="s">
        <v>750</v>
      </c>
      <c r="C39" s="24" t="s">
        <v>321</v>
      </c>
      <c r="D39" s="24">
        <f>COUNTIFS(Database!J$2:J$783,$B$2,Database!W$2:W$783,C39,Database!Y$2:Y$783,"YES")</f>
        <v>0</v>
      </c>
      <c r="E39" s="24" t="s">
        <v>708</v>
      </c>
      <c r="F39" s="24" t="s">
        <v>749</v>
      </c>
      <c r="G39" s="24" t="s">
        <v>707</v>
      </c>
      <c r="H39" s="24" t="s">
        <v>113</v>
      </c>
      <c r="J39" s="24" t="s">
        <v>750</v>
      </c>
      <c r="K39" s="24" t="s">
        <v>321</v>
      </c>
      <c r="L39" s="24">
        <f>COUNTIFS(Database!J$2:J$783,$J$2,Database!W$2:W$783,K39,Database!Y$2:Y$783,"YES")</f>
        <v>0</v>
      </c>
      <c r="M39" s="24" t="s">
        <v>708</v>
      </c>
      <c r="N39" s="24" t="s">
        <v>749</v>
      </c>
      <c r="O39" s="24" t="s">
        <v>710</v>
      </c>
      <c r="P39" s="24" t="s">
        <v>113</v>
      </c>
      <c r="R39" s="24" t="s">
        <v>750</v>
      </c>
      <c r="S39" s="24" t="s">
        <v>321</v>
      </c>
      <c r="T39" s="24">
        <f>COUNTIFS(Database!J$2:J$783,$R$2,Database!W$2:W$783,S39,Database!Y$2:Y$783,"YES")</f>
        <v>0</v>
      </c>
      <c r="U39" s="24" t="s">
        <v>708</v>
      </c>
      <c r="V39" s="24" t="s">
        <v>749</v>
      </c>
      <c r="W39" s="24" t="s">
        <v>713</v>
      </c>
      <c r="X39" s="24" t="s">
        <v>113</v>
      </c>
      <c r="Z39" s="24" t="s">
        <v>750</v>
      </c>
      <c r="AA39" s="24" t="s">
        <v>321</v>
      </c>
      <c r="AB39" s="24">
        <f>COUNTIFS(Database!J$2:J$783,$Z$2,Database!W$2:W$783,AA39,Database!Y$2:Y$783,"YES")</f>
        <v>0</v>
      </c>
      <c r="AC39" s="24" t="s">
        <v>708</v>
      </c>
      <c r="AD39" s="24" t="s">
        <v>749</v>
      </c>
      <c r="AE39" s="24" t="s">
        <v>715</v>
      </c>
      <c r="AF39" s="24" t="s">
        <v>113</v>
      </c>
      <c r="AH39" s="24" t="s">
        <v>750</v>
      </c>
      <c r="AI39" s="24" t="s">
        <v>321</v>
      </c>
      <c r="AJ39" s="24">
        <f>COUNTIFS(Database!J$2:J$783,$AH$2,Database!W$2:W$783,AI39,Database!Y$2:Y$783,"YES")</f>
        <v>0</v>
      </c>
      <c r="AK39" s="24" t="s">
        <v>708</v>
      </c>
      <c r="AL39" s="24" t="s">
        <v>749</v>
      </c>
      <c r="AM39" s="24" t="s">
        <v>716</v>
      </c>
      <c r="AN39" s="24" t="s">
        <v>113</v>
      </c>
      <c r="AP39" s="24" t="s">
        <v>750</v>
      </c>
      <c r="AQ39" s="24" t="s">
        <v>321</v>
      </c>
      <c r="AR39" s="24">
        <f>COUNTIFS(Database!J$2:J$783,$AP$2,Database!W$2:W$783,AQ39,Database!Y$2:Y$783,"YES")</f>
        <v>0</v>
      </c>
      <c r="AS39" s="24" t="s">
        <v>708</v>
      </c>
      <c r="AT39" s="24" t="s">
        <v>749</v>
      </c>
      <c r="AU39" s="24" t="s">
        <v>717</v>
      </c>
      <c r="AV39" s="24" t="s">
        <v>113</v>
      </c>
      <c r="AX39" s="24" t="s">
        <v>750</v>
      </c>
      <c r="AY39" s="24" t="s">
        <v>321</v>
      </c>
      <c r="AZ39" s="24">
        <f>COUNTIFS(Database!J$2:J$783,$AX$2,Database!W$2:W$783,AY39,Database!Y$2:Y$783,"YES")</f>
        <v>4</v>
      </c>
      <c r="BA39" s="28" t="s">
        <v>708</v>
      </c>
      <c r="BB39" s="24" t="s">
        <v>749</v>
      </c>
      <c r="BC39" s="24" t="s">
        <v>718</v>
      </c>
      <c r="BD39" s="24" t="s">
        <v>113</v>
      </c>
      <c r="BF39" s="24" t="s">
        <v>750</v>
      </c>
      <c r="BG39" s="24" t="s">
        <v>321</v>
      </c>
      <c r="BH39" s="47">
        <f>Exposure_Path_analytics!D39</f>
        <v>4</v>
      </c>
      <c r="BI39" s="45">
        <f t="shared" si="0"/>
        <v>4</v>
      </c>
      <c r="BJ39" s="57"/>
    </row>
    <row r="40" spans="2:108">
      <c r="B40" s="24" t="s">
        <v>750</v>
      </c>
      <c r="C40" s="24" t="s">
        <v>320</v>
      </c>
      <c r="D40" s="32">
        <f>COUNTIFS(Database!J$2:J$783,$B$2,Database!W$2:W$783,C40,Database!Y$2:Y$783,"YES")</f>
        <v>0</v>
      </c>
      <c r="E40" s="24" t="s">
        <v>708</v>
      </c>
      <c r="F40" s="24" t="s">
        <v>749</v>
      </c>
      <c r="G40" s="24" t="s">
        <v>707</v>
      </c>
      <c r="H40" s="24" t="s">
        <v>113</v>
      </c>
      <c r="J40" s="24" t="s">
        <v>750</v>
      </c>
      <c r="K40" s="24" t="s">
        <v>320</v>
      </c>
      <c r="L40" s="32">
        <f>COUNTIFS(Database!J$2:J$783,$J$2,Database!W$2:W$783,K40,Database!Y$2:Y$783,"YES")</f>
        <v>2</v>
      </c>
      <c r="M40" s="24" t="s">
        <v>708</v>
      </c>
      <c r="N40" s="24" t="s">
        <v>749</v>
      </c>
      <c r="O40" s="24" t="s">
        <v>710</v>
      </c>
      <c r="P40" s="24" t="s">
        <v>113</v>
      </c>
      <c r="R40" s="24" t="s">
        <v>750</v>
      </c>
      <c r="S40" s="24" t="s">
        <v>320</v>
      </c>
      <c r="T40" s="33">
        <f>COUNTIFS(Database!J$2:J$783,$R$2,Database!W$2:W$783,S40,Database!Y$2:Y$783,"YES")</f>
        <v>1</v>
      </c>
      <c r="U40" s="24" t="s">
        <v>708</v>
      </c>
      <c r="V40" s="24" t="s">
        <v>749</v>
      </c>
      <c r="W40" s="24" t="s">
        <v>713</v>
      </c>
      <c r="X40" s="24" t="s">
        <v>113</v>
      </c>
      <c r="Z40" s="24" t="s">
        <v>750</v>
      </c>
      <c r="AA40" s="24" t="s">
        <v>320</v>
      </c>
      <c r="AB40" s="24">
        <f>COUNTIFS(Database!J$2:J$783,$Z$2,Database!W$2:W$783,AA40,Database!Y$2:Y$783,"YES")</f>
        <v>0</v>
      </c>
      <c r="AC40" s="24" t="s">
        <v>708</v>
      </c>
      <c r="AD40" s="24" t="s">
        <v>749</v>
      </c>
      <c r="AE40" s="24" t="s">
        <v>715</v>
      </c>
      <c r="AF40" s="24" t="s">
        <v>113</v>
      </c>
      <c r="AH40" s="24" t="s">
        <v>750</v>
      </c>
      <c r="AI40" s="24" t="s">
        <v>320</v>
      </c>
      <c r="AJ40" s="24">
        <f>COUNTIFS(Database!J$2:J$783,$AH$2,Database!W$2:W$783,AI40,Database!Y$2:Y$783,"YES")</f>
        <v>0</v>
      </c>
      <c r="AK40" s="24" t="s">
        <v>708</v>
      </c>
      <c r="AL40" s="24" t="s">
        <v>749</v>
      </c>
      <c r="AM40" s="24" t="s">
        <v>716</v>
      </c>
      <c r="AN40" s="24" t="s">
        <v>113</v>
      </c>
      <c r="AP40" s="24" t="s">
        <v>750</v>
      </c>
      <c r="AQ40" s="24" t="s">
        <v>320</v>
      </c>
      <c r="AR40" s="24">
        <f>COUNTIFS(Database!J$2:J$783,$AP$2,Database!W$2:W$783,AQ40,Database!Y$2:Y$783,"YES")</f>
        <v>2</v>
      </c>
      <c r="AS40" s="24" t="s">
        <v>708</v>
      </c>
      <c r="AT40" s="24" t="s">
        <v>749</v>
      </c>
      <c r="AU40" s="24" t="s">
        <v>717</v>
      </c>
      <c r="AV40" s="24" t="s">
        <v>113</v>
      </c>
      <c r="AX40" s="24" t="s">
        <v>750</v>
      </c>
      <c r="AY40" s="24" t="s">
        <v>320</v>
      </c>
      <c r="AZ40" s="24">
        <f>COUNTIFS(Database!J$2:J$783,$AX$2,Database!W$2:W$783,AY40,Database!Y$2:Y$783,"YES")</f>
        <v>6</v>
      </c>
      <c r="BA40" s="28" t="s">
        <v>708</v>
      </c>
      <c r="BB40" s="24" t="s">
        <v>749</v>
      </c>
      <c r="BC40" s="24" t="s">
        <v>718</v>
      </c>
      <c r="BD40" s="24" t="s">
        <v>113</v>
      </c>
      <c r="BF40" s="24" t="s">
        <v>750</v>
      </c>
      <c r="BG40" s="24" t="s">
        <v>320</v>
      </c>
      <c r="BH40" s="47">
        <f>Exposure_Path_analytics!D40</f>
        <v>11</v>
      </c>
      <c r="BI40" s="45">
        <f t="shared" si="0"/>
        <v>11</v>
      </c>
      <c r="BJ40" s="57"/>
    </row>
    <row r="41" spans="2:108">
      <c r="B41" s="24" t="s">
        <v>750</v>
      </c>
      <c r="C41" s="24" t="s">
        <v>319</v>
      </c>
      <c r="D41" s="24">
        <f>COUNTIFS(Database!J$2:J$783,$B$2,Database!W$2:W$783,C41,Database!Y$2:Y$783,"YES")</f>
        <v>0</v>
      </c>
      <c r="E41" s="24" t="s">
        <v>708</v>
      </c>
      <c r="F41" s="24" t="s">
        <v>749</v>
      </c>
      <c r="G41" s="24" t="s">
        <v>707</v>
      </c>
      <c r="H41" s="24" t="s">
        <v>113</v>
      </c>
      <c r="J41" s="24" t="s">
        <v>750</v>
      </c>
      <c r="K41" s="24" t="s">
        <v>319</v>
      </c>
      <c r="L41" s="24">
        <f>COUNTIFS(Database!J$2:J$783,$J$2,Database!W$2:W$783,K41,Database!Y$2:Y$783,"YES")</f>
        <v>0</v>
      </c>
      <c r="M41" s="24" t="s">
        <v>708</v>
      </c>
      <c r="N41" s="24" t="s">
        <v>749</v>
      </c>
      <c r="O41" s="24" t="s">
        <v>710</v>
      </c>
      <c r="P41" s="24" t="s">
        <v>113</v>
      </c>
      <c r="R41" s="24" t="s">
        <v>750</v>
      </c>
      <c r="S41" s="24" t="s">
        <v>319</v>
      </c>
      <c r="T41" s="24">
        <f>COUNTIFS(Database!J$2:J$783,$R$2,Database!W$2:W$783,S41,Database!Y$2:Y$783,"YES")</f>
        <v>0</v>
      </c>
      <c r="U41" s="24" t="s">
        <v>708</v>
      </c>
      <c r="V41" s="24" t="s">
        <v>749</v>
      </c>
      <c r="W41" s="24" t="s">
        <v>713</v>
      </c>
      <c r="X41" s="24" t="s">
        <v>113</v>
      </c>
      <c r="Z41" s="24" t="s">
        <v>750</v>
      </c>
      <c r="AA41" s="24" t="s">
        <v>319</v>
      </c>
      <c r="AB41" s="24">
        <f>COUNTIFS(Database!J$2:J$783,$Z$2,Database!W$2:W$783,AA41,Database!Y$2:Y$783,"YES")</f>
        <v>0</v>
      </c>
      <c r="AC41" s="24" t="s">
        <v>708</v>
      </c>
      <c r="AD41" s="24" t="s">
        <v>749</v>
      </c>
      <c r="AE41" s="24" t="s">
        <v>715</v>
      </c>
      <c r="AF41" s="24" t="s">
        <v>113</v>
      </c>
      <c r="AH41" s="24" t="s">
        <v>750</v>
      </c>
      <c r="AI41" s="24" t="s">
        <v>319</v>
      </c>
      <c r="AJ41" s="24">
        <f>COUNTIFS(Database!J$2:J$783,$AH$2,Database!W$2:W$783,AI41,Database!Y$2:Y$783,"YES")</f>
        <v>0</v>
      </c>
      <c r="AK41" s="24" t="s">
        <v>708</v>
      </c>
      <c r="AL41" s="24" t="s">
        <v>749</v>
      </c>
      <c r="AM41" s="24" t="s">
        <v>716</v>
      </c>
      <c r="AN41" s="24" t="s">
        <v>113</v>
      </c>
      <c r="AP41" s="24" t="s">
        <v>750</v>
      </c>
      <c r="AQ41" s="24" t="s">
        <v>319</v>
      </c>
      <c r="AR41" s="24">
        <f>COUNTIFS(Database!J$2:J$783,$AP$2,Database!W$2:W$783,AQ41,Database!Y$2:Y$783,"YES")</f>
        <v>0</v>
      </c>
      <c r="AS41" s="24" t="s">
        <v>708</v>
      </c>
      <c r="AT41" s="24" t="s">
        <v>749</v>
      </c>
      <c r="AU41" s="24" t="s">
        <v>717</v>
      </c>
      <c r="AV41" s="24" t="s">
        <v>113</v>
      </c>
      <c r="AX41" s="24" t="s">
        <v>750</v>
      </c>
      <c r="AY41" s="24" t="s">
        <v>319</v>
      </c>
      <c r="AZ41" s="24">
        <f>COUNTIFS(Database!J$2:J$783,$AX$2,Database!W$2:W$783,AY41,Database!Y$2:Y$783,"YES")</f>
        <v>5</v>
      </c>
      <c r="BA41" s="28" t="s">
        <v>708</v>
      </c>
      <c r="BB41" s="24" t="s">
        <v>749</v>
      </c>
      <c r="BC41" s="24" t="s">
        <v>718</v>
      </c>
      <c r="BD41" s="24" t="s">
        <v>113</v>
      </c>
      <c r="BF41" s="24" t="s">
        <v>750</v>
      </c>
      <c r="BG41" s="24" t="s">
        <v>319</v>
      </c>
      <c r="BH41" s="47">
        <f>Exposure_Path_analytics!D41</f>
        <v>5</v>
      </c>
      <c r="BI41" s="45">
        <f t="shared" si="0"/>
        <v>5</v>
      </c>
      <c r="BJ41" s="57"/>
    </row>
    <row r="42" spans="2:108">
      <c r="B42" s="24" t="s">
        <v>750</v>
      </c>
      <c r="C42" s="24" t="s">
        <v>322</v>
      </c>
      <c r="D42" s="24">
        <f>COUNTIFS(Database!J$2:J$783,$B$2,Database!W$2:W$783,C42,Database!Y$2:Y$783,"YES")</f>
        <v>0</v>
      </c>
      <c r="E42" s="24" t="s">
        <v>708</v>
      </c>
      <c r="F42" s="24" t="s">
        <v>749</v>
      </c>
      <c r="G42" s="24" t="s">
        <v>707</v>
      </c>
      <c r="H42" s="24" t="s">
        <v>113</v>
      </c>
      <c r="J42" s="24" t="s">
        <v>750</v>
      </c>
      <c r="K42" s="24" t="s">
        <v>322</v>
      </c>
      <c r="L42" s="24">
        <f>COUNTIFS(Database!J$2:J$783,$J$2,Database!W$2:W$783,K42,Database!Y$2:Y$783,"YES")</f>
        <v>4</v>
      </c>
      <c r="M42" s="24" t="s">
        <v>708</v>
      </c>
      <c r="N42" s="24" t="s">
        <v>749</v>
      </c>
      <c r="O42" s="24" t="s">
        <v>710</v>
      </c>
      <c r="P42" s="24" t="s">
        <v>113</v>
      </c>
      <c r="R42" s="24" t="s">
        <v>750</v>
      </c>
      <c r="S42" s="24" t="s">
        <v>322</v>
      </c>
      <c r="T42" s="24">
        <f>COUNTIFS(Database!J$2:J$783,$R$2,Database!W$2:W$783,S42,Database!Y$2:Y$783,"YES")</f>
        <v>0</v>
      </c>
      <c r="U42" s="24" t="s">
        <v>708</v>
      </c>
      <c r="V42" s="24" t="s">
        <v>749</v>
      </c>
      <c r="W42" s="24" t="s">
        <v>713</v>
      </c>
      <c r="X42" s="24" t="s">
        <v>113</v>
      </c>
      <c r="Z42" s="24" t="s">
        <v>750</v>
      </c>
      <c r="AA42" s="24" t="s">
        <v>322</v>
      </c>
      <c r="AB42" s="24">
        <f>COUNTIFS(Database!J$2:J$783,$Z$2,Database!W$2:W$783,AA42,Database!Y$2:Y$783,"YES")</f>
        <v>0</v>
      </c>
      <c r="AC42" s="24" t="s">
        <v>708</v>
      </c>
      <c r="AD42" s="24" t="s">
        <v>749</v>
      </c>
      <c r="AE42" s="24" t="s">
        <v>715</v>
      </c>
      <c r="AF42" s="24" t="s">
        <v>113</v>
      </c>
      <c r="AH42" s="24" t="s">
        <v>750</v>
      </c>
      <c r="AI42" s="24" t="s">
        <v>322</v>
      </c>
      <c r="AJ42" s="24">
        <f>COUNTIFS(Database!J$2:J$783,$AH$2,Database!W$2:W$783,AI42,Database!Y$2:Y$783,"YES")</f>
        <v>0</v>
      </c>
      <c r="AK42" s="24" t="s">
        <v>708</v>
      </c>
      <c r="AL42" s="24" t="s">
        <v>749</v>
      </c>
      <c r="AM42" s="24" t="s">
        <v>716</v>
      </c>
      <c r="AN42" s="24" t="s">
        <v>113</v>
      </c>
      <c r="AP42" s="24" t="s">
        <v>750</v>
      </c>
      <c r="AQ42" s="24" t="s">
        <v>322</v>
      </c>
      <c r="AR42" s="24">
        <f>COUNTIFS(Database!J$2:J$783,$AP$2,Database!W$2:W$783,AQ42,Database!Y$2:Y$783,"YES")</f>
        <v>0</v>
      </c>
      <c r="AS42" s="24" t="s">
        <v>708</v>
      </c>
      <c r="AT42" s="24" t="s">
        <v>749</v>
      </c>
      <c r="AU42" s="24" t="s">
        <v>717</v>
      </c>
      <c r="AV42" s="24" t="s">
        <v>113</v>
      </c>
      <c r="AX42" s="24" t="s">
        <v>750</v>
      </c>
      <c r="AY42" s="24" t="s">
        <v>322</v>
      </c>
      <c r="AZ42" s="24">
        <f>COUNTIFS(Database!J$2:J$783,$AX$2,Database!W$2:W$783,AY42,Database!Y$2:Y$783,"YES")</f>
        <v>0</v>
      </c>
      <c r="BA42" s="28" t="s">
        <v>708</v>
      </c>
      <c r="BB42" s="24" t="s">
        <v>749</v>
      </c>
      <c r="BC42" s="24" t="s">
        <v>718</v>
      </c>
      <c r="BD42" s="24" t="s">
        <v>113</v>
      </c>
      <c r="BF42" s="24" t="s">
        <v>750</v>
      </c>
      <c r="BG42" s="24" t="s">
        <v>322</v>
      </c>
      <c r="BH42" s="47">
        <f>Exposure_Path_analytics!D42</f>
        <v>4</v>
      </c>
      <c r="BI42" s="45">
        <f t="shared" si="0"/>
        <v>4</v>
      </c>
      <c r="BJ42" s="57"/>
    </row>
    <row r="43" spans="2:108">
      <c r="B43" s="23" t="s">
        <v>751</v>
      </c>
      <c r="C43" s="25" t="s">
        <v>323</v>
      </c>
      <c r="D43" s="25">
        <f>COUNTIFS(Database!J$2:J$783,$B$2,Database!W$2:W$783,C43,Database!Y$2:Y$783,"YES")</f>
        <v>4</v>
      </c>
      <c r="E43" s="25" t="s">
        <v>708</v>
      </c>
      <c r="F43" s="25" t="s">
        <v>749</v>
      </c>
      <c r="G43" s="25" t="s">
        <v>707</v>
      </c>
      <c r="H43" s="25" t="s">
        <v>113</v>
      </c>
      <c r="J43" s="23" t="s">
        <v>751</v>
      </c>
      <c r="K43" s="25" t="s">
        <v>323</v>
      </c>
      <c r="L43" s="25">
        <f>COUNTIFS(Database!J$2:J$783,$J$2,Database!W$2:W$783,K43,Database!Y$2:Y$783,"YES")</f>
        <v>4</v>
      </c>
      <c r="M43" s="25" t="s">
        <v>708</v>
      </c>
      <c r="N43" s="25" t="s">
        <v>749</v>
      </c>
      <c r="O43" s="25" t="s">
        <v>710</v>
      </c>
      <c r="P43" s="25" t="s">
        <v>113</v>
      </c>
      <c r="R43" s="23" t="s">
        <v>751</v>
      </c>
      <c r="S43" s="25" t="s">
        <v>323</v>
      </c>
      <c r="T43" s="25">
        <f>COUNTIFS(Database!J$2:J$783,$R$2,Database!W$2:W$783,S43,Database!Y$2:Y$783,"YES")</f>
        <v>0</v>
      </c>
      <c r="U43" s="25" t="s">
        <v>708</v>
      </c>
      <c r="V43" s="25" t="s">
        <v>749</v>
      </c>
      <c r="W43" s="25" t="s">
        <v>713</v>
      </c>
      <c r="X43" s="25" t="s">
        <v>113</v>
      </c>
      <c r="Z43" s="23" t="s">
        <v>751</v>
      </c>
      <c r="AA43" s="25" t="s">
        <v>323</v>
      </c>
      <c r="AB43" s="25">
        <f>COUNTIFS(Database!J$2:J$783,$Z$2,Database!W$2:W$783,AA43,Database!Y$2:Y$783,"YES")</f>
        <v>0</v>
      </c>
      <c r="AC43" s="25" t="s">
        <v>708</v>
      </c>
      <c r="AD43" s="25" t="s">
        <v>749</v>
      </c>
      <c r="AE43" s="25" t="s">
        <v>715</v>
      </c>
      <c r="AF43" s="25" t="s">
        <v>113</v>
      </c>
      <c r="AH43" s="23" t="s">
        <v>751</v>
      </c>
      <c r="AI43" s="25" t="s">
        <v>323</v>
      </c>
      <c r="AJ43" s="25">
        <f>COUNTIFS(Database!J$2:J$783,$AH$2,Database!W$2:W$783,AI43,Database!Y$2:Y$783,"YES")</f>
        <v>0</v>
      </c>
      <c r="AK43" s="25" t="s">
        <v>708</v>
      </c>
      <c r="AL43" s="25" t="s">
        <v>749</v>
      </c>
      <c r="AM43" s="25" t="s">
        <v>716</v>
      </c>
      <c r="AN43" s="25" t="s">
        <v>113</v>
      </c>
      <c r="AP43" s="23" t="s">
        <v>751</v>
      </c>
      <c r="AQ43" s="25" t="s">
        <v>323</v>
      </c>
      <c r="AR43" s="25">
        <f>COUNTIFS(Database!J$2:J$783,$AP$2,Database!W$2:W$783,AQ43,Database!Y$2:Y$783,"YES")</f>
        <v>0</v>
      </c>
      <c r="AS43" s="25" t="s">
        <v>708</v>
      </c>
      <c r="AT43" s="25" t="s">
        <v>749</v>
      </c>
      <c r="AU43" s="25" t="s">
        <v>717</v>
      </c>
      <c r="AV43" s="25" t="s">
        <v>113</v>
      </c>
      <c r="AX43" s="23" t="s">
        <v>751</v>
      </c>
      <c r="AY43" s="25" t="s">
        <v>323</v>
      </c>
      <c r="AZ43" s="25">
        <f>COUNTIFS(Database!J$2:J$783,$AX$2,Database!W$2:W$783,AY43,Database!Y$2:Y$783,"YES")</f>
        <v>2</v>
      </c>
      <c r="BA43" s="36" t="s">
        <v>708</v>
      </c>
      <c r="BB43" s="25" t="s">
        <v>749</v>
      </c>
      <c r="BC43" s="25" t="s">
        <v>718</v>
      </c>
      <c r="BD43" s="25" t="s">
        <v>113</v>
      </c>
      <c r="BF43" s="23" t="s">
        <v>751</v>
      </c>
      <c r="BG43" s="25" t="s">
        <v>323</v>
      </c>
      <c r="BH43" s="58">
        <f>Exposure_Path_analytics!D43</f>
        <v>10</v>
      </c>
      <c r="BI43" s="46">
        <f t="shared" si="0"/>
        <v>10</v>
      </c>
      <c r="BJ43" s="57"/>
    </row>
    <row r="44" spans="2:108">
      <c r="B44" s="23" t="s">
        <v>751</v>
      </c>
      <c r="C44" s="25" t="s">
        <v>244</v>
      </c>
      <c r="D44" s="25">
        <f>COUNTIFS(Database!J$2:J$783,$B$2,Database!W$2:W$783,C44,Database!Y$2:Y$783,"YES")</f>
        <v>0</v>
      </c>
      <c r="E44" s="25" t="s">
        <v>708</v>
      </c>
      <c r="F44" s="25" t="s">
        <v>749</v>
      </c>
      <c r="G44" s="25" t="s">
        <v>707</v>
      </c>
      <c r="H44" s="25" t="s">
        <v>113</v>
      </c>
      <c r="J44" s="23" t="s">
        <v>751</v>
      </c>
      <c r="K44" s="25" t="s">
        <v>244</v>
      </c>
      <c r="L44" s="25">
        <f>COUNTIFS(Database!J$2:J$783,$J$2,Database!W$2:W$783,K44,Database!Y$2:Y$783,"YES")</f>
        <v>0</v>
      </c>
      <c r="M44" s="25" t="s">
        <v>708</v>
      </c>
      <c r="N44" s="25" t="s">
        <v>749</v>
      </c>
      <c r="O44" s="25" t="s">
        <v>710</v>
      </c>
      <c r="P44" s="25" t="s">
        <v>113</v>
      </c>
      <c r="R44" s="23" t="s">
        <v>751</v>
      </c>
      <c r="S44" s="25" t="s">
        <v>244</v>
      </c>
      <c r="T44" s="25">
        <f>COUNTIFS(Database!J$2:J$783,$R$2,Database!W$2:W$783,S44,Database!Y$2:Y$783,"YES")</f>
        <v>0</v>
      </c>
      <c r="U44" s="25" t="s">
        <v>708</v>
      </c>
      <c r="V44" s="25" t="s">
        <v>749</v>
      </c>
      <c r="W44" s="25" t="s">
        <v>713</v>
      </c>
      <c r="X44" s="25" t="s">
        <v>113</v>
      </c>
      <c r="Z44" s="23" t="s">
        <v>751</v>
      </c>
      <c r="AA44" s="25" t="s">
        <v>244</v>
      </c>
      <c r="AB44" s="25">
        <f>COUNTIFS(Database!J$2:J$783,$Z$2,Database!W$2:W$783,AA44,Database!Y$2:Y$783,"YES")</f>
        <v>0</v>
      </c>
      <c r="AC44" s="25" t="s">
        <v>708</v>
      </c>
      <c r="AD44" s="25" t="s">
        <v>749</v>
      </c>
      <c r="AE44" s="25" t="s">
        <v>715</v>
      </c>
      <c r="AF44" s="25" t="s">
        <v>113</v>
      </c>
      <c r="AH44" s="23" t="s">
        <v>751</v>
      </c>
      <c r="AI44" s="25" t="s">
        <v>244</v>
      </c>
      <c r="AJ44" s="25">
        <f>COUNTIFS(Database!J$2:J$783,$AH$2,Database!W$2:W$783,AI44,Database!Y$2:Y$783,"YES")</f>
        <v>0</v>
      </c>
      <c r="AK44" s="25" t="s">
        <v>708</v>
      </c>
      <c r="AL44" s="25" t="s">
        <v>749</v>
      </c>
      <c r="AM44" s="25" t="s">
        <v>716</v>
      </c>
      <c r="AN44" s="25" t="s">
        <v>113</v>
      </c>
      <c r="AP44" s="23" t="s">
        <v>751</v>
      </c>
      <c r="AQ44" s="25" t="s">
        <v>244</v>
      </c>
      <c r="AR44" s="25">
        <f>COUNTIFS(Database!J$2:J$783,$AP$2,Database!W$2:W$783,AQ44,Database!Y$2:Y$783,"YES")</f>
        <v>0</v>
      </c>
      <c r="AS44" s="25" t="s">
        <v>708</v>
      </c>
      <c r="AT44" s="25" t="s">
        <v>749</v>
      </c>
      <c r="AU44" s="25" t="s">
        <v>717</v>
      </c>
      <c r="AV44" s="25" t="s">
        <v>113</v>
      </c>
      <c r="AX44" s="23" t="s">
        <v>751</v>
      </c>
      <c r="AY44" s="25" t="s">
        <v>244</v>
      </c>
      <c r="AZ44" s="25">
        <f>COUNTIFS(Database!J$2:J$783,$AX$2,Database!W$2:W$783,AY44,Database!Y$2:Y$783,"YES")</f>
        <v>0</v>
      </c>
      <c r="BA44" s="36" t="s">
        <v>708</v>
      </c>
      <c r="BB44" s="25" t="s">
        <v>749</v>
      </c>
      <c r="BC44" s="25" t="s">
        <v>718</v>
      </c>
      <c r="BD44" s="25" t="s">
        <v>113</v>
      </c>
      <c r="BF44" s="23" t="s">
        <v>751</v>
      </c>
      <c r="BG44" s="25" t="s">
        <v>244</v>
      </c>
      <c r="BH44" s="58">
        <f>Exposure_Path_analytics!D44</f>
        <v>0</v>
      </c>
      <c r="BI44" s="46">
        <f t="shared" si="0"/>
        <v>0</v>
      </c>
      <c r="BJ44" s="57"/>
    </row>
    <row r="45" spans="2:108">
      <c r="B45" s="23" t="s">
        <v>751</v>
      </c>
      <c r="C45" s="25" t="s">
        <v>324</v>
      </c>
      <c r="D45" s="25">
        <f>COUNTIFS(Database!J$2:J$783,$B$2,Database!W$2:W$783,C45,Database!Y$2:Y$783,"YES")</f>
        <v>2</v>
      </c>
      <c r="E45" s="25" t="s">
        <v>708</v>
      </c>
      <c r="F45" s="25" t="s">
        <v>749</v>
      </c>
      <c r="G45" s="25" t="s">
        <v>707</v>
      </c>
      <c r="H45" s="25" t="s">
        <v>113</v>
      </c>
      <c r="J45" s="23" t="s">
        <v>751</v>
      </c>
      <c r="K45" s="25" t="s">
        <v>324</v>
      </c>
      <c r="L45" s="25">
        <f>COUNTIFS(Database!J$2:J$783,$J$2,Database!W$2:W$783,K45,Database!Y$2:Y$783,"YES")</f>
        <v>1</v>
      </c>
      <c r="M45" s="25" t="s">
        <v>708</v>
      </c>
      <c r="N45" s="25" t="s">
        <v>749</v>
      </c>
      <c r="O45" s="25" t="s">
        <v>710</v>
      </c>
      <c r="P45" s="25" t="s">
        <v>113</v>
      </c>
      <c r="R45" s="23" t="s">
        <v>751</v>
      </c>
      <c r="S45" s="25" t="s">
        <v>324</v>
      </c>
      <c r="T45" s="25">
        <f>COUNTIFS(Database!J$2:J$783,$R$2,Database!W$2:W$783,S45,Database!Y$2:Y$783,"YES")</f>
        <v>0</v>
      </c>
      <c r="U45" s="25" t="s">
        <v>708</v>
      </c>
      <c r="V45" s="25" t="s">
        <v>749</v>
      </c>
      <c r="W45" s="25" t="s">
        <v>713</v>
      </c>
      <c r="X45" s="25" t="s">
        <v>113</v>
      </c>
      <c r="Z45" s="23" t="s">
        <v>751</v>
      </c>
      <c r="AA45" s="25" t="s">
        <v>324</v>
      </c>
      <c r="AB45" s="25">
        <f>COUNTIFS(Database!J$2:J$783,$Z$2,Database!W$2:W$783,AA45,Database!Y$2:Y$783,"YES")</f>
        <v>0</v>
      </c>
      <c r="AC45" s="25" t="s">
        <v>708</v>
      </c>
      <c r="AD45" s="25" t="s">
        <v>749</v>
      </c>
      <c r="AE45" s="25" t="s">
        <v>715</v>
      </c>
      <c r="AF45" s="25" t="s">
        <v>113</v>
      </c>
      <c r="AH45" s="23" t="s">
        <v>751</v>
      </c>
      <c r="AI45" s="25" t="s">
        <v>324</v>
      </c>
      <c r="AJ45" s="25">
        <f>COUNTIFS(Database!J$2:J$783,$AH$2,Database!W$2:W$783,AI45,Database!Y$2:Y$783,"YES")</f>
        <v>0</v>
      </c>
      <c r="AK45" s="25" t="s">
        <v>708</v>
      </c>
      <c r="AL45" s="25" t="s">
        <v>749</v>
      </c>
      <c r="AM45" s="25" t="s">
        <v>716</v>
      </c>
      <c r="AN45" s="25" t="s">
        <v>113</v>
      </c>
      <c r="AP45" s="23" t="s">
        <v>751</v>
      </c>
      <c r="AQ45" s="25" t="s">
        <v>324</v>
      </c>
      <c r="AR45" s="25">
        <f>COUNTIFS(Database!J$2:J$783,$AP$2,Database!W$2:W$783,AQ45,Database!Y$2:Y$783,"YES")</f>
        <v>0</v>
      </c>
      <c r="AS45" s="25" t="s">
        <v>708</v>
      </c>
      <c r="AT45" s="25" t="s">
        <v>749</v>
      </c>
      <c r="AU45" s="25" t="s">
        <v>717</v>
      </c>
      <c r="AV45" s="25" t="s">
        <v>113</v>
      </c>
      <c r="AX45" s="23" t="s">
        <v>751</v>
      </c>
      <c r="AY45" s="25" t="s">
        <v>324</v>
      </c>
      <c r="AZ45" s="25">
        <f>COUNTIFS(Database!J$2:J$783,$AX$2,Database!W$2:W$783,AY45,Database!Y$2:Y$783,"YES")</f>
        <v>0</v>
      </c>
      <c r="BA45" s="36" t="s">
        <v>708</v>
      </c>
      <c r="BB45" s="25" t="s">
        <v>749</v>
      </c>
      <c r="BC45" s="25" t="s">
        <v>718</v>
      </c>
      <c r="BD45" s="25" t="s">
        <v>113</v>
      </c>
      <c r="BF45" s="23" t="s">
        <v>751</v>
      </c>
      <c r="BG45" s="25" t="s">
        <v>324</v>
      </c>
      <c r="BH45" s="58">
        <f>Exposure_Path_analytics!D45</f>
        <v>3</v>
      </c>
      <c r="BI45" s="46">
        <f t="shared" si="0"/>
        <v>3</v>
      </c>
      <c r="BJ45" s="57"/>
    </row>
    <row r="46" spans="2:108">
      <c r="B46" s="23" t="s">
        <v>751</v>
      </c>
      <c r="C46" s="25" t="s">
        <v>272</v>
      </c>
      <c r="D46" s="32">
        <f>COUNTIFS(Database!J$2:J$783,$B$2,Database!W$2:W$783,C46,Database!Y$2:Y$783,"YES")</f>
        <v>8</v>
      </c>
      <c r="E46" s="25" t="s">
        <v>708</v>
      </c>
      <c r="F46" s="25" t="s">
        <v>749</v>
      </c>
      <c r="G46" s="25" t="s">
        <v>707</v>
      </c>
      <c r="H46" s="25" t="s">
        <v>113</v>
      </c>
      <c r="J46" s="23" t="s">
        <v>751</v>
      </c>
      <c r="K46" s="25" t="s">
        <v>272</v>
      </c>
      <c r="L46" s="33">
        <f>COUNTIFS(Database!J$2:J$783,$J$2,Database!W$2:W$783,K46,Database!Y$2:Y$783,"YES")</f>
        <v>3</v>
      </c>
      <c r="M46" s="25" t="s">
        <v>708</v>
      </c>
      <c r="N46" s="25" t="s">
        <v>749</v>
      </c>
      <c r="O46" s="25" t="s">
        <v>710</v>
      </c>
      <c r="P46" s="25" t="s">
        <v>113</v>
      </c>
      <c r="R46" s="23" t="s">
        <v>751</v>
      </c>
      <c r="S46" s="25" t="s">
        <v>272</v>
      </c>
      <c r="T46" s="25">
        <f>COUNTIFS(Database!J$2:J$783,$R$2,Database!W$2:W$783,S46,Database!Y$2:Y$783,"YES")</f>
        <v>0</v>
      </c>
      <c r="U46" s="25" t="s">
        <v>708</v>
      </c>
      <c r="V46" s="25" t="s">
        <v>749</v>
      </c>
      <c r="W46" s="25" t="s">
        <v>713</v>
      </c>
      <c r="X46" s="25" t="s">
        <v>113</v>
      </c>
      <c r="Z46" s="23" t="s">
        <v>751</v>
      </c>
      <c r="AA46" s="25" t="s">
        <v>272</v>
      </c>
      <c r="AB46" s="25">
        <f>COUNTIFS(Database!J$2:J$783,$Z$2,Database!W$2:W$783,AA46,Database!Y$2:Y$783,"YES")</f>
        <v>0</v>
      </c>
      <c r="AC46" s="25" t="s">
        <v>708</v>
      </c>
      <c r="AD46" s="25" t="s">
        <v>749</v>
      </c>
      <c r="AE46" s="25" t="s">
        <v>715</v>
      </c>
      <c r="AF46" s="25" t="s">
        <v>113</v>
      </c>
      <c r="AH46" s="23" t="s">
        <v>751</v>
      </c>
      <c r="AI46" s="25" t="s">
        <v>272</v>
      </c>
      <c r="AJ46" s="25">
        <f>COUNTIFS(Database!J$2:J$783,$AH$2,Database!W$2:W$783,AI46,Database!Y$2:Y$783,"YES")</f>
        <v>0</v>
      </c>
      <c r="AK46" s="25" t="s">
        <v>708</v>
      </c>
      <c r="AL46" s="25" t="s">
        <v>749</v>
      </c>
      <c r="AM46" s="25" t="s">
        <v>716</v>
      </c>
      <c r="AN46" s="25" t="s">
        <v>113</v>
      </c>
      <c r="AP46" s="23" t="s">
        <v>751</v>
      </c>
      <c r="AQ46" s="25" t="s">
        <v>272</v>
      </c>
      <c r="AR46" s="25">
        <f>COUNTIFS(Database!J$2:J$783,$AP$2,Database!W$2:W$783,AQ46,Database!Y$2:Y$783,"YES")</f>
        <v>3</v>
      </c>
      <c r="AS46" s="25" t="s">
        <v>708</v>
      </c>
      <c r="AT46" s="25" t="s">
        <v>749</v>
      </c>
      <c r="AU46" s="25" t="s">
        <v>717</v>
      </c>
      <c r="AV46" s="25" t="s">
        <v>113</v>
      </c>
      <c r="AX46" s="23" t="s">
        <v>751</v>
      </c>
      <c r="AY46" s="25" t="s">
        <v>272</v>
      </c>
      <c r="AZ46" s="25">
        <f>COUNTIFS(Database!J$2:J$783,$AX$2,Database!W$2:W$783,AY46,Database!Y$2:Y$783,"YES")</f>
        <v>4</v>
      </c>
      <c r="BA46" s="36" t="s">
        <v>708</v>
      </c>
      <c r="BB46" s="25" t="s">
        <v>749</v>
      </c>
      <c r="BC46" s="25" t="s">
        <v>718</v>
      </c>
      <c r="BD46" s="25" t="s">
        <v>113</v>
      </c>
      <c r="BF46" s="23" t="s">
        <v>751</v>
      </c>
      <c r="BG46" s="25" t="s">
        <v>272</v>
      </c>
      <c r="BH46" s="58">
        <f>Exposure_Path_analytics!D46</f>
        <v>18</v>
      </c>
      <c r="BI46" s="46">
        <f t="shared" si="0"/>
        <v>18</v>
      </c>
      <c r="BJ46" s="57"/>
    </row>
    <row r="47" spans="2:108">
      <c r="B47" s="23" t="s">
        <v>751</v>
      </c>
      <c r="C47" s="25" t="s">
        <v>325</v>
      </c>
      <c r="D47" s="25">
        <f>COUNTIFS(Database!J$2:J$783,$B$2,Database!W$2:W$783,C47,Database!Y$2:Y$783,"YES")</f>
        <v>11</v>
      </c>
      <c r="E47" s="25" t="s">
        <v>708</v>
      </c>
      <c r="F47" s="25" t="s">
        <v>749</v>
      </c>
      <c r="G47" s="25" t="s">
        <v>707</v>
      </c>
      <c r="H47" s="25" t="s">
        <v>113</v>
      </c>
      <c r="J47" s="23" t="s">
        <v>751</v>
      </c>
      <c r="K47" s="25" t="s">
        <v>325</v>
      </c>
      <c r="L47" s="25">
        <f>COUNTIFS(Database!J$2:J$783,$J$2,Database!W$2:W$783,K47,Database!Y$2:Y$783,"YES")</f>
        <v>5</v>
      </c>
      <c r="M47" s="25" t="s">
        <v>708</v>
      </c>
      <c r="N47" s="25" t="s">
        <v>749</v>
      </c>
      <c r="O47" s="25" t="s">
        <v>710</v>
      </c>
      <c r="P47" s="25" t="s">
        <v>113</v>
      </c>
      <c r="R47" s="23" t="s">
        <v>751</v>
      </c>
      <c r="S47" s="25" t="s">
        <v>325</v>
      </c>
      <c r="T47" s="25">
        <f>COUNTIFS(Database!J$2:J$783,$R$2,Database!W$2:W$783,S47,Database!Y$2:Y$783,"YES")</f>
        <v>1</v>
      </c>
      <c r="U47" s="25" t="s">
        <v>708</v>
      </c>
      <c r="V47" s="25" t="s">
        <v>749</v>
      </c>
      <c r="W47" s="25" t="s">
        <v>713</v>
      </c>
      <c r="X47" s="25" t="s">
        <v>113</v>
      </c>
      <c r="Z47" s="23" t="s">
        <v>751</v>
      </c>
      <c r="AA47" s="25" t="s">
        <v>325</v>
      </c>
      <c r="AB47" s="25">
        <f>COUNTIFS(Database!J$2:J$783,$Z$2,Database!W$2:W$783,AA47,Database!Y$2:Y$783,"YES")</f>
        <v>0</v>
      </c>
      <c r="AC47" s="25" t="s">
        <v>708</v>
      </c>
      <c r="AD47" s="25" t="s">
        <v>749</v>
      </c>
      <c r="AE47" s="25" t="s">
        <v>715</v>
      </c>
      <c r="AF47" s="25" t="s">
        <v>113</v>
      </c>
      <c r="AH47" s="23" t="s">
        <v>751</v>
      </c>
      <c r="AI47" s="25" t="s">
        <v>325</v>
      </c>
      <c r="AJ47" s="25">
        <f>COUNTIFS(Database!J$2:J$783,$AH$2,Database!W$2:W$783,AI47,Database!Y$2:Y$783,"YES")</f>
        <v>0</v>
      </c>
      <c r="AK47" s="25" t="s">
        <v>708</v>
      </c>
      <c r="AL47" s="25" t="s">
        <v>749</v>
      </c>
      <c r="AM47" s="25" t="s">
        <v>716</v>
      </c>
      <c r="AN47" s="25" t="s">
        <v>113</v>
      </c>
      <c r="AP47" s="23" t="s">
        <v>751</v>
      </c>
      <c r="AQ47" s="25" t="s">
        <v>325</v>
      </c>
      <c r="AR47" s="25">
        <f>COUNTIFS(Database!J$2:J$783,$AP$2,Database!W$2:W$783,AQ47,Database!Y$2:Y$783,"YES")</f>
        <v>0</v>
      </c>
      <c r="AS47" s="25" t="s">
        <v>708</v>
      </c>
      <c r="AT47" s="25" t="s">
        <v>749</v>
      </c>
      <c r="AU47" s="25" t="s">
        <v>717</v>
      </c>
      <c r="AV47" s="25" t="s">
        <v>113</v>
      </c>
      <c r="AX47" s="23" t="s">
        <v>751</v>
      </c>
      <c r="AY47" s="25" t="s">
        <v>325</v>
      </c>
      <c r="AZ47" s="25">
        <f>COUNTIFS(Database!J$2:J$783,$AX$2,Database!W$2:W$783,AY47,Database!Y$2:Y$783,"YES")</f>
        <v>4</v>
      </c>
      <c r="BA47" s="36" t="s">
        <v>708</v>
      </c>
      <c r="BB47" s="25" t="s">
        <v>749</v>
      </c>
      <c r="BC47" s="25" t="s">
        <v>718</v>
      </c>
      <c r="BD47" s="25" t="s">
        <v>113</v>
      </c>
      <c r="BF47" s="23" t="s">
        <v>751</v>
      </c>
      <c r="BG47" s="25" t="s">
        <v>325</v>
      </c>
      <c r="BH47" s="58">
        <f>Exposure_Path_analytics!D47</f>
        <v>21</v>
      </c>
      <c r="BI47" s="46">
        <f t="shared" si="0"/>
        <v>21</v>
      </c>
      <c r="BJ47" s="57"/>
    </row>
    <row r="48" spans="2:108">
      <c r="B48" s="23" t="s">
        <v>751</v>
      </c>
      <c r="C48" s="25" t="s">
        <v>273</v>
      </c>
      <c r="D48" s="25">
        <f>COUNTIFS(Database!J$2:J$783,$B$2,Database!W$2:W$783,C48,Database!Y$2:Y$783,"YES")</f>
        <v>1</v>
      </c>
      <c r="E48" s="25" t="s">
        <v>708</v>
      </c>
      <c r="F48" s="25" t="s">
        <v>749</v>
      </c>
      <c r="G48" s="25" t="s">
        <v>707</v>
      </c>
      <c r="H48" s="25" t="s">
        <v>113</v>
      </c>
      <c r="J48" s="23" t="s">
        <v>751</v>
      </c>
      <c r="K48" s="25" t="s">
        <v>273</v>
      </c>
      <c r="L48" s="25">
        <f>COUNTIFS(Database!J$2:J$783,$J$2,Database!W$2:W$783,K48,Database!Y$2:Y$783,"YES")</f>
        <v>1</v>
      </c>
      <c r="M48" s="25" t="s">
        <v>708</v>
      </c>
      <c r="N48" s="25" t="s">
        <v>749</v>
      </c>
      <c r="O48" s="25" t="s">
        <v>710</v>
      </c>
      <c r="P48" s="25" t="s">
        <v>113</v>
      </c>
      <c r="R48" s="23" t="s">
        <v>751</v>
      </c>
      <c r="S48" s="25" t="s">
        <v>273</v>
      </c>
      <c r="T48" s="25">
        <f>COUNTIFS(Database!J$2:J$783,$R$2,Database!W$2:W$783,S48,Database!Y$2:Y$783,"YES")</f>
        <v>0</v>
      </c>
      <c r="U48" s="25" t="s">
        <v>708</v>
      </c>
      <c r="V48" s="25" t="s">
        <v>749</v>
      </c>
      <c r="W48" s="25" t="s">
        <v>713</v>
      </c>
      <c r="X48" s="25" t="s">
        <v>113</v>
      </c>
      <c r="Z48" s="23" t="s">
        <v>751</v>
      </c>
      <c r="AA48" s="25" t="s">
        <v>273</v>
      </c>
      <c r="AB48" s="25">
        <f>COUNTIFS(Database!J$2:J$783,$Z$2,Database!W$2:W$783,AA48,Database!Y$2:Y$783,"YES")</f>
        <v>0</v>
      </c>
      <c r="AC48" s="25" t="s">
        <v>708</v>
      </c>
      <c r="AD48" s="25" t="s">
        <v>749</v>
      </c>
      <c r="AE48" s="25" t="s">
        <v>715</v>
      </c>
      <c r="AF48" s="25" t="s">
        <v>113</v>
      </c>
      <c r="AH48" s="23" t="s">
        <v>751</v>
      </c>
      <c r="AI48" s="25" t="s">
        <v>273</v>
      </c>
      <c r="AJ48" s="25">
        <f>COUNTIFS(Database!J$2:J$783,$AH$2,Database!W$2:W$783,AI48,Database!Y$2:Y$783,"YES")</f>
        <v>0</v>
      </c>
      <c r="AK48" s="25" t="s">
        <v>708</v>
      </c>
      <c r="AL48" s="25" t="s">
        <v>749</v>
      </c>
      <c r="AM48" s="25" t="s">
        <v>716</v>
      </c>
      <c r="AN48" s="25" t="s">
        <v>113</v>
      </c>
      <c r="AP48" s="23" t="s">
        <v>751</v>
      </c>
      <c r="AQ48" s="25" t="s">
        <v>273</v>
      </c>
      <c r="AR48" s="25">
        <f>COUNTIFS(Database!J$2:J$783,$AP$2,Database!W$2:W$783,AQ48,Database!Y$2:Y$783,"YES")</f>
        <v>0</v>
      </c>
      <c r="AS48" s="25" t="s">
        <v>708</v>
      </c>
      <c r="AT48" s="25" t="s">
        <v>749</v>
      </c>
      <c r="AU48" s="25" t="s">
        <v>717</v>
      </c>
      <c r="AV48" s="25" t="s">
        <v>113</v>
      </c>
      <c r="AX48" s="23" t="s">
        <v>751</v>
      </c>
      <c r="AY48" s="25" t="s">
        <v>273</v>
      </c>
      <c r="AZ48" s="25">
        <f>COUNTIFS(Database!J$2:J$783,$AX$2,Database!W$2:W$783,AY48,Database!Y$2:Y$783,"YES")</f>
        <v>0</v>
      </c>
      <c r="BA48" s="36" t="s">
        <v>708</v>
      </c>
      <c r="BB48" s="25" t="s">
        <v>749</v>
      </c>
      <c r="BC48" s="25" t="s">
        <v>718</v>
      </c>
      <c r="BD48" s="25" t="s">
        <v>113</v>
      </c>
      <c r="BF48" s="23" t="s">
        <v>751</v>
      </c>
      <c r="BG48" s="25" t="s">
        <v>273</v>
      </c>
      <c r="BH48" s="58">
        <f>Exposure_Path_analytics!D48</f>
        <v>2</v>
      </c>
      <c r="BI48" s="46">
        <f t="shared" si="0"/>
        <v>2</v>
      </c>
      <c r="BJ48" s="57"/>
    </row>
    <row r="49" spans="2:62">
      <c r="B49" s="23" t="s">
        <v>751</v>
      </c>
      <c r="C49" s="25" t="s">
        <v>233</v>
      </c>
      <c r="D49" s="25">
        <f>COUNTIFS(Database!J$2:J$783,$B$2,Database!W$2:W$783,C49,Database!Y$2:Y$783,"YES")</f>
        <v>0</v>
      </c>
      <c r="E49" s="25" t="s">
        <v>708</v>
      </c>
      <c r="F49" s="25" t="s">
        <v>749</v>
      </c>
      <c r="G49" s="25" t="s">
        <v>707</v>
      </c>
      <c r="H49" s="25" t="s">
        <v>113</v>
      </c>
      <c r="J49" s="23" t="s">
        <v>751</v>
      </c>
      <c r="K49" s="25" t="s">
        <v>233</v>
      </c>
      <c r="L49" s="25">
        <f>COUNTIFS(Database!J$2:J$783,$J$2,Database!W$2:W$783,K49,Database!Y$2:Y$783,"YES")</f>
        <v>0</v>
      </c>
      <c r="M49" s="25" t="s">
        <v>708</v>
      </c>
      <c r="N49" s="25" t="s">
        <v>749</v>
      </c>
      <c r="O49" s="25" t="s">
        <v>710</v>
      </c>
      <c r="P49" s="25" t="s">
        <v>113</v>
      </c>
      <c r="R49" s="23" t="s">
        <v>751</v>
      </c>
      <c r="S49" s="25" t="s">
        <v>233</v>
      </c>
      <c r="T49" s="25">
        <f>COUNTIFS(Database!J$2:J$783,$R$2,Database!W$2:W$783,S49,Database!Y$2:Y$783,"YES")</f>
        <v>1</v>
      </c>
      <c r="U49" s="25" t="s">
        <v>708</v>
      </c>
      <c r="V49" s="25" t="s">
        <v>749</v>
      </c>
      <c r="W49" s="25" t="s">
        <v>713</v>
      </c>
      <c r="X49" s="25" t="s">
        <v>113</v>
      </c>
      <c r="Z49" s="23" t="s">
        <v>751</v>
      </c>
      <c r="AA49" s="25" t="s">
        <v>233</v>
      </c>
      <c r="AB49" s="25">
        <f>COUNTIFS(Database!J$2:J$783,$Z$2,Database!W$2:W$783,AA49,Database!Y$2:Y$783,"YES")</f>
        <v>0</v>
      </c>
      <c r="AC49" s="25" t="s">
        <v>708</v>
      </c>
      <c r="AD49" s="25" t="s">
        <v>749</v>
      </c>
      <c r="AE49" s="25" t="s">
        <v>715</v>
      </c>
      <c r="AF49" s="25" t="s">
        <v>113</v>
      </c>
      <c r="AH49" s="23" t="s">
        <v>751</v>
      </c>
      <c r="AI49" s="25" t="s">
        <v>233</v>
      </c>
      <c r="AJ49" s="25">
        <f>COUNTIFS(Database!J$2:J$783,$AH$2,Database!W$2:W$783,AI49,Database!Y$2:Y$783,"YES")</f>
        <v>0</v>
      </c>
      <c r="AK49" s="25" t="s">
        <v>708</v>
      </c>
      <c r="AL49" s="25" t="s">
        <v>749</v>
      </c>
      <c r="AM49" s="25" t="s">
        <v>716</v>
      </c>
      <c r="AN49" s="25" t="s">
        <v>113</v>
      </c>
      <c r="AP49" s="23" t="s">
        <v>751</v>
      </c>
      <c r="AQ49" s="25" t="s">
        <v>233</v>
      </c>
      <c r="AR49" s="25">
        <f>COUNTIFS(Database!J$2:J$783,$AP$2,Database!W$2:W$783,AQ49,Database!Y$2:Y$783,"YES")</f>
        <v>0</v>
      </c>
      <c r="AS49" s="25" t="s">
        <v>708</v>
      </c>
      <c r="AT49" s="25" t="s">
        <v>749</v>
      </c>
      <c r="AU49" s="25" t="s">
        <v>717</v>
      </c>
      <c r="AV49" s="25" t="s">
        <v>113</v>
      </c>
      <c r="AX49" s="23" t="s">
        <v>751</v>
      </c>
      <c r="AY49" s="25" t="s">
        <v>233</v>
      </c>
      <c r="AZ49" s="25">
        <f>COUNTIFS(Database!J$2:J$783,$AX$2,Database!W$2:W$783,AY49,Database!Y$2:Y$783,"YES")</f>
        <v>2</v>
      </c>
      <c r="BA49" s="36" t="s">
        <v>708</v>
      </c>
      <c r="BB49" s="25" t="s">
        <v>749</v>
      </c>
      <c r="BC49" s="25" t="s">
        <v>718</v>
      </c>
      <c r="BD49" s="25" t="s">
        <v>113</v>
      </c>
      <c r="BF49" s="23" t="s">
        <v>751</v>
      </c>
      <c r="BG49" s="25" t="s">
        <v>233</v>
      </c>
      <c r="BH49" s="58">
        <f>Exposure_Path_analytics!D49</f>
        <v>3</v>
      </c>
      <c r="BI49" s="46">
        <f t="shared" si="0"/>
        <v>3</v>
      </c>
      <c r="BJ49" s="57"/>
    </row>
    <row r="50" spans="2:62">
      <c r="B50" s="24" t="s">
        <v>752</v>
      </c>
      <c r="C50" s="24" t="s">
        <v>326</v>
      </c>
      <c r="D50" s="24">
        <f>COUNTIFS(Database!J$2:J$783,$B$2,Database!W$2:W$783,C50,Database!Y$2:Y$783,"YES")</f>
        <v>0</v>
      </c>
      <c r="E50" s="24" t="s">
        <v>708</v>
      </c>
      <c r="F50" s="24" t="s">
        <v>749</v>
      </c>
      <c r="G50" s="24" t="s">
        <v>707</v>
      </c>
      <c r="H50" s="24" t="s">
        <v>113</v>
      </c>
      <c r="J50" s="24" t="s">
        <v>752</v>
      </c>
      <c r="K50" s="24" t="s">
        <v>326</v>
      </c>
      <c r="L50" s="24">
        <f>COUNTIFS(Database!J$2:J$783,$J$2,Database!W$2:W$783,K50,Database!Y$2:Y$783,"YES")</f>
        <v>0</v>
      </c>
      <c r="M50" s="24" t="s">
        <v>708</v>
      </c>
      <c r="N50" s="24" t="s">
        <v>749</v>
      </c>
      <c r="O50" s="24" t="s">
        <v>710</v>
      </c>
      <c r="P50" s="24" t="s">
        <v>113</v>
      </c>
      <c r="R50" s="24" t="s">
        <v>752</v>
      </c>
      <c r="S50" s="24" t="s">
        <v>326</v>
      </c>
      <c r="T50" s="24">
        <f>COUNTIFS(Database!J$2:J$783,$R$2,Database!W$2:W$783,S50,Database!Y$2:Y$783,"YES")</f>
        <v>0</v>
      </c>
      <c r="U50" s="24" t="s">
        <v>708</v>
      </c>
      <c r="V50" s="24" t="s">
        <v>749</v>
      </c>
      <c r="W50" s="24" t="s">
        <v>713</v>
      </c>
      <c r="X50" s="24" t="s">
        <v>113</v>
      </c>
      <c r="Z50" s="24" t="s">
        <v>752</v>
      </c>
      <c r="AA50" s="24" t="s">
        <v>326</v>
      </c>
      <c r="AB50" s="24">
        <f>COUNTIFS(Database!J$2:J$783,$Z$2,Database!W$2:W$783,AA50,Database!Y$2:Y$783,"YES")</f>
        <v>0</v>
      </c>
      <c r="AC50" s="24" t="s">
        <v>708</v>
      </c>
      <c r="AD50" s="24" t="s">
        <v>749</v>
      </c>
      <c r="AE50" s="24" t="s">
        <v>715</v>
      </c>
      <c r="AF50" s="24" t="s">
        <v>113</v>
      </c>
      <c r="AH50" s="24" t="s">
        <v>752</v>
      </c>
      <c r="AI50" s="24" t="s">
        <v>326</v>
      </c>
      <c r="AJ50" s="24">
        <f>COUNTIFS(Database!J$2:J$783,$AH$2,Database!W$2:W$783,AI50,Database!Y$2:Y$783,"YES")</f>
        <v>0</v>
      </c>
      <c r="AK50" s="24" t="s">
        <v>708</v>
      </c>
      <c r="AL50" s="24" t="s">
        <v>749</v>
      </c>
      <c r="AM50" s="24" t="s">
        <v>716</v>
      </c>
      <c r="AN50" s="24" t="s">
        <v>113</v>
      </c>
      <c r="AP50" s="24" t="s">
        <v>752</v>
      </c>
      <c r="AQ50" s="24" t="s">
        <v>326</v>
      </c>
      <c r="AR50" s="24">
        <f>COUNTIFS(Database!J$2:J$783,$AP$2,Database!W$2:W$783,AQ50,Database!Y$2:Y$783,"YES")</f>
        <v>0</v>
      </c>
      <c r="AS50" s="24" t="s">
        <v>708</v>
      </c>
      <c r="AT50" s="24" t="s">
        <v>749</v>
      </c>
      <c r="AU50" s="24" t="s">
        <v>717</v>
      </c>
      <c r="AV50" s="24" t="s">
        <v>113</v>
      </c>
      <c r="AX50" s="24" t="s">
        <v>752</v>
      </c>
      <c r="AY50" s="24" t="s">
        <v>326</v>
      </c>
      <c r="AZ50" s="24">
        <f>COUNTIFS(Database!J$2:J$783,$AX$2,Database!W$2:W$783,AY50,Database!Y$2:Y$783,"YES")</f>
        <v>1</v>
      </c>
      <c r="BA50" s="28" t="s">
        <v>708</v>
      </c>
      <c r="BB50" s="24" t="s">
        <v>749</v>
      </c>
      <c r="BC50" s="24" t="s">
        <v>718</v>
      </c>
      <c r="BD50" s="24" t="s">
        <v>113</v>
      </c>
      <c r="BF50" s="24" t="s">
        <v>752</v>
      </c>
      <c r="BG50" s="24" t="s">
        <v>326</v>
      </c>
      <c r="BH50" s="47">
        <f>Exposure_Path_analytics!D50</f>
        <v>1</v>
      </c>
      <c r="BI50" s="45">
        <f t="shared" si="0"/>
        <v>1</v>
      </c>
      <c r="BJ50" s="57"/>
    </row>
    <row r="51" spans="2:62">
      <c r="B51" s="24" t="s">
        <v>752</v>
      </c>
      <c r="C51" s="24" t="s">
        <v>327</v>
      </c>
      <c r="D51" s="24">
        <f>COUNTIFS(Database!J$2:J$783,$B$2,Database!W$2:W$783,C51,Database!Y$2:Y$783,"YES")</f>
        <v>3</v>
      </c>
      <c r="E51" s="24" t="s">
        <v>708</v>
      </c>
      <c r="F51" s="24" t="s">
        <v>749</v>
      </c>
      <c r="G51" s="24" t="s">
        <v>707</v>
      </c>
      <c r="H51" s="24" t="s">
        <v>113</v>
      </c>
      <c r="J51" s="24" t="s">
        <v>752</v>
      </c>
      <c r="K51" s="24" t="s">
        <v>327</v>
      </c>
      <c r="L51" s="24">
        <f>COUNTIFS(Database!J$2:J$783,$J$2,Database!W$2:W$783,K51,Database!Y$2:Y$783,"YES")</f>
        <v>0</v>
      </c>
      <c r="M51" s="24" t="s">
        <v>708</v>
      </c>
      <c r="N51" s="24" t="s">
        <v>749</v>
      </c>
      <c r="O51" s="24" t="s">
        <v>710</v>
      </c>
      <c r="P51" s="24" t="s">
        <v>113</v>
      </c>
      <c r="R51" s="24" t="s">
        <v>752</v>
      </c>
      <c r="S51" s="24" t="s">
        <v>327</v>
      </c>
      <c r="T51" s="24">
        <f>COUNTIFS(Database!J$2:J$783,$R$2,Database!W$2:W$783,S51,Database!Y$2:Y$783,"YES")</f>
        <v>0</v>
      </c>
      <c r="U51" s="24" t="s">
        <v>708</v>
      </c>
      <c r="V51" s="24" t="s">
        <v>749</v>
      </c>
      <c r="W51" s="24" t="s">
        <v>713</v>
      </c>
      <c r="X51" s="24" t="s">
        <v>113</v>
      </c>
      <c r="Z51" s="24" t="s">
        <v>752</v>
      </c>
      <c r="AA51" s="24" t="s">
        <v>327</v>
      </c>
      <c r="AB51" s="24">
        <f>COUNTIFS(Database!J$2:J$783,$Z$2,Database!W$2:W$783,AA51,Database!Y$2:Y$783,"YES")</f>
        <v>0</v>
      </c>
      <c r="AC51" s="24" t="s">
        <v>708</v>
      </c>
      <c r="AD51" s="24" t="s">
        <v>749</v>
      </c>
      <c r="AE51" s="24" t="s">
        <v>715</v>
      </c>
      <c r="AF51" s="24" t="s">
        <v>113</v>
      </c>
      <c r="AH51" s="24" t="s">
        <v>752</v>
      </c>
      <c r="AI51" s="24" t="s">
        <v>327</v>
      </c>
      <c r="AJ51" s="24">
        <f>COUNTIFS(Database!J$2:J$783,$AH$2,Database!W$2:W$783,AI51,Database!Y$2:Y$783,"YES")</f>
        <v>0</v>
      </c>
      <c r="AK51" s="24" t="s">
        <v>708</v>
      </c>
      <c r="AL51" s="24" t="s">
        <v>749</v>
      </c>
      <c r="AM51" s="24" t="s">
        <v>716</v>
      </c>
      <c r="AN51" s="24" t="s">
        <v>113</v>
      </c>
      <c r="AP51" s="24" t="s">
        <v>752</v>
      </c>
      <c r="AQ51" s="24" t="s">
        <v>327</v>
      </c>
      <c r="AR51" s="24">
        <f>COUNTIFS(Database!J$2:J$783,$AP$2,Database!W$2:W$783,AQ51,Database!Y$2:Y$783,"YES")</f>
        <v>0</v>
      </c>
      <c r="AS51" s="24" t="s">
        <v>708</v>
      </c>
      <c r="AT51" s="24" t="s">
        <v>749</v>
      </c>
      <c r="AU51" s="24" t="s">
        <v>717</v>
      </c>
      <c r="AV51" s="24" t="s">
        <v>113</v>
      </c>
      <c r="AX51" s="24" t="s">
        <v>752</v>
      </c>
      <c r="AY51" s="24" t="s">
        <v>327</v>
      </c>
      <c r="AZ51" s="24">
        <f>COUNTIFS(Database!J$2:J$783,$AX$2,Database!W$2:W$783,AY51,Database!Y$2:Y$783,"YES")</f>
        <v>0</v>
      </c>
      <c r="BA51" s="28" t="s">
        <v>708</v>
      </c>
      <c r="BB51" s="24" t="s">
        <v>749</v>
      </c>
      <c r="BC51" s="24" t="s">
        <v>718</v>
      </c>
      <c r="BD51" s="24" t="s">
        <v>113</v>
      </c>
      <c r="BF51" s="24" t="s">
        <v>752</v>
      </c>
      <c r="BG51" s="24" t="s">
        <v>327</v>
      </c>
      <c r="BH51" s="47">
        <f>Exposure_Path_analytics!D51</f>
        <v>3</v>
      </c>
      <c r="BI51" s="45">
        <f t="shared" si="0"/>
        <v>3</v>
      </c>
      <c r="BJ51" s="57"/>
    </row>
    <row r="52" spans="2:62">
      <c r="B52" s="24" t="s">
        <v>752</v>
      </c>
      <c r="C52" s="24" t="s">
        <v>328</v>
      </c>
      <c r="D52" s="24">
        <f>COUNTIFS(Database!J$2:J$783,$B$2,Database!W$2:W$783,C52,Database!Y$2:Y$783,"YES")</f>
        <v>0</v>
      </c>
      <c r="E52" s="24" t="s">
        <v>708</v>
      </c>
      <c r="F52" s="24" t="s">
        <v>749</v>
      </c>
      <c r="G52" s="24" t="s">
        <v>707</v>
      </c>
      <c r="H52" s="24" t="s">
        <v>113</v>
      </c>
      <c r="J52" s="24" t="s">
        <v>752</v>
      </c>
      <c r="K52" s="24" t="s">
        <v>328</v>
      </c>
      <c r="L52" s="24">
        <f>COUNTIFS(Database!J$2:J$783,$J$2,Database!W$2:W$783,K52,Database!Y$2:Y$783,"YES")</f>
        <v>0</v>
      </c>
      <c r="M52" s="24" t="s">
        <v>708</v>
      </c>
      <c r="N52" s="24" t="s">
        <v>749</v>
      </c>
      <c r="O52" s="24" t="s">
        <v>710</v>
      </c>
      <c r="P52" s="24" t="s">
        <v>113</v>
      </c>
      <c r="R52" s="24" t="s">
        <v>752</v>
      </c>
      <c r="S52" s="24" t="s">
        <v>328</v>
      </c>
      <c r="T52" s="24">
        <f>COUNTIFS(Database!J$2:J$783,$R$2,Database!W$2:W$783,S52,Database!Y$2:Y$783,"YES")</f>
        <v>0</v>
      </c>
      <c r="U52" s="24" t="s">
        <v>708</v>
      </c>
      <c r="V52" s="24" t="s">
        <v>749</v>
      </c>
      <c r="W52" s="24" t="s">
        <v>713</v>
      </c>
      <c r="X52" s="24" t="s">
        <v>113</v>
      </c>
      <c r="Z52" s="24" t="s">
        <v>752</v>
      </c>
      <c r="AA52" s="24" t="s">
        <v>328</v>
      </c>
      <c r="AB52" s="24">
        <f>COUNTIFS(Database!J$2:J$783,$Z$2,Database!W$2:W$783,AA52,Database!Y$2:Y$783,"YES")</f>
        <v>0</v>
      </c>
      <c r="AC52" s="24" t="s">
        <v>708</v>
      </c>
      <c r="AD52" s="24" t="s">
        <v>749</v>
      </c>
      <c r="AE52" s="24" t="s">
        <v>715</v>
      </c>
      <c r="AF52" s="24" t="s">
        <v>113</v>
      </c>
      <c r="AH52" s="24" t="s">
        <v>752</v>
      </c>
      <c r="AI52" s="24" t="s">
        <v>328</v>
      </c>
      <c r="AJ52" s="24">
        <f>COUNTIFS(Database!J$2:J$783,$AH$2,Database!W$2:W$783,AI52,Database!Y$2:Y$783,"YES")</f>
        <v>0</v>
      </c>
      <c r="AK52" s="24" t="s">
        <v>708</v>
      </c>
      <c r="AL52" s="24" t="s">
        <v>749</v>
      </c>
      <c r="AM52" s="24" t="s">
        <v>716</v>
      </c>
      <c r="AN52" s="24" t="s">
        <v>113</v>
      </c>
      <c r="AP52" s="24" t="s">
        <v>752</v>
      </c>
      <c r="AQ52" s="24" t="s">
        <v>328</v>
      </c>
      <c r="AR52" s="24">
        <f>COUNTIFS(Database!J$2:J$783,$AP$2,Database!W$2:W$783,AQ52,Database!Y$2:Y$783,"YES")</f>
        <v>0</v>
      </c>
      <c r="AS52" s="24" t="s">
        <v>708</v>
      </c>
      <c r="AT52" s="24" t="s">
        <v>749</v>
      </c>
      <c r="AU52" s="24" t="s">
        <v>717</v>
      </c>
      <c r="AV52" s="24" t="s">
        <v>113</v>
      </c>
      <c r="AX52" s="24" t="s">
        <v>752</v>
      </c>
      <c r="AY52" s="24" t="s">
        <v>328</v>
      </c>
      <c r="AZ52" s="24">
        <f>COUNTIFS(Database!J$2:J$783,$AX$2,Database!W$2:W$783,AY52,Database!Y$2:Y$783,"YES")</f>
        <v>1</v>
      </c>
      <c r="BA52" s="28" t="s">
        <v>708</v>
      </c>
      <c r="BB52" s="24" t="s">
        <v>749</v>
      </c>
      <c r="BC52" s="24" t="s">
        <v>718</v>
      </c>
      <c r="BD52" s="24" t="s">
        <v>113</v>
      </c>
      <c r="BF52" s="24" t="s">
        <v>752</v>
      </c>
      <c r="BG52" s="24" t="s">
        <v>328</v>
      </c>
      <c r="BH52" s="47">
        <f>Exposure_Path_analytics!D52</f>
        <v>1</v>
      </c>
      <c r="BI52" s="45">
        <f t="shared" si="0"/>
        <v>1</v>
      </c>
      <c r="BJ52" s="57"/>
    </row>
    <row r="53" spans="2:62">
      <c r="B53" s="24" t="s">
        <v>752</v>
      </c>
      <c r="C53" s="24" t="s">
        <v>267</v>
      </c>
      <c r="D53" s="24">
        <f>COUNTIFS(Database!J$2:J$783,$B$2,Database!W$2:W$783,C53,Database!Y$2:Y$783,"YES")</f>
        <v>0</v>
      </c>
      <c r="E53" s="24" t="s">
        <v>708</v>
      </c>
      <c r="F53" s="24" t="s">
        <v>749</v>
      </c>
      <c r="G53" s="24" t="s">
        <v>707</v>
      </c>
      <c r="H53" s="24" t="s">
        <v>113</v>
      </c>
      <c r="J53" s="24" t="s">
        <v>752</v>
      </c>
      <c r="K53" s="24" t="s">
        <v>267</v>
      </c>
      <c r="L53" s="24">
        <f>COUNTIFS(Database!J$2:J$783,$J$2,Database!W$2:W$783,K53,Database!Y$2:Y$783,"YES")</f>
        <v>0</v>
      </c>
      <c r="M53" s="24" t="s">
        <v>708</v>
      </c>
      <c r="N53" s="24" t="s">
        <v>749</v>
      </c>
      <c r="O53" s="24" t="s">
        <v>710</v>
      </c>
      <c r="P53" s="24" t="s">
        <v>113</v>
      </c>
      <c r="R53" s="24" t="s">
        <v>752</v>
      </c>
      <c r="S53" s="24" t="s">
        <v>267</v>
      </c>
      <c r="T53" s="24">
        <f>COUNTIFS(Database!J$2:J$783,$R$2,Database!W$2:W$783,S53,Database!Y$2:Y$783,"YES")</f>
        <v>0</v>
      </c>
      <c r="U53" s="24" t="s">
        <v>708</v>
      </c>
      <c r="V53" s="24" t="s">
        <v>749</v>
      </c>
      <c r="W53" s="24" t="s">
        <v>713</v>
      </c>
      <c r="X53" s="24" t="s">
        <v>113</v>
      </c>
      <c r="Z53" s="24" t="s">
        <v>752</v>
      </c>
      <c r="AA53" s="24" t="s">
        <v>267</v>
      </c>
      <c r="AB53" s="24">
        <f>COUNTIFS(Database!J$2:J$783,$Z$2,Database!W$2:W$783,AA53,Database!Y$2:Y$783,"YES")</f>
        <v>0</v>
      </c>
      <c r="AC53" s="24" t="s">
        <v>708</v>
      </c>
      <c r="AD53" s="24" t="s">
        <v>749</v>
      </c>
      <c r="AE53" s="24" t="s">
        <v>715</v>
      </c>
      <c r="AF53" s="24" t="s">
        <v>113</v>
      </c>
      <c r="AH53" s="24" t="s">
        <v>752</v>
      </c>
      <c r="AI53" s="24" t="s">
        <v>267</v>
      </c>
      <c r="AJ53" s="24">
        <f>COUNTIFS(Database!J$2:J$783,$AH$2,Database!W$2:W$783,AI53,Database!Y$2:Y$783,"YES")</f>
        <v>0</v>
      </c>
      <c r="AK53" s="24" t="s">
        <v>708</v>
      </c>
      <c r="AL53" s="24" t="s">
        <v>749</v>
      </c>
      <c r="AM53" s="24" t="s">
        <v>716</v>
      </c>
      <c r="AN53" s="24" t="s">
        <v>113</v>
      </c>
      <c r="AP53" s="24" t="s">
        <v>752</v>
      </c>
      <c r="AQ53" s="24" t="s">
        <v>267</v>
      </c>
      <c r="AR53" s="24">
        <f>COUNTIFS(Database!J$2:J$783,$AP$2,Database!W$2:W$783,AQ53,Database!Y$2:Y$783,"YES")</f>
        <v>0</v>
      </c>
      <c r="AS53" s="24" t="s">
        <v>708</v>
      </c>
      <c r="AT53" s="24" t="s">
        <v>749</v>
      </c>
      <c r="AU53" s="24" t="s">
        <v>717</v>
      </c>
      <c r="AV53" s="24" t="s">
        <v>113</v>
      </c>
      <c r="AX53" s="24" t="s">
        <v>752</v>
      </c>
      <c r="AY53" s="24" t="s">
        <v>267</v>
      </c>
      <c r="AZ53" s="24">
        <f>COUNTIFS(Database!J$2:J$783,$AX$2,Database!W$2:W$783,AY53,Database!Y$2:Y$783,"YES")</f>
        <v>0</v>
      </c>
      <c r="BA53" s="28" t="s">
        <v>708</v>
      </c>
      <c r="BB53" s="24" t="s">
        <v>749</v>
      </c>
      <c r="BC53" s="24" t="s">
        <v>718</v>
      </c>
      <c r="BD53" s="24" t="s">
        <v>113</v>
      </c>
      <c r="BF53" s="24" t="s">
        <v>752</v>
      </c>
      <c r="BG53" s="24" t="s">
        <v>267</v>
      </c>
      <c r="BH53" s="47">
        <f>Exposure_Path_analytics!D53</f>
        <v>0</v>
      </c>
      <c r="BI53" s="45">
        <f t="shared" si="0"/>
        <v>0</v>
      </c>
      <c r="BJ53" s="57"/>
    </row>
    <row r="54" spans="2:62">
      <c r="B54" s="23" t="s">
        <v>315</v>
      </c>
      <c r="C54" s="25" t="s">
        <v>331</v>
      </c>
      <c r="D54" s="25">
        <f>COUNTIFS(Database!J$2:J$783,$B$2,Database!W$2:W$783,C54,Database!Y$2:Y$783,"YES")</f>
        <v>0</v>
      </c>
      <c r="E54" s="25" t="s">
        <v>708</v>
      </c>
      <c r="F54" s="25" t="s">
        <v>749</v>
      </c>
      <c r="G54" s="25" t="s">
        <v>707</v>
      </c>
      <c r="H54" s="25" t="s">
        <v>113</v>
      </c>
      <c r="J54" s="23" t="s">
        <v>315</v>
      </c>
      <c r="K54" s="25" t="s">
        <v>331</v>
      </c>
      <c r="L54" s="25">
        <f>COUNTIFS(Database!J$2:J$783,$J$2,Database!W$2:W$783,K54,Database!Y$2:Y$783,"YES")</f>
        <v>1</v>
      </c>
      <c r="M54" s="25" t="s">
        <v>708</v>
      </c>
      <c r="N54" s="25" t="s">
        <v>749</v>
      </c>
      <c r="O54" s="25" t="s">
        <v>710</v>
      </c>
      <c r="P54" s="25" t="s">
        <v>113</v>
      </c>
      <c r="R54" s="23" t="s">
        <v>315</v>
      </c>
      <c r="S54" s="25" t="s">
        <v>331</v>
      </c>
      <c r="T54" s="25">
        <f>COUNTIFS(Database!J$2:J$783,$R$2,Database!W$2:W$783,S54,Database!Y$2:Y$783,"YES")</f>
        <v>0</v>
      </c>
      <c r="U54" s="25" t="s">
        <v>708</v>
      </c>
      <c r="V54" s="25" t="s">
        <v>749</v>
      </c>
      <c r="W54" s="25" t="s">
        <v>713</v>
      </c>
      <c r="X54" s="25" t="s">
        <v>113</v>
      </c>
      <c r="Z54" s="23" t="s">
        <v>315</v>
      </c>
      <c r="AA54" s="25" t="s">
        <v>331</v>
      </c>
      <c r="AB54" s="25">
        <f>COUNTIFS(Database!J$2:J$783,$Z$2,Database!W$2:W$783,AA54,Database!Y$2:Y$783,"YES")</f>
        <v>0</v>
      </c>
      <c r="AC54" s="25" t="s">
        <v>708</v>
      </c>
      <c r="AD54" s="25" t="s">
        <v>749</v>
      </c>
      <c r="AE54" s="25" t="s">
        <v>715</v>
      </c>
      <c r="AF54" s="25" t="s">
        <v>113</v>
      </c>
      <c r="AH54" s="23" t="s">
        <v>315</v>
      </c>
      <c r="AI54" s="25" t="s">
        <v>331</v>
      </c>
      <c r="AJ54" s="25">
        <f>COUNTIFS(Database!J$2:J$783,$AH$2,Database!W$2:W$783,AI54,Database!Y$2:Y$783,"YES")</f>
        <v>0</v>
      </c>
      <c r="AK54" s="25" t="s">
        <v>708</v>
      </c>
      <c r="AL54" s="25" t="s">
        <v>749</v>
      </c>
      <c r="AM54" s="25" t="s">
        <v>716</v>
      </c>
      <c r="AN54" s="25" t="s">
        <v>113</v>
      </c>
      <c r="AP54" s="23" t="s">
        <v>315</v>
      </c>
      <c r="AQ54" s="25" t="s">
        <v>331</v>
      </c>
      <c r="AR54" s="25">
        <f>COUNTIFS(Database!J$2:J$783,$AP$2,Database!W$2:W$783,AQ54,Database!Y$2:Y$783,"YES")</f>
        <v>2</v>
      </c>
      <c r="AS54" s="25" t="s">
        <v>708</v>
      </c>
      <c r="AT54" s="25" t="s">
        <v>749</v>
      </c>
      <c r="AU54" s="25" t="s">
        <v>717</v>
      </c>
      <c r="AV54" s="25" t="s">
        <v>113</v>
      </c>
      <c r="AX54" s="23" t="s">
        <v>315</v>
      </c>
      <c r="AY54" s="25" t="s">
        <v>331</v>
      </c>
      <c r="AZ54" s="25">
        <f>COUNTIFS(Database!J$2:J$783,$AX$2,Database!W$2:W$783,AY54,Database!Y$2:Y$783,"YES")</f>
        <v>4</v>
      </c>
      <c r="BA54" s="36" t="s">
        <v>708</v>
      </c>
      <c r="BB54" s="25" t="s">
        <v>749</v>
      </c>
      <c r="BC54" s="25" t="s">
        <v>718</v>
      </c>
      <c r="BD54" s="25" t="s">
        <v>113</v>
      </c>
      <c r="BF54" s="23" t="s">
        <v>315</v>
      </c>
      <c r="BG54" s="25" t="s">
        <v>331</v>
      </c>
      <c r="BH54" s="58">
        <f>Exposure_Path_analytics!D54</f>
        <v>7</v>
      </c>
      <c r="BI54" s="46">
        <f t="shared" si="0"/>
        <v>7</v>
      </c>
      <c r="BJ54" s="57"/>
    </row>
    <row r="55" spans="2:62">
      <c r="B55" s="23" t="s">
        <v>315</v>
      </c>
      <c r="C55" s="25" t="s">
        <v>234</v>
      </c>
      <c r="D55" s="25">
        <f>COUNTIFS(Database!J$2:J$783,$B$2,Database!W$2:W$783,C55,Database!Y$2:Y$783,"YES")</f>
        <v>2</v>
      </c>
      <c r="E55" s="25" t="s">
        <v>708</v>
      </c>
      <c r="F55" s="25" t="s">
        <v>749</v>
      </c>
      <c r="G55" s="25" t="s">
        <v>707</v>
      </c>
      <c r="H55" s="25" t="s">
        <v>113</v>
      </c>
      <c r="J55" s="23" t="s">
        <v>315</v>
      </c>
      <c r="K55" s="25" t="s">
        <v>234</v>
      </c>
      <c r="L55" s="25">
        <f>COUNTIFS(Database!J$2:J$783,$J$2,Database!W$2:W$783,K55,Database!Y$2:Y$783,"YES")</f>
        <v>2</v>
      </c>
      <c r="M55" s="25" t="s">
        <v>708</v>
      </c>
      <c r="N55" s="25" t="s">
        <v>749</v>
      </c>
      <c r="O55" s="25" t="s">
        <v>710</v>
      </c>
      <c r="P55" s="25" t="s">
        <v>113</v>
      </c>
      <c r="R55" s="23" t="s">
        <v>315</v>
      </c>
      <c r="S55" s="25" t="s">
        <v>234</v>
      </c>
      <c r="T55" s="25">
        <f>COUNTIFS(Database!J$2:J$783,$R$2,Database!W$2:W$783,S55,Database!Y$2:Y$783,"YES")</f>
        <v>1</v>
      </c>
      <c r="U55" s="25" t="s">
        <v>708</v>
      </c>
      <c r="V55" s="25" t="s">
        <v>749</v>
      </c>
      <c r="W55" s="25" t="s">
        <v>713</v>
      </c>
      <c r="X55" s="25" t="s">
        <v>113</v>
      </c>
      <c r="Z55" s="23" t="s">
        <v>315</v>
      </c>
      <c r="AA55" s="25" t="s">
        <v>234</v>
      </c>
      <c r="AB55" s="25">
        <f>COUNTIFS(Database!J$2:J$783,$Z$2,Database!W$2:W$783,AA55,Database!Y$2:Y$783,"YES")</f>
        <v>0</v>
      </c>
      <c r="AC55" s="25" t="s">
        <v>708</v>
      </c>
      <c r="AD55" s="25" t="s">
        <v>749</v>
      </c>
      <c r="AE55" s="25" t="s">
        <v>715</v>
      </c>
      <c r="AF55" s="25" t="s">
        <v>113</v>
      </c>
      <c r="AH55" s="23" t="s">
        <v>315</v>
      </c>
      <c r="AI55" s="25" t="s">
        <v>234</v>
      </c>
      <c r="AJ55" s="25">
        <f>COUNTIFS(Database!J$2:J$783,$AH$2,Database!W$2:W$783,AI55,Database!Y$2:Y$783,"YES")</f>
        <v>0</v>
      </c>
      <c r="AK55" s="25" t="s">
        <v>708</v>
      </c>
      <c r="AL55" s="25" t="s">
        <v>749</v>
      </c>
      <c r="AM55" s="25" t="s">
        <v>716</v>
      </c>
      <c r="AN55" s="25" t="s">
        <v>113</v>
      </c>
      <c r="AP55" s="23" t="s">
        <v>315</v>
      </c>
      <c r="AQ55" s="25" t="s">
        <v>234</v>
      </c>
      <c r="AR55" s="25">
        <f>COUNTIFS(Database!J$2:J$783,$AP$2,Database!W$2:W$783,AQ55,Database!Y$2:Y$783,"YES")</f>
        <v>3</v>
      </c>
      <c r="AS55" s="25" t="s">
        <v>708</v>
      </c>
      <c r="AT55" s="25" t="s">
        <v>749</v>
      </c>
      <c r="AU55" s="25" t="s">
        <v>717</v>
      </c>
      <c r="AV55" s="25" t="s">
        <v>113</v>
      </c>
      <c r="AX55" s="23" t="s">
        <v>315</v>
      </c>
      <c r="AY55" s="25" t="s">
        <v>234</v>
      </c>
      <c r="AZ55" s="25">
        <f>COUNTIFS(Database!J$2:J$783,$AX$2,Database!W$2:W$783,AY55,Database!Y$2:Y$783,"YES")</f>
        <v>2</v>
      </c>
      <c r="BA55" s="36" t="s">
        <v>708</v>
      </c>
      <c r="BB55" s="25" t="s">
        <v>749</v>
      </c>
      <c r="BC55" s="25" t="s">
        <v>718</v>
      </c>
      <c r="BD55" s="25" t="s">
        <v>113</v>
      </c>
      <c r="BF55" s="23" t="s">
        <v>315</v>
      </c>
      <c r="BG55" s="25" t="s">
        <v>234</v>
      </c>
      <c r="BH55" s="58">
        <f>Exposure_Path_analytics!D55</f>
        <v>10</v>
      </c>
      <c r="BI55" s="46">
        <f t="shared" si="0"/>
        <v>10</v>
      </c>
      <c r="BJ55" s="57"/>
    </row>
    <row r="56" spans="2:62">
      <c r="B56" s="23" t="s">
        <v>315</v>
      </c>
      <c r="C56" s="25" t="s">
        <v>69</v>
      </c>
      <c r="D56" s="25">
        <f>COUNTIFS(Database!J$2:J$783,$B$2,Database!W$2:W$783,C56,Database!Y$2:Y$783,"YES")</f>
        <v>1</v>
      </c>
      <c r="E56" s="25" t="s">
        <v>708</v>
      </c>
      <c r="F56" s="25" t="s">
        <v>749</v>
      </c>
      <c r="G56" s="25" t="s">
        <v>707</v>
      </c>
      <c r="H56" s="25" t="s">
        <v>113</v>
      </c>
      <c r="J56" s="23" t="s">
        <v>315</v>
      </c>
      <c r="K56" s="25" t="s">
        <v>69</v>
      </c>
      <c r="L56" s="25">
        <f>COUNTIFS(Database!J$2:J$783,$J$2,Database!W$2:W$783,K56,Database!Y$2:Y$783,"YES")</f>
        <v>1</v>
      </c>
      <c r="M56" s="25" t="s">
        <v>708</v>
      </c>
      <c r="N56" s="25" t="s">
        <v>749</v>
      </c>
      <c r="O56" s="25" t="s">
        <v>710</v>
      </c>
      <c r="P56" s="25" t="s">
        <v>113</v>
      </c>
      <c r="R56" s="23" t="s">
        <v>315</v>
      </c>
      <c r="S56" s="25" t="s">
        <v>69</v>
      </c>
      <c r="T56" s="25">
        <f>COUNTIFS(Database!J$2:J$783,$R$2,Database!W$2:W$783,S56,Database!Y$2:Y$783,"YES")</f>
        <v>0</v>
      </c>
      <c r="U56" s="25" t="s">
        <v>708</v>
      </c>
      <c r="V56" s="25" t="s">
        <v>749</v>
      </c>
      <c r="W56" s="25" t="s">
        <v>713</v>
      </c>
      <c r="X56" s="25" t="s">
        <v>113</v>
      </c>
      <c r="Z56" s="23" t="s">
        <v>315</v>
      </c>
      <c r="AA56" s="25" t="s">
        <v>69</v>
      </c>
      <c r="AB56" s="25">
        <f>COUNTIFS(Database!J$2:J$783,$Z$2,Database!W$2:W$783,AA56,Database!Y$2:Y$783,"YES")</f>
        <v>1</v>
      </c>
      <c r="AC56" s="25" t="s">
        <v>708</v>
      </c>
      <c r="AD56" s="25" t="s">
        <v>749</v>
      </c>
      <c r="AE56" s="25" t="s">
        <v>715</v>
      </c>
      <c r="AF56" s="25" t="s">
        <v>113</v>
      </c>
      <c r="AH56" s="23" t="s">
        <v>315</v>
      </c>
      <c r="AI56" s="25" t="s">
        <v>69</v>
      </c>
      <c r="AJ56" s="25">
        <f>COUNTIFS(Database!J$2:J$783,$AH$2,Database!W$2:W$783,AI56,Database!Y$2:Y$783,"YES")</f>
        <v>0</v>
      </c>
      <c r="AK56" s="25" t="s">
        <v>708</v>
      </c>
      <c r="AL56" s="25" t="s">
        <v>749</v>
      </c>
      <c r="AM56" s="25" t="s">
        <v>716</v>
      </c>
      <c r="AN56" s="25" t="s">
        <v>113</v>
      </c>
      <c r="AP56" s="23" t="s">
        <v>315</v>
      </c>
      <c r="AQ56" s="25" t="s">
        <v>69</v>
      </c>
      <c r="AR56" s="25">
        <f>COUNTIFS(Database!J$2:J$783,$AP$2,Database!W$2:W$783,AQ56,Database!Y$2:Y$783,"YES")</f>
        <v>0</v>
      </c>
      <c r="AS56" s="25" t="s">
        <v>708</v>
      </c>
      <c r="AT56" s="25" t="s">
        <v>749</v>
      </c>
      <c r="AU56" s="25" t="s">
        <v>717</v>
      </c>
      <c r="AV56" s="25" t="s">
        <v>113</v>
      </c>
      <c r="AX56" s="23" t="s">
        <v>315</v>
      </c>
      <c r="AY56" s="25" t="s">
        <v>69</v>
      </c>
      <c r="AZ56" s="25">
        <f>COUNTIFS(Database!J$2:J$783,$AX$2,Database!W$2:W$783,AY56,Database!Y$2:Y$783,"YES")</f>
        <v>1</v>
      </c>
      <c r="BA56" s="36" t="s">
        <v>708</v>
      </c>
      <c r="BB56" s="25" t="s">
        <v>749</v>
      </c>
      <c r="BC56" s="25" t="s">
        <v>718</v>
      </c>
      <c r="BD56" s="25" t="s">
        <v>113</v>
      </c>
      <c r="BF56" s="23" t="s">
        <v>315</v>
      </c>
      <c r="BG56" s="25" t="s">
        <v>69</v>
      </c>
      <c r="BH56" s="58">
        <f>Exposure_Path_analytics!D56</f>
        <v>4</v>
      </c>
      <c r="BI56" s="46">
        <f t="shared" si="0"/>
        <v>4</v>
      </c>
      <c r="BJ56" s="57"/>
    </row>
    <row r="57" spans="2:62">
      <c r="B57" s="23" t="s">
        <v>315</v>
      </c>
      <c r="C57" s="25" t="s">
        <v>330</v>
      </c>
      <c r="D57" s="25">
        <f>COUNTIFS(Database!J$2:J$783,$B$2,Database!W$2:W$783,C57,Database!Y$2:Y$783,"YES")</f>
        <v>0</v>
      </c>
      <c r="E57" s="25" t="s">
        <v>708</v>
      </c>
      <c r="F57" s="25" t="s">
        <v>749</v>
      </c>
      <c r="G57" s="25" t="s">
        <v>707</v>
      </c>
      <c r="H57" s="25" t="s">
        <v>113</v>
      </c>
      <c r="J57" s="23" t="s">
        <v>315</v>
      </c>
      <c r="K57" s="25" t="s">
        <v>330</v>
      </c>
      <c r="L57" s="25">
        <f>COUNTIFS(Database!J$2:J$783,$J$2,Database!W$2:W$783,K57,Database!Y$2:Y$783,"YES")</f>
        <v>0</v>
      </c>
      <c r="M57" s="25" t="s">
        <v>708</v>
      </c>
      <c r="N57" s="25" t="s">
        <v>749</v>
      </c>
      <c r="O57" s="25" t="s">
        <v>710</v>
      </c>
      <c r="P57" s="25" t="s">
        <v>113</v>
      </c>
      <c r="R57" s="23" t="s">
        <v>315</v>
      </c>
      <c r="S57" s="25" t="s">
        <v>330</v>
      </c>
      <c r="T57" s="25">
        <f>COUNTIFS(Database!J$2:J$783,$R$2,Database!W$2:W$783,S57,Database!Y$2:Y$783,"YES")</f>
        <v>0</v>
      </c>
      <c r="U57" s="25" t="s">
        <v>708</v>
      </c>
      <c r="V57" s="25" t="s">
        <v>749</v>
      </c>
      <c r="W57" s="25" t="s">
        <v>713</v>
      </c>
      <c r="X57" s="25" t="s">
        <v>113</v>
      </c>
      <c r="Z57" s="23" t="s">
        <v>315</v>
      </c>
      <c r="AA57" s="25" t="s">
        <v>330</v>
      </c>
      <c r="AB57" s="25">
        <f>COUNTIFS(Database!J$2:J$783,$Z$2,Database!W$2:W$783,AA57,Database!Y$2:Y$783,"YES")</f>
        <v>0</v>
      </c>
      <c r="AC57" s="25" t="s">
        <v>708</v>
      </c>
      <c r="AD57" s="25" t="s">
        <v>749</v>
      </c>
      <c r="AE57" s="25" t="s">
        <v>715</v>
      </c>
      <c r="AF57" s="25" t="s">
        <v>113</v>
      </c>
      <c r="AH57" s="23" t="s">
        <v>315</v>
      </c>
      <c r="AI57" s="25" t="s">
        <v>330</v>
      </c>
      <c r="AJ57" s="25">
        <f>COUNTIFS(Database!J$2:J$783,$AH$2,Database!W$2:W$783,AI57,Database!Y$2:Y$783,"YES")</f>
        <v>0</v>
      </c>
      <c r="AK57" s="25" t="s">
        <v>708</v>
      </c>
      <c r="AL57" s="25" t="s">
        <v>749</v>
      </c>
      <c r="AM57" s="25" t="s">
        <v>716</v>
      </c>
      <c r="AN57" s="25" t="s">
        <v>113</v>
      </c>
      <c r="AP57" s="23" t="s">
        <v>315</v>
      </c>
      <c r="AQ57" s="25" t="s">
        <v>330</v>
      </c>
      <c r="AR57" s="25">
        <f>COUNTIFS(Database!J$2:J$783,$AP$2,Database!W$2:W$783,AQ57,Database!Y$2:Y$783,"YES")</f>
        <v>0</v>
      </c>
      <c r="AS57" s="25" t="s">
        <v>708</v>
      </c>
      <c r="AT57" s="25" t="s">
        <v>749</v>
      </c>
      <c r="AU57" s="25" t="s">
        <v>717</v>
      </c>
      <c r="AV57" s="25" t="s">
        <v>113</v>
      </c>
      <c r="AX57" s="23" t="s">
        <v>315</v>
      </c>
      <c r="AY57" s="25" t="s">
        <v>330</v>
      </c>
      <c r="AZ57" s="25">
        <f>COUNTIFS(Database!J$2:J$783,$AX$2,Database!W$2:W$783,AY57,Database!Y$2:Y$783,"YES")</f>
        <v>0</v>
      </c>
      <c r="BA57" s="36" t="s">
        <v>708</v>
      </c>
      <c r="BB57" s="25" t="s">
        <v>749</v>
      </c>
      <c r="BC57" s="25" t="s">
        <v>718</v>
      </c>
      <c r="BD57" s="25" t="s">
        <v>113</v>
      </c>
      <c r="BF57" s="23" t="s">
        <v>315</v>
      </c>
      <c r="BG57" s="25" t="s">
        <v>330</v>
      </c>
      <c r="BH57" s="58">
        <f>Exposure_Path_analytics!D57</f>
        <v>0</v>
      </c>
      <c r="BI57" s="46">
        <f t="shared" si="0"/>
        <v>0</v>
      </c>
      <c r="BJ57" s="57"/>
    </row>
    <row r="58" spans="2:62">
      <c r="B58" s="23" t="s">
        <v>315</v>
      </c>
      <c r="C58" s="25" t="s">
        <v>329</v>
      </c>
      <c r="D58" s="25">
        <f>COUNTIFS(Database!J$2:J$783,$B$2,Database!W$2:W$783,C58,Database!Y$2:Y$783,"YES")</f>
        <v>0</v>
      </c>
      <c r="E58" s="25" t="s">
        <v>708</v>
      </c>
      <c r="F58" s="25" t="s">
        <v>749</v>
      </c>
      <c r="G58" s="25" t="s">
        <v>707</v>
      </c>
      <c r="H58" s="25" t="s">
        <v>113</v>
      </c>
      <c r="J58" s="23" t="s">
        <v>315</v>
      </c>
      <c r="K58" s="25" t="s">
        <v>329</v>
      </c>
      <c r="L58" s="25">
        <f>COUNTIFS(Database!J$2:J$783,$J$2,Database!W$2:W$783,K58,Database!Y$2:Y$783,"YES")</f>
        <v>0</v>
      </c>
      <c r="M58" s="25" t="s">
        <v>708</v>
      </c>
      <c r="N58" s="25" t="s">
        <v>749</v>
      </c>
      <c r="O58" s="25" t="s">
        <v>710</v>
      </c>
      <c r="P58" s="25" t="s">
        <v>113</v>
      </c>
      <c r="R58" s="23" t="s">
        <v>315</v>
      </c>
      <c r="S58" s="25" t="s">
        <v>329</v>
      </c>
      <c r="T58" s="25">
        <f>COUNTIFS(Database!J$2:J$783,$R$2,Database!W$2:W$783,S58,Database!Y$2:Y$783,"YES")</f>
        <v>0</v>
      </c>
      <c r="U58" s="25" t="s">
        <v>708</v>
      </c>
      <c r="V58" s="25" t="s">
        <v>749</v>
      </c>
      <c r="W58" s="25" t="s">
        <v>713</v>
      </c>
      <c r="X58" s="25" t="s">
        <v>113</v>
      </c>
      <c r="Z58" s="23" t="s">
        <v>315</v>
      </c>
      <c r="AA58" s="25" t="s">
        <v>329</v>
      </c>
      <c r="AB58" s="25">
        <f>COUNTIFS(Database!J$2:J$783,$Z$2,Database!W$2:W$783,AA58,Database!Y$2:Y$783,"YES")</f>
        <v>0</v>
      </c>
      <c r="AC58" s="25" t="s">
        <v>708</v>
      </c>
      <c r="AD58" s="25" t="s">
        <v>749</v>
      </c>
      <c r="AE58" s="25" t="s">
        <v>715</v>
      </c>
      <c r="AF58" s="25" t="s">
        <v>113</v>
      </c>
      <c r="AH58" s="23" t="s">
        <v>315</v>
      </c>
      <c r="AI58" s="25" t="s">
        <v>329</v>
      </c>
      <c r="AJ58" s="25">
        <f>COUNTIFS(Database!J$2:J$783,$AH$2,Database!W$2:W$783,AI58,Database!Y$2:Y$783,"YES")</f>
        <v>0</v>
      </c>
      <c r="AK58" s="25" t="s">
        <v>708</v>
      </c>
      <c r="AL58" s="25" t="s">
        <v>749</v>
      </c>
      <c r="AM58" s="25" t="s">
        <v>716</v>
      </c>
      <c r="AN58" s="25" t="s">
        <v>113</v>
      </c>
      <c r="AP58" s="23" t="s">
        <v>315</v>
      </c>
      <c r="AQ58" s="25" t="s">
        <v>329</v>
      </c>
      <c r="AR58" s="25">
        <f>COUNTIFS(Database!J$2:J$783,$AP$2,Database!W$2:W$783,AQ58,Database!Y$2:Y$783,"YES")</f>
        <v>0</v>
      </c>
      <c r="AS58" s="25" t="s">
        <v>708</v>
      </c>
      <c r="AT58" s="25" t="s">
        <v>749</v>
      </c>
      <c r="AU58" s="25" t="s">
        <v>717</v>
      </c>
      <c r="AV58" s="25" t="s">
        <v>113</v>
      </c>
      <c r="AX58" s="23" t="s">
        <v>315</v>
      </c>
      <c r="AY58" s="25" t="s">
        <v>329</v>
      </c>
      <c r="AZ58" s="25">
        <f>COUNTIFS(Database!J$2:J$783,$AX$2,Database!W$2:W$783,AY58,Database!Y$2:Y$783,"YES")</f>
        <v>0</v>
      </c>
      <c r="BA58" s="36" t="s">
        <v>708</v>
      </c>
      <c r="BB58" s="25" t="s">
        <v>749</v>
      </c>
      <c r="BC58" s="25" t="s">
        <v>718</v>
      </c>
      <c r="BD58" s="25" t="s">
        <v>113</v>
      </c>
      <c r="BF58" s="23" t="s">
        <v>315</v>
      </c>
      <c r="BG58" s="25" t="s">
        <v>329</v>
      </c>
      <c r="BH58" s="58">
        <f>Exposure_Path_analytics!D58</f>
        <v>0</v>
      </c>
      <c r="BI58" s="46">
        <f t="shared" si="0"/>
        <v>0</v>
      </c>
      <c r="BJ58" s="57"/>
    </row>
    <row r="59" spans="2:62">
      <c r="B59" s="24" t="s">
        <v>753</v>
      </c>
      <c r="C59" s="24" t="s">
        <v>334</v>
      </c>
      <c r="D59" s="24">
        <f>COUNTIFS(Database!J$2:J$783,$B$2,Database!W$2:W$783,C59,Database!Y$2:Y$783,"YES")</f>
        <v>0</v>
      </c>
      <c r="E59" s="24" t="s">
        <v>708</v>
      </c>
      <c r="F59" s="24" t="s">
        <v>749</v>
      </c>
      <c r="G59" s="24" t="s">
        <v>707</v>
      </c>
      <c r="H59" s="24" t="s">
        <v>113</v>
      </c>
      <c r="J59" s="24" t="s">
        <v>753</v>
      </c>
      <c r="K59" s="24" t="s">
        <v>334</v>
      </c>
      <c r="L59" s="24">
        <f>COUNTIFS(Database!J$2:J$783,$J$2,Database!W$2:W$783,K59,Database!Y$2:Y$783,"YES")</f>
        <v>0</v>
      </c>
      <c r="M59" s="24" t="s">
        <v>708</v>
      </c>
      <c r="N59" s="24" t="s">
        <v>749</v>
      </c>
      <c r="O59" s="24" t="s">
        <v>710</v>
      </c>
      <c r="P59" s="24" t="s">
        <v>113</v>
      </c>
      <c r="R59" s="24" t="s">
        <v>753</v>
      </c>
      <c r="S59" s="24" t="s">
        <v>334</v>
      </c>
      <c r="T59" s="24">
        <f>COUNTIFS(Database!J$2:J$783,$R$2,Database!W$2:W$783,S59,Database!Y$2:Y$783,"YES")</f>
        <v>0</v>
      </c>
      <c r="U59" s="24" t="s">
        <v>708</v>
      </c>
      <c r="V59" s="24" t="s">
        <v>749</v>
      </c>
      <c r="W59" s="24" t="s">
        <v>713</v>
      </c>
      <c r="X59" s="24" t="s">
        <v>113</v>
      </c>
      <c r="Z59" s="24" t="s">
        <v>753</v>
      </c>
      <c r="AA59" s="24" t="s">
        <v>334</v>
      </c>
      <c r="AB59" s="24">
        <f>COUNTIFS(Database!J$2:J$783,$Z$2,Database!W$2:W$783,AA59,Database!Y$2:Y$783,"YES")</f>
        <v>0</v>
      </c>
      <c r="AC59" s="24" t="s">
        <v>708</v>
      </c>
      <c r="AD59" s="24" t="s">
        <v>749</v>
      </c>
      <c r="AE59" s="24" t="s">
        <v>715</v>
      </c>
      <c r="AF59" s="24" t="s">
        <v>113</v>
      </c>
      <c r="AH59" s="24" t="s">
        <v>753</v>
      </c>
      <c r="AI59" s="24" t="s">
        <v>334</v>
      </c>
      <c r="AJ59" s="24">
        <f>COUNTIFS(Database!J$2:J$783,$AH$2,Database!W$2:W$783,AI59,Database!Y$2:Y$783,"YES")</f>
        <v>0</v>
      </c>
      <c r="AK59" s="24" t="s">
        <v>708</v>
      </c>
      <c r="AL59" s="24" t="s">
        <v>749</v>
      </c>
      <c r="AM59" s="24" t="s">
        <v>716</v>
      </c>
      <c r="AN59" s="24" t="s">
        <v>113</v>
      </c>
      <c r="AP59" s="24" t="s">
        <v>753</v>
      </c>
      <c r="AQ59" s="24" t="s">
        <v>334</v>
      </c>
      <c r="AR59" s="24">
        <f>COUNTIFS(Database!J$2:J$783,$AP$2,Database!W$2:W$783,AQ59,Database!Y$2:Y$783,"YES")</f>
        <v>0</v>
      </c>
      <c r="AS59" s="24" t="s">
        <v>708</v>
      </c>
      <c r="AT59" s="24" t="s">
        <v>749</v>
      </c>
      <c r="AU59" s="24" t="s">
        <v>717</v>
      </c>
      <c r="AV59" s="24" t="s">
        <v>113</v>
      </c>
      <c r="AX59" s="24" t="s">
        <v>753</v>
      </c>
      <c r="AY59" s="24" t="s">
        <v>334</v>
      </c>
      <c r="AZ59" s="24">
        <f>COUNTIFS(Database!J$2:J$783,$AX$2,Database!W$2:W$783,AY59,Database!Y$2:Y$783,"YES")</f>
        <v>2</v>
      </c>
      <c r="BA59" s="28" t="s">
        <v>708</v>
      </c>
      <c r="BB59" s="24" t="s">
        <v>749</v>
      </c>
      <c r="BC59" s="24" t="s">
        <v>718</v>
      </c>
      <c r="BD59" s="24" t="s">
        <v>113</v>
      </c>
      <c r="BF59" s="24" t="s">
        <v>753</v>
      </c>
      <c r="BG59" s="24" t="s">
        <v>334</v>
      </c>
      <c r="BH59" s="47">
        <f>Exposure_Path_analytics!D59</f>
        <v>2</v>
      </c>
      <c r="BI59" s="45">
        <f t="shared" si="0"/>
        <v>2</v>
      </c>
      <c r="BJ59" s="57"/>
    </row>
    <row r="60" spans="2:62">
      <c r="B60" s="24" t="s">
        <v>753</v>
      </c>
      <c r="C60" s="24" t="s">
        <v>332</v>
      </c>
      <c r="D60" s="32">
        <f>COUNTIFS(Database!J$2:J$783,$B$2,Database!W$2:W$783,C60,Database!Y$2:Y$783,"YES")</f>
        <v>0</v>
      </c>
      <c r="E60" s="24" t="s">
        <v>708</v>
      </c>
      <c r="F60" s="24" t="s">
        <v>749</v>
      </c>
      <c r="G60" s="24" t="s">
        <v>707</v>
      </c>
      <c r="H60" s="24" t="s">
        <v>113</v>
      </c>
      <c r="J60" s="24" t="s">
        <v>753</v>
      </c>
      <c r="K60" s="24" t="s">
        <v>332</v>
      </c>
      <c r="L60" s="33">
        <f>COUNTIFS(Database!J$2:J$783,$J$2,Database!W$2:W$783,K60,Database!Y$2:Y$783,"YES")</f>
        <v>8</v>
      </c>
      <c r="M60" s="24" t="s">
        <v>708</v>
      </c>
      <c r="N60" s="24" t="s">
        <v>749</v>
      </c>
      <c r="O60" s="24" t="s">
        <v>710</v>
      </c>
      <c r="P60" s="24" t="s">
        <v>113</v>
      </c>
      <c r="R60" s="24" t="s">
        <v>753</v>
      </c>
      <c r="S60" s="24" t="s">
        <v>332</v>
      </c>
      <c r="T60" s="33">
        <f>COUNTIFS(Database!J$2:J$783,$R$2,Database!W$2:W$783,S60,Database!Y$2:Y$783,"YES")</f>
        <v>2</v>
      </c>
      <c r="U60" s="24" t="s">
        <v>708</v>
      </c>
      <c r="V60" s="24" t="s">
        <v>749</v>
      </c>
      <c r="W60" s="24" t="s">
        <v>713</v>
      </c>
      <c r="X60" s="24" t="s">
        <v>113</v>
      </c>
      <c r="Z60" s="24" t="s">
        <v>753</v>
      </c>
      <c r="AA60" s="24" t="s">
        <v>332</v>
      </c>
      <c r="AB60" s="24">
        <f>COUNTIFS(Database!J$2:J$783,$Z$2,Database!W$2:W$783,AA60,Database!Y$2:Y$783,"YES")</f>
        <v>0</v>
      </c>
      <c r="AC60" s="24" t="s">
        <v>708</v>
      </c>
      <c r="AD60" s="24" t="s">
        <v>749</v>
      </c>
      <c r="AE60" s="24" t="s">
        <v>715</v>
      </c>
      <c r="AF60" s="24" t="s">
        <v>113</v>
      </c>
      <c r="AH60" s="24" t="s">
        <v>753</v>
      </c>
      <c r="AI60" s="24" t="s">
        <v>332</v>
      </c>
      <c r="AJ60" s="24">
        <f>COUNTIFS(Database!J$2:J$783,$AH$2,Database!W$2:W$783,AI60,Database!Y$2:Y$783,"YES")</f>
        <v>1</v>
      </c>
      <c r="AK60" s="24" t="s">
        <v>708</v>
      </c>
      <c r="AL60" s="24" t="s">
        <v>749</v>
      </c>
      <c r="AM60" s="24" t="s">
        <v>716</v>
      </c>
      <c r="AN60" s="24" t="s">
        <v>113</v>
      </c>
      <c r="AP60" s="24" t="s">
        <v>753</v>
      </c>
      <c r="AQ60" s="24" t="s">
        <v>332</v>
      </c>
      <c r="AR60" s="24">
        <f>COUNTIFS(Database!J$2:J$783,$AP$2,Database!W$2:W$783,AQ60,Database!Y$2:Y$783,"YES")</f>
        <v>0</v>
      </c>
      <c r="AS60" s="24" t="s">
        <v>708</v>
      </c>
      <c r="AT60" s="24" t="s">
        <v>749</v>
      </c>
      <c r="AU60" s="24" t="s">
        <v>717</v>
      </c>
      <c r="AV60" s="24" t="s">
        <v>113</v>
      </c>
      <c r="AX60" s="24" t="s">
        <v>753</v>
      </c>
      <c r="AY60" s="24" t="s">
        <v>332</v>
      </c>
      <c r="AZ60" s="24">
        <f>COUNTIFS(Database!J$2:J$783,$AX$2,Database!W$2:W$783,AY60,Database!Y$2:Y$783,"YES")</f>
        <v>1</v>
      </c>
      <c r="BA60" s="28" t="s">
        <v>708</v>
      </c>
      <c r="BB60" s="24" t="s">
        <v>749</v>
      </c>
      <c r="BC60" s="24" t="s">
        <v>718</v>
      </c>
      <c r="BD60" s="24" t="s">
        <v>113</v>
      </c>
      <c r="BF60" s="24" t="s">
        <v>753</v>
      </c>
      <c r="BG60" s="24" t="s">
        <v>332</v>
      </c>
      <c r="BH60" s="47">
        <f>Exposure_Path_analytics!D60</f>
        <v>12</v>
      </c>
      <c r="BI60" s="45">
        <f t="shared" si="0"/>
        <v>12</v>
      </c>
      <c r="BJ60" s="57"/>
    </row>
    <row r="61" spans="2:62">
      <c r="B61" s="24" t="s">
        <v>753</v>
      </c>
      <c r="C61" s="24" t="s">
        <v>333</v>
      </c>
      <c r="D61" s="24">
        <f>COUNTIFS(Database!J$2:J$783,$B$2,Database!W$2:W$783,C61,Database!Y$2:Y$783,"YES")</f>
        <v>0</v>
      </c>
      <c r="E61" s="24" t="s">
        <v>708</v>
      </c>
      <c r="F61" s="24" t="s">
        <v>749</v>
      </c>
      <c r="G61" s="24" t="s">
        <v>707</v>
      </c>
      <c r="H61" s="24" t="s">
        <v>113</v>
      </c>
      <c r="J61" s="24" t="s">
        <v>753</v>
      </c>
      <c r="K61" s="24" t="s">
        <v>333</v>
      </c>
      <c r="L61" s="24">
        <f>COUNTIFS(Database!J$2:J$783,$J$2,Database!W$2:W$783,K61,Database!Y$2:Y$783,"YES")</f>
        <v>0</v>
      </c>
      <c r="M61" s="24" t="s">
        <v>708</v>
      </c>
      <c r="N61" s="24" t="s">
        <v>749</v>
      </c>
      <c r="O61" s="24" t="s">
        <v>710</v>
      </c>
      <c r="P61" s="24" t="s">
        <v>113</v>
      </c>
      <c r="R61" s="24" t="s">
        <v>753</v>
      </c>
      <c r="S61" s="24" t="s">
        <v>333</v>
      </c>
      <c r="T61" s="24">
        <f>COUNTIFS(Database!J$2:J$783,$R$2,Database!W$2:W$783,S61,Database!Y$2:Y$783,"YES")</f>
        <v>0</v>
      </c>
      <c r="U61" s="24" t="s">
        <v>708</v>
      </c>
      <c r="V61" s="24" t="s">
        <v>749</v>
      </c>
      <c r="W61" s="24" t="s">
        <v>713</v>
      </c>
      <c r="X61" s="24" t="s">
        <v>113</v>
      </c>
      <c r="Z61" s="24" t="s">
        <v>753</v>
      </c>
      <c r="AA61" s="24" t="s">
        <v>333</v>
      </c>
      <c r="AB61" s="24">
        <f>COUNTIFS(Database!J$2:J$783,$Z$2,Database!W$2:W$783,AA61,Database!Y$2:Y$783,"YES")</f>
        <v>0</v>
      </c>
      <c r="AC61" s="24" t="s">
        <v>708</v>
      </c>
      <c r="AD61" s="24" t="s">
        <v>749</v>
      </c>
      <c r="AE61" s="24" t="s">
        <v>715</v>
      </c>
      <c r="AF61" s="24" t="s">
        <v>113</v>
      </c>
      <c r="AH61" s="24" t="s">
        <v>753</v>
      </c>
      <c r="AI61" s="24" t="s">
        <v>333</v>
      </c>
      <c r="AJ61" s="24">
        <f>COUNTIFS(Database!J$2:J$783,$AH$2,Database!W$2:W$783,AI61,Database!Y$2:Y$783,"YES")</f>
        <v>2</v>
      </c>
      <c r="AK61" s="24" t="s">
        <v>708</v>
      </c>
      <c r="AL61" s="24" t="s">
        <v>749</v>
      </c>
      <c r="AM61" s="24" t="s">
        <v>716</v>
      </c>
      <c r="AN61" s="24" t="s">
        <v>113</v>
      </c>
      <c r="AP61" s="24" t="s">
        <v>753</v>
      </c>
      <c r="AQ61" s="24" t="s">
        <v>333</v>
      </c>
      <c r="AR61" s="24">
        <f>COUNTIFS(Database!J$2:J$783,$AP$2,Database!W$2:W$783,AQ61,Database!Y$2:Y$783,"YES")</f>
        <v>0</v>
      </c>
      <c r="AS61" s="24" t="s">
        <v>708</v>
      </c>
      <c r="AT61" s="24" t="s">
        <v>749</v>
      </c>
      <c r="AU61" s="24" t="s">
        <v>717</v>
      </c>
      <c r="AV61" s="24" t="s">
        <v>113</v>
      </c>
      <c r="AX61" s="24" t="s">
        <v>753</v>
      </c>
      <c r="AY61" s="24" t="s">
        <v>333</v>
      </c>
      <c r="AZ61" s="24">
        <f>COUNTIFS(Database!J$2:J$783,$AX$2,Database!W$2:W$783,AY61,Database!Y$2:Y$783,"YES")</f>
        <v>8</v>
      </c>
      <c r="BA61" s="28" t="s">
        <v>708</v>
      </c>
      <c r="BB61" s="24" t="s">
        <v>749</v>
      </c>
      <c r="BC61" s="24" t="s">
        <v>718</v>
      </c>
      <c r="BD61" s="24" t="s">
        <v>113</v>
      </c>
      <c r="BF61" s="24" t="s">
        <v>753</v>
      </c>
      <c r="BG61" s="24" t="s">
        <v>333</v>
      </c>
      <c r="BH61" s="47">
        <f>Exposure_Path_analytics!D61</f>
        <v>10</v>
      </c>
      <c r="BI61" s="45">
        <f t="shared" si="0"/>
        <v>10</v>
      </c>
      <c r="BJ61" s="57"/>
    </row>
    <row r="62" spans="2:62">
      <c r="B62" s="23" t="s">
        <v>754</v>
      </c>
      <c r="C62" s="25" t="s">
        <v>336</v>
      </c>
      <c r="D62" s="25">
        <f>COUNTIFS(Database!J$2:J$783,$B$2,Database!W$2:W$783,C62,Database!Y$2:Y$783,"YES")</f>
        <v>0</v>
      </c>
      <c r="E62" s="25" t="s">
        <v>708</v>
      </c>
      <c r="F62" s="25" t="s">
        <v>749</v>
      </c>
      <c r="G62" s="25" t="s">
        <v>707</v>
      </c>
      <c r="H62" s="25" t="s">
        <v>113</v>
      </c>
      <c r="J62" s="23" t="s">
        <v>754</v>
      </c>
      <c r="K62" s="25" t="s">
        <v>336</v>
      </c>
      <c r="L62" s="25">
        <f>COUNTIFS(Database!J$2:J$783,$J$2,Database!W$2:W$783,K62,Database!Y$2:Y$783,"YES")</f>
        <v>4</v>
      </c>
      <c r="M62" s="25" t="s">
        <v>708</v>
      </c>
      <c r="N62" s="25" t="s">
        <v>749</v>
      </c>
      <c r="O62" s="25" t="s">
        <v>710</v>
      </c>
      <c r="P62" s="25" t="s">
        <v>113</v>
      </c>
      <c r="R62" s="23" t="s">
        <v>754</v>
      </c>
      <c r="S62" s="25" t="s">
        <v>336</v>
      </c>
      <c r="T62" s="25">
        <f>COUNTIFS(Database!J$2:J$783,$R$2,Database!W$2:W$783,S62,Database!Y$2:Y$783,"YES")</f>
        <v>3</v>
      </c>
      <c r="U62" s="25" t="s">
        <v>708</v>
      </c>
      <c r="V62" s="25" t="s">
        <v>749</v>
      </c>
      <c r="W62" s="25" t="s">
        <v>713</v>
      </c>
      <c r="X62" s="25" t="s">
        <v>113</v>
      </c>
      <c r="Z62" s="23" t="s">
        <v>754</v>
      </c>
      <c r="AA62" s="25" t="s">
        <v>336</v>
      </c>
      <c r="AB62" s="25">
        <f>COUNTIFS(Database!J$2:J$783,$Z$2,Database!W$2:W$783,AA62,Database!Y$2:Y$783,"YES")</f>
        <v>0</v>
      </c>
      <c r="AC62" s="25" t="s">
        <v>708</v>
      </c>
      <c r="AD62" s="25" t="s">
        <v>749</v>
      </c>
      <c r="AE62" s="25" t="s">
        <v>715</v>
      </c>
      <c r="AF62" s="25" t="s">
        <v>113</v>
      </c>
      <c r="AH62" s="23" t="s">
        <v>754</v>
      </c>
      <c r="AI62" s="25" t="s">
        <v>336</v>
      </c>
      <c r="AJ62" s="25">
        <f>COUNTIFS(Database!J$2:J$783,$AH$2,Database!W$2:W$783,AI62,Database!Y$2:Y$783,"YES")</f>
        <v>0</v>
      </c>
      <c r="AK62" s="25" t="s">
        <v>708</v>
      </c>
      <c r="AL62" s="25" t="s">
        <v>749</v>
      </c>
      <c r="AM62" s="25" t="s">
        <v>716</v>
      </c>
      <c r="AN62" s="25" t="s">
        <v>113</v>
      </c>
      <c r="AP62" s="23" t="s">
        <v>754</v>
      </c>
      <c r="AQ62" s="25" t="s">
        <v>336</v>
      </c>
      <c r="AR62" s="25">
        <f>COUNTIFS(Database!J$2:J$783,$AP$2,Database!W$2:W$783,AQ62,Database!Y$2:Y$783,"YES")</f>
        <v>0</v>
      </c>
      <c r="AS62" s="25" t="s">
        <v>708</v>
      </c>
      <c r="AT62" s="25" t="s">
        <v>749</v>
      </c>
      <c r="AU62" s="25" t="s">
        <v>717</v>
      </c>
      <c r="AV62" s="25" t="s">
        <v>113</v>
      </c>
      <c r="AX62" s="23" t="s">
        <v>754</v>
      </c>
      <c r="AY62" s="25" t="s">
        <v>336</v>
      </c>
      <c r="AZ62" s="25">
        <f>COUNTIFS(Database!J$2:J$783,$AX$2,Database!W$2:W$783,AY62,Database!Y$2:Y$783,"YES")</f>
        <v>1</v>
      </c>
      <c r="BA62" s="36" t="s">
        <v>708</v>
      </c>
      <c r="BB62" s="25" t="s">
        <v>749</v>
      </c>
      <c r="BC62" s="25" t="s">
        <v>718</v>
      </c>
      <c r="BD62" s="25" t="s">
        <v>113</v>
      </c>
      <c r="BF62" s="23" t="s">
        <v>754</v>
      </c>
      <c r="BG62" s="25" t="s">
        <v>336</v>
      </c>
      <c r="BH62" s="58">
        <f>Exposure_Path_analytics!D62</f>
        <v>8</v>
      </c>
      <c r="BI62" s="46">
        <f t="shared" si="0"/>
        <v>8</v>
      </c>
      <c r="BJ62" s="57"/>
    </row>
    <row r="63" spans="2:62">
      <c r="B63" s="23" t="s">
        <v>754</v>
      </c>
      <c r="C63" s="25" t="s">
        <v>180</v>
      </c>
      <c r="D63" s="25">
        <f>COUNTIFS(Database!J$2:J$783,$B$2,Database!W$2:W$783,C63,Database!Y$2:Y$783,"YES")</f>
        <v>6</v>
      </c>
      <c r="E63" s="25" t="s">
        <v>708</v>
      </c>
      <c r="F63" s="25" t="s">
        <v>749</v>
      </c>
      <c r="G63" s="25" t="s">
        <v>707</v>
      </c>
      <c r="H63" s="25" t="s">
        <v>113</v>
      </c>
      <c r="J63" s="23" t="s">
        <v>754</v>
      </c>
      <c r="K63" s="25" t="s">
        <v>180</v>
      </c>
      <c r="L63" s="25">
        <f>COUNTIFS(Database!J$2:J$783,$J$2,Database!W$2:W$783,K63,Database!Y$2:Y$783,"YES")</f>
        <v>2</v>
      </c>
      <c r="M63" s="25" t="s">
        <v>708</v>
      </c>
      <c r="N63" s="25" t="s">
        <v>749</v>
      </c>
      <c r="O63" s="25" t="s">
        <v>710</v>
      </c>
      <c r="P63" s="25" t="s">
        <v>113</v>
      </c>
      <c r="R63" s="23" t="s">
        <v>754</v>
      </c>
      <c r="S63" s="25" t="s">
        <v>180</v>
      </c>
      <c r="T63" s="25">
        <f>COUNTIFS(Database!J$2:J$783,$R$2,Database!W$2:W$783,S63,Database!Y$2:Y$783,"YES")</f>
        <v>0</v>
      </c>
      <c r="U63" s="25" t="s">
        <v>708</v>
      </c>
      <c r="V63" s="25" t="s">
        <v>749</v>
      </c>
      <c r="W63" s="25" t="s">
        <v>713</v>
      </c>
      <c r="X63" s="25" t="s">
        <v>113</v>
      </c>
      <c r="Z63" s="23" t="s">
        <v>754</v>
      </c>
      <c r="AA63" s="25" t="s">
        <v>180</v>
      </c>
      <c r="AB63" s="25">
        <f>COUNTIFS(Database!J$2:J$783,$Z$2,Database!W$2:W$783,AA63,Database!Y$2:Y$783,"YES")</f>
        <v>0</v>
      </c>
      <c r="AC63" s="25" t="s">
        <v>708</v>
      </c>
      <c r="AD63" s="25" t="s">
        <v>749</v>
      </c>
      <c r="AE63" s="25" t="s">
        <v>715</v>
      </c>
      <c r="AF63" s="25" t="s">
        <v>113</v>
      </c>
      <c r="AH63" s="23" t="s">
        <v>754</v>
      </c>
      <c r="AI63" s="25" t="s">
        <v>180</v>
      </c>
      <c r="AJ63" s="25">
        <f>COUNTIFS(Database!J$2:J$783,$AH$2,Database!W$2:W$783,AI63,Database!Y$2:Y$783,"YES")</f>
        <v>0</v>
      </c>
      <c r="AK63" s="25" t="s">
        <v>708</v>
      </c>
      <c r="AL63" s="25" t="s">
        <v>749</v>
      </c>
      <c r="AM63" s="25" t="s">
        <v>716</v>
      </c>
      <c r="AN63" s="25" t="s">
        <v>113</v>
      </c>
      <c r="AP63" s="23" t="s">
        <v>754</v>
      </c>
      <c r="AQ63" s="25" t="s">
        <v>180</v>
      </c>
      <c r="AR63" s="25">
        <f>COUNTIFS(Database!J$2:J$783,$AP$2,Database!W$2:W$783,AQ63,Database!Y$2:Y$783,"YES")</f>
        <v>0</v>
      </c>
      <c r="AS63" s="25" t="s">
        <v>708</v>
      </c>
      <c r="AT63" s="25" t="s">
        <v>749</v>
      </c>
      <c r="AU63" s="25" t="s">
        <v>717</v>
      </c>
      <c r="AV63" s="25" t="s">
        <v>113</v>
      </c>
      <c r="AX63" s="23" t="s">
        <v>754</v>
      </c>
      <c r="AY63" s="25" t="s">
        <v>180</v>
      </c>
      <c r="AZ63" s="25">
        <f>COUNTIFS(Database!J$2:J$783,$AX$2,Database!W$2:W$783,AY63,Database!Y$2:Y$783,"YES")</f>
        <v>0</v>
      </c>
      <c r="BA63" s="36" t="s">
        <v>708</v>
      </c>
      <c r="BB63" s="25" t="s">
        <v>749</v>
      </c>
      <c r="BC63" s="25" t="s">
        <v>718</v>
      </c>
      <c r="BD63" s="25" t="s">
        <v>113</v>
      </c>
      <c r="BF63" s="23" t="s">
        <v>754</v>
      </c>
      <c r="BG63" s="25" t="s">
        <v>180</v>
      </c>
      <c r="BH63" s="58">
        <f>Exposure_Path_analytics!D63</f>
        <v>8</v>
      </c>
      <c r="BI63" s="46">
        <f t="shared" si="0"/>
        <v>8</v>
      </c>
      <c r="BJ63" s="57"/>
    </row>
    <row r="64" spans="2:62">
      <c r="B64" s="23" t="s">
        <v>754</v>
      </c>
      <c r="C64" s="25" t="s">
        <v>338</v>
      </c>
      <c r="D64" s="25">
        <f>COUNTIFS(Database!J$2:J$783,$B$2,Database!W$2:W$783,C64,Database!Y$2:Y$783,"YES")</f>
        <v>3</v>
      </c>
      <c r="E64" s="25" t="s">
        <v>708</v>
      </c>
      <c r="F64" s="25" t="s">
        <v>749</v>
      </c>
      <c r="G64" s="25" t="s">
        <v>707</v>
      </c>
      <c r="H64" s="25" t="s">
        <v>113</v>
      </c>
      <c r="J64" s="23" t="s">
        <v>754</v>
      </c>
      <c r="K64" s="25" t="s">
        <v>338</v>
      </c>
      <c r="L64" s="25">
        <f>COUNTIFS(Database!J$2:J$783,$J$2,Database!W$2:W$783,K64,Database!Y$2:Y$783,"YES")</f>
        <v>9</v>
      </c>
      <c r="M64" s="25" t="s">
        <v>708</v>
      </c>
      <c r="N64" s="25" t="s">
        <v>749</v>
      </c>
      <c r="O64" s="25" t="s">
        <v>710</v>
      </c>
      <c r="P64" s="25" t="s">
        <v>113</v>
      </c>
      <c r="R64" s="23" t="s">
        <v>754</v>
      </c>
      <c r="S64" s="25" t="s">
        <v>338</v>
      </c>
      <c r="T64" s="25">
        <f>COUNTIFS(Database!J$2:J$783,$R$2,Database!W$2:W$783,S64,Database!Y$2:Y$783,"YES")</f>
        <v>1</v>
      </c>
      <c r="U64" s="25" t="s">
        <v>708</v>
      </c>
      <c r="V64" s="25" t="s">
        <v>749</v>
      </c>
      <c r="W64" s="25" t="s">
        <v>713</v>
      </c>
      <c r="X64" s="25" t="s">
        <v>113</v>
      </c>
      <c r="Z64" s="23" t="s">
        <v>754</v>
      </c>
      <c r="AA64" s="25" t="s">
        <v>338</v>
      </c>
      <c r="AB64" s="25">
        <f>COUNTIFS(Database!J$2:J$783,$Z$2,Database!W$2:W$783,AA64,Database!Y$2:Y$783,"YES")</f>
        <v>0</v>
      </c>
      <c r="AC64" s="25" t="s">
        <v>708</v>
      </c>
      <c r="AD64" s="25" t="s">
        <v>749</v>
      </c>
      <c r="AE64" s="25" t="s">
        <v>715</v>
      </c>
      <c r="AF64" s="25" t="s">
        <v>113</v>
      </c>
      <c r="AH64" s="23" t="s">
        <v>754</v>
      </c>
      <c r="AI64" s="25" t="s">
        <v>338</v>
      </c>
      <c r="AJ64" s="25">
        <f>COUNTIFS(Database!J$2:J$783,$AH$2,Database!W$2:W$783,AI64,Database!Y$2:Y$783,"YES")</f>
        <v>0</v>
      </c>
      <c r="AK64" s="25" t="s">
        <v>708</v>
      </c>
      <c r="AL64" s="25" t="s">
        <v>749</v>
      </c>
      <c r="AM64" s="25" t="s">
        <v>716</v>
      </c>
      <c r="AN64" s="25" t="s">
        <v>113</v>
      </c>
      <c r="AP64" s="23" t="s">
        <v>754</v>
      </c>
      <c r="AQ64" s="25" t="s">
        <v>338</v>
      </c>
      <c r="AR64" s="25">
        <f>COUNTIFS(Database!J$2:J$783,$AP$2,Database!W$2:W$783,AQ64,Database!Y$2:Y$783,"YES")</f>
        <v>0</v>
      </c>
      <c r="AS64" s="25" t="s">
        <v>708</v>
      </c>
      <c r="AT64" s="25" t="s">
        <v>749</v>
      </c>
      <c r="AU64" s="25" t="s">
        <v>717</v>
      </c>
      <c r="AV64" s="25" t="s">
        <v>113</v>
      </c>
      <c r="AX64" s="23" t="s">
        <v>754</v>
      </c>
      <c r="AY64" s="25" t="s">
        <v>338</v>
      </c>
      <c r="AZ64" s="25">
        <f>COUNTIFS(Database!J$2:J$783,$AX$2,Database!W$2:W$783,AY64,Database!Y$2:Y$783,"YES")</f>
        <v>7</v>
      </c>
      <c r="BA64" s="36" t="s">
        <v>708</v>
      </c>
      <c r="BB64" s="25" t="s">
        <v>749</v>
      </c>
      <c r="BC64" s="25" t="s">
        <v>718</v>
      </c>
      <c r="BD64" s="25" t="s">
        <v>113</v>
      </c>
      <c r="BF64" s="23" t="s">
        <v>754</v>
      </c>
      <c r="BG64" s="25" t="s">
        <v>338</v>
      </c>
      <c r="BH64" s="58">
        <f>Exposure_Path_analytics!D64</f>
        <v>20</v>
      </c>
      <c r="BI64" s="46">
        <f t="shared" si="0"/>
        <v>20</v>
      </c>
      <c r="BJ64" s="57"/>
    </row>
    <row r="65" spans="2:62">
      <c r="B65" s="23" t="s">
        <v>754</v>
      </c>
      <c r="C65" s="25" t="s">
        <v>337</v>
      </c>
      <c r="D65" s="25">
        <f>COUNTIFS(Database!J$2:J$783,$B$2,Database!W$2:W$783,C65,Database!Y$2:Y$783,"YES")</f>
        <v>2</v>
      </c>
      <c r="E65" s="25" t="s">
        <v>708</v>
      </c>
      <c r="F65" s="25" t="s">
        <v>749</v>
      </c>
      <c r="G65" s="25" t="s">
        <v>707</v>
      </c>
      <c r="H65" s="25" t="s">
        <v>113</v>
      </c>
      <c r="J65" s="23" t="s">
        <v>754</v>
      </c>
      <c r="K65" s="25" t="s">
        <v>337</v>
      </c>
      <c r="L65" s="25">
        <f>COUNTIFS(Database!J$2:J$783,$J$2,Database!W$2:W$783,K65,Database!Y$2:Y$783,"YES")</f>
        <v>4</v>
      </c>
      <c r="M65" s="25" t="s">
        <v>708</v>
      </c>
      <c r="N65" s="25" t="s">
        <v>749</v>
      </c>
      <c r="O65" s="25" t="s">
        <v>710</v>
      </c>
      <c r="P65" s="25" t="s">
        <v>113</v>
      </c>
      <c r="R65" s="23" t="s">
        <v>754</v>
      </c>
      <c r="S65" s="25" t="s">
        <v>337</v>
      </c>
      <c r="T65" s="25">
        <f>COUNTIFS(Database!J$2:J$783,$R$2,Database!W$2:W$783,S65,Database!Y$2:Y$783,"YES")</f>
        <v>10</v>
      </c>
      <c r="U65" s="25" t="s">
        <v>708</v>
      </c>
      <c r="V65" s="25" t="s">
        <v>749</v>
      </c>
      <c r="W65" s="25" t="s">
        <v>713</v>
      </c>
      <c r="X65" s="25" t="s">
        <v>113</v>
      </c>
      <c r="Z65" s="23" t="s">
        <v>754</v>
      </c>
      <c r="AA65" s="25" t="s">
        <v>337</v>
      </c>
      <c r="AB65" s="25">
        <f>COUNTIFS(Database!J$2:J$783,$Z$2,Database!W$2:W$783,AA65,Database!Y$2:Y$783,"YES")</f>
        <v>0</v>
      </c>
      <c r="AC65" s="25" t="s">
        <v>708</v>
      </c>
      <c r="AD65" s="25" t="s">
        <v>749</v>
      </c>
      <c r="AE65" s="25" t="s">
        <v>715</v>
      </c>
      <c r="AF65" s="25" t="s">
        <v>113</v>
      </c>
      <c r="AH65" s="23" t="s">
        <v>754</v>
      </c>
      <c r="AI65" s="25" t="s">
        <v>337</v>
      </c>
      <c r="AJ65" s="25">
        <f>COUNTIFS(Database!J$2:J$783,$AH$2,Database!W$2:W$783,AI65,Database!Y$2:Y$783,"YES")</f>
        <v>0</v>
      </c>
      <c r="AK65" s="25" t="s">
        <v>708</v>
      </c>
      <c r="AL65" s="25" t="s">
        <v>749</v>
      </c>
      <c r="AM65" s="25" t="s">
        <v>716</v>
      </c>
      <c r="AN65" s="25" t="s">
        <v>113</v>
      </c>
      <c r="AP65" s="23" t="s">
        <v>754</v>
      </c>
      <c r="AQ65" s="25" t="s">
        <v>337</v>
      </c>
      <c r="AR65" s="25">
        <f>COUNTIFS(Database!J$2:J$783,$AP$2,Database!W$2:W$783,AQ65,Database!Y$2:Y$783,"YES")</f>
        <v>0</v>
      </c>
      <c r="AS65" s="25" t="s">
        <v>708</v>
      </c>
      <c r="AT65" s="25" t="s">
        <v>749</v>
      </c>
      <c r="AU65" s="25" t="s">
        <v>717</v>
      </c>
      <c r="AV65" s="25" t="s">
        <v>113</v>
      </c>
      <c r="AX65" s="23" t="s">
        <v>754</v>
      </c>
      <c r="AY65" s="25" t="s">
        <v>337</v>
      </c>
      <c r="AZ65" s="25">
        <f>COUNTIFS(Database!J$2:J$783,$AX$2,Database!W$2:W$783,AY65,Database!Y$2:Y$783,"YES")</f>
        <v>3</v>
      </c>
      <c r="BA65" s="36" t="s">
        <v>708</v>
      </c>
      <c r="BB65" s="25" t="s">
        <v>749</v>
      </c>
      <c r="BC65" s="25" t="s">
        <v>718</v>
      </c>
      <c r="BD65" s="25" t="s">
        <v>113</v>
      </c>
      <c r="BF65" s="23" t="s">
        <v>754</v>
      </c>
      <c r="BG65" s="25" t="s">
        <v>337</v>
      </c>
      <c r="BH65" s="58">
        <f>Exposure_Path_analytics!D65</f>
        <v>19</v>
      </c>
      <c r="BI65" s="46">
        <f t="shared" si="0"/>
        <v>19</v>
      </c>
      <c r="BJ65" s="57"/>
    </row>
    <row r="66" spans="2:62">
      <c r="B66" s="23" t="s">
        <v>754</v>
      </c>
      <c r="C66" s="25" t="s">
        <v>335</v>
      </c>
      <c r="D66" s="25">
        <f>COUNTIFS(Database!J$2:J$783,$B$2,Database!W$2:W$783,C66,Database!Y$2:Y$783,"YES")</f>
        <v>12</v>
      </c>
      <c r="E66" s="25" t="s">
        <v>708</v>
      </c>
      <c r="F66" s="25" t="s">
        <v>749</v>
      </c>
      <c r="G66" s="25" t="s">
        <v>707</v>
      </c>
      <c r="H66" s="25" t="s">
        <v>113</v>
      </c>
      <c r="J66" s="23" t="s">
        <v>754</v>
      </c>
      <c r="K66" s="25" t="s">
        <v>335</v>
      </c>
      <c r="L66" s="25">
        <f>COUNTIFS(Database!J$2:J$783,$J$2,Database!W$2:W$783,K66,Database!Y$2:Y$783,"YES")</f>
        <v>24</v>
      </c>
      <c r="M66" s="25" t="s">
        <v>708</v>
      </c>
      <c r="N66" s="25" t="s">
        <v>749</v>
      </c>
      <c r="O66" s="25" t="s">
        <v>710</v>
      </c>
      <c r="P66" s="25" t="s">
        <v>113</v>
      </c>
      <c r="R66" s="23" t="s">
        <v>754</v>
      </c>
      <c r="S66" s="25" t="s">
        <v>335</v>
      </c>
      <c r="T66" s="25">
        <f>COUNTIFS(Database!J$2:J$783,$R$2,Database!W$2:W$783,S66,Database!Y$2:Y$783,"YES")</f>
        <v>4</v>
      </c>
      <c r="U66" s="25" t="s">
        <v>708</v>
      </c>
      <c r="V66" s="25" t="s">
        <v>749</v>
      </c>
      <c r="W66" s="25" t="s">
        <v>713</v>
      </c>
      <c r="X66" s="25" t="s">
        <v>113</v>
      </c>
      <c r="Z66" s="23" t="s">
        <v>754</v>
      </c>
      <c r="AA66" s="25" t="s">
        <v>335</v>
      </c>
      <c r="AB66" s="25">
        <f>COUNTIFS(Database!J$2:J$783,$Z$2,Database!W$2:W$783,AA66,Database!Y$2:Y$783,"YES")</f>
        <v>0</v>
      </c>
      <c r="AC66" s="25" t="s">
        <v>708</v>
      </c>
      <c r="AD66" s="25" t="s">
        <v>749</v>
      </c>
      <c r="AE66" s="25" t="s">
        <v>715</v>
      </c>
      <c r="AF66" s="25" t="s">
        <v>113</v>
      </c>
      <c r="AH66" s="23" t="s">
        <v>754</v>
      </c>
      <c r="AI66" s="25" t="s">
        <v>335</v>
      </c>
      <c r="AJ66" s="25">
        <f>COUNTIFS(Database!J$2:J$783,$AH$2,Database!W$2:W$783,AI66,Database!Y$2:Y$783,"YES")</f>
        <v>1</v>
      </c>
      <c r="AK66" s="25" t="s">
        <v>708</v>
      </c>
      <c r="AL66" s="25" t="s">
        <v>749</v>
      </c>
      <c r="AM66" s="25" t="s">
        <v>716</v>
      </c>
      <c r="AN66" s="25" t="s">
        <v>113</v>
      </c>
      <c r="AP66" s="23" t="s">
        <v>754</v>
      </c>
      <c r="AQ66" s="25" t="s">
        <v>335</v>
      </c>
      <c r="AR66" s="25">
        <f>COUNTIFS(Database!J$2:J$783,$AP$2,Database!W$2:W$783,AQ66,Database!Y$2:Y$783,"YES")</f>
        <v>0</v>
      </c>
      <c r="AS66" s="25" t="s">
        <v>708</v>
      </c>
      <c r="AT66" s="25" t="s">
        <v>749</v>
      </c>
      <c r="AU66" s="25" t="s">
        <v>717</v>
      </c>
      <c r="AV66" s="25" t="s">
        <v>113</v>
      </c>
      <c r="AX66" s="23" t="s">
        <v>754</v>
      </c>
      <c r="AY66" s="25" t="s">
        <v>335</v>
      </c>
      <c r="AZ66" s="25">
        <f>COUNTIFS(Database!J$2:J$783,$AX$2,Database!W$2:W$783,AY66,Database!Y$2:Y$783,"YES")</f>
        <v>9</v>
      </c>
      <c r="BA66" s="36" t="s">
        <v>708</v>
      </c>
      <c r="BB66" s="25" t="s">
        <v>749</v>
      </c>
      <c r="BC66" s="25" t="s">
        <v>718</v>
      </c>
      <c r="BD66" s="25" t="s">
        <v>113</v>
      </c>
      <c r="BF66" s="23" t="s">
        <v>754</v>
      </c>
      <c r="BG66" s="25" t="s">
        <v>335</v>
      </c>
      <c r="BH66" s="58">
        <f>Exposure_Path_analytics!D66</f>
        <v>50</v>
      </c>
      <c r="BI66" s="46">
        <f t="shared" si="0"/>
        <v>50</v>
      </c>
      <c r="BJ66" s="57"/>
    </row>
    <row r="67" spans="2:62">
      <c r="B67" s="24" t="s">
        <v>318</v>
      </c>
      <c r="C67" s="24" t="s">
        <v>268</v>
      </c>
      <c r="D67" s="32">
        <f>COUNTIFS(Database!J$2:J$783,$B$2,Database!W$2:W$783,C67,Database!Y$2:Y$783,"YES")</f>
        <v>0</v>
      </c>
      <c r="E67" s="24" t="s">
        <v>708</v>
      </c>
      <c r="F67" s="24" t="s">
        <v>749</v>
      </c>
      <c r="G67" s="24" t="s">
        <v>707</v>
      </c>
      <c r="H67" s="24" t="s">
        <v>113</v>
      </c>
      <c r="J67" s="24" t="s">
        <v>318</v>
      </c>
      <c r="K67" s="24" t="s">
        <v>268</v>
      </c>
      <c r="L67" s="33">
        <f>COUNTIFS(Database!J$2:J$783,$J$2,Database!W$2:W$783,K67,Database!Y$2:Y$783,"YES")</f>
        <v>0</v>
      </c>
      <c r="M67" s="24" t="s">
        <v>708</v>
      </c>
      <c r="N67" s="24" t="s">
        <v>749</v>
      </c>
      <c r="O67" s="24" t="s">
        <v>710</v>
      </c>
      <c r="P67" s="24" t="s">
        <v>113</v>
      </c>
      <c r="R67" s="24" t="s">
        <v>318</v>
      </c>
      <c r="S67" s="24" t="s">
        <v>268</v>
      </c>
      <c r="T67" s="33">
        <f>COUNTIFS(Database!J$2:J$783,$R$2,Database!W$2:W$783,S67,Database!Y$2:Y$783,"YES")</f>
        <v>0</v>
      </c>
      <c r="U67" s="24" t="s">
        <v>708</v>
      </c>
      <c r="V67" s="24" t="s">
        <v>749</v>
      </c>
      <c r="W67" s="24" t="s">
        <v>713</v>
      </c>
      <c r="X67" s="24" t="s">
        <v>113</v>
      </c>
      <c r="Z67" s="24" t="s">
        <v>318</v>
      </c>
      <c r="AA67" s="24" t="s">
        <v>268</v>
      </c>
      <c r="AB67" s="24">
        <f>COUNTIFS(Database!J$2:J$783,$Z$2,Database!W$2:W$783,AA67,Database!Y$2:Y$783,"YES")</f>
        <v>0</v>
      </c>
      <c r="AC67" s="24" t="s">
        <v>708</v>
      </c>
      <c r="AD67" s="24" t="s">
        <v>749</v>
      </c>
      <c r="AE67" s="24" t="s">
        <v>715</v>
      </c>
      <c r="AF67" s="24" t="s">
        <v>113</v>
      </c>
      <c r="AH67" s="24" t="s">
        <v>318</v>
      </c>
      <c r="AI67" s="24" t="s">
        <v>268</v>
      </c>
      <c r="AJ67" s="24">
        <f>COUNTIFS(Database!J$2:J$783,$AH$2,Database!W$2:W$783,AI67,Database!Y$2:Y$783,"YES")</f>
        <v>0</v>
      </c>
      <c r="AK67" s="24" t="s">
        <v>708</v>
      </c>
      <c r="AL67" s="24" t="s">
        <v>749</v>
      </c>
      <c r="AM67" s="24" t="s">
        <v>716</v>
      </c>
      <c r="AN67" s="24" t="s">
        <v>113</v>
      </c>
      <c r="AP67" s="24" t="s">
        <v>318</v>
      </c>
      <c r="AQ67" s="24" t="s">
        <v>268</v>
      </c>
      <c r="AR67" s="24">
        <f>COUNTIFS(Database!J$2:J$783,$AP$2,Database!W$2:W$783,AQ67,Database!Y$2:Y$783,"YES")</f>
        <v>0</v>
      </c>
      <c r="AS67" s="24" t="s">
        <v>708</v>
      </c>
      <c r="AT67" s="24" t="s">
        <v>749</v>
      </c>
      <c r="AU67" s="24" t="s">
        <v>717</v>
      </c>
      <c r="AV67" s="24" t="s">
        <v>113</v>
      </c>
      <c r="AX67" s="24" t="s">
        <v>318</v>
      </c>
      <c r="AY67" s="24" t="s">
        <v>268</v>
      </c>
      <c r="AZ67" s="24">
        <f>COUNTIFS(Database!J$2:J$783,$AX$2,Database!W$2:W$783,AY67,Database!Y$2:Y$783,"YES")</f>
        <v>0</v>
      </c>
      <c r="BA67" s="28" t="s">
        <v>708</v>
      </c>
      <c r="BB67" s="24" t="s">
        <v>749</v>
      </c>
      <c r="BC67" s="24" t="s">
        <v>718</v>
      </c>
      <c r="BD67" s="24" t="s">
        <v>113</v>
      </c>
      <c r="BF67" s="24" t="s">
        <v>318</v>
      </c>
      <c r="BG67" s="24" t="s">
        <v>268</v>
      </c>
      <c r="BH67" s="47">
        <f>Exposure_Path_analytics!D67</f>
        <v>0</v>
      </c>
      <c r="BI67" s="45">
        <f t="shared" si="0"/>
        <v>0</v>
      </c>
      <c r="BJ67" s="57"/>
    </row>
    <row r="68" spans="2:62">
      <c r="B68" s="24" t="s">
        <v>318</v>
      </c>
      <c r="C68" s="24" t="s">
        <v>269</v>
      </c>
      <c r="D68" s="32">
        <f>COUNTIFS(Database!J$2:J$783,$B$2,Database!W$2:W$783,C68,Database!Y$2:Y$783,"YES")</f>
        <v>0</v>
      </c>
      <c r="E68" s="24" t="s">
        <v>708</v>
      </c>
      <c r="F68" s="24" t="s">
        <v>749</v>
      </c>
      <c r="G68" s="24" t="s">
        <v>707</v>
      </c>
      <c r="H68" s="24" t="s">
        <v>113</v>
      </c>
      <c r="J68" s="24" t="s">
        <v>318</v>
      </c>
      <c r="K68" s="24" t="s">
        <v>269</v>
      </c>
      <c r="L68" s="33">
        <f>COUNTIFS(Database!J$2:J$783,$J$2,Database!W$2:W$783,K68,Database!Y$2:Y$783,"YES")</f>
        <v>2</v>
      </c>
      <c r="M68" s="24" t="s">
        <v>708</v>
      </c>
      <c r="N68" s="24" t="s">
        <v>749</v>
      </c>
      <c r="O68" s="24" t="s">
        <v>710</v>
      </c>
      <c r="P68" s="24" t="s">
        <v>113</v>
      </c>
      <c r="R68" s="24" t="s">
        <v>318</v>
      </c>
      <c r="S68" s="24" t="s">
        <v>269</v>
      </c>
      <c r="T68" s="33">
        <f>COUNTIFS(Database!J$2:J$783,$R$2,Database!W$2:W$783,S68,Database!Y$2:Y$783,"YES")</f>
        <v>1</v>
      </c>
      <c r="U68" s="24" t="s">
        <v>708</v>
      </c>
      <c r="V68" s="24" t="s">
        <v>749</v>
      </c>
      <c r="W68" s="24" t="s">
        <v>713</v>
      </c>
      <c r="X68" s="24" t="s">
        <v>113</v>
      </c>
      <c r="Z68" s="24" t="s">
        <v>318</v>
      </c>
      <c r="AA68" s="24" t="s">
        <v>269</v>
      </c>
      <c r="AB68" s="24">
        <f>COUNTIFS(Database!J$2:J$783,$Z$2,Database!W$2:W$783,AA68,Database!Y$2:Y$783,"YES")</f>
        <v>0</v>
      </c>
      <c r="AC68" s="24" t="s">
        <v>708</v>
      </c>
      <c r="AD68" s="24" t="s">
        <v>749</v>
      </c>
      <c r="AE68" s="24" t="s">
        <v>715</v>
      </c>
      <c r="AF68" s="24" t="s">
        <v>113</v>
      </c>
      <c r="AH68" s="24" t="s">
        <v>318</v>
      </c>
      <c r="AI68" s="24" t="s">
        <v>269</v>
      </c>
      <c r="AJ68" s="24">
        <f>COUNTIFS(Database!J$2:J$783,$AH$2,Database!W$2:W$783,AI68,Database!Y$2:Y$783,"YES")</f>
        <v>0</v>
      </c>
      <c r="AK68" s="24" t="s">
        <v>708</v>
      </c>
      <c r="AL68" s="24" t="s">
        <v>749</v>
      </c>
      <c r="AM68" s="24" t="s">
        <v>716</v>
      </c>
      <c r="AN68" s="24" t="s">
        <v>113</v>
      </c>
      <c r="AP68" s="24" t="s">
        <v>318</v>
      </c>
      <c r="AQ68" s="24" t="s">
        <v>269</v>
      </c>
      <c r="AR68" s="24">
        <f>COUNTIFS(Database!J$2:J$783,$AP$2,Database!W$2:W$783,AQ68,Database!Y$2:Y$783,"YES")</f>
        <v>0</v>
      </c>
      <c r="AS68" s="24" t="s">
        <v>708</v>
      </c>
      <c r="AT68" s="24" t="s">
        <v>749</v>
      </c>
      <c r="AU68" s="24" t="s">
        <v>717</v>
      </c>
      <c r="AV68" s="24" t="s">
        <v>113</v>
      </c>
      <c r="AX68" s="24" t="s">
        <v>318</v>
      </c>
      <c r="AY68" s="24" t="s">
        <v>269</v>
      </c>
      <c r="AZ68" s="24">
        <f>COUNTIFS(Database!J$2:J$783,$AX$2,Database!W$2:W$783,AY68,Database!Y$2:Y$783,"YES")</f>
        <v>0</v>
      </c>
      <c r="BA68" s="28" t="s">
        <v>708</v>
      </c>
      <c r="BB68" s="24" t="s">
        <v>749</v>
      </c>
      <c r="BC68" s="24" t="s">
        <v>718</v>
      </c>
      <c r="BD68" s="24" t="s">
        <v>113</v>
      </c>
      <c r="BF68" s="24" t="s">
        <v>318</v>
      </c>
      <c r="BG68" s="24" t="s">
        <v>269</v>
      </c>
      <c r="BH68" s="47">
        <f>Exposure_Path_analytics!D68</f>
        <v>3</v>
      </c>
      <c r="BI68" s="45">
        <f t="shared" si="0"/>
        <v>3</v>
      </c>
      <c r="BJ68" s="57"/>
    </row>
    <row r="69" spans="2:62">
      <c r="B69" s="24" t="s">
        <v>318</v>
      </c>
      <c r="C69" s="24" t="s">
        <v>270</v>
      </c>
      <c r="D69" s="32">
        <f>COUNTIFS(Database!J$2:J$783,$B$2,Database!W$2:W$783,C69,Database!Y$2:Y$783,"YES")</f>
        <v>0</v>
      </c>
      <c r="E69" s="24" t="s">
        <v>708</v>
      </c>
      <c r="F69" s="24" t="s">
        <v>749</v>
      </c>
      <c r="G69" s="24" t="s">
        <v>707</v>
      </c>
      <c r="H69" s="24" t="s">
        <v>113</v>
      </c>
      <c r="J69" s="24" t="s">
        <v>318</v>
      </c>
      <c r="K69" s="24" t="s">
        <v>270</v>
      </c>
      <c r="L69" s="33">
        <f>COUNTIFS(Database!J$2:J$783,$J$2,Database!W$2:W$783,K69,Database!Y$2:Y$783,"YES")</f>
        <v>1</v>
      </c>
      <c r="M69" s="24" t="s">
        <v>708</v>
      </c>
      <c r="N69" s="24" t="s">
        <v>749</v>
      </c>
      <c r="O69" s="24" t="s">
        <v>710</v>
      </c>
      <c r="P69" s="24" t="s">
        <v>113</v>
      </c>
      <c r="R69" s="24" t="s">
        <v>318</v>
      </c>
      <c r="S69" s="24" t="s">
        <v>270</v>
      </c>
      <c r="T69" s="33">
        <f>COUNTIFS(Database!J$2:J$783,$R$2,Database!W$2:W$783,S69,Database!Y$2:Y$783,"YES")</f>
        <v>3</v>
      </c>
      <c r="U69" s="24" t="s">
        <v>708</v>
      </c>
      <c r="V69" s="24" t="s">
        <v>749</v>
      </c>
      <c r="W69" s="24" t="s">
        <v>713</v>
      </c>
      <c r="X69" s="24" t="s">
        <v>113</v>
      </c>
      <c r="Z69" s="24" t="s">
        <v>318</v>
      </c>
      <c r="AA69" s="24" t="s">
        <v>270</v>
      </c>
      <c r="AB69" s="24">
        <f>COUNTIFS(Database!J$2:J$783,$Z$2,Database!W$2:W$783,AA69,Database!Y$2:Y$783,"YES")</f>
        <v>0</v>
      </c>
      <c r="AC69" s="24" t="s">
        <v>708</v>
      </c>
      <c r="AD69" s="24" t="s">
        <v>749</v>
      </c>
      <c r="AE69" s="24" t="s">
        <v>715</v>
      </c>
      <c r="AF69" s="24" t="s">
        <v>113</v>
      </c>
      <c r="AH69" s="24" t="s">
        <v>318</v>
      </c>
      <c r="AI69" s="24" t="s">
        <v>270</v>
      </c>
      <c r="AJ69" s="24">
        <f>COUNTIFS(Database!J$2:J$783,$AH$2,Database!W$2:W$783,AI69,Database!Y$2:Y$783,"YES")</f>
        <v>0</v>
      </c>
      <c r="AK69" s="24" t="s">
        <v>708</v>
      </c>
      <c r="AL69" s="24" t="s">
        <v>749</v>
      </c>
      <c r="AM69" s="24" t="s">
        <v>716</v>
      </c>
      <c r="AN69" s="24" t="s">
        <v>113</v>
      </c>
      <c r="AP69" s="24" t="s">
        <v>318</v>
      </c>
      <c r="AQ69" s="24" t="s">
        <v>270</v>
      </c>
      <c r="AR69" s="24">
        <f>COUNTIFS(Database!J$2:J$783,$AP$2,Database!W$2:W$783,AQ69,Database!Y$2:Y$783,"YES")</f>
        <v>0</v>
      </c>
      <c r="AS69" s="24" t="s">
        <v>708</v>
      </c>
      <c r="AT69" s="24" t="s">
        <v>749</v>
      </c>
      <c r="AU69" s="24" t="s">
        <v>717</v>
      </c>
      <c r="AV69" s="24" t="s">
        <v>113</v>
      </c>
      <c r="AX69" s="24" t="s">
        <v>318</v>
      </c>
      <c r="AY69" s="24" t="s">
        <v>270</v>
      </c>
      <c r="AZ69" s="24">
        <f>COUNTIFS(Database!J$2:J$783,$AX$2,Database!W$2:W$783,AY69,Database!Y$2:Y$783,"YES")</f>
        <v>0</v>
      </c>
      <c r="BA69" s="28" t="s">
        <v>708</v>
      </c>
      <c r="BB69" s="24" t="s">
        <v>749</v>
      </c>
      <c r="BC69" s="24" t="s">
        <v>718</v>
      </c>
      <c r="BD69" s="24" t="s">
        <v>113</v>
      </c>
      <c r="BF69" s="24" t="s">
        <v>318</v>
      </c>
      <c r="BG69" s="24" t="s">
        <v>270</v>
      </c>
      <c r="BH69" s="47">
        <f>Exposure_Path_analytics!D69</f>
        <v>4</v>
      </c>
      <c r="BI69" s="45">
        <f t="shared" ref="BI69:BI71" si="10">SUM(D69,L69,T69,AB69,AJ69,AR69,AZ69)</f>
        <v>4</v>
      </c>
      <c r="BJ69" s="57"/>
    </row>
    <row r="70" spans="2:62">
      <c r="B70" s="24" t="s">
        <v>318</v>
      </c>
      <c r="C70" s="24" t="s">
        <v>271</v>
      </c>
      <c r="D70" s="32">
        <f>COUNTIFS(Database!J$2:J$783,$B$2,Database!W$2:W$783,C70,Database!Y$2:Y$783,"YES")</f>
        <v>0</v>
      </c>
      <c r="E70" s="24" t="s">
        <v>708</v>
      </c>
      <c r="F70" s="24" t="s">
        <v>749</v>
      </c>
      <c r="G70" s="24" t="s">
        <v>707</v>
      </c>
      <c r="H70" s="24" t="s">
        <v>113</v>
      </c>
      <c r="J70" s="24" t="s">
        <v>318</v>
      </c>
      <c r="K70" s="24" t="s">
        <v>271</v>
      </c>
      <c r="L70" s="33">
        <f>COUNTIFS(Database!J$2:J$783,$J$2,Database!W$2:W$783,K70,Database!Y$2:Y$783,"YES")</f>
        <v>3</v>
      </c>
      <c r="M70" s="24" t="s">
        <v>708</v>
      </c>
      <c r="N70" s="24" t="s">
        <v>749</v>
      </c>
      <c r="O70" s="24" t="s">
        <v>710</v>
      </c>
      <c r="P70" s="24" t="s">
        <v>113</v>
      </c>
      <c r="R70" s="24" t="s">
        <v>318</v>
      </c>
      <c r="S70" s="24" t="s">
        <v>271</v>
      </c>
      <c r="T70" s="33">
        <f>COUNTIFS(Database!J$2:J$783,$R$2,Database!W$2:W$783,S70,Database!Y$2:Y$783,"YES")</f>
        <v>3</v>
      </c>
      <c r="U70" s="24" t="s">
        <v>708</v>
      </c>
      <c r="V70" s="24" t="s">
        <v>749</v>
      </c>
      <c r="W70" s="24" t="s">
        <v>713</v>
      </c>
      <c r="X70" s="24" t="s">
        <v>113</v>
      </c>
      <c r="Z70" s="24" t="s">
        <v>318</v>
      </c>
      <c r="AA70" s="24" t="s">
        <v>271</v>
      </c>
      <c r="AB70" s="24">
        <f>COUNTIFS(Database!J$2:J$783,$Z$2,Database!W$2:W$783,AA70,Database!Y$2:Y$783,"YES")</f>
        <v>0</v>
      </c>
      <c r="AC70" s="24" t="s">
        <v>708</v>
      </c>
      <c r="AD70" s="24" t="s">
        <v>749</v>
      </c>
      <c r="AE70" s="24" t="s">
        <v>715</v>
      </c>
      <c r="AF70" s="24" t="s">
        <v>113</v>
      </c>
      <c r="AH70" s="24" t="s">
        <v>318</v>
      </c>
      <c r="AI70" s="24" t="s">
        <v>271</v>
      </c>
      <c r="AJ70" s="24">
        <f>COUNTIFS(Database!J$2:J$783,$AH$2,Database!W$2:W$783,AI70,Database!Y$2:Y$783,"YES")</f>
        <v>0</v>
      </c>
      <c r="AK70" s="24" t="s">
        <v>708</v>
      </c>
      <c r="AL70" s="24" t="s">
        <v>749</v>
      </c>
      <c r="AM70" s="24" t="s">
        <v>716</v>
      </c>
      <c r="AN70" s="24" t="s">
        <v>113</v>
      </c>
      <c r="AP70" s="24" t="s">
        <v>318</v>
      </c>
      <c r="AQ70" s="24" t="s">
        <v>271</v>
      </c>
      <c r="AR70" s="24">
        <f>COUNTIFS(Database!J$2:J$783,$AP$2,Database!W$2:W$783,AQ70,Database!Y$2:Y$783,"YES")</f>
        <v>0</v>
      </c>
      <c r="AS70" s="24" t="s">
        <v>708</v>
      </c>
      <c r="AT70" s="24" t="s">
        <v>749</v>
      </c>
      <c r="AU70" s="24" t="s">
        <v>717</v>
      </c>
      <c r="AV70" s="24" t="s">
        <v>113</v>
      </c>
      <c r="AX70" s="24" t="s">
        <v>318</v>
      </c>
      <c r="AY70" s="24" t="s">
        <v>271</v>
      </c>
      <c r="AZ70" s="24">
        <f>COUNTIFS(Database!J$2:J$783,$AX$2,Database!W$2:W$783,AY70,Database!Y$2:Y$783,"YES")</f>
        <v>0</v>
      </c>
      <c r="BA70" s="28" t="s">
        <v>708</v>
      </c>
      <c r="BB70" s="24" t="s">
        <v>749</v>
      </c>
      <c r="BC70" s="24" t="s">
        <v>718</v>
      </c>
      <c r="BD70" s="24" t="s">
        <v>113</v>
      </c>
      <c r="BF70" s="24" t="s">
        <v>318</v>
      </c>
      <c r="BG70" s="24" t="s">
        <v>271</v>
      </c>
      <c r="BH70" s="47">
        <f>Exposure_Path_analytics!D70</f>
        <v>6</v>
      </c>
      <c r="BI70" s="45">
        <f t="shared" si="10"/>
        <v>6</v>
      </c>
      <c r="BJ70" s="57"/>
    </row>
    <row r="71" spans="2:62">
      <c r="B71" s="24" t="s">
        <v>318</v>
      </c>
      <c r="C71" s="24" t="s">
        <v>339</v>
      </c>
      <c r="D71" s="24">
        <f>COUNTIFS(Database!J$2:J$783,$B$2,Database!W$2:W$783,C71,Database!Y$2:Y$783,"YES")</f>
        <v>0</v>
      </c>
      <c r="E71" s="24" t="s">
        <v>708</v>
      </c>
      <c r="F71" s="24" t="s">
        <v>749</v>
      </c>
      <c r="G71" s="24" t="s">
        <v>707</v>
      </c>
      <c r="H71" s="24" t="s">
        <v>113</v>
      </c>
      <c r="J71" s="24" t="s">
        <v>318</v>
      </c>
      <c r="K71" s="24" t="s">
        <v>339</v>
      </c>
      <c r="L71" s="24">
        <f>COUNTIFS(Database!J$2:J$783,$J$2,Database!W$2:W$783,K71,Database!Y$2:Y$783,"YES")</f>
        <v>2</v>
      </c>
      <c r="M71" s="24" t="s">
        <v>708</v>
      </c>
      <c r="N71" s="24" t="s">
        <v>749</v>
      </c>
      <c r="O71" s="24" t="s">
        <v>710</v>
      </c>
      <c r="P71" s="24" t="s">
        <v>113</v>
      </c>
      <c r="R71" s="24" t="s">
        <v>318</v>
      </c>
      <c r="S71" s="24" t="s">
        <v>339</v>
      </c>
      <c r="T71" s="24">
        <f>COUNTIFS(Database!J$2:J$783,$R$2,Database!W$2:W$783,S71,Database!Y$2:Y$783,"YES")</f>
        <v>0</v>
      </c>
      <c r="U71" s="24" t="s">
        <v>708</v>
      </c>
      <c r="V71" s="24" t="s">
        <v>749</v>
      </c>
      <c r="W71" s="24" t="s">
        <v>713</v>
      </c>
      <c r="X71" s="24" t="s">
        <v>113</v>
      </c>
      <c r="Z71" s="24" t="s">
        <v>318</v>
      </c>
      <c r="AA71" s="24" t="s">
        <v>339</v>
      </c>
      <c r="AB71" s="24">
        <f>COUNTIFS(Database!J$2:J$783,$Z$2,Database!W$2:W$783,AA71,Database!Y$2:Y$783,"YES")</f>
        <v>0</v>
      </c>
      <c r="AC71" s="24" t="s">
        <v>708</v>
      </c>
      <c r="AD71" s="24" t="s">
        <v>749</v>
      </c>
      <c r="AE71" s="24" t="s">
        <v>715</v>
      </c>
      <c r="AF71" s="24" t="s">
        <v>113</v>
      </c>
      <c r="AH71" s="24" t="s">
        <v>318</v>
      </c>
      <c r="AI71" s="24" t="s">
        <v>339</v>
      </c>
      <c r="AJ71" s="24">
        <f>COUNTIFS(Database!J$2:J$783,$AH$2,Database!W$2:W$783,AI71,Database!Y$2:Y$783,"YES")</f>
        <v>0</v>
      </c>
      <c r="AK71" s="24" t="s">
        <v>708</v>
      </c>
      <c r="AL71" s="24" t="s">
        <v>749</v>
      </c>
      <c r="AM71" s="24" t="s">
        <v>716</v>
      </c>
      <c r="AN71" s="24" t="s">
        <v>113</v>
      </c>
      <c r="AP71" s="24" t="s">
        <v>318</v>
      </c>
      <c r="AQ71" s="24" t="s">
        <v>339</v>
      </c>
      <c r="AR71" s="24">
        <f>COUNTIFS(Database!J$2:J$783,$AP$2,Database!W$2:W$783,AQ71,Database!Y$2:Y$783,"YES")</f>
        <v>0</v>
      </c>
      <c r="AS71" s="24" t="s">
        <v>708</v>
      </c>
      <c r="AT71" s="24" t="s">
        <v>749</v>
      </c>
      <c r="AU71" s="24" t="s">
        <v>717</v>
      </c>
      <c r="AV71" s="24" t="s">
        <v>113</v>
      </c>
      <c r="AX71" s="24" t="s">
        <v>318</v>
      </c>
      <c r="AY71" s="24" t="s">
        <v>339</v>
      </c>
      <c r="AZ71" s="24">
        <f>COUNTIFS(Database!J$2:J$783,$AX$2,Database!W$2:W$783,AY71,Database!Y$2:Y$783,"YES")</f>
        <v>0</v>
      </c>
      <c r="BA71" s="28" t="s">
        <v>708</v>
      </c>
      <c r="BB71" s="24" t="s">
        <v>749</v>
      </c>
      <c r="BC71" s="24" t="s">
        <v>718</v>
      </c>
      <c r="BD71" s="24" t="s">
        <v>113</v>
      </c>
      <c r="BF71" s="24" t="s">
        <v>318</v>
      </c>
      <c r="BG71" s="24" t="s">
        <v>339</v>
      </c>
      <c r="BH71" s="47">
        <f>Exposure_Path_analytics!D71</f>
        <v>2</v>
      </c>
      <c r="BI71" s="45">
        <f t="shared" si="10"/>
        <v>2</v>
      </c>
      <c r="BJ71" s="57"/>
    </row>
  </sheetData>
  <mergeCells count="16">
    <mergeCell ref="CJ2:CN2"/>
    <mergeCell ref="CP2:CT2"/>
    <mergeCell ref="CV2:CZ2"/>
    <mergeCell ref="DB2:DD2"/>
    <mergeCell ref="AX2:BD2"/>
    <mergeCell ref="BF2:BI2"/>
    <mergeCell ref="BL2:BP2"/>
    <mergeCell ref="BR2:BV2"/>
    <mergeCell ref="BX2:CB2"/>
    <mergeCell ref="CD2:CH2"/>
    <mergeCell ref="B2:H2"/>
    <mergeCell ref="J2:P2"/>
    <mergeCell ref="R2:X2"/>
    <mergeCell ref="Z2:AF2"/>
    <mergeCell ref="AH2:AN2"/>
    <mergeCell ref="AP2:AV2"/>
  </mergeCells>
  <phoneticPr fontId="1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7F75B-63DB-1A40-9E40-437CAA996ED3}">
  <dimension ref="A1:DR71"/>
  <sheetViews>
    <sheetView topLeftCell="CH1" zoomScale="60" zoomScaleNormal="60" workbookViewId="0">
      <selection activeCell="CJ35" sqref="CJ35"/>
    </sheetView>
  </sheetViews>
  <sheetFormatPr defaultColWidth="11" defaultRowHeight="14.4"/>
  <cols>
    <col min="1" max="1" width="24.47265625" bestFit="1" customWidth="1"/>
    <col min="2" max="2" width="15.1015625" customWidth="1"/>
    <col min="3" max="3" width="30.3125" bestFit="1" customWidth="1"/>
    <col min="6" max="6" width="20.47265625" customWidth="1"/>
    <col min="8" max="8" width="6.83984375" bestFit="1" customWidth="1"/>
    <col min="10" max="10" width="15.1015625" customWidth="1"/>
    <col min="11" max="11" width="30.3125" bestFit="1" customWidth="1"/>
    <col min="14" max="14" width="20.47265625" customWidth="1"/>
    <col min="18" max="18" width="15.1015625" customWidth="1"/>
    <col min="19" max="19" width="30.3125" bestFit="1" customWidth="1"/>
    <col min="22" max="22" width="20.47265625" customWidth="1"/>
    <col min="25" max="25" width="14.68359375" bestFit="1" customWidth="1"/>
    <col min="26" max="26" width="15.1015625" customWidth="1"/>
    <col min="27" max="27" width="30.3125" bestFit="1" customWidth="1"/>
    <col min="30" max="30" width="20.47265625" customWidth="1"/>
    <col min="34" max="34" width="15.1015625" customWidth="1"/>
    <col min="35" max="35" width="30.3125" bestFit="1" customWidth="1"/>
    <col min="38" max="38" width="20.47265625" customWidth="1"/>
    <col min="42" max="42" width="15.1015625" customWidth="1"/>
    <col min="43" max="43" width="30.3125" bestFit="1" customWidth="1"/>
    <col min="46" max="46" width="20.47265625" customWidth="1"/>
    <col min="50" max="50" width="15.1015625" customWidth="1"/>
    <col min="51" max="51" width="30.3125" bestFit="1" customWidth="1"/>
    <col min="54" max="54" width="20.47265625" customWidth="1"/>
    <col min="58" max="58" width="15.1015625" customWidth="1"/>
    <col min="59" max="59" width="30.3125" bestFit="1" customWidth="1"/>
    <col min="62" max="62" width="20.47265625" customWidth="1"/>
    <col min="66" max="66" width="15.1015625" customWidth="1"/>
    <col min="67" max="67" width="33.47265625" customWidth="1"/>
    <col min="68" max="68" width="17.41796875" customWidth="1"/>
    <col min="69" max="69" width="14.3671875" customWidth="1"/>
    <col min="70" max="70" width="14.68359375" bestFit="1" customWidth="1"/>
    <col min="71" max="71" width="10.578125" customWidth="1"/>
    <col min="72" max="72" width="11.734375" customWidth="1"/>
    <col min="73" max="77" width="10.578125" customWidth="1"/>
    <col min="78" max="78" width="11.734375" customWidth="1"/>
    <col min="79" max="83" width="10.578125" customWidth="1"/>
    <col min="84" max="84" width="11.734375" customWidth="1"/>
    <col min="85" max="89" width="10.578125" customWidth="1"/>
    <col min="90" max="90" width="11.734375" customWidth="1"/>
    <col min="91" max="95" width="10.578125" customWidth="1"/>
    <col min="96" max="96" width="11.734375" customWidth="1"/>
    <col min="97" max="101" width="10.578125" customWidth="1"/>
    <col min="102" max="102" width="11.734375" customWidth="1"/>
    <col min="103" max="107" width="10.578125" customWidth="1"/>
    <col min="108" max="108" width="11.734375" customWidth="1"/>
    <col min="109" max="112" width="10.578125" customWidth="1"/>
    <col min="114" max="114" width="11.734375" customWidth="1"/>
    <col min="120" max="120" width="11.734375" customWidth="1"/>
    <col min="121" max="121" width="14.68359375" customWidth="1"/>
  </cols>
  <sheetData>
    <row r="1" spans="1:122">
      <c r="A1" t="s">
        <v>282</v>
      </c>
      <c r="BS1" t="s">
        <v>746</v>
      </c>
    </row>
    <row r="2" spans="1:122">
      <c r="B2" s="59" t="s">
        <v>310</v>
      </c>
      <c r="C2" s="59"/>
      <c r="D2" s="59"/>
      <c r="E2" s="59"/>
      <c r="F2" s="59"/>
      <c r="G2" s="59"/>
      <c r="H2" s="59"/>
      <c r="J2" s="59" t="s">
        <v>312</v>
      </c>
      <c r="K2" s="59"/>
      <c r="L2" s="59"/>
      <c r="M2" s="59"/>
      <c r="N2" s="59"/>
      <c r="O2" s="59"/>
      <c r="P2" s="59"/>
      <c r="R2" s="59" t="s">
        <v>302</v>
      </c>
      <c r="S2" s="59"/>
      <c r="T2" s="59"/>
      <c r="U2" s="59"/>
      <c r="V2" s="59"/>
      <c r="W2" s="59"/>
      <c r="X2" s="59"/>
      <c r="Z2" s="59" t="s">
        <v>298</v>
      </c>
      <c r="AA2" s="59"/>
      <c r="AB2" s="59"/>
      <c r="AC2" s="59"/>
      <c r="AD2" s="59"/>
      <c r="AE2" s="59"/>
      <c r="AF2" s="59"/>
      <c r="AH2" s="59" t="s">
        <v>309</v>
      </c>
      <c r="AI2" s="59"/>
      <c r="AJ2" s="59"/>
      <c r="AK2" s="59"/>
      <c r="AL2" s="59"/>
      <c r="AM2" s="59"/>
      <c r="AN2" s="59"/>
      <c r="AP2" s="59" t="s">
        <v>297</v>
      </c>
      <c r="AQ2" s="59"/>
      <c r="AR2" s="59"/>
      <c r="AS2" s="59"/>
      <c r="AT2" s="59"/>
      <c r="AU2" s="59"/>
      <c r="AV2" s="59"/>
      <c r="AX2" s="59" t="s">
        <v>314</v>
      </c>
      <c r="AY2" s="59"/>
      <c r="AZ2" s="59"/>
      <c r="BA2" s="59"/>
      <c r="BB2" s="59"/>
      <c r="BC2" s="59"/>
      <c r="BD2" s="59"/>
      <c r="BF2" s="59" t="s">
        <v>685</v>
      </c>
      <c r="BG2" s="59"/>
      <c r="BH2" s="59"/>
      <c r="BI2" s="59"/>
      <c r="BJ2" s="59"/>
      <c r="BK2" s="59"/>
      <c r="BL2" s="59"/>
      <c r="BN2" s="59" t="s">
        <v>743</v>
      </c>
      <c r="BO2" s="59"/>
      <c r="BP2" s="59"/>
      <c r="BQ2" s="59"/>
      <c r="BT2" s="59" t="s">
        <v>310</v>
      </c>
      <c r="BU2" s="59"/>
      <c r="BV2" s="59"/>
      <c r="BW2" s="59"/>
      <c r="BX2" s="59"/>
      <c r="BZ2" s="59" t="s">
        <v>312</v>
      </c>
      <c r="CA2" s="59"/>
      <c r="CB2" s="59"/>
      <c r="CC2" s="59"/>
      <c r="CD2" s="59"/>
      <c r="CF2" s="59" t="s">
        <v>302</v>
      </c>
      <c r="CG2" s="59"/>
      <c r="CH2" s="59"/>
      <c r="CI2" s="59"/>
      <c r="CJ2" s="59"/>
      <c r="CL2" s="59" t="s">
        <v>298</v>
      </c>
      <c r="CM2" s="59"/>
      <c r="CN2" s="59"/>
      <c r="CO2" s="59"/>
      <c r="CP2" s="59"/>
      <c r="CR2" s="59" t="s">
        <v>309</v>
      </c>
      <c r="CS2" s="59"/>
      <c r="CT2" s="59"/>
      <c r="CU2" s="59"/>
      <c r="CV2" s="59"/>
      <c r="CX2" s="59" t="s">
        <v>297</v>
      </c>
      <c r="CY2" s="59"/>
      <c r="CZ2" s="59"/>
      <c r="DA2" s="59"/>
      <c r="DB2" s="59"/>
      <c r="DD2" s="59" t="s">
        <v>314</v>
      </c>
      <c r="DE2" s="59"/>
      <c r="DF2" s="59"/>
      <c r="DG2" s="59"/>
      <c r="DH2" s="59"/>
      <c r="DJ2" s="59" t="s">
        <v>685</v>
      </c>
      <c r="DK2" s="59"/>
      <c r="DL2" s="59"/>
      <c r="DM2" s="59"/>
      <c r="DN2" s="59"/>
      <c r="DP2" s="59" t="s">
        <v>743</v>
      </c>
      <c r="DQ2" s="59"/>
      <c r="DR2" s="59"/>
    </row>
    <row r="3" spans="1:122">
      <c r="B3" s="60" t="s">
        <v>699</v>
      </c>
      <c r="C3" s="60" t="s">
        <v>700</v>
      </c>
      <c r="D3" s="60" t="s">
        <v>701</v>
      </c>
      <c r="E3" s="60" t="s">
        <v>702</v>
      </c>
      <c r="F3" s="60" t="s">
        <v>703</v>
      </c>
      <c r="G3" s="60" t="s">
        <v>704</v>
      </c>
      <c r="H3" s="60" t="s">
        <v>705</v>
      </c>
      <c r="J3" s="60" t="s">
        <v>699</v>
      </c>
      <c r="K3" s="60" t="s">
        <v>700</v>
      </c>
      <c r="L3" s="60" t="s">
        <v>701</v>
      </c>
      <c r="M3" s="60" t="s">
        <v>702</v>
      </c>
      <c r="N3" s="60" t="s">
        <v>703</v>
      </c>
      <c r="O3" s="60" t="s">
        <v>704</v>
      </c>
      <c r="P3" s="60" t="s">
        <v>705</v>
      </c>
      <c r="R3" s="60" t="s">
        <v>699</v>
      </c>
      <c r="S3" s="60" t="s">
        <v>700</v>
      </c>
      <c r="T3" s="60" t="s">
        <v>701</v>
      </c>
      <c r="U3" s="60" t="s">
        <v>702</v>
      </c>
      <c r="V3" s="60" t="s">
        <v>703</v>
      </c>
      <c r="W3" s="60" t="s">
        <v>704</v>
      </c>
      <c r="X3" s="60" t="s">
        <v>705</v>
      </c>
      <c r="Z3" s="60" t="s">
        <v>699</v>
      </c>
      <c r="AA3" s="60" t="s">
        <v>700</v>
      </c>
      <c r="AB3" s="60" t="s">
        <v>701</v>
      </c>
      <c r="AC3" s="60" t="s">
        <v>702</v>
      </c>
      <c r="AD3" s="60" t="s">
        <v>703</v>
      </c>
      <c r="AE3" s="60" t="s">
        <v>704</v>
      </c>
      <c r="AF3" s="60" t="s">
        <v>705</v>
      </c>
      <c r="AH3" s="60" t="s">
        <v>699</v>
      </c>
      <c r="AI3" s="60" t="s">
        <v>700</v>
      </c>
      <c r="AJ3" s="60" t="s">
        <v>701</v>
      </c>
      <c r="AK3" s="60" t="s">
        <v>702</v>
      </c>
      <c r="AL3" s="60" t="s">
        <v>703</v>
      </c>
      <c r="AM3" s="60" t="s">
        <v>704</v>
      </c>
      <c r="AN3" s="60" t="s">
        <v>705</v>
      </c>
      <c r="AP3" s="60" t="s">
        <v>699</v>
      </c>
      <c r="AQ3" s="60" t="s">
        <v>700</v>
      </c>
      <c r="AR3" s="60" t="s">
        <v>701</v>
      </c>
      <c r="AS3" s="60" t="s">
        <v>702</v>
      </c>
      <c r="AT3" s="60" t="s">
        <v>703</v>
      </c>
      <c r="AU3" s="60" t="s">
        <v>704</v>
      </c>
      <c r="AV3" s="60" t="s">
        <v>705</v>
      </c>
      <c r="AX3" s="60" t="s">
        <v>699</v>
      </c>
      <c r="AY3" s="60" t="s">
        <v>700</v>
      </c>
      <c r="AZ3" s="60" t="s">
        <v>701</v>
      </c>
      <c r="BA3" s="60" t="s">
        <v>702</v>
      </c>
      <c r="BB3" s="60" t="s">
        <v>703</v>
      </c>
      <c r="BC3" s="60" t="s">
        <v>704</v>
      </c>
      <c r="BD3" s="60" t="s">
        <v>705</v>
      </c>
      <c r="BF3" s="60" t="s">
        <v>699</v>
      </c>
      <c r="BG3" s="60" t="s">
        <v>700</v>
      </c>
      <c r="BH3" s="60" t="s">
        <v>701</v>
      </c>
      <c r="BI3" s="60" t="s">
        <v>702</v>
      </c>
      <c r="BJ3" s="60" t="s">
        <v>703</v>
      </c>
      <c r="BK3" s="60" t="s">
        <v>704</v>
      </c>
      <c r="BL3" s="60" t="s">
        <v>705</v>
      </c>
      <c r="BN3" s="60" t="s">
        <v>699</v>
      </c>
      <c r="BO3" s="60" t="s">
        <v>700</v>
      </c>
      <c r="BP3" s="60" t="s">
        <v>744</v>
      </c>
      <c r="BQ3" s="60" t="s">
        <v>745</v>
      </c>
      <c r="BT3" s="60" t="s">
        <v>711</v>
      </c>
      <c r="BU3" s="60" t="s">
        <v>701</v>
      </c>
      <c r="BV3" s="60" t="s">
        <v>702</v>
      </c>
      <c r="BW3" s="60" t="s">
        <v>712</v>
      </c>
      <c r="BX3" s="60" t="s">
        <v>704</v>
      </c>
      <c r="BZ3" s="60" t="s">
        <v>711</v>
      </c>
      <c r="CA3" s="60" t="s">
        <v>701</v>
      </c>
      <c r="CB3" s="60" t="s">
        <v>702</v>
      </c>
      <c r="CC3" s="60" t="s">
        <v>712</v>
      </c>
      <c r="CD3" s="60" t="s">
        <v>704</v>
      </c>
      <c r="CF3" s="60" t="s">
        <v>711</v>
      </c>
      <c r="CG3" s="60" t="s">
        <v>701</v>
      </c>
      <c r="CH3" s="60" t="s">
        <v>702</v>
      </c>
      <c r="CI3" s="60" t="s">
        <v>712</v>
      </c>
      <c r="CJ3" s="60" t="s">
        <v>704</v>
      </c>
      <c r="CL3" s="60" t="s">
        <v>711</v>
      </c>
      <c r="CM3" s="60" t="s">
        <v>701</v>
      </c>
      <c r="CN3" s="60" t="s">
        <v>702</v>
      </c>
      <c r="CO3" s="60" t="s">
        <v>712</v>
      </c>
      <c r="CP3" s="60" t="s">
        <v>704</v>
      </c>
      <c r="CR3" s="60" t="s">
        <v>711</v>
      </c>
      <c r="CS3" s="60" t="s">
        <v>701</v>
      </c>
      <c r="CT3" s="60" t="s">
        <v>702</v>
      </c>
      <c r="CU3" s="60" t="s">
        <v>712</v>
      </c>
      <c r="CV3" s="60" t="s">
        <v>704</v>
      </c>
      <c r="CX3" s="60" t="s">
        <v>711</v>
      </c>
      <c r="CY3" s="60" t="s">
        <v>701</v>
      </c>
      <c r="CZ3" s="60" t="s">
        <v>702</v>
      </c>
      <c r="DA3" s="60" t="s">
        <v>712</v>
      </c>
      <c r="DB3" s="60" t="s">
        <v>704</v>
      </c>
      <c r="DD3" s="60" t="s">
        <v>711</v>
      </c>
      <c r="DE3" s="60" t="s">
        <v>701</v>
      </c>
      <c r="DF3" s="60" t="s">
        <v>702</v>
      </c>
      <c r="DG3" s="60" t="s">
        <v>712</v>
      </c>
      <c r="DH3" s="60" t="s">
        <v>704</v>
      </c>
      <c r="DJ3" s="60" t="s">
        <v>711</v>
      </c>
      <c r="DK3" s="60" t="s">
        <v>701</v>
      </c>
      <c r="DL3" s="60" t="s">
        <v>702</v>
      </c>
      <c r="DM3" s="60" t="s">
        <v>712</v>
      </c>
      <c r="DN3" s="60" t="s">
        <v>704</v>
      </c>
      <c r="DP3" s="60" t="s">
        <v>711</v>
      </c>
      <c r="DQ3" s="60" t="s">
        <v>744</v>
      </c>
      <c r="DR3" s="60" t="s">
        <v>745</v>
      </c>
    </row>
    <row r="4" spans="1:122">
      <c r="B4" s="26" t="s">
        <v>706</v>
      </c>
      <c r="C4" s="26" t="s">
        <v>706</v>
      </c>
      <c r="D4" s="26">
        <f>SUM(D5:D37)</f>
        <v>68</v>
      </c>
      <c r="E4" s="26">
        <f>IFERROR(D38/D4,"NA")</f>
        <v>0.39705882352941174</v>
      </c>
      <c r="F4" s="26" t="s">
        <v>747</v>
      </c>
      <c r="G4" s="26" t="s">
        <v>719</v>
      </c>
      <c r="H4" s="26" t="s">
        <v>706</v>
      </c>
      <c r="J4" s="26" t="s">
        <v>706</v>
      </c>
      <c r="K4" s="26" t="s">
        <v>706</v>
      </c>
      <c r="L4" s="26">
        <f>SUM(L5:L37)</f>
        <v>121</v>
      </c>
      <c r="M4" s="26">
        <f>IFERROR(L38/L4,"NA")</f>
        <v>0.20661157024793389</v>
      </c>
      <c r="N4" s="26" t="s">
        <v>747</v>
      </c>
      <c r="O4" s="26" t="s">
        <v>720</v>
      </c>
      <c r="P4" s="26" t="s">
        <v>706</v>
      </c>
      <c r="R4" s="26" t="s">
        <v>706</v>
      </c>
      <c r="S4" s="26" t="s">
        <v>706</v>
      </c>
      <c r="T4" s="26">
        <f>SUM(T5:T37)</f>
        <v>71</v>
      </c>
      <c r="U4" s="26">
        <f>IFERROR(T38/T4,"NA")</f>
        <v>0.49295774647887325</v>
      </c>
      <c r="V4" s="26" t="s">
        <v>747</v>
      </c>
      <c r="W4" s="26" t="s">
        <v>721</v>
      </c>
      <c r="X4" s="26" t="s">
        <v>706</v>
      </c>
      <c r="Z4" s="26" t="s">
        <v>706</v>
      </c>
      <c r="AA4" s="26" t="s">
        <v>706</v>
      </c>
      <c r="AB4" s="26">
        <f>SUM(AB5:AB37)</f>
        <v>244</v>
      </c>
      <c r="AC4" s="27">
        <f>IFERROR(AB38/AB4,"NA")</f>
        <v>0.44672131147540983</v>
      </c>
      <c r="AD4" s="26" t="s">
        <v>747</v>
      </c>
      <c r="AE4" s="26" t="s">
        <v>722</v>
      </c>
      <c r="AF4" s="26" t="s">
        <v>706</v>
      </c>
      <c r="AH4" s="26" t="s">
        <v>706</v>
      </c>
      <c r="AI4" s="26" t="s">
        <v>706</v>
      </c>
      <c r="AJ4" s="26">
        <f>SUM(AJ5:AJ37)</f>
        <v>103</v>
      </c>
      <c r="AK4" s="27">
        <f>IFERROR(AJ38/AJ4,"NA")</f>
        <v>0.1553398058252427</v>
      </c>
      <c r="AL4" s="26" t="s">
        <v>748</v>
      </c>
      <c r="AM4" s="26" t="s">
        <v>723</v>
      </c>
      <c r="AN4" s="26" t="s">
        <v>706</v>
      </c>
      <c r="AP4" s="26" t="s">
        <v>706</v>
      </c>
      <c r="AQ4" s="26" t="s">
        <v>706</v>
      </c>
      <c r="AR4" s="26">
        <f>SUM(AR5:AR37)</f>
        <v>95</v>
      </c>
      <c r="AS4" s="26">
        <f>IFERROR(AR38/AR4,"NA")</f>
        <v>4.2105263157894736E-2</v>
      </c>
      <c r="AT4" s="26" t="s">
        <v>748</v>
      </c>
      <c r="AU4" s="26" t="s">
        <v>724</v>
      </c>
      <c r="AV4" s="26" t="s">
        <v>706</v>
      </c>
      <c r="AX4" s="26" t="s">
        <v>706</v>
      </c>
      <c r="AY4" s="26" t="s">
        <v>706</v>
      </c>
      <c r="AZ4" s="26">
        <f>SUM(AZ5:AZ37)</f>
        <v>30</v>
      </c>
      <c r="BA4" s="27">
        <f>IFERROR(AZ38/AZ4,"NA")</f>
        <v>0.46666666666666667</v>
      </c>
      <c r="BB4" s="26" t="s">
        <v>748</v>
      </c>
      <c r="BC4" s="26" t="s">
        <v>725</v>
      </c>
      <c r="BD4" s="26" t="s">
        <v>706</v>
      </c>
      <c r="BF4" s="26" t="s">
        <v>706</v>
      </c>
      <c r="BG4" s="26" t="s">
        <v>706</v>
      </c>
      <c r="BH4" s="26">
        <f>SUM(BH5:BH37)</f>
        <v>50</v>
      </c>
      <c r="BI4" s="27">
        <f>IFERROR(BH38/BH4,"NA")</f>
        <v>0.42</v>
      </c>
      <c r="BJ4" s="26" t="s">
        <v>748</v>
      </c>
      <c r="BK4" s="26" t="s">
        <v>726</v>
      </c>
      <c r="BL4" s="26" t="s">
        <v>706</v>
      </c>
      <c r="BN4" s="26" t="s">
        <v>706</v>
      </c>
      <c r="BO4" s="26" t="s">
        <v>706</v>
      </c>
      <c r="BP4" s="26">
        <f>Exposure_Path_analytics!D4</f>
        <v>782</v>
      </c>
      <c r="BQ4" s="44">
        <f>SUM(D4,L4,T4,AB4,AJ4,AR4,AZ4,BH4)</f>
        <v>782</v>
      </c>
      <c r="BT4" s="26" t="s">
        <v>706</v>
      </c>
      <c r="BU4" s="26">
        <f>SUM(D5:D37)</f>
        <v>68</v>
      </c>
      <c r="BV4" s="27">
        <f>IFERROR(SUM(D39:D71)/BU4,"NA")</f>
        <v>0.39705882352941174</v>
      </c>
      <c r="BW4" s="27" t="s">
        <v>719</v>
      </c>
      <c r="BX4" s="27" t="s">
        <v>727</v>
      </c>
      <c r="BZ4" s="26" t="s">
        <v>706</v>
      </c>
      <c r="CA4" s="26">
        <f>SUM(L5:L37)</f>
        <v>121</v>
      </c>
      <c r="CB4" s="27">
        <f>IFERROR(SUM(L39:L71)/CA4,"NA")</f>
        <v>0.20661157024793389</v>
      </c>
      <c r="CC4" s="27" t="s">
        <v>720</v>
      </c>
      <c r="CD4" s="27" t="s">
        <v>727</v>
      </c>
      <c r="CF4" s="26" t="s">
        <v>706</v>
      </c>
      <c r="CG4" s="26">
        <f>SUM(T5:T37)</f>
        <v>71</v>
      </c>
      <c r="CH4" s="27">
        <f>IFERROR(SUM(T39:T71)/CG4,"NA")</f>
        <v>0.49295774647887325</v>
      </c>
      <c r="CI4" s="27" t="s">
        <v>721</v>
      </c>
      <c r="CJ4" s="27" t="s">
        <v>727</v>
      </c>
      <c r="CL4" s="26" t="s">
        <v>706</v>
      </c>
      <c r="CM4" s="26">
        <f>SUM(AB5:AB37)</f>
        <v>244</v>
      </c>
      <c r="CN4" s="27">
        <f>IFERROR(SUM(AB39:AB71)/CM4,"NA")</f>
        <v>0.44672131147540983</v>
      </c>
      <c r="CO4" s="27" t="s">
        <v>722</v>
      </c>
      <c r="CP4" s="27" t="s">
        <v>727</v>
      </c>
      <c r="CR4" s="26" t="s">
        <v>706</v>
      </c>
      <c r="CS4" s="26">
        <f>SUM(AJ5:AJ37)</f>
        <v>103</v>
      </c>
      <c r="CT4" s="27">
        <f>IFERROR(SUM(AJ39:AJ71)/CS4,"NA")</f>
        <v>0.1553398058252427</v>
      </c>
      <c r="CU4" s="27" t="s">
        <v>723</v>
      </c>
      <c r="CV4" s="27" t="s">
        <v>728</v>
      </c>
      <c r="CX4" s="26" t="s">
        <v>706</v>
      </c>
      <c r="CY4" s="40">
        <f>SUM(AR5:AR37)</f>
        <v>95</v>
      </c>
      <c r="CZ4" s="27">
        <f>IFERROR(SUM(AR39:AR71)/CY4,"NA")</f>
        <v>4.2105263157894736E-2</v>
      </c>
      <c r="DA4" s="27" t="s">
        <v>724</v>
      </c>
      <c r="DB4" s="27" t="s">
        <v>728</v>
      </c>
      <c r="DD4" s="26" t="s">
        <v>706</v>
      </c>
      <c r="DE4" s="40">
        <f>SUM(AZ5:AZ37)</f>
        <v>30</v>
      </c>
      <c r="DF4" s="27">
        <f>IFERROR(SUM(AZ39:AZ71)/DE4,"NA")</f>
        <v>0.46666666666666667</v>
      </c>
      <c r="DG4" s="27" t="s">
        <v>725</v>
      </c>
      <c r="DH4" s="27" t="s">
        <v>728</v>
      </c>
      <c r="DJ4" s="26" t="s">
        <v>706</v>
      </c>
      <c r="DK4" s="40">
        <f>SUM(BH5:BH37)</f>
        <v>50</v>
      </c>
      <c r="DL4" s="27">
        <f>IFERROR(SUM(BH39:BH71)/DK4,"NA")</f>
        <v>0.42</v>
      </c>
      <c r="DM4" s="27" t="s">
        <v>726</v>
      </c>
      <c r="DN4" s="27" t="s">
        <v>728</v>
      </c>
      <c r="DP4" s="26" t="s">
        <v>706</v>
      </c>
      <c r="DQ4" s="44">
        <f>Exposure_Path_analytics!AD4</f>
        <v>782</v>
      </c>
      <c r="DR4" s="50">
        <f>SUM(BU4,BJ4,CA4,CG4,CM4,CS4,CY4,DE4,DK4)</f>
        <v>782</v>
      </c>
    </row>
    <row r="5" spans="1:122">
      <c r="B5" s="24" t="s">
        <v>750</v>
      </c>
      <c r="C5" s="24" t="s">
        <v>321</v>
      </c>
      <c r="D5" s="24">
        <f>COUNTIFS(Database!L$2:L$783,$B$2,Database!W$2:W$783,C5)</f>
        <v>0</v>
      </c>
      <c r="E5" s="24" t="str">
        <f>IFERROR(D39/D5,"NA")</f>
        <v>NA</v>
      </c>
      <c r="F5" s="24" t="s">
        <v>747</v>
      </c>
      <c r="G5" s="24" t="s">
        <v>719</v>
      </c>
      <c r="H5" s="24" t="s">
        <v>706</v>
      </c>
      <c r="J5" s="24" t="s">
        <v>750</v>
      </c>
      <c r="K5" s="24" t="s">
        <v>321</v>
      </c>
      <c r="L5" s="24">
        <f>COUNTIFS(Database!L$2:L$783,$J$2,Database!W$2:W$783,K5)</f>
        <v>2</v>
      </c>
      <c r="M5" s="24">
        <f>IFERROR(L39/L5,"NA")</f>
        <v>0</v>
      </c>
      <c r="N5" s="24" t="s">
        <v>747</v>
      </c>
      <c r="O5" s="24" t="s">
        <v>720</v>
      </c>
      <c r="P5" s="24" t="s">
        <v>706</v>
      </c>
      <c r="R5" s="24" t="s">
        <v>750</v>
      </c>
      <c r="S5" s="24" t="s">
        <v>321</v>
      </c>
      <c r="T5" s="24">
        <f>COUNTIFS(Database!L$2:L$783,$R$2,Database!W$2:W$783,S5)</f>
        <v>2</v>
      </c>
      <c r="U5" s="24">
        <f>IFERROR(T39/T5,"NA")</f>
        <v>1</v>
      </c>
      <c r="V5" s="24" t="s">
        <v>747</v>
      </c>
      <c r="W5" s="24" t="s">
        <v>721</v>
      </c>
      <c r="X5" s="24" t="s">
        <v>706</v>
      </c>
      <c r="Z5" s="24" t="s">
        <v>750</v>
      </c>
      <c r="AA5" s="24" t="s">
        <v>321</v>
      </c>
      <c r="AB5" s="24">
        <f>COUNTIFS(Database!L$2:L$783,$Z$2,Database!W$2:W$783,AA5)</f>
        <v>2</v>
      </c>
      <c r="AC5" s="28">
        <f>IFERROR(AB39/AB5,"NA")</f>
        <v>1</v>
      </c>
      <c r="AD5" s="24" t="s">
        <v>747</v>
      </c>
      <c r="AE5" s="24" t="s">
        <v>722</v>
      </c>
      <c r="AF5" s="24" t="s">
        <v>706</v>
      </c>
      <c r="AH5" s="24" t="s">
        <v>750</v>
      </c>
      <c r="AI5" s="24" t="s">
        <v>321</v>
      </c>
      <c r="AJ5" s="24">
        <f>COUNTIFS(Database!L$2:L$783,$AH$2,Database!W$2:W$783,AI5)</f>
        <v>0</v>
      </c>
      <c r="AK5" s="28" t="str">
        <f>IFERROR(AJ39/AJ5,"NA")</f>
        <v>NA</v>
      </c>
      <c r="AL5" s="24" t="s">
        <v>748</v>
      </c>
      <c r="AM5" s="24" t="s">
        <v>723</v>
      </c>
      <c r="AN5" s="24" t="s">
        <v>706</v>
      </c>
      <c r="AP5" s="24" t="s">
        <v>750</v>
      </c>
      <c r="AQ5" s="24" t="s">
        <v>321</v>
      </c>
      <c r="AR5" s="24">
        <f>COUNTIFS(Database!L$2:L$783,$AP$2,Database!W$2:W$783,AQ5)</f>
        <v>0</v>
      </c>
      <c r="AS5" s="24" t="str">
        <f>IFERROR(AR39/AR5,"NA")</f>
        <v>NA</v>
      </c>
      <c r="AT5" s="24" t="s">
        <v>748</v>
      </c>
      <c r="AU5" s="24" t="s">
        <v>724</v>
      </c>
      <c r="AV5" s="24" t="s">
        <v>706</v>
      </c>
      <c r="AX5" s="24" t="s">
        <v>750</v>
      </c>
      <c r="AY5" s="24" t="s">
        <v>321</v>
      </c>
      <c r="AZ5" s="24">
        <f>COUNTIFS(Database!L$2:L$783,$AX$2,Database!W$2:W$783,AY5)</f>
        <v>0</v>
      </c>
      <c r="BA5" s="28" t="str">
        <f>IFERROR(AZ39/AZ5,"NA")</f>
        <v>NA</v>
      </c>
      <c r="BB5" s="24" t="s">
        <v>748</v>
      </c>
      <c r="BC5" s="24" t="s">
        <v>725</v>
      </c>
      <c r="BD5" s="24" t="s">
        <v>706</v>
      </c>
      <c r="BF5" s="24" t="s">
        <v>750</v>
      </c>
      <c r="BG5" s="24" t="s">
        <v>321</v>
      </c>
      <c r="BH5" s="24">
        <f>COUNTIFS(Database!L$2:L$783,$BF$2,Database!W$2:W$783,BG5)</f>
        <v>0</v>
      </c>
      <c r="BI5" s="28" t="str">
        <f>IFERROR(BH39/BH5,"NA")</f>
        <v>NA</v>
      </c>
      <c r="BJ5" s="24" t="s">
        <v>748</v>
      </c>
      <c r="BK5" s="24" t="s">
        <v>726</v>
      </c>
      <c r="BL5" s="24" t="s">
        <v>706</v>
      </c>
      <c r="BN5" s="24" t="s">
        <v>750</v>
      </c>
      <c r="BO5" s="24" t="s">
        <v>321</v>
      </c>
      <c r="BP5" s="47">
        <f>Exposure_Path_analytics!D5</f>
        <v>6</v>
      </c>
      <c r="BQ5" s="45">
        <f t="shared" ref="BQ5:BQ37" si="0">SUM(D5,L5,T5,AB5,AJ5,AR5,AZ5,BH5)</f>
        <v>6</v>
      </c>
      <c r="BT5" s="24" t="s">
        <v>750</v>
      </c>
      <c r="BU5" s="24">
        <f>SUM(D5:D8)</f>
        <v>5</v>
      </c>
      <c r="BV5" s="28">
        <f>IFERROR(SUM(D39:D42)/BU5,"NA")</f>
        <v>0.6</v>
      </c>
      <c r="BW5" s="28" t="s">
        <v>719</v>
      </c>
      <c r="BX5" s="28" t="s">
        <v>727</v>
      </c>
      <c r="BZ5" s="24" t="s">
        <v>750</v>
      </c>
      <c r="CA5" s="24">
        <f>SUM(L5:L8)</f>
        <v>4</v>
      </c>
      <c r="CB5" s="28">
        <f>IFERROR(SUM(L39:L42)/CA5,"NA")</f>
        <v>0</v>
      </c>
      <c r="CC5" s="28" t="s">
        <v>720</v>
      </c>
      <c r="CD5" s="28" t="s">
        <v>727</v>
      </c>
      <c r="CF5" s="24" t="s">
        <v>750</v>
      </c>
      <c r="CG5" s="24">
        <f>SUM(T5:T8)</f>
        <v>9</v>
      </c>
      <c r="CH5" s="28">
        <f>IFERROR(SUM(T39:T42)/CG5,"NA")</f>
        <v>0.77777777777777779</v>
      </c>
      <c r="CI5" s="28" t="s">
        <v>721</v>
      </c>
      <c r="CJ5" s="28" t="s">
        <v>727</v>
      </c>
      <c r="CL5" s="24" t="s">
        <v>750</v>
      </c>
      <c r="CM5" s="24">
        <f>SUM(AB5:AB8)</f>
        <v>15</v>
      </c>
      <c r="CN5" s="28">
        <f>IFERROR(SUM(AB39:AB42)/CM5,"NA")</f>
        <v>0.46666666666666667</v>
      </c>
      <c r="CO5" s="28" t="s">
        <v>722</v>
      </c>
      <c r="CP5" s="28" t="s">
        <v>727</v>
      </c>
      <c r="CR5" s="24" t="s">
        <v>750</v>
      </c>
      <c r="CS5" s="24">
        <f>SUM(AJ5:AJ8)</f>
        <v>8</v>
      </c>
      <c r="CT5" s="28">
        <f>IFERROR(SUM(AJ39:AJ42)/CS5,"NA")</f>
        <v>0.375</v>
      </c>
      <c r="CU5" s="28" t="s">
        <v>723</v>
      </c>
      <c r="CV5" s="28" t="s">
        <v>728</v>
      </c>
      <c r="CX5" s="24" t="s">
        <v>750</v>
      </c>
      <c r="CY5" s="30">
        <f>SUM(AR5:AR8)</f>
        <v>23</v>
      </c>
      <c r="CZ5" s="28">
        <f>IFERROR(SUM(AR39:AR42)/CY5,"NA")</f>
        <v>8.6956521739130432E-2</v>
      </c>
      <c r="DA5" s="28" t="s">
        <v>724</v>
      </c>
      <c r="DB5" s="28" t="s">
        <v>728</v>
      </c>
      <c r="DD5" s="24" t="s">
        <v>750</v>
      </c>
      <c r="DE5" s="30">
        <f>SUM(AZ5:AZ8)</f>
        <v>2</v>
      </c>
      <c r="DF5" s="28">
        <f>IFERROR(SUM(AZ39:AZ42)/DE5,"NA")</f>
        <v>1</v>
      </c>
      <c r="DG5" s="28" t="s">
        <v>725</v>
      </c>
      <c r="DH5" s="28" t="s">
        <v>728</v>
      </c>
      <c r="DJ5" s="24" t="s">
        <v>750</v>
      </c>
      <c r="DK5" s="30">
        <f>SUM(BH5:BH8)</f>
        <v>6</v>
      </c>
      <c r="DL5" s="28">
        <f>IFERROR(SUM(BH39:BH42)/DK5,"NA")</f>
        <v>0</v>
      </c>
      <c r="DM5" s="28" t="s">
        <v>726</v>
      </c>
      <c r="DN5" s="28" t="s">
        <v>728</v>
      </c>
      <c r="DP5" s="24" t="s">
        <v>750</v>
      </c>
      <c r="DQ5" s="51">
        <f>Exposure_Path_analytics!AD5</f>
        <v>72</v>
      </c>
      <c r="DR5" s="52">
        <f t="shared" ref="DR5:DR11" si="1">SUM(BU5,BJ5,CA5,CG5,CM5,CS5,CY5,DE5,DK5)</f>
        <v>72</v>
      </c>
    </row>
    <row r="6" spans="1:122">
      <c r="B6" s="24" t="s">
        <v>750</v>
      </c>
      <c r="C6" s="24" t="s">
        <v>320</v>
      </c>
      <c r="D6" s="24">
        <f>COUNTIFS(Database!L$2:L$783,$B$2,Database!W$2:W$783,C6)</f>
        <v>1</v>
      </c>
      <c r="E6" s="24">
        <f t="shared" ref="E6:E37" si="2">IFERROR(D40/D6,"NA")</f>
        <v>0</v>
      </c>
      <c r="F6" s="24" t="s">
        <v>747</v>
      </c>
      <c r="G6" s="24" t="s">
        <v>719</v>
      </c>
      <c r="H6" s="24" t="s">
        <v>706</v>
      </c>
      <c r="J6" s="24" t="s">
        <v>750</v>
      </c>
      <c r="K6" s="24" t="s">
        <v>320</v>
      </c>
      <c r="L6" s="24">
        <f>COUNTIFS(Database!L$2:L$783,$J$2,Database!W$2:W$783,K6)</f>
        <v>2</v>
      </c>
      <c r="M6" s="24">
        <f t="shared" ref="M6:M37" si="3">IFERROR(L40/L6,"NA")</f>
        <v>0</v>
      </c>
      <c r="N6" s="24" t="s">
        <v>747</v>
      </c>
      <c r="O6" s="24" t="s">
        <v>720</v>
      </c>
      <c r="P6" s="24" t="s">
        <v>706</v>
      </c>
      <c r="R6" s="24" t="s">
        <v>750</v>
      </c>
      <c r="S6" s="24" t="s">
        <v>320</v>
      </c>
      <c r="T6" s="24">
        <f>COUNTIFS(Database!L$2:L$783,$R$2,Database!W$2:W$783,S6)</f>
        <v>3</v>
      </c>
      <c r="U6" s="24">
        <f t="shared" ref="U6:U37" si="4">IFERROR(T40/T6,"NA")</f>
        <v>0.66666666666666663</v>
      </c>
      <c r="V6" s="24" t="s">
        <v>747</v>
      </c>
      <c r="W6" s="24" t="s">
        <v>721</v>
      </c>
      <c r="X6" s="24" t="s">
        <v>706</v>
      </c>
      <c r="Z6" s="24" t="s">
        <v>750</v>
      </c>
      <c r="AA6" s="24" t="s">
        <v>320</v>
      </c>
      <c r="AB6" s="24">
        <f>COUNTIFS(Database!L$2:L$783,$Z$2,Database!W$2:W$783,AA6)</f>
        <v>13</v>
      </c>
      <c r="AC6" s="28">
        <f t="shared" ref="AC6:AC9" si="5">IFERROR(AB40/AB6,"NA")</f>
        <v>0.38461538461538464</v>
      </c>
      <c r="AD6" s="24" t="s">
        <v>747</v>
      </c>
      <c r="AE6" s="24" t="s">
        <v>722</v>
      </c>
      <c r="AF6" s="24" t="s">
        <v>706</v>
      </c>
      <c r="AH6" s="24" t="s">
        <v>750</v>
      </c>
      <c r="AI6" s="24" t="s">
        <v>320</v>
      </c>
      <c r="AJ6" s="24">
        <f>COUNTIFS(Database!L$2:L$783,$AH$2,Database!W$2:W$783,AI6)</f>
        <v>0</v>
      </c>
      <c r="AK6" s="28" t="str">
        <f t="shared" ref="AK6:AK37" si="6">IFERROR(AJ40/AJ6,"NA")</f>
        <v>NA</v>
      </c>
      <c r="AL6" s="24" t="s">
        <v>748</v>
      </c>
      <c r="AM6" s="24" t="s">
        <v>723</v>
      </c>
      <c r="AN6" s="24" t="s">
        <v>706</v>
      </c>
      <c r="AP6" s="24" t="s">
        <v>750</v>
      </c>
      <c r="AQ6" s="24" t="s">
        <v>320</v>
      </c>
      <c r="AR6" s="24">
        <f>COUNTIFS(Database!L$2:L$783,$AP$2,Database!W$2:W$783,AQ6)</f>
        <v>9</v>
      </c>
      <c r="AS6" s="24">
        <f>IFERROR(AR40/AR6,"NA")</f>
        <v>0.22222222222222221</v>
      </c>
      <c r="AT6" s="24" t="s">
        <v>748</v>
      </c>
      <c r="AU6" s="24" t="s">
        <v>724</v>
      </c>
      <c r="AV6" s="24" t="s">
        <v>706</v>
      </c>
      <c r="AX6" s="24" t="s">
        <v>750</v>
      </c>
      <c r="AY6" s="24" t="s">
        <v>320</v>
      </c>
      <c r="AZ6" s="24">
        <f>COUNTIFS(Database!L$2:L$783,$AX$2,Database!W$2:W$783,AY6)</f>
        <v>2</v>
      </c>
      <c r="BA6" s="28">
        <f t="shared" ref="BA6:BA37" si="7">IFERROR(AZ40/AZ6,"NA")</f>
        <v>1</v>
      </c>
      <c r="BB6" s="24" t="s">
        <v>748</v>
      </c>
      <c r="BC6" s="24" t="s">
        <v>725</v>
      </c>
      <c r="BD6" s="24" t="s">
        <v>706</v>
      </c>
      <c r="BF6" s="24" t="s">
        <v>750</v>
      </c>
      <c r="BG6" s="24" t="s">
        <v>320</v>
      </c>
      <c r="BH6" s="24">
        <f>COUNTIFS(Database!L$2:L$783,$BF$2,Database!W$2:W$783,BG6)</f>
        <v>6</v>
      </c>
      <c r="BI6" s="28">
        <f t="shared" ref="BI6:BI37" si="8">IFERROR(BH40/BH6,"NA")</f>
        <v>0</v>
      </c>
      <c r="BJ6" s="24" t="s">
        <v>748</v>
      </c>
      <c r="BK6" s="24" t="s">
        <v>726</v>
      </c>
      <c r="BL6" s="24" t="s">
        <v>706</v>
      </c>
      <c r="BN6" s="24" t="s">
        <v>750</v>
      </c>
      <c r="BO6" s="24" t="s">
        <v>320</v>
      </c>
      <c r="BP6" s="47">
        <f>Exposure_Path_analytics!D6</f>
        <v>36</v>
      </c>
      <c r="BQ6" s="45">
        <f t="shared" si="0"/>
        <v>36</v>
      </c>
      <c r="BT6" s="23" t="s">
        <v>751</v>
      </c>
      <c r="BU6" s="23">
        <f>SUM(D9:D15)</f>
        <v>9</v>
      </c>
      <c r="BV6" s="29">
        <f>IFERROR(SUM(D43:D49)/BU6,"NA")</f>
        <v>0.66666666666666663</v>
      </c>
      <c r="BW6" s="29" t="s">
        <v>719</v>
      </c>
      <c r="BX6" s="29" t="s">
        <v>727</v>
      </c>
      <c r="BZ6" s="23" t="s">
        <v>751</v>
      </c>
      <c r="CA6" s="23">
        <f>SUM(L9:L15)</f>
        <v>7</v>
      </c>
      <c r="CB6" s="29">
        <f>IFERROR(SUM(L43:L49)/CA6,"NA")</f>
        <v>0.2857142857142857</v>
      </c>
      <c r="CC6" s="29" t="s">
        <v>720</v>
      </c>
      <c r="CD6" s="29" t="s">
        <v>727</v>
      </c>
      <c r="CF6" s="23" t="s">
        <v>751</v>
      </c>
      <c r="CG6" s="23">
        <f>SUM(T9:T15)</f>
        <v>10</v>
      </c>
      <c r="CH6" s="29">
        <f>IFERROR(SUM(T43:T49)/CG6,"NA")</f>
        <v>0.4</v>
      </c>
      <c r="CI6" s="29" t="s">
        <v>721</v>
      </c>
      <c r="CJ6" s="29" t="s">
        <v>727</v>
      </c>
      <c r="CL6" s="23" t="s">
        <v>751</v>
      </c>
      <c r="CM6" s="23">
        <f>SUM(AB9:AB15)</f>
        <v>43</v>
      </c>
      <c r="CN6" s="29">
        <f>IFERROR(SUM(AB43:AB49)/CM6,"NA")</f>
        <v>0.67441860465116277</v>
      </c>
      <c r="CO6" s="29" t="s">
        <v>722</v>
      </c>
      <c r="CP6" s="29" t="s">
        <v>727</v>
      </c>
      <c r="CR6" s="23" t="s">
        <v>751</v>
      </c>
      <c r="CS6" s="23">
        <f>SUM(AJ9:AJ15)</f>
        <v>10</v>
      </c>
      <c r="CT6" s="29">
        <f>IFERROR(SUM(AJ43:AJ49)/CS6,"NA")</f>
        <v>0</v>
      </c>
      <c r="CU6" s="29" t="s">
        <v>723</v>
      </c>
      <c r="CV6" s="29" t="s">
        <v>728</v>
      </c>
      <c r="CX6" s="23" t="s">
        <v>751</v>
      </c>
      <c r="CY6" s="31">
        <f>SUM(AR9:AR15)</f>
        <v>0</v>
      </c>
      <c r="CZ6" s="29" t="str">
        <f>IFERROR(SUM(AR43:AR49)/CY6,"NA")</f>
        <v>NA</v>
      </c>
      <c r="DA6" s="29" t="s">
        <v>724</v>
      </c>
      <c r="DB6" s="29" t="s">
        <v>728</v>
      </c>
      <c r="DD6" s="23" t="s">
        <v>751</v>
      </c>
      <c r="DE6" s="31">
        <f>SUM(AZ9:AZ15)</f>
        <v>6</v>
      </c>
      <c r="DF6" s="29">
        <f>IFERROR(SUM(AZ43:AZ49)/DE6,"NA")</f>
        <v>1</v>
      </c>
      <c r="DG6" s="29" t="s">
        <v>725</v>
      </c>
      <c r="DH6" s="29" t="s">
        <v>728</v>
      </c>
      <c r="DJ6" s="23" t="s">
        <v>751</v>
      </c>
      <c r="DK6" s="31">
        <f>SUM(BH9:BH15)</f>
        <v>15</v>
      </c>
      <c r="DL6" s="29">
        <f>IFERROR(SUM(BH43:BH49)/DK6,"NA")</f>
        <v>0.66666666666666663</v>
      </c>
      <c r="DM6" s="29" t="s">
        <v>726</v>
      </c>
      <c r="DN6" s="29" t="s">
        <v>728</v>
      </c>
      <c r="DP6" s="23" t="s">
        <v>751</v>
      </c>
      <c r="DQ6" s="53">
        <f>Exposure_Path_analytics!AD6</f>
        <v>100</v>
      </c>
      <c r="DR6" s="54">
        <f t="shared" si="1"/>
        <v>100</v>
      </c>
    </row>
    <row r="7" spans="1:122">
      <c r="B7" s="24" t="s">
        <v>750</v>
      </c>
      <c r="C7" s="24" t="s">
        <v>319</v>
      </c>
      <c r="D7" s="24">
        <f>COUNTIFS(Database!L$2:L$783,$B$2,Database!W$2:W$783,C7)</f>
        <v>2</v>
      </c>
      <c r="E7" s="24">
        <f t="shared" si="2"/>
        <v>0.5</v>
      </c>
      <c r="F7" s="24" t="s">
        <v>747</v>
      </c>
      <c r="G7" s="24" t="s">
        <v>719</v>
      </c>
      <c r="H7" s="24" t="s">
        <v>706</v>
      </c>
      <c r="J7" s="24" t="s">
        <v>750</v>
      </c>
      <c r="K7" s="24" t="s">
        <v>319</v>
      </c>
      <c r="L7" s="24">
        <f>COUNTIFS(Database!L$2:L$783,$J$2,Database!W$2:W$783,K7)</f>
        <v>0</v>
      </c>
      <c r="M7" s="24" t="str">
        <f t="shared" si="3"/>
        <v>NA</v>
      </c>
      <c r="N7" s="24" t="s">
        <v>747</v>
      </c>
      <c r="O7" s="24" t="s">
        <v>720</v>
      </c>
      <c r="P7" s="24" t="s">
        <v>706</v>
      </c>
      <c r="R7" s="24" t="s">
        <v>750</v>
      </c>
      <c r="S7" s="24" t="s">
        <v>319</v>
      </c>
      <c r="T7" s="24">
        <f>COUNTIFS(Database!L$2:L$783,$R$2,Database!W$2:W$783,S7)</f>
        <v>2</v>
      </c>
      <c r="U7" s="24">
        <f t="shared" si="4"/>
        <v>0.5</v>
      </c>
      <c r="V7" s="24" t="s">
        <v>747</v>
      </c>
      <c r="W7" s="24" t="s">
        <v>721</v>
      </c>
      <c r="X7" s="24" t="s">
        <v>706</v>
      </c>
      <c r="Z7" s="24" t="s">
        <v>750</v>
      </c>
      <c r="AA7" s="24" t="s">
        <v>319</v>
      </c>
      <c r="AB7" s="24">
        <f>COUNTIFS(Database!L$2:L$783,$Z$2,Database!W$2:W$783,AA7)</f>
        <v>0</v>
      </c>
      <c r="AC7" s="28" t="str">
        <f t="shared" si="5"/>
        <v>NA</v>
      </c>
      <c r="AD7" s="24" t="s">
        <v>747</v>
      </c>
      <c r="AE7" s="24" t="s">
        <v>722</v>
      </c>
      <c r="AF7" s="24" t="s">
        <v>706</v>
      </c>
      <c r="AH7" s="24" t="s">
        <v>750</v>
      </c>
      <c r="AI7" s="24" t="s">
        <v>319</v>
      </c>
      <c r="AJ7" s="24">
        <f>COUNTIFS(Database!L$2:L$783,$AH$2,Database!W$2:W$783,AI7)</f>
        <v>8</v>
      </c>
      <c r="AK7" s="28">
        <f t="shared" si="6"/>
        <v>0.375</v>
      </c>
      <c r="AL7" s="24" t="s">
        <v>748</v>
      </c>
      <c r="AM7" s="24" t="s">
        <v>723</v>
      </c>
      <c r="AN7" s="24" t="s">
        <v>706</v>
      </c>
      <c r="AP7" s="24" t="s">
        <v>750</v>
      </c>
      <c r="AQ7" s="24" t="s">
        <v>319</v>
      </c>
      <c r="AR7" s="24">
        <f>COUNTIFS(Database!L$2:L$783,$AP$2,Database!W$2:W$783,AQ7)</f>
        <v>14</v>
      </c>
      <c r="AS7" s="24">
        <f t="shared" ref="AS7:AS37" si="9">IFERROR(AR41/AR7,"NA")</f>
        <v>0</v>
      </c>
      <c r="AT7" s="24" t="s">
        <v>748</v>
      </c>
      <c r="AU7" s="24" t="s">
        <v>724</v>
      </c>
      <c r="AV7" s="24" t="s">
        <v>706</v>
      </c>
      <c r="AX7" s="24" t="s">
        <v>750</v>
      </c>
      <c r="AY7" s="24" t="s">
        <v>319</v>
      </c>
      <c r="AZ7" s="24">
        <f>COUNTIFS(Database!L$2:L$783,$AX$2,Database!W$2:W$783,AY7)</f>
        <v>0</v>
      </c>
      <c r="BA7" s="28" t="str">
        <f t="shared" si="7"/>
        <v>NA</v>
      </c>
      <c r="BB7" s="24" t="s">
        <v>748</v>
      </c>
      <c r="BC7" s="24" t="s">
        <v>725</v>
      </c>
      <c r="BD7" s="24" t="s">
        <v>706</v>
      </c>
      <c r="BF7" s="24" t="s">
        <v>750</v>
      </c>
      <c r="BG7" s="24" t="s">
        <v>319</v>
      </c>
      <c r="BH7" s="24">
        <f>COUNTIFS(Database!L$2:L$783,$BF$2,Database!W$2:W$783,BG7)</f>
        <v>0</v>
      </c>
      <c r="BI7" s="28" t="str">
        <f t="shared" si="8"/>
        <v>NA</v>
      </c>
      <c r="BJ7" s="24" t="s">
        <v>748</v>
      </c>
      <c r="BK7" s="24" t="s">
        <v>726</v>
      </c>
      <c r="BL7" s="24" t="s">
        <v>706</v>
      </c>
      <c r="BN7" s="24" t="s">
        <v>750</v>
      </c>
      <c r="BO7" s="24" t="s">
        <v>319</v>
      </c>
      <c r="BP7" s="47">
        <f>Exposure_Path_analytics!D7</f>
        <v>26</v>
      </c>
      <c r="BQ7" s="45">
        <f t="shared" si="0"/>
        <v>26</v>
      </c>
      <c r="BT7" s="24" t="s">
        <v>752</v>
      </c>
      <c r="BU7" s="24">
        <f>SUM(D16:D19)</f>
        <v>2</v>
      </c>
      <c r="BV7" s="28">
        <f>IFERROR(SUM(D50:D53)/BU7,"NA")</f>
        <v>0.5</v>
      </c>
      <c r="BW7" s="28" t="s">
        <v>719</v>
      </c>
      <c r="BX7" s="28" t="s">
        <v>727</v>
      </c>
      <c r="BZ7" s="24" t="s">
        <v>752</v>
      </c>
      <c r="CA7" s="24">
        <f>SUM(L16:L19)</f>
        <v>2</v>
      </c>
      <c r="CB7" s="28">
        <f>IFERROR(SUM(L50:L53)/CA7,"NA")</f>
        <v>0.5</v>
      </c>
      <c r="CC7" s="28" t="s">
        <v>720</v>
      </c>
      <c r="CD7" s="28" t="s">
        <v>727</v>
      </c>
      <c r="CF7" s="24" t="s">
        <v>752</v>
      </c>
      <c r="CG7" s="24">
        <f>SUM(T16:T19)</f>
        <v>2</v>
      </c>
      <c r="CH7" s="28">
        <f>IFERROR(SUM(T50:T53)/CG7,"NA")</f>
        <v>0</v>
      </c>
      <c r="CI7" s="28" t="s">
        <v>721</v>
      </c>
      <c r="CJ7" s="28" t="s">
        <v>727</v>
      </c>
      <c r="CL7" s="24" t="s">
        <v>752</v>
      </c>
      <c r="CM7" s="24">
        <f>SUM(AB16:AB19)</f>
        <v>6</v>
      </c>
      <c r="CN7" s="28">
        <f>IFERROR(SUM(AB50:AB53)/CM7,"NA")</f>
        <v>0.33333333333333331</v>
      </c>
      <c r="CO7" s="28" t="s">
        <v>722</v>
      </c>
      <c r="CP7" s="28" t="s">
        <v>727</v>
      </c>
      <c r="CR7" s="24" t="s">
        <v>752</v>
      </c>
      <c r="CS7" s="24">
        <f>SUM(AJ16:AJ19)</f>
        <v>12</v>
      </c>
      <c r="CT7" s="28">
        <f>IFERROR(SUM(AJ50:AJ53)/CS7,"NA")</f>
        <v>8.3333333333333329E-2</v>
      </c>
      <c r="CU7" s="28" t="s">
        <v>723</v>
      </c>
      <c r="CV7" s="28" t="s">
        <v>728</v>
      </c>
      <c r="CX7" s="24" t="s">
        <v>752</v>
      </c>
      <c r="CY7" s="30">
        <f>SUM(AR16:AR19)</f>
        <v>0</v>
      </c>
      <c r="CZ7" s="28" t="str">
        <f>IFERROR(SUM(AR50:AR53)/CY7,"NA")</f>
        <v>NA</v>
      </c>
      <c r="DA7" s="28" t="s">
        <v>724</v>
      </c>
      <c r="DB7" s="28" t="s">
        <v>728</v>
      </c>
      <c r="DD7" s="24" t="s">
        <v>752</v>
      </c>
      <c r="DE7" s="30">
        <f>SUM(AZ16:AZ19)</f>
        <v>0</v>
      </c>
      <c r="DF7" s="28" t="str">
        <f>IFERROR(SUM(AZ50:AZ53)/DE7,"NA")</f>
        <v>NA</v>
      </c>
      <c r="DG7" s="28" t="s">
        <v>725</v>
      </c>
      <c r="DH7" s="28" t="s">
        <v>728</v>
      </c>
      <c r="DJ7" s="24" t="s">
        <v>752</v>
      </c>
      <c r="DK7" s="30">
        <f>SUM(BH16:BH19)</f>
        <v>0</v>
      </c>
      <c r="DL7" s="28" t="str">
        <f>IFERROR(SUM(BH50:BH53)/DK7,"NA")</f>
        <v>NA</v>
      </c>
      <c r="DM7" s="28" t="s">
        <v>726</v>
      </c>
      <c r="DN7" s="28" t="s">
        <v>728</v>
      </c>
      <c r="DP7" s="24" t="s">
        <v>752</v>
      </c>
      <c r="DQ7" s="51">
        <f>Exposure_Path_analytics!AD7</f>
        <v>24</v>
      </c>
      <c r="DR7" s="52">
        <f t="shared" si="1"/>
        <v>24</v>
      </c>
    </row>
    <row r="8" spans="1:122">
      <c r="B8" s="24" t="s">
        <v>750</v>
      </c>
      <c r="C8" s="24" t="s">
        <v>322</v>
      </c>
      <c r="D8" s="24">
        <f>COUNTIFS(Database!L$2:L$783,$B$2,Database!W$2:W$783,C8)</f>
        <v>2</v>
      </c>
      <c r="E8" s="24">
        <f t="shared" si="2"/>
        <v>1</v>
      </c>
      <c r="F8" s="24" t="s">
        <v>747</v>
      </c>
      <c r="G8" s="24" t="s">
        <v>719</v>
      </c>
      <c r="H8" s="24" t="s">
        <v>706</v>
      </c>
      <c r="J8" s="24" t="s">
        <v>750</v>
      </c>
      <c r="K8" s="24" t="s">
        <v>322</v>
      </c>
      <c r="L8" s="24">
        <f>COUNTIFS(Database!L$2:L$783,$J$2,Database!W$2:W$783,K8)</f>
        <v>0</v>
      </c>
      <c r="M8" s="24" t="str">
        <f t="shared" si="3"/>
        <v>NA</v>
      </c>
      <c r="N8" s="24" t="s">
        <v>747</v>
      </c>
      <c r="O8" s="24" t="s">
        <v>720</v>
      </c>
      <c r="P8" s="24" t="s">
        <v>706</v>
      </c>
      <c r="R8" s="24" t="s">
        <v>750</v>
      </c>
      <c r="S8" s="24" t="s">
        <v>322</v>
      </c>
      <c r="T8" s="24">
        <f>COUNTIFS(Database!L$2:L$783,$R$2,Database!W$2:W$783,S8)</f>
        <v>2</v>
      </c>
      <c r="U8" s="24">
        <f t="shared" si="4"/>
        <v>1</v>
      </c>
      <c r="V8" s="24" t="s">
        <v>747</v>
      </c>
      <c r="W8" s="24" t="s">
        <v>721</v>
      </c>
      <c r="X8" s="24" t="s">
        <v>706</v>
      </c>
      <c r="Z8" s="24" t="s">
        <v>750</v>
      </c>
      <c r="AA8" s="24" t="s">
        <v>322</v>
      </c>
      <c r="AB8" s="24">
        <f>COUNTIFS(Database!L$2:L$783,$Z$2,Database!W$2:W$783,AA8)</f>
        <v>0</v>
      </c>
      <c r="AC8" s="28" t="str">
        <f t="shared" si="5"/>
        <v>NA</v>
      </c>
      <c r="AD8" s="24" t="s">
        <v>747</v>
      </c>
      <c r="AE8" s="24" t="s">
        <v>722</v>
      </c>
      <c r="AF8" s="24" t="s">
        <v>706</v>
      </c>
      <c r="AH8" s="24" t="s">
        <v>750</v>
      </c>
      <c r="AI8" s="24" t="s">
        <v>322</v>
      </c>
      <c r="AJ8" s="24">
        <f>COUNTIFS(Database!L$2:L$783,$AH$2,Database!W$2:W$783,AI8)</f>
        <v>0</v>
      </c>
      <c r="AK8" s="28" t="str">
        <f t="shared" si="6"/>
        <v>NA</v>
      </c>
      <c r="AL8" s="24" t="s">
        <v>748</v>
      </c>
      <c r="AM8" s="24" t="s">
        <v>723</v>
      </c>
      <c r="AN8" s="24" t="s">
        <v>706</v>
      </c>
      <c r="AP8" s="24" t="s">
        <v>750</v>
      </c>
      <c r="AQ8" s="24" t="s">
        <v>322</v>
      </c>
      <c r="AR8" s="24">
        <f>COUNTIFS(Database!L$2:L$783,$AP$2,Database!W$2:W$783,AQ8)</f>
        <v>0</v>
      </c>
      <c r="AS8" s="24" t="str">
        <f t="shared" si="9"/>
        <v>NA</v>
      </c>
      <c r="AT8" s="24" t="s">
        <v>748</v>
      </c>
      <c r="AU8" s="24" t="s">
        <v>724</v>
      </c>
      <c r="AV8" s="24" t="s">
        <v>706</v>
      </c>
      <c r="AX8" s="24" t="s">
        <v>750</v>
      </c>
      <c r="AY8" s="24" t="s">
        <v>322</v>
      </c>
      <c r="AZ8" s="24">
        <f>COUNTIFS(Database!L$2:L$783,$AX$2,Database!W$2:W$783,AY8)</f>
        <v>0</v>
      </c>
      <c r="BA8" s="28" t="str">
        <f t="shared" si="7"/>
        <v>NA</v>
      </c>
      <c r="BB8" s="24" t="s">
        <v>748</v>
      </c>
      <c r="BC8" s="24" t="s">
        <v>725</v>
      </c>
      <c r="BD8" s="24" t="s">
        <v>706</v>
      </c>
      <c r="BF8" s="24" t="s">
        <v>750</v>
      </c>
      <c r="BG8" s="24" t="s">
        <v>322</v>
      </c>
      <c r="BH8" s="24">
        <f>COUNTIFS(Database!L$2:L$783,$BF$2,Database!W$2:W$783,BG8)</f>
        <v>0</v>
      </c>
      <c r="BI8" s="28" t="str">
        <f t="shared" si="8"/>
        <v>NA</v>
      </c>
      <c r="BJ8" s="24" t="s">
        <v>748</v>
      </c>
      <c r="BK8" s="24" t="s">
        <v>726</v>
      </c>
      <c r="BL8" s="24" t="s">
        <v>706</v>
      </c>
      <c r="BN8" s="24" t="s">
        <v>750</v>
      </c>
      <c r="BO8" s="24" t="s">
        <v>322</v>
      </c>
      <c r="BP8" s="47">
        <f>Exposure_Path_analytics!D8</f>
        <v>4</v>
      </c>
      <c r="BQ8" s="45">
        <f t="shared" si="0"/>
        <v>4</v>
      </c>
      <c r="BT8" s="23" t="s">
        <v>315</v>
      </c>
      <c r="BU8" s="23">
        <f>SUM(D20:D24)</f>
        <v>27</v>
      </c>
      <c r="BV8" s="29">
        <f>IFERROR(SUM(D54:D58)/BU8,"NA")</f>
        <v>0</v>
      </c>
      <c r="BW8" s="29" t="s">
        <v>719</v>
      </c>
      <c r="BX8" s="29" t="s">
        <v>727</v>
      </c>
      <c r="BZ8" s="23" t="s">
        <v>315</v>
      </c>
      <c r="CA8" s="23">
        <f>SUM(L20:L24)</f>
        <v>11</v>
      </c>
      <c r="CB8" s="29">
        <f>IFERROR(SUM(L54:L58)/CA8,"NA")</f>
        <v>0</v>
      </c>
      <c r="CC8" s="29" t="s">
        <v>720</v>
      </c>
      <c r="CD8" s="29" t="s">
        <v>727</v>
      </c>
      <c r="CF8" s="23" t="s">
        <v>315</v>
      </c>
      <c r="CG8" s="23">
        <f>SUM(T20:T24)</f>
        <v>7</v>
      </c>
      <c r="CH8" s="29">
        <f>IFERROR(SUM(T54:T58)/CG8,"NA")</f>
        <v>0.14285714285714285</v>
      </c>
      <c r="CI8" s="29" t="s">
        <v>721</v>
      </c>
      <c r="CJ8" s="29" t="s">
        <v>727</v>
      </c>
      <c r="CL8" s="23" t="s">
        <v>315</v>
      </c>
      <c r="CM8" s="23">
        <f>SUM(AB20:AB24)</f>
        <v>38</v>
      </c>
      <c r="CN8" s="29">
        <f>IFERROR(SUM(AB54:AB58)/CM8,"NA")</f>
        <v>0.23684210526315788</v>
      </c>
      <c r="CO8" s="29" t="s">
        <v>722</v>
      </c>
      <c r="CP8" s="29" t="s">
        <v>727</v>
      </c>
      <c r="CR8" s="23" t="s">
        <v>315</v>
      </c>
      <c r="CS8" s="23">
        <f>SUM(AJ20:AJ24)</f>
        <v>15</v>
      </c>
      <c r="CT8" s="29">
        <f>IFERROR(SUM(AJ54:AJ58)/CS8,"NA")</f>
        <v>0</v>
      </c>
      <c r="CU8" s="29" t="s">
        <v>723</v>
      </c>
      <c r="CV8" s="29" t="s">
        <v>728</v>
      </c>
      <c r="CX8" s="23" t="s">
        <v>315</v>
      </c>
      <c r="CY8" s="31">
        <f>SUM(AR20:AR24)</f>
        <v>7</v>
      </c>
      <c r="CZ8" s="29">
        <f>IFERROR(SUM(AR54:AR58)/CY8,"NA")</f>
        <v>0.2857142857142857</v>
      </c>
      <c r="DA8" s="29" t="s">
        <v>724</v>
      </c>
      <c r="DB8" s="29" t="s">
        <v>728</v>
      </c>
      <c r="DD8" s="23" t="s">
        <v>315</v>
      </c>
      <c r="DE8" s="31">
        <f>SUM(AZ20:AZ24)</f>
        <v>4</v>
      </c>
      <c r="DF8" s="29">
        <f>IFERROR(SUM(AZ54:AZ58)/DE8,"NA")</f>
        <v>0</v>
      </c>
      <c r="DG8" s="29" t="s">
        <v>725</v>
      </c>
      <c r="DH8" s="29" t="s">
        <v>728</v>
      </c>
      <c r="DJ8" s="23" t="s">
        <v>315</v>
      </c>
      <c r="DK8" s="31">
        <f>SUM(BH20:BH24)</f>
        <v>19</v>
      </c>
      <c r="DL8" s="29">
        <f>IFERROR(SUM(BH54:BH58)/DK8,"NA")</f>
        <v>0.47368421052631576</v>
      </c>
      <c r="DM8" s="29" t="s">
        <v>726</v>
      </c>
      <c r="DN8" s="29" t="s">
        <v>728</v>
      </c>
      <c r="DP8" s="23" t="s">
        <v>315</v>
      </c>
      <c r="DQ8" s="53">
        <f>Exposure_Path_analytics!AD8</f>
        <v>128</v>
      </c>
      <c r="DR8" s="54">
        <f t="shared" si="1"/>
        <v>128</v>
      </c>
    </row>
    <row r="9" spans="1:122">
      <c r="B9" s="23" t="s">
        <v>751</v>
      </c>
      <c r="C9" s="25" t="s">
        <v>323</v>
      </c>
      <c r="D9" s="25">
        <f>COUNTIFS(Database!L$2:L$783,$B$2,Database!W$2:W$783,C9)</f>
        <v>0</v>
      </c>
      <c r="E9" s="25" t="str">
        <f t="shared" si="2"/>
        <v>NA</v>
      </c>
      <c r="F9" s="25" t="s">
        <v>747</v>
      </c>
      <c r="G9" s="25" t="s">
        <v>719</v>
      </c>
      <c r="H9" s="25" t="s">
        <v>706</v>
      </c>
      <c r="J9" s="23" t="s">
        <v>751</v>
      </c>
      <c r="K9" s="25" t="s">
        <v>323</v>
      </c>
      <c r="L9" s="25">
        <f>COUNTIFS(Database!L$2:L$783,$J$2,Database!W$2:W$783,K9)</f>
        <v>1</v>
      </c>
      <c r="M9" s="25">
        <f t="shared" si="3"/>
        <v>0</v>
      </c>
      <c r="N9" s="25" t="s">
        <v>747</v>
      </c>
      <c r="O9" s="25" t="s">
        <v>720</v>
      </c>
      <c r="P9" s="25" t="s">
        <v>706</v>
      </c>
      <c r="R9" s="23" t="s">
        <v>751</v>
      </c>
      <c r="S9" s="25" t="s">
        <v>323</v>
      </c>
      <c r="T9" s="25">
        <f>COUNTIFS(Database!L$2:L$783,$R$2,Database!W$2:W$783,S9)</f>
        <v>4</v>
      </c>
      <c r="U9" s="25">
        <f t="shared" si="4"/>
        <v>0.75</v>
      </c>
      <c r="V9" s="25" t="s">
        <v>747</v>
      </c>
      <c r="W9" s="25" t="s">
        <v>721</v>
      </c>
      <c r="X9" s="25" t="s">
        <v>706</v>
      </c>
      <c r="Z9" s="23" t="s">
        <v>751</v>
      </c>
      <c r="AA9" s="25" t="s">
        <v>323</v>
      </c>
      <c r="AB9" s="25">
        <f>COUNTIFS(Database!L$2:L$783,$Z$2,Database!W$2:W$783,AA9)</f>
        <v>11</v>
      </c>
      <c r="AC9" s="36">
        <f t="shared" si="5"/>
        <v>0.63636363636363635</v>
      </c>
      <c r="AD9" s="25" t="s">
        <v>747</v>
      </c>
      <c r="AE9" s="25" t="s">
        <v>722</v>
      </c>
      <c r="AF9" s="25" t="s">
        <v>706</v>
      </c>
      <c r="AH9" s="23" t="s">
        <v>751</v>
      </c>
      <c r="AI9" s="25" t="s">
        <v>323</v>
      </c>
      <c r="AJ9" s="25">
        <f>COUNTIFS(Database!L$2:L$783,$AH$2,Database!W$2:W$783,AI9)</f>
        <v>4</v>
      </c>
      <c r="AK9" s="36">
        <f t="shared" si="6"/>
        <v>0</v>
      </c>
      <c r="AL9" s="25" t="s">
        <v>748</v>
      </c>
      <c r="AM9" s="25" t="s">
        <v>723</v>
      </c>
      <c r="AN9" s="25" t="s">
        <v>706</v>
      </c>
      <c r="AP9" s="23" t="s">
        <v>751</v>
      </c>
      <c r="AQ9" s="25" t="s">
        <v>323</v>
      </c>
      <c r="AR9" s="25">
        <f>COUNTIFS(Database!L$2:L$783,$AP$2,Database!W$2:W$783,AQ9)</f>
        <v>0</v>
      </c>
      <c r="AS9" s="25" t="str">
        <f t="shared" si="9"/>
        <v>NA</v>
      </c>
      <c r="AT9" s="25" t="s">
        <v>748</v>
      </c>
      <c r="AU9" s="25" t="s">
        <v>724</v>
      </c>
      <c r="AV9" s="25" t="s">
        <v>706</v>
      </c>
      <c r="AX9" s="23" t="s">
        <v>751</v>
      </c>
      <c r="AY9" s="25" t="s">
        <v>323</v>
      </c>
      <c r="AZ9" s="25">
        <f>COUNTIFS(Database!L$2:L$783,$AX$2,Database!W$2:W$783,AY9)</f>
        <v>0</v>
      </c>
      <c r="BA9" s="36" t="str">
        <f t="shared" si="7"/>
        <v>NA</v>
      </c>
      <c r="BB9" s="25" t="s">
        <v>748</v>
      </c>
      <c r="BC9" s="25" t="s">
        <v>725</v>
      </c>
      <c r="BD9" s="25" t="s">
        <v>706</v>
      </c>
      <c r="BF9" s="23" t="s">
        <v>751</v>
      </c>
      <c r="BG9" s="25" t="s">
        <v>323</v>
      </c>
      <c r="BH9" s="25">
        <f>COUNTIFS(Database!L$2:L$783,$BF$2,Database!W$2:W$783,BG9)</f>
        <v>0</v>
      </c>
      <c r="BI9" s="36" t="str">
        <f t="shared" si="8"/>
        <v>NA</v>
      </c>
      <c r="BJ9" s="25" t="s">
        <v>748</v>
      </c>
      <c r="BK9" s="25" t="s">
        <v>726</v>
      </c>
      <c r="BL9" s="25" t="s">
        <v>706</v>
      </c>
      <c r="BN9" s="23" t="s">
        <v>751</v>
      </c>
      <c r="BO9" s="25" t="s">
        <v>323</v>
      </c>
      <c r="BP9" s="48">
        <f>Exposure_Path_analytics!D9</f>
        <v>20</v>
      </c>
      <c r="BQ9" s="46">
        <f t="shared" si="0"/>
        <v>20</v>
      </c>
      <c r="BT9" s="24" t="s">
        <v>753</v>
      </c>
      <c r="BU9" s="24">
        <f>SUM(D25:D27)</f>
        <v>1</v>
      </c>
      <c r="BV9" s="28">
        <f>IFERROR(SUM(D59:D61)/BU9,"NA")</f>
        <v>1</v>
      </c>
      <c r="BW9" s="28" t="s">
        <v>719</v>
      </c>
      <c r="BX9" s="28" t="s">
        <v>727</v>
      </c>
      <c r="BZ9" s="24" t="s">
        <v>753</v>
      </c>
      <c r="CA9" s="24">
        <f>SUM(L25:L27)</f>
        <v>20</v>
      </c>
      <c r="CB9" s="28">
        <f>IFERROR(SUM(L59:L61)/CA9,"NA")</f>
        <v>0.05</v>
      </c>
      <c r="CC9" s="28" t="s">
        <v>720</v>
      </c>
      <c r="CD9" s="28" t="s">
        <v>727</v>
      </c>
      <c r="CF9" s="24" t="s">
        <v>753</v>
      </c>
      <c r="CG9" s="24">
        <f>SUM(T25:T27)</f>
        <v>1</v>
      </c>
      <c r="CH9" s="28">
        <f>IFERROR(SUM(T59:T61)/CG9,"NA")</f>
        <v>1</v>
      </c>
      <c r="CI9" s="28" t="s">
        <v>721</v>
      </c>
      <c r="CJ9" s="28" t="s">
        <v>727</v>
      </c>
      <c r="CL9" s="24" t="s">
        <v>753</v>
      </c>
      <c r="CM9" s="24">
        <f>SUM(AB25:AB27)</f>
        <v>40</v>
      </c>
      <c r="CN9" s="28">
        <f>IFERROR(SUM(AB59:AB61)/CM9,"NA")</f>
        <v>0.4</v>
      </c>
      <c r="CO9" s="28" t="s">
        <v>722</v>
      </c>
      <c r="CP9" s="28" t="s">
        <v>727</v>
      </c>
      <c r="CR9" s="24" t="s">
        <v>753</v>
      </c>
      <c r="CS9" s="24">
        <f>SUM(AJ25:AJ27)</f>
        <v>12</v>
      </c>
      <c r="CT9" s="28">
        <f>IFERROR(SUM(AJ59:AJ61)/CS9,"NA")</f>
        <v>0.41666666666666669</v>
      </c>
      <c r="CU9" s="28" t="s">
        <v>723</v>
      </c>
      <c r="CV9" s="28" t="s">
        <v>728</v>
      </c>
      <c r="CX9" s="24" t="s">
        <v>753</v>
      </c>
      <c r="CY9" s="30">
        <f>SUM(AR25:AR27)</f>
        <v>26</v>
      </c>
      <c r="CZ9" s="28">
        <f>IFERROR(SUM(AR59:AR61)/CY9,"NA")</f>
        <v>0</v>
      </c>
      <c r="DA9" s="28" t="s">
        <v>724</v>
      </c>
      <c r="DB9" s="28" t="s">
        <v>728</v>
      </c>
      <c r="DD9" s="24" t="s">
        <v>753</v>
      </c>
      <c r="DE9" s="30">
        <f>SUM(AZ25:AZ27)</f>
        <v>0</v>
      </c>
      <c r="DF9" s="28" t="str">
        <f>IFERROR(SUM(AZ59:AZ61)/DE9,"NA")</f>
        <v>NA</v>
      </c>
      <c r="DG9" s="28" t="s">
        <v>725</v>
      </c>
      <c r="DH9" s="28" t="s">
        <v>728</v>
      </c>
      <c r="DJ9" s="24" t="s">
        <v>753</v>
      </c>
      <c r="DK9" s="30">
        <f>SUM(BH25:BH27)</f>
        <v>2</v>
      </c>
      <c r="DL9" s="28">
        <f>IFERROR(SUM(BH59:BH61)/DK9,"NA")</f>
        <v>0</v>
      </c>
      <c r="DM9" s="28" t="s">
        <v>726</v>
      </c>
      <c r="DN9" s="28" t="s">
        <v>728</v>
      </c>
      <c r="DP9" s="24" t="s">
        <v>753</v>
      </c>
      <c r="DQ9" s="51">
        <f>Exposure_Path_analytics!AD9</f>
        <v>102</v>
      </c>
      <c r="DR9" s="52">
        <f t="shared" si="1"/>
        <v>102</v>
      </c>
    </row>
    <row r="10" spans="1:122">
      <c r="B10" s="23" t="s">
        <v>751</v>
      </c>
      <c r="C10" s="25" t="s">
        <v>244</v>
      </c>
      <c r="D10" s="25">
        <f>COUNTIFS(Database!L$2:L$783,$B$2,Database!W$2:W$783,C10)</f>
        <v>0</v>
      </c>
      <c r="E10" s="25" t="str">
        <f>IFERROR(D44/D10,"NA")</f>
        <v>NA</v>
      </c>
      <c r="F10" s="25" t="s">
        <v>747</v>
      </c>
      <c r="G10" s="25" t="s">
        <v>719</v>
      </c>
      <c r="H10" s="25" t="s">
        <v>706</v>
      </c>
      <c r="J10" s="23" t="s">
        <v>751</v>
      </c>
      <c r="K10" s="25" t="s">
        <v>244</v>
      </c>
      <c r="L10" s="25">
        <f>COUNTIFS(Database!L$2:L$783,$J$2,Database!W$2:W$783,K10)</f>
        <v>0</v>
      </c>
      <c r="M10" s="25" t="str">
        <f t="shared" si="3"/>
        <v>NA</v>
      </c>
      <c r="N10" s="25" t="s">
        <v>747</v>
      </c>
      <c r="O10" s="25" t="s">
        <v>720</v>
      </c>
      <c r="P10" s="25" t="s">
        <v>706</v>
      </c>
      <c r="R10" s="23" t="s">
        <v>751</v>
      </c>
      <c r="S10" s="25" t="s">
        <v>244</v>
      </c>
      <c r="T10" s="25">
        <f>COUNTIFS(Database!L$2:L$783,$R$2,Database!W$2:W$783,S10)</f>
        <v>0</v>
      </c>
      <c r="U10" s="25" t="str">
        <f t="shared" si="4"/>
        <v>NA</v>
      </c>
      <c r="V10" s="25" t="s">
        <v>747</v>
      </c>
      <c r="W10" s="25" t="s">
        <v>721</v>
      </c>
      <c r="X10" s="25" t="s">
        <v>706</v>
      </c>
      <c r="Z10" s="23" t="s">
        <v>751</v>
      </c>
      <c r="AA10" s="25" t="s">
        <v>244</v>
      </c>
      <c r="AB10" s="25">
        <f>COUNTIFS(Database!L$2:L$783,$Z$2,Database!W$2:W$783,AA10)</f>
        <v>0</v>
      </c>
      <c r="AC10" s="36" t="str">
        <f>IFERROR(AB44/AB10,"NA")</f>
        <v>NA</v>
      </c>
      <c r="AD10" s="25" t="s">
        <v>747</v>
      </c>
      <c r="AE10" s="25" t="s">
        <v>722</v>
      </c>
      <c r="AF10" s="25" t="s">
        <v>706</v>
      </c>
      <c r="AH10" s="23" t="s">
        <v>751</v>
      </c>
      <c r="AI10" s="25" t="s">
        <v>244</v>
      </c>
      <c r="AJ10" s="25">
        <f>COUNTIFS(Database!L$2:L$783,$AH$2,Database!W$2:W$783,AI10)</f>
        <v>4</v>
      </c>
      <c r="AK10" s="36">
        <f t="shared" si="6"/>
        <v>0</v>
      </c>
      <c r="AL10" s="25" t="s">
        <v>748</v>
      </c>
      <c r="AM10" s="25" t="s">
        <v>723</v>
      </c>
      <c r="AN10" s="25" t="s">
        <v>706</v>
      </c>
      <c r="AP10" s="23" t="s">
        <v>751</v>
      </c>
      <c r="AQ10" s="25" t="s">
        <v>244</v>
      </c>
      <c r="AR10" s="25">
        <f>COUNTIFS(Database!L$2:L$783,$AP$2,Database!W$2:W$783,AQ10)</f>
        <v>0</v>
      </c>
      <c r="AS10" s="25" t="str">
        <f t="shared" si="9"/>
        <v>NA</v>
      </c>
      <c r="AT10" s="25" t="s">
        <v>748</v>
      </c>
      <c r="AU10" s="25" t="s">
        <v>724</v>
      </c>
      <c r="AV10" s="25" t="s">
        <v>706</v>
      </c>
      <c r="AX10" s="23" t="s">
        <v>751</v>
      </c>
      <c r="AY10" s="25" t="s">
        <v>244</v>
      </c>
      <c r="AZ10" s="25">
        <f>COUNTIFS(Database!L$2:L$783,$AX$2,Database!W$2:W$783,AY10)</f>
        <v>0</v>
      </c>
      <c r="BA10" s="36" t="str">
        <f t="shared" si="7"/>
        <v>NA</v>
      </c>
      <c r="BB10" s="25" t="s">
        <v>748</v>
      </c>
      <c r="BC10" s="25" t="s">
        <v>725</v>
      </c>
      <c r="BD10" s="25" t="s">
        <v>706</v>
      </c>
      <c r="BF10" s="23" t="s">
        <v>751</v>
      </c>
      <c r="BG10" s="25" t="s">
        <v>244</v>
      </c>
      <c r="BH10" s="25">
        <f>COUNTIFS(Database!L$2:L$783,$BF$2,Database!W$2:W$783,BG10)</f>
        <v>0</v>
      </c>
      <c r="BI10" s="36" t="str">
        <f t="shared" si="8"/>
        <v>NA</v>
      </c>
      <c r="BJ10" s="25" t="s">
        <v>748</v>
      </c>
      <c r="BK10" s="25" t="s">
        <v>726</v>
      </c>
      <c r="BL10" s="25" t="s">
        <v>706</v>
      </c>
      <c r="BN10" s="23" t="s">
        <v>751</v>
      </c>
      <c r="BO10" s="25" t="s">
        <v>244</v>
      </c>
      <c r="BP10" s="48">
        <f>Exposure_Path_analytics!D10</f>
        <v>4</v>
      </c>
      <c r="BQ10" s="46">
        <f t="shared" si="0"/>
        <v>4</v>
      </c>
      <c r="BT10" s="23" t="s">
        <v>754</v>
      </c>
      <c r="BU10" s="23">
        <f>SUM(D28:D32)</f>
        <v>23</v>
      </c>
      <c r="BV10" s="29">
        <f>IFERROR(SUM(D62:D66)/BU10,"NA")</f>
        <v>0.65217391304347827</v>
      </c>
      <c r="BW10" s="29" t="s">
        <v>719</v>
      </c>
      <c r="BX10" s="29" t="s">
        <v>727</v>
      </c>
      <c r="BZ10" s="23" t="s">
        <v>754</v>
      </c>
      <c r="CA10" s="23">
        <f>SUM(L28:L32)</f>
        <v>53</v>
      </c>
      <c r="CB10" s="29">
        <f>IFERROR(SUM(L62:L66)/CA10,"NA")</f>
        <v>0.35849056603773582</v>
      </c>
      <c r="CC10" s="29" t="s">
        <v>720</v>
      </c>
      <c r="CD10" s="29" t="s">
        <v>727</v>
      </c>
      <c r="CF10" s="23" t="s">
        <v>754</v>
      </c>
      <c r="CG10" s="23">
        <f>SUM(T28:T32)</f>
        <v>41</v>
      </c>
      <c r="CH10" s="29">
        <f>IFERROR(SUM(T62:T66)/CG10,"NA")</f>
        <v>0.51219512195121952</v>
      </c>
      <c r="CI10" s="29" t="s">
        <v>721</v>
      </c>
      <c r="CJ10" s="29" t="s">
        <v>727</v>
      </c>
      <c r="CL10" s="23" t="s">
        <v>754</v>
      </c>
      <c r="CM10" s="23">
        <f>SUM(AB28:AB32)</f>
        <v>78</v>
      </c>
      <c r="CN10" s="29">
        <f>IFERROR(SUM(AB62:AB66)/CM10,"NA")</f>
        <v>0.44871794871794873</v>
      </c>
      <c r="CO10" s="29" t="s">
        <v>722</v>
      </c>
      <c r="CP10" s="29" t="s">
        <v>727</v>
      </c>
      <c r="CR10" s="23" t="s">
        <v>754</v>
      </c>
      <c r="CS10" s="23">
        <f>SUM(AJ28:AJ32)</f>
        <v>46</v>
      </c>
      <c r="CT10" s="29">
        <f>IFERROR(SUM(AJ62:AJ66)/CS10,"NA")</f>
        <v>0.15217391304347827</v>
      </c>
      <c r="CU10" s="29" t="s">
        <v>723</v>
      </c>
      <c r="CV10" s="29" t="s">
        <v>728</v>
      </c>
      <c r="CX10" s="23" t="s">
        <v>754</v>
      </c>
      <c r="CY10" s="31">
        <f>SUM(AR28:AR32)</f>
        <v>38</v>
      </c>
      <c r="CZ10" s="29">
        <f>IFERROR(SUM(AR62:AR66)/CY10,"NA")</f>
        <v>0</v>
      </c>
      <c r="DA10" s="29" t="s">
        <v>724</v>
      </c>
      <c r="DB10" s="29" t="s">
        <v>728</v>
      </c>
      <c r="DD10" s="23" t="s">
        <v>754</v>
      </c>
      <c r="DE10" s="31">
        <f>SUM(AZ28:AZ32)</f>
        <v>18</v>
      </c>
      <c r="DF10" s="29">
        <f>IFERROR(SUM(AZ62:AZ66)/DE10,"NA")</f>
        <v>0.33333333333333331</v>
      </c>
      <c r="DG10" s="29" t="s">
        <v>725</v>
      </c>
      <c r="DH10" s="29" t="s">
        <v>728</v>
      </c>
      <c r="DJ10" s="23" t="s">
        <v>754</v>
      </c>
      <c r="DK10" s="31">
        <f>SUM(BH28:BH32)</f>
        <v>8</v>
      </c>
      <c r="DL10" s="29">
        <f>IFERROR(SUM(BH62:BH66)/DK10,"NA")</f>
        <v>0.25</v>
      </c>
      <c r="DM10" s="29" t="s">
        <v>726</v>
      </c>
      <c r="DN10" s="29" t="s">
        <v>728</v>
      </c>
      <c r="DP10" s="23" t="s">
        <v>754</v>
      </c>
      <c r="DQ10" s="53">
        <f>Exposure_Path_analytics!AD10</f>
        <v>305</v>
      </c>
      <c r="DR10" s="54">
        <f t="shared" si="1"/>
        <v>305</v>
      </c>
    </row>
    <row r="11" spans="1:122">
      <c r="B11" s="23" t="s">
        <v>751</v>
      </c>
      <c r="C11" s="25" t="s">
        <v>324</v>
      </c>
      <c r="D11" s="25">
        <f>COUNTIFS(Database!L$2:L$783,$B$2,Database!W$2:W$783,C11)</f>
        <v>0</v>
      </c>
      <c r="E11" s="25" t="str">
        <f t="shared" si="2"/>
        <v>NA</v>
      </c>
      <c r="F11" s="25" t="s">
        <v>747</v>
      </c>
      <c r="G11" s="25" t="s">
        <v>719</v>
      </c>
      <c r="H11" s="25" t="s">
        <v>706</v>
      </c>
      <c r="J11" s="23" t="s">
        <v>751</v>
      </c>
      <c r="K11" s="25" t="s">
        <v>324</v>
      </c>
      <c r="L11" s="25">
        <f>COUNTIFS(Database!L$2:L$783,$J$2,Database!W$2:W$783,K11)</f>
        <v>0</v>
      </c>
      <c r="M11" s="25" t="str">
        <f t="shared" si="3"/>
        <v>NA</v>
      </c>
      <c r="N11" s="25" t="s">
        <v>747</v>
      </c>
      <c r="O11" s="25" t="s">
        <v>720</v>
      </c>
      <c r="P11" s="25" t="s">
        <v>706</v>
      </c>
      <c r="R11" s="23" t="s">
        <v>751</v>
      </c>
      <c r="S11" s="25" t="s">
        <v>324</v>
      </c>
      <c r="T11" s="25">
        <f>COUNTIFS(Database!L$2:L$783,$R$2,Database!W$2:W$783,S11)</f>
        <v>0</v>
      </c>
      <c r="U11" s="25" t="str">
        <f t="shared" si="4"/>
        <v>NA</v>
      </c>
      <c r="V11" s="25" t="s">
        <v>747</v>
      </c>
      <c r="W11" s="25" t="s">
        <v>721</v>
      </c>
      <c r="X11" s="25" t="s">
        <v>706</v>
      </c>
      <c r="Z11" s="23" t="s">
        <v>751</v>
      </c>
      <c r="AA11" s="25" t="s">
        <v>324</v>
      </c>
      <c r="AB11" s="25">
        <f>COUNTIFS(Database!L$2:L$783,$Z$2,Database!W$2:W$783,AA11)</f>
        <v>3</v>
      </c>
      <c r="AC11" s="36">
        <f t="shared" ref="AC11:AC37" si="10">IFERROR(AB45/AB11,"NA")</f>
        <v>1</v>
      </c>
      <c r="AD11" s="25" t="s">
        <v>747</v>
      </c>
      <c r="AE11" s="25" t="s">
        <v>722</v>
      </c>
      <c r="AF11" s="25" t="s">
        <v>706</v>
      </c>
      <c r="AH11" s="23" t="s">
        <v>751</v>
      </c>
      <c r="AI11" s="25" t="s">
        <v>324</v>
      </c>
      <c r="AJ11" s="25">
        <f>COUNTIFS(Database!L$2:L$783,$AH$2,Database!W$2:W$783,AI11)</f>
        <v>0</v>
      </c>
      <c r="AK11" s="36" t="str">
        <f t="shared" si="6"/>
        <v>NA</v>
      </c>
      <c r="AL11" s="25" t="s">
        <v>748</v>
      </c>
      <c r="AM11" s="25" t="s">
        <v>723</v>
      </c>
      <c r="AN11" s="25" t="s">
        <v>706</v>
      </c>
      <c r="AP11" s="23" t="s">
        <v>751</v>
      </c>
      <c r="AQ11" s="25" t="s">
        <v>324</v>
      </c>
      <c r="AR11" s="25">
        <f>COUNTIFS(Database!L$2:L$783,$AP$2,Database!W$2:W$783,AQ11)</f>
        <v>0</v>
      </c>
      <c r="AS11" s="25" t="str">
        <f t="shared" si="9"/>
        <v>NA</v>
      </c>
      <c r="AT11" s="25" t="s">
        <v>748</v>
      </c>
      <c r="AU11" s="25" t="s">
        <v>724</v>
      </c>
      <c r="AV11" s="25" t="s">
        <v>706</v>
      </c>
      <c r="AX11" s="23" t="s">
        <v>751</v>
      </c>
      <c r="AY11" s="25" t="s">
        <v>324</v>
      </c>
      <c r="AZ11" s="25">
        <f>COUNTIFS(Database!L$2:L$783,$AX$2,Database!W$2:W$783,AY11)</f>
        <v>0</v>
      </c>
      <c r="BA11" s="36" t="str">
        <f t="shared" si="7"/>
        <v>NA</v>
      </c>
      <c r="BB11" s="25" t="s">
        <v>748</v>
      </c>
      <c r="BC11" s="25" t="s">
        <v>725</v>
      </c>
      <c r="BD11" s="25" t="s">
        <v>706</v>
      </c>
      <c r="BF11" s="23" t="s">
        <v>751</v>
      </c>
      <c r="BG11" s="25" t="s">
        <v>324</v>
      </c>
      <c r="BH11" s="25">
        <f>COUNTIFS(Database!L$2:L$783,$BF$2,Database!W$2:W$783,BG11)</f>
        <v>2</v>
      </c>
      <c r="BI11" s="36">
        <f t="shared" si="8"/>
        <v>0</v>
      </c>
      <c r="BJ11" s="25" t="s">
        <v>748</v>
      </c>
      <c r="BK11" s="25" t="s">
        <v>726</v>
      </c>
      <c r="BL11" s="25" t="s">
        <v>706</v>
      </c>
      <c r="BN11" s="23" t="s">
        <v>751</v>
      </c>
      <c r="BO11" s="25" t="s">
        <v>324</v>
      </c>
      <c r="BP11" s="48">
        <f>Exposure_Path_analytics!D11</f>
        <v>5</v>
      </c>
      <c r="BQ11" s="46">
        <f t="shared" si="0"/>
        <v>5</v>
      </c>
      <c r="BT11" s="24" t="s">
        <v>318</v>
      </c>
      <c r="BU11" s="24">
        <f>SUM(D33:D37)</f>
        <v>1</v>
      </c>
      <c r="BV11" s="28">
        <f>IFERROR(SUM(D67:D71)/BU11,"NA")</f>
        <v>1</v>
      </c>
      <c r="BW11" s="28" t="s">
        <v>719</v>
      </c>
      <c r="BX11" s="28" t="s">
        <v>727</v>
      </c>
      <c r="BZ11" s="24" t="s">
        <v>318</v>
      </c>
      <c r="CA11" s="24">
        <f>SUM(L33:L37)</f>
        <v>24</v>
      </c>
      <c r="CB11" s="28">
        <f>IFERROR(SUM(L67:L71)/CA11,"NA")</f>
        <v>8.3333333333333329E-2</v>
      </c>
      <c r="CC11" s="28" t="s">
        <v>720</v>
      </c>
      <c r="CD11" s="28" t="s">
        <v>727</v>
      </c>
      <c r="CF11" s="24" t="s">
        <v>318</v>
      </c>
      <c r="CG11" s="24">
        <f>SUM(T33:T37)</f>
        <v>1</v>
      </c>
      <c r="CH11" s="28">
        <f>IFERROR(SUM(T67:T71)/CG11,"NA")</f>
        <v>1</v>
      </c>
      <c r="CI11" s="28" t="s">
        <v>721</v>
      </c>
      <c r="CJ11" s="28" t="s">
        <v>727</v>
      </c>
      <c r="CL11" s="24" t="s">
        <v>318</v>
      </c>
      <c r="CM11" s="24">
        <f>SUM(AB33:AB37)</f>
        <v>24</v>
      </c>
      <c r="CN11" s="28">
        <f>IFERROR(SUM(AB67:AB71)/CM11,"NA")</f>
        <v>0.45833333333333331</v>
      </c>
      <c r="CO11" s="28" t="s">
        <v>722</v>
      </c>
      <c r="CP11" s="28" t="s">
        <v>727</v>
      </c>
      <c r="CR11" s="24" t="s">
        <v>318</v>
      </c>
      <c r="CS11" s="24">
        <f>SUM(AJ33:AJ37)</f>
        <v>0</v>
      </c>
      <c r="CT11" s="28" t="str">
        <f>IFERROR(SUM(AJ67:AJ71)/CS11,"NA")</f>
        <v>NA</v>
      </c>
      <c r="CU11" s="28" t="s">
        <v>723</v>
      </c>
      <c r="CV11" s="28" t="s">
        <v>728</v>
      </c>
      <c r="CX11" s="24" t="s">
        <v>318</v>
      </c>
      <c r="CY11" s="30">
        <f>SUM(AR33:AR37)</f>
        <v>1</v>
      </c>
      <c r="CZ11" s="28">
        <f>IFERROR(SUM(AR67:AR71)/CY11,"NA")</f>
        <v>0</v>
      </c>
      <c r="DA11" s="28" t="s">
        <v>724</v>
      </c>
      <c r="DB11" s="28" t="s">
        <v>728</v>
      </c>
      <c r="DD11" s="24" t="s">
        <v>318</v>
      </c>
      <c r="DE11" s="30">
        <f>SUM(AZ33:AZ37)</f>
        <v>0</v>
      </c>
      <c r="DF11" s="28" t="str">
        <f>IFERROR(SUM(AZ67:AZ71)/DE11,"NA")</f>
        <v>NA</v>
      </c>
      <c r="DG11" s="28" t="s">
        <v>725</v>
      </c>
      <c r="DH11" s="28" t="s">
        <v>728</v>
      </c>
      <c r="DJ11" s="24" t="s">
        <v>318</v>
      </c>
      <c r="DK11" s="30">
        <f>SUM(BH33:BH37)</f>
        <v>0</v>
      </c>
      <c r="DL11" s="28" t="str">
        <f>IFERROR(SUM(BH67:BH71)/DK11,"NA")</f>
        <v>NA</v>
      </c>
      <c r="DM11" s="28" t="s">
        <v>726</v>
      </c>
      <c r="DN11" s="28" t="s">
        <v>728</v>
      </c>
      <c r="DP11" s="24" t="s">
        <v>318</v>
      </c>
      <c r="DQ11" s="51">
        <f>Exposure_Path_analytics!AD11</f>
        <v>51</v>
      </c>
      <c r="DR11" s="52">
        <f t="shared" si="1"/>
        <v>51</v>
      </c>
    </row>
    <row r="12" spans="1:122">
      <c r="B12" s="23" t="s">
        <v>751</v>
      </c>
      <c r="C12" s="25" t="s">
        <v>272</v>
      </c>
      <c r="D12" s="25">
        <f>COUNTIFS(Database!L$2:L$783,$B$2,Database!W$2:W$783,C12)</f>
        <v>6</v>
      </c>
      <c r="E12" s="25">
        <f t="shared" si="2"/>
        <v>0.5</v>
      </c>
      <c r="F12" s="25" t="s">
        <v>747</v>
      </c>
      <c r="G12" s="25" t="s">
        <v>719</v>
      </c>
      <c r="H12" s="25" t="s">
        <v>706</v>
      </c>
      <c r="J12" s="23" t="s">
        <v>751</v>
      </c>
      <c r="K12" s="25" t="s">
        <v>272</v>
      </c>
      <c r="L12" s="25">
        <f>COUNTIFS(Database!L$2:L$783,$J$2,Database!W$2:W$783,K12)</f>
        <v>2</v>
      </c>
      <c r="M12" s="25">
        <f t="shared" si="3"/>
        <v>0</v>
      </c>
      <c r="N12" s="25" t="s">
        <v>747</v>
      </c>
      <c r="O12" s="25" t="s">
        <v>720</v>
      </c>
      <c r="P12" s="25" t="s">
        <v>706</v>
      </c>
      <c r="R12" s="23" t="s">
        <v>751</v>
      </c>
      <c r="S12" s="25" t="s">
        <v>272</v>
      </c>
      <c r="T12" s="25">
        <f>COUNTIFS(Database!L$2:L$783,$R$2,Database!W$2:W$783,S12)</f>
        <v>1</v>
      </c>
      <c r="U12" s="25">
        <f t="shared" si="4"/>
        <v>0</v>
      </c>
      <c r="V12" s="25" t="s">
        <v>747</v>
      </c>
      <c r="W12" s="25" t="s">
        <v>721</v>
      </c>
      <c r="X12" s="25" t="s">
        <v>706</v>
      </c>
      <c r="Z12" s="23" t="s">
        <v>751</v>
      </c>
      <c r="AA12" s="25" t="s">
        <v>272</v>
      </c>
      <c r="AB12" s="25">
        <f>COUNTIFS(Database!L$2:L$783,$Z$2,Database!W$2:W$783,AA12)</f>
        <v>2</v>
      </c>
      <c r="AC12" s="36">
        <f t="shared" si="10"/>
        <v>1</v>
      </c>
      <c r="AD12" s="25" t="s">
        <v>747</v>
      </c>
      <c r="AE12" s="25" t="s">
        <v>722</v>
      </c>
      <c r="AF12" s="25" t="s">
        <v>706</v>
      </c>
      <c r="AH12" s="23" t="s">
        <v>751</v>
      </c>
      <c r="AI12" s="25" t="s">
        <v>272</v>
      </c>
      <c r="AJ12" s="25">
        <f>COUNTIFS(Database!L$2:L$783,$AH$2,Database!W$2:W$783,AI12)</f>
        <v>0</v>
      </c>
      <c r="AK12" s="36" t="str">
        <f t="shared" si="6"/>
        <v>NA</v>
      </c>
      <c r="AL12" s="25" t="s">
        <v>748</v>
      </c>
      <c r="AM12" s="25" t="s">
        <v>723</v>
      </c>
      <c r="AN12" s="25" t="s">
        <v>706</v>
      </c>
      <c r="AP12" s="23" t="s">
        <v>751</v>
      </c>
      <c r="AQ12" s="25" t="s">
        <v>272</v>
      </c>
      <c r="AR12" s="25">
        <f>COUNTIFS(Database!L$2:L$783,$AP$2,Database!W$2:W$783,AQ12)</f>
        <v>0</v>
      </c>
      <c r="AS12" s="25" t="str">
        <f t="shared" si="9"/>
        <v>NA</v>
      </c>
      <c r="AT12" s="25" t="s">
        <v>748</v>
      </c>
      <c r="AU12" s="25" t="s">
        <v>724</v>
      </c>
      <c r="AV12" s="25" t="s">
        <v>706</v>
      </c>
      <c r="AX12" s="23" t="s">
        <v>751</v>
      </c>
      <c r="AY12" s="25" t="s">
        <v>272</v>
      </c>
      <c r="AZ12" s="25">
        <f>COUNTIFS(Database!L$2:L$783,$AX$2,Database!W$2:W$783,AY12)</f>
        <v>3</v>
      </c>
      <c r="BA12" s="36">
        <f t="shared" si="7"/>
        <v>1</v>
      </c>
      <c r="BB12" s="25" t="s">
        <v>748</v>
      </c>
      <c r="BC12" s="25" t="s">
        <v>725</v>
      </c>
      <c r="BD12" s="25" t="s">
        <v>706</v>
      </c>
      <c r="BF12" s="23" t="s">
        <v>751</v>
      </c>
      <c r="BG12" s="25" t="s">
        <v>272</v>
      </c>
      <c r="BH12" s="25">
        <f>COUNTIFS(Database!L$2:L$783,$BF$2,Database!W$2:W$783,BG12)</f>
        <v>13</v>
      </c>
      <c r="BI12" s="36">
        <f t="shared" si="8"/>
        <v>0.76923076923076927</v>
      </c>
      <c r="BJ12" s="25" t="s">
        <v>748</v>
      </c>
      <c r="BK12" s="25" t="s">
        <v>726</v>
      </c>
      <c r="BL12" s="25" t="s">
        <v>706</v>
      </c>
      <c r="BN12" s="23" t="s">
        <v>751</v>
      </c>
      <c r="BO12" s="25" t="s">
        <v>272</v>
      </c>
      <c r="BP12" s="48">
        <f>Exposure_Path_analytics!D12</f>
        <v>27</v>
      </c>
      <c r="BQ12" s="46">
        <f t="shared" si="0"/>
        <v>27</v>
      </c>
    </row>
    <row r="13" spans="1:122">
      <c r="B13" s="23" t="s">
        <v>751</v>
      </c>
      <c r="C13" s="25" t="s">
        <v>325</v>
      </c>
      <c r="D13" s="25">
        <f>COUNTIFS(Database!L$2:L$783,$B$2,Database!W$2:W$783,C13)</f>
        <v>3</v>
      </c>
      <c r="E13" s="25">
        <f t="shared" si="2"/>
        <v>1</v>
      </c>
      <c r="F13" s="25" t="s">
        <v>747</v>
      </c>
      <c r="G13" s="25" t="s">
        <v>719</v>
      </c>
      <c r="H13" s="25" t="s">
        <v>706</v>
      </c>
      <c r="J13" s="23" t="s">
        <v>751</v>
      </c>
      <c r="K13" s="25" t="s">
        <v>325</v>
      </c>
      <c r="L13" s="25">
        <f>COUNTIFS(Database!L$2:L$783,$J$2,Database!W$2:W$783,K13)</f>
        <v>4</v>
      </c>
      <c r="M13" s="25">
        <f t="shared" si="3"/>
        <v>0.5</v>
      </c>
      <c r="N13" s="25" t="s">
        <v>747</v>
      </c>
      <c r="O13" s="25" t="s">
        <v>720</v>
      </c>
      <c r="P13" s="25" t="s">
        <v>706</v>
      </c>
      <c r="R13" s="23" t="s">
        <v>751</v>
      </c>
      <c r="S13" s="25" t="s">
        <v>325</v>
      </c>
      <c r="T13" s="25">
        <f>COUNTIFS(Database!L$2:L$783,$R$2,Database!W$2:W$783,S13)</f>
        <v>5</v>
      </c>
      <c r="U13" s="25">
        <f t="shared" si="4"/>
        <v>0.2</v>
      </c>
      <c r="V13" s="25" t="s">
        <v>747</v>
      </c>
      <c r="W13" s="25" t="s">
        <v>721</v>
      </c>
      <c r="X13" s="25" t="s">
        <v>706</v>
      </c>
      <c r="Z13" s="23" t="s">
        <v>751</v>
      </c>
      <c r="AA13" s="25" t="s">
        <v>325</v>
      </c>
      <c r="AB13" s="25">
        <f>COUNTIFS(Database!L$2:L$783,$Z$2,Database!W$2:W$783,AA13)</f>
        <v>20</v>
      </c>
      <c r="AC13" s="36">
        <f t="shared" si="10"/>
        <v>0.65</v>
      </c>
      <c r="AD13" s="25" t="s">
        <v>747</v>
      </c>
      <c r="AE13" s="25" t="s">
        <v>722</v>
      </c>
      <c r="AF13" s="25" t="s">
        <v>706</v>
      </c>
      <c r="AH13" s="23" t="s">
        <v>751</v>
      </c>
      <c r="AI13" s="25" t="s">
        <v>325</v>
      </c>
      <c r="AJ13" s="25">
        <f>COUNTIFS(Database!L$2:L$783,$AH$2,Database!W$2:W$783,AI13)</f>
        <v>2</v>
      </c>
      <c r="AK13" s="36">
        <f t="shared" si="6"/>
        <v>0</v>
      </c>
      <c r="AL13" s="25" t="s">
        <v>748</v>
      </c>
      <c r="AM13" s="25" t="s">
        <v>723</v>
      </c>
      <c r="AN13" s="25" t="s">
        <v>706</v>
      </c>
      <c r="AP13" s="23" t="s">
        <v>751</v>
      </c>
      <c r="AQ13" s="25" t="s">
        <v>325</v>
      </c>
      <c r="AR13" s="25">
        <f>COUNTIFS(Database!L$2:L$783,$AP$2,Database!W$2:W$783,AQ13)</f>
        <v>0</v>
      </c>
      <c r="AS13" s="25" t="str">
        <f t="shared" si="9"/>
        <v>NA</v>
      </c>
      <c r="AT13" s="25" t="s">
        <v>748</v>
      </c>
      <c r="AU13" s="25" t="s">
        <v>724</v>
      </c>
      <c r="AV13" s="25" t="s">
        <v>706</v>
      </c>
      <c r="AX13" s="23" t="s">
        <v>751</v>
      </c>
      <c r="AY13" s="25" t="s">
        <v>325</v>
      </c>
      <c r="AZ13" s="25">
        <f>COUNTIFS(Database!L$2:L$783,$AX$2,Database!W$2:W$783,AY13)</f>
        <v>2</v>
      </c>
      <c r="BA13" s="36">
        <f t="shared" si="7"/>
        <v>1</v>
      </c>
      <c r="BB13" s="25" t="s">
        <v>748</v>
      </c>
      <c r="BC13" s="25" t="s">
        <v>725</v>
      </c>
      <c r="BD13" s="25" t="s">
        <v>706</v>
      </c>
      <c r="BF13" s="23" t="s">
        <v>751</v>
      </c>
      <c r="BG13" s="25" t="s">
        <v>325</v>
      </c>
      <c r="BH13" s="25">
        <f>COUNTIFS(Database!L$2:L$783,$BF$2,Database!W$2:W$783,BG13)</f>
        <v>0</v>
      </c>
      <c r="BI13" s="36" t="str">
        <f t="shared" si="8"/>
        <v>NA</v>
      </c>
      <c r="BJ13" s="25" t="s">
        <v>748</v>
      </c>
      <c r="BK13" s="25" t="s">
        <v>726</v>
      </c>
      <c r="BL13" s="25" t="s">
        <v>706</v>
      </c>
      <c r="BN13" s="23" t="s">
        <v>751</v>
      </c>
      <c r="BO13" s="25" t="s">
        <v>325</v>
      </c>
      <c r="BP13" s="48">
        <f>Exposure_Path_analytics!D13</f>
        <v>36</v>
      </c>
      <c r="BQ13" s="46">
        <f t="shared" si="0"/>
        <v>36</v>
      </c>
    </row>
    <row r="14" spans="1:122">
      <c r="B14" s="23" t="s">
        <v>751</v>
      </c>
      <c r="C14" s="25" t="s">
        <v>273</v>
      </c>
      <c r="D14" s="25">
        <f>COUNTIFS(Database!L$2:L$783,$B$2,Database!W$2:W$783,C14)</f>
        <v>0</v>
      </c>
      <c r="E14" s="25" t="str">
        <f t="shared" si="2"/>
        <v>NA</v>
      </c>
      <c r="F14" s="25" t="s">
        <v>747</v>
      </c>
      <c r="G14" s="25" t="s">
        <v>719</v>
      </c>
      <c r="H14" s="25" t="s">
        <v>706</v>
      </c>
      <c r="J14" s="23" t="s">
        <v>751</v>
      </c>
      <c r="K14" s="25" t="s">
        <v>273</v>
      </c>
      <c r="L14" s="25">
        <f>COUNTIFS(Database!L$2:L$783,$J$2,Database!W$2:W$783,K14)</f>
        <v>0</v>
      </c>
      <c r="M14" s="25" t="str">
        <f t="shared" si="3"/>
        <v>NA</v>
      </c>
      <c r="N14" s="25" t="s">
        <v>747</v>
      </c>
      <c r="O14" s="25" t="s">
        <v>720</v>
      </c>
      <c r="P14" s="25" t="s">
        <v>706</v>
      </c>
      <c r="R14" s="23" t="s">
        <v>751</v>
      </c>
      <c r="S14" s="25" t="s">
        <v>273</v>
      </c>
      <c r="T14" s="25">
        <f>COUNTIFS(Database!L$2:L$783,$R$2,Database!W$2:W$783,S14)</f>
        <v>0</v>
      </c>
      <c r="U14" s="25" t="str">
        <f t="shared" si="4"/>
        <v>NA</v>
      </c>
      <c r="V14" s="25" t="s">
        <v>747</v>
      </c>
      <c r="W14" s="25" t="s">
        <v>721</v>
      </c>
      <c r="X14" s="25" t="s">
        <v>706</v>
      </c>
      <c r="Z14" s="23" t="s">
        <v>751</v>
      </c>
      <c r="AA14" s="25" t="s">
        <v>273</v>
      </c>
      <c r="AB14" s="25">
        <f>COUNTIFS(Database!L$2:L$783,$Z$2,Database!W$2:W$783,AA14)</f>
        <v>1</v>
      </c>
      <c r="AC14" s="36">
        <f t="shared" si="10"/>
        <v>1</v>
      </c>
      <c r="AD14" s="25" t="s">
        <v>747</v>
      </c>
      <c r="AE14" s="25" t="s">
        <v>722</v>
      </c>
      <c r="AF14" s="25" t="s">
        <v>706</v>
      </c>
      <c r="AH14" s="23" t="s">
        <v>751</v>
      </c>
      <c r="AI14" s="25" t="s">
        <v>273</v>
      </c>
      <c r="AJ14" s="25">
        <f>COUNTIFS(Database!L$2:L$783,$AH$2,Database!W$2:W$783,AI14)</f>
        <v>0</v>
      </c>
      <c r="AK14" s="36" t="str">
        <f t="shared" si="6"/>
        <v>NA</v>
      </c>
      <c r="AL14" s="25" t="s">
        <v>748</v>
      </c>
      <c r="AM14" s="25" t="s">
        <v>723</v>
      </c>
      <c r="AN14" s="25" t="s">
        <v>706</v>
      </c>
      <c r="AP14" s="23" t="s">
        <v>751</v>
      </c>
      <c r="AQ14" s="25" t="s">
        <v>273</v>
      </c>
      <c r="AR14" s="25">
        <f>COUNTIFS(Database!L$2:L$783,$AP$2,Database!W$2:W$783,AQ14)</f>
        <v>0</v>
      </c>
      <c r="AS14" s="25" t="str">
        <f t="shared" si="9"/>
        <v>NA</v>
      </c>
      <c r="AT14" s="25" t="s">
        <v>748</v>
      </c>
      <c r="AU14" s="25" t="s">
        <v>724</v>
      </c>
      <c r="AV14" s="25" t="s">
        <v>706</v>
      </c>
      <c r="AX14" s="23" t="s">
        <v>751</v>
      </c>
      <c r="AY14" s="25" t="s">
        <v>273</v>
      </c>
      <c r="AZ14" s="25">
        <f>COUNTIFS(Database!L$2:L$783,$AX$2,Database!W$2:W$783,AY14)</f>
        <v>1</v>
      </c>
      <c r="BA14" s="36">
        <f t="shared" si="7"/>
        <v>1</v>
      </c>
      <c r="BB14" s="25" t="s">
        <v>748</v>
      </c>
      <c r="BC14" s="25" t="s">
        <v>725</v>
      </c>
      <c r="BD14" s="25" t="s">
        <v>706</v>
      </c>
      <c r="BF14" s="23" t="s">
        <v>751</v>
      </c>
      <c r="BG14" s="25" t="s">
        <v>273</v>
      </c>
      <c r="BH14" s="25">
        <f>COUNTIFS(Database!L$2:L$783,$BF$2,Database!W$2:W$783,BG14)</f>
        <v>0</v>
      </c>
      <c r="BI14" s="36" t="str">
        <f t="shared" si="8"/>
        <v>NA</v>
      </c>
      <c r="BJ14" s="25" t="s">
        <v>748</v>
      </c>
      <c r="BK14" s="25" t="s">
        <v>726</v>
      </c>
      <c r="BL14" s="25" t="s">
        <v>706</v>
      </c>
      <c r="BN14" s="23" t="s">
        <v>751</v>
      </c>
      <c r="BO14" s="25" t="s">
        <v>273</v>
      </c>
      <c r="BP14" s="48">
        <f>Exposure_Path_analytics!D14</f>
        <v>2</v>
      </c>
      <c r="BQ14" s="46">
        <f t="shared" si="0"/>
        <v>2</v>
      </c>
      <c r="CG14" s="37"/>
      <c r="CH14" s="37"/>
      <c r="CI14" s="37"/>
      <c r="CJ14" s="37"/>
      <c r="CK14" s="37"/>
      <c r="CM14" s="37"/>
      <c r="CN14" s="37"/>
      <c r="CO14" s="37"/>
      <c r="CP14" s="37"/>
      <c r="CQ14" s="37"/>
      <c r="CS14" s="37"/>
      <c r="CT14" s="37"/>
      <c r="CU14" s="37"/>
      <c r="CV14" s="37"/>
      <c r="CZ14" s="37"/>
      <c r="DA14" s="37"/>
      <c r="DB14" s="37"/>
      <c r="DC14" s="37"/>
      <c r="DE14" s="37"/>
      <c r="DF14" s="37"/>
      <c r="DG14" s="37"/>
    </row>
    <row r="15" spans="1:122">
      <c r="B15" s="23" t="s">
        <v>751</v>
      </c>
      <c r="C15" s="25" t="s">
        <v>233</v>
      </c>
      <c r="D15" s="25">
        <f>COUNTIFS(Database!L$2:L$783,$B$2,Database!W$2:W$783,C15)</f>
        <v>0</v>
      </c>
      <c r="E15" s="25" t="str">
        <f t="shared" si="2"/>
        <v>NA</v>
      </c>
      <c r="F15" s="25" t="s">
        <v>747</v>
      </c>
      <c r="G15" s="25" t="s">
        <v>719</v>
      </c>
      <c r="H15" s="25" t="s">
        <v>706</v>
      </c>
      <c r="J15" s="23" t="s">
        <v>751</v>
      </c>
      <c r="K15" s="25" t="s">
        <v>233</v>
      </c>
      <c r="L15" s="25">
        <f>COUNTIFS(Database!L$2:L$783,$J$2,Database!W$2:W$783,K15)</f>
        <v>0</v>
      </c>
      <c r="M15" s="25" t="str">
        <f t="shared" si="3"/>
        <v>NA</v>
      </c>
      <c r="N15" s="25" t="s">
        <v>747</v>
      </c>
      <c r="O15" s="25" t="s">
        <v>720</v>
      </c>
      <c r="P15" s="25" t="s">
        <v>706</v>
      </c>
      <c r="R15" s="23" t="s">
        <v>751</v>
      </c>
      <c r="S15" s="25" t="s">
        <v>233</v>
      </c>
      <c r="T15" s="25">
        <f>COUNTIFS(Database!L$2:L$783,$R$2,Database!W$2:W$783,S15)</f>
        <v>0</v>
      </c>
      <c r="U15" s="25" t="str">
        <f t="shared" si="4"/>
        <v>NA</v>
      </c>
      <c r="V15" s="25" t="s">
        <v>747</v>
      </c>
      <c r="W15" s="25" t="s">
        <v>721</v>
      </c>
      <c r="X15" s="25" t="s">
        <v>706</v>
      </c>
      <c r="Z15" s="23" t="s">
        <v>751</v>
      </c>
      <c r="AA15" s="25" t="s">
        <v>233</v>
      </c>
      <c r="AB15" s="25">
        <f>COUNTIFS(Database!L$2:L$783,$Z$2,Database!W$2:W$783,AA15)</f>
        <v>6</v>
      </c>
      <c r="AC15" s="36">
        <f t="shared" si="10"/>
        <v>0.5</v>
      </c>
      <c r="AD15" s="25" t="s">
        <v>747</v>
      </c>
      <c r="AE15" s="25" t="s">
        <v>722</v>
      </c>
      <c r="AF15" s="25" t="s">
        <v>706</v>
      </c>
      <c r="AH15" s="23" t="s">
        <v>751</v>
      </c>
      <c r="AI15" s="25" t="s">
        <v>233</v>
      </c>
      <c r="AJ15" s="25">
        <f>COUNTIFS(Database!L$2:L$783,$AH$2,Database!W$2:W$783,AI15)</f>
        <v>0</v>
      </c>
      <c r="AK15" s="36" t="str">
        <f t="shared" si="6"/>
        <v>NA</v>
      </c>
      <c r="AL15" s="25" t="s">
        <v>748</v>
      </c>
      <c r="AM15" s="25" t="s">
        <v>723</v>
      </c>
      <c r="AN15" s="25" t="s">
        <v>706</v>
      </c>
      <c r="AP15" s="23" t="s">
        <v>751</v>
      </c>
      <c r="AQ15" s="25" t="s">
        <v>233</v>
      </c>
      <c r="AR15" s="25">
        <f>COUNTIFS(Database!L$2:L$783,$AP$2,Database!W$2:W$783,AQ15)</f>
        <v>0</v>
      </c>
      <c r="AS15" s="25" t="str">
        <f t="shared" si="9"/>
        <v>NA</v>
      </c>
      <c r="AT15" s="25" t="s">
        <v>748</v>
      </c>
      <c r="AU15" s="25" t="s">
        <v>724</v>
      </c>
      <c r="AV15" s="25" t="s">
        <v>706</v>
      </c>
      <c r="AX15" s="23" t="s">
        <v>751</v>
      </c>
      <c r="AY15" s="25" t="s">
        <v>233</v>
      </c>
      <c r="AZ15" s="25">
        <f>COUNTIFS(Database!L$2:L$783,$AX$2,Database!W$2:W$783,AY15)</f>
        <v>0</v>
      </c>
      <c r="BA15" s="36" t="str">
        <f t="shared" si="7"/>
        <v>NA</v>
      </c>
      <c r="BB15" s="25" t="s">
        <v>748</v>
      </c>
      <c r="BC15" s="25" t="s">
        <v>725</v>
      </c>
      <c r="BD15" s="25" t="s">
        <v>706</v>
      </c>
      <c r="BF15" s="23" t="s">
        <v>751</v>
      </c>
      <c r="BG15" s="25" t="s">
        <v>233</v>
      </c>
      <c r="BH15" s="25">
        <f>COUNTIFS(Database!L$2:L$783,$BF$2,Database!W$2:W$783,BG15)</f>
        <v>0</v>
      </c>
      <c r="BI15" s="36" t="str">
        <f t="shared" si="8"/>
        <v>NA</v>
      </c>
      <c r="BJ15" s="25" t="s">
        <v>748</v>
      </c>
      <c r="BK15" s="25" t="s">
        <v>726</v>
      </c>
      <c r="BL15" s="25" t="s">
        <v>706</v>
      </c>
      <c r="BN15" s="23" t="s">
        <v>751</v>
      </c>
      <c r="BO15" s="25" t="s">
        <v>233</v>
      </c>
      <c r="BP15" s="48">
        <f>Exposure_Path_analytics!D15</f>
        <v>6</v>
      </c>
      <c r="BQ15" s="46">
        <f t="shared" si="0"/>
        <v>6</v>
      </c>
      <c r="CG15" s="37"/>
      <c r="CH15" s="37"/>
      <c r="CI15" s="37"/>
      <c r="CJ15" s="37"/>
      <c r="CK15" s="37"/>
      <c r="CM15" s="37"/>
      <c r="CN15" s="37"/>
      <c r="CO15" s="37"/>
      <c r="CP15" s="37"/>
      <c r="CQ15" s="37"/>
      <c r="CS15" s="37"/>
      <c r="CT15" s="37"/>
      <c r="CU15" s="37"/>
      <c r="CV15" s="37"/>
      <c r="CW15" s="37"/>
      <c r="CY15" s="37"/>
      <c r="CZ15" s="37"/>
      <c r="DA15" s="37"/>
      <c r="DB15" s="37"/>
      <c r="DC15" s="37"/>
      <c r="DE15" s="37"/>
      <c r="DF15" s="37"/>
      <c r="DG15" s="37"/>
      <c r="DH15" s="37"/>
      <c r="DI15" s="37"/>
      <c r="DK15" s="37"/>
      <c r="DL15" s="37"/>
    </row>
    <row r="16" spans="1:122">
      <c r="B16" s="24" t="s">
        <v>752</v>
      </c>
      <c r="C16" s="24" t="s">
        <v>326</v>
      </c>
      <c r="D16" s="24">
        <f>COUNTIFS(Database!L$2:L$783,$B$2,Database!W$2:W$783,C16)</f>
        <v>1</v>
      </c>
      <c r="E16" s="24">
        <f t="shared" si="2"/>
        <v>0</v>
      </c>
      <c r="F16" s="24" t="s">
        <v>747</v>
      </c>
      <c r="G16" s="24" t="s">
        <v>719</v>
      </c>
      <c r="H16" s="24" t="s">
        <v>706</v>
      </c>
      <c r="J16" s="24" t="s">
        <v>752</v>
      </c>
      <c r="K16" s="24" t="s">
        <v>326</v>
      </c>
      <c r="L16" s="24">
        <f>COUNTIFS(Database!L$2:L$783,$J$2,Database!W$2:W$783,K16)</f>
        <v>0</v>
      </c>
      <c r="M16" s="24" t="str">
        <f t="shared" si="3"/>
        <v>NA</v>
      </c>
      <c r="N16" s="24" t="s">
        <v>747</v>
      </c>
      <c r="O16" s="24" t="s">
        <v>720</v>
      </c>
      <c r="P16" s="24" t="s">
        <v>706</v>
      </c>
      <c r="R16" s="24" t="s">
        <v>752</v>
      </c>
      <c r="S16" s="24" t="s">
        <v>326</v>
      </c>
      <c r="T16" s="24">
        <f>COUNTIFS(Database!L$2:L$783,$R$2,Database!W$2:W$783,S16)</f>
        <v>1</v>
      </c>
      <c r="U16" s="24">
        <f t="shared" si="4"/>
        <v>0</v>
      </c>
      <c r="V16" s="24" t="s">
        <v>747</v>
      </c>
      <c r="W16" s="24" t="s">
        <v>721</v>
      </c>
      <c r="X16" s="24" t="s">
        <v>706</v>
      </c>
      <c r="Z16" s="24" t="s">
        <v>752</v>
      </c>
      <c r="AA16" s="24" t="s">
        <v>326</v>
      </c>
      <c r="AB16" s="24">
        <f>COUNTIFS(Database!L$2:L$783,$Z$2,Database!W$2:W$783,AA16)</f>
        <v>0</v>
      </c>
      <c r="AC16" s="28" t="str">
        <f t="shared" si="10"/>
        <v>NA</v>
      </c>
      <c r="AD16" s="24" t="s">
        <v>747</v>
      </c>
      <c r="AE16" s="24" t="s">
        <v>722</v>
      </c>
      <c r="AF16" s="24" t="s">
        <v>706</v>
      </c>
      <c r="AH16" s="24" t="s">
        <v>752</v>
      </c>
      <c r="AI16" s="24" t="s">
        <v>326</v>
      </c>
      <c r="AJ16" s="24">
        <f>COUNTIFS(Database!L$2:L$783,$AH$2,Database!W$2:W$783,AI16)</f>
        <v>11</v>
      </c>
      <c r="AK16" s="28">
        <f t="shared" si="6"/>
        <v>9.0909090909090912E-2</v>
      </c>
      <c r="AL16" s="24" t="s">
        <v>748</v>
      </c>
      <c r="AM16" s="24" t="s">
        <v>723</v>
      </c>
      <c r="AN16" s="24" t="s">
        <v>706</v>
      </c>
      <c r="AP16" s="24" t="s">
        <v>752</v>
      </c>
      <c r="AQ16" s="24" t="s">
        <v>326</v>
      </c>
      <c r="AR16" s="24">
        <f>COUNTIFS(Database!L$2:L$783,$AP$2,Database!W$2:W$783,AQ16)</f>
        <v>0</v>
      </c>
      <c r="AS16" s="24" t="str">
        <f t="shared" si="9"/>
        <v>NA</v>
      </c>
      <c r="AT16" s="24" t="s">
        <v>748</v>
      </c>
      <c r="AU16" s="24" t="s">
        <v>724</v>
      </c>
      <c r="AV16" s="24" t="s">
        <v>706</v>
      </c>
      <c r="AX16" s="24" t="s">
        <v>752</v>
      </c>
      <c r="AY16" s="24" t="s">
        <v>326</v>
      </c>
      <c r="AZ16" s="24">
        <f>COUNTIFS(Database!L$2:L$783,$AX$2,Database!W$2:W$783,AY16)</f>
        <v>0</v>
      </c>
      <c r="BA16" s="28" t="str">
        <f t="shared" si="7"/>
        <v>NA</v>
      </c>
      <c r="BB16" s="24" t="s">
        <v>748</v>
      </c>
      <c r="BC16" s="24" t="s">
        <v>725</v>
      </c>
      <c r="BD16" s="24" t="s">
        <v>706</v>
      </c>
      <c r="BF16" s="24" t="s">
        <v>752</v>
      </c>
      <c r="BG16" s="24" t="s">
        <v>326</v>
      </c>
      <c r="BH16" s="24">
        <f>COUNTIFS(Database!L$2:L$783,$BF$2,Database!W$2:W$783,BG16)</f>
        <v>0</v>
      </c>
      <c r="BI16" s="28" t="str">
        <f t="shared" si="8"/>
        <v>NA</v>
      </c>
      <c r="BJ16" s="24" t="s">
        <v>748</v>
      </c>
      <c r="BK16" s="24" t="s">
        <v>726</v>
      </c>
      <c r="BL16" s="24" t="s">
        <v>706</v>
      </c>
      <c r="BN16" s="24" t="s">
        <v>752</v>
      </c>
      <c r="BO16" s="24" t="s">
        <v>326</v>
      </c>
      <c r="BP16" s="47">
        <f>Exposure_Path_analytics!D16</f>
        <v>13</v>
      </c>
      <c r="BQ16" s="45">
        <f t="shared" si="0"/>
        <v>13</v>
      </c>
      <c r="CG16" s="37"/>
      <c r="CH16" s="37"/>
      <c r="CI16" s="37"/>
      <c r="CJ16" s="37"/>
      <c r="CK16" s="37"/>
      <c r="CM16" s="37"/>
      <c r="CN16" s="37"/>
      <c r="CO16" s="37"/>
      <c r="CP16" s="37"/>
      <c r="CQ16" s="37"/>
      <c r="CS16" s="37"/>
      <c r="CT16" s="37"/>
      <c r="CU16" s="37"/>
      <c r="CV16" s="37"/>
      <c r="CW16" s="37"/>
      <c r="CY16" s="37"/>
      <c r="CZ16" s="37"/>
      <c r="DA16" s="37"/>
      <c r="DB16" s="37"/>
      <c r="DC16" s="37"/>
      <c r="DE16" s="37"/>
      <c r="DF16" s="37"/>
      <c r="DG16" s="37"/>
      <c r="DH16" s="37"/>
      <c r="DI16" s="37"/>
      <c r="DK16" s="37"/>
      <c r="DL16" s="37"/>
    </row>
    <row r="17" spans="2:122">
      <c r="B17" s="24" t="s">
        <v>752</v>
      </c>
      <c r="C17" s="24" t="s">
        <v>327</v>
      </c>
      <c r="D17" s="24">
        <f>COUNTIFS(Database!L$2:L$783,$B$2,Database!W$2:W$783,C17)</f>
        <v>0</v>
      </c>
      <c r="E17" s="24" t="str">
        <f t="shared" si="2"/>
        <v>NA</v>
      </c>
      <c r="F17" s="24" t="s">
        <v>747</v>
      </c>
      <c r="G17" s="24" t="s">
        <v>719</v>
      </c>
      <c r="H17" s="24" t="s">
        <v>706</v>
      </c>
      <c r="J17" s="24" t="s">
        <v>752</v>
      </c>
      <c r="K17" s="24" t="s">
        <v>327</v>
      </c>
      <c r="L17" s="24">
        <f>COUNTIFS(Database!L$2:L$783,$J$2,Database!W$2:W$783,K17)</f>
        <v>2</v>
      </c>
      <c r="M17" s="24">
        <f t="shared" si="3"/>
        <v>0.5</v>
      </c>
      <c r="N17" s="24" t="s">
        <v>747</v>
      </c>
      <c r="O17" s="24" t="s">
        <v>720</v>
      </c>
      <c r="P17" s="24" t="s">
        <v>706</v>
      </c>
      <c r="R17" s="24" t="s">
        <v>752</v>
      </c>
      <c r="S17" s="24" t="s">
        <v>327</v>
      </c>
      <c r="T17" s="24">
        <f>COUNTIFS(Database!L$2:L$783,$R$2,Database!W$2:W$783,S17)</f>
        <v>0</v>
      </c>
      <c r="U17" s="24" t="str">
        <f t="shared" si="4"/>
        <v>NA</v>
      </c>
      <c r="V17" s="24" t="s">
        <v>747</v>
      </c>
      <c r="W17" s="24" t="s">
        <v>721</v>
      </c>
      <c r="X17" s="24" t="s">
        <v>706</v>
      </c>
      <c r="Z17" s="24" t="s">
        <v>752</v>
      </c>
      <c r="AA17" s="24" t="s">
        <v>327</v>
      </c>
      <c r="AB17" s="24">
        <f>COUNTIFS(Database!L$2:L$783,$Z$2,Database!W$2:W$783,AA17)</f>
        <v>4</v>
      </c>
      <c r="AC17" s="28">
        <f t="shared" si="10"/>
        <v>0.5</v>
      </c>
      <c r="AD17" s="24" t="s">
        <v>747</v>
      </c>
      <c r="AE17" s="24" t="s">
        <v>722</v>
      </c>
      <c r="AF17" s="24" t="s">
        <v>706</v>
      </c>
      <c r="AH17" s="24" t="s">
        <v>752</v>
      </c>
      <c r="AI17" s="24" t="s">
        <v>327</v>
      </c>
      <c r="AJ17" s="24">
        <f>COUNTIFS(Database!L$2:L$783,$AH$2,Database!W$2:W$783,AI17)</f>
        <v>1</v>
      </c>
      <c r="AK17" s="28">
        <f t="shared" si="6"/>
        <v>0</v>
      </c>
      <c r="AL17" s="24" t="s">
        <v>748</v>
      </c>
      <c r="AM17" s="24" t="s">
        <v>723</v>
      </c>
      <c r="AN17" s="24" t="s">
        <v>706</v>
      </c>
      <c r="AP17" s="24" t="s">
        <v>752</v>
      </c>
      <c r="AQ17" s="24" t="s">
        <v>327</v>
      </c>
      <c r="AR17" s="24">
        <f>COUNTIFS(Database!L$2:L$783,$AP$2,Database!W$2:W$783,AQ17)</f>
        <v>0</v>
      </c>
      <c r="AS17" s="24" t="str">
        <f t="shared" si="9"/>
        <v>NA</v>
      </c>
      <c r="AT17" s="24" t="s">
        <v>748</v>
      </c>
      <c r="AU17" s="24" t="s">
        <v>724</v>
      </c>
      <c r="AV17" s="24" t="s">
        <v>706</v>
      </c>
      <c r="AX17" s="24" t="s">
        <v>752</v>
      </c>
      <c r="AY17" s="24" t="s">
        <v>327</v>
      </c>
      <c r="AZ17" s="24">
        <f>COUNTIFS(Database!L$2:L$783,$AX$2,Database!W$2:W$783,AY17)</f>
        <v>0</v>
      </c>
      <c r="BA17" s="28" t="str">
        <f t="shared" si="7"/>
        <v>NA</v>
      </c>
      <c r="BB17" s="24" t="s">
        <v>748</v>
      </c>
      <c r="BC17" s="24" t="s">
        <v>725</v>
      </c>
      <c r="BD17" s="24" t="s">
        <v>706</v>
      </c>
      <c r="BF17" s="24" t="s">
        <v>752</v>
      </c>
      <c r="BG17" s="24" t="s">
        <v>327</v>
      </c>
      <c r="BH17" s="24">
        <f>COUNTIFS(Database!L$2:L$783,$BF$2,Database!W$2:W$783,BG17)</f>
        <v>0</v>
      </c>
      <c r="BI17" s="28" t="str">
        <f t="shared" si="8"/>
        <v>NA</v>
      </c>
      <c r="BJ17" s="24" t="s">
        <v>748</v>
      </c>
      <c r="BK17" s="24" t="s">
        <v>726</v>
      </c>
      <c r="BL17" s="24" t="s">
        <v>706</v>
      </c>
      <c r="BN17" s="24" t="s">
        <v>752</v>
      </c>
      <c r="BO17" s="24" t="s">
        <v>327</v>
      </c>
      <c r="BP17" s="47">
        <f>Exposure_Path_analytics!D17</f>
        <v>7</v>
      </c>
      <c r="BQ17" s="45">
        <f t="shared" si="0"/>
        <v>7</v>
      </c>
      <c r="CG17" s="38"/>
      <c r="CH17" s="38"/>
      <c r="CI17" s="38"/>
      <c r="CJ17" s="38"/>
      <c r="CK17" s="38"/>
      <c r="CM17" s="38"/>
      <c r="CN17" s="38"/>
      <c r="CO17" s="38"/>
      <c r="CP17" s="38"/>
      <c r="CQ17" s="38"/>
      <c r="CS17" s="38"/>
      <c r="CT17" s="38"/>
      <c r="CU17" s="38"/>
      <c r="CV17" s="37"/>
      <c r="CW17" s="37"/>
      <c r="CY17" s="37"/>
      <c r="CZ17" s="37"/>
      <c r="DA17" s="37"/>
      <c r="DB17" s="37"/>
      <c r="DC17" s="37"/>
      <c r="DE17" s="37"/>
      <c r="DF17" s="37"/>
      <c r="DG17" s="37"/>
      <c r="DH17" s="37"/>
      <c r="DI17" s="37"/>
      <c r="DK17" s="37"/>
      <c r="DL17" s="37"/>
      <c r="DM17" s="37"/>
      <c r="DN17" s="37"/>
      <c r="DO17" s="37"/>
      <c r="DQ17" s="37"/>
      <c r="DR17" s="37"/>
    </row>
    <row r="18" spans="2:122">
      <c r="B18" s="24" t="s">
        <v>752</v>
      </c>
      <c r="C18" s="24" t="s">
        <v>328</v>
      </c>
      <c r="D18" s="24">
        <f>COUNTIFS(Database!L$2:L$783,$B$2,Database!W$2:W$783,C18)</f>
        <v>1</v>
      </c>
      <c r="E18" s="24">
        <f t="shared" si="2"/>
        <v>1</v>
      </c>
      <c r="F18" s="24" t="s">
        <v>747</v>
      </c>
      <c r="G18" s="24" t="s">
        <v>719</v>
      </c>
      <c r="H18" s="24" t="s">
        <v>706</v>
      </c>
      <c r="J18" s="24" t="s">
        <v>752</v>
      </c>
      <c r="K18" s="24" t="s">
        <v>328</v>
      </c>
      <c r="L18" s="24">
        <f>COUNTIFS(Database!L$2:L$783,$J$2,Database!W$2:W$783,K18)</f>
        <v>0</v>
      </c>
      <c r="M18" s="24" t="str">
        <f t="shared" si="3"/>
        <v>NA</v>
      </c>
      <c r="N18" s="24" t="s">
        <v>747</v>
      </c>
      <c r="O18" s="24" t="s">
        <v>720</v>
      </c>
      <c r="P18" s="24" t="s">
        <v>706</v>
      </c>
      <c r="R18" s="24" t="s">
        <v>752</v>
      </c>
      <c r="S18" s="24" t="s">
        <v>328</v>
      </c>
      <c r="T18" s="24">
        <f>COUNTIFS(Database!L$2:L$783,$R$2,Database!W$2:W$783,S18)</f>
        <v>1</v>
      </c>
      <c r="U18" s="24">
        <f t="shared" si="4"/>
        <v>0</v>
      </c>
      <c r="V18" s="24" t="s">
        <v>747</v>
      </c>
      <c r="W18" s="24" t="s">
        <v>721</v>
      </c>
      <c r="X18" s="24" t="s">
        <v>706</v>
      </c>
      <c r="Z18" s="24" t="s">
        <v>752</v>
      </c>
      <c r="AA18" s="24" t="s">
        <v>328</v>
      </c>
      <c r="AB18" s="24">
        <f>COUNTIFS(Database!L$2:L$783,$Z$2,Database!W$2:W$783,AA18)</f>
        <v>0</v>
      </c>
      <c r="AC18" s="28" t="str">
        <f t="shared" si="10"/>
        <v>NA</v>
      </c>
      <c r="AD18" s="24" t="s">
        <v>747</v>
      </c>
      <c r="AE18" s="24" t="s">
        <v>722</v>
      </c>
      <c r="AF18" s="24" t="s">
        <v>706</v>
      </c>
      <c r="AH18" s="24" t="s">
        <v>752</v>
      </c>
      <c r="AI18" s="24" t="s">
        <v>328</v>
      </c>
      <c r="AJ18" s="24">
        <f>COUNTIFS(Database!L$2:L$783,$AH$2,Database!W$2:W$783,AI18)</f>
        <v>0</v>
      </c>
      <c r="AK18" s="28" t="str">
        <f t="shared" si="6"/>
        <v>NA</v>
      </c>
      <c r="AL18" s="24" t="s">
        <v>748</v>
      </c>
      <c r="AM18" s="24" t="s">
        <v>723</v>
      </c>
      <c r="AN18" s="24" t="s">
        <v>706</v>
      </c>
      <c r="AP18" s="24" t="s">
        <v>752</v>
      </c>
      <c r="AQ18" s="24" t="s">
        <v>328</v>
      </c>
      <c r="AR18" s="24">
        <f>COUNTIFS(Database!L$2:L$783,$AP$2,Database!W$2:W$783,AQ18)</f>
        <v>0</v>
      </c>
      <c r="AS18" s="24" t="str">
        <f t="shared" si="9"/>
        <v>NA</v>
      </c>
      <c r="AT18" s="24" t="s">
        <v>748</v>
      </c>
      <c r="AU18" s="24" t="s">
        <v>724</v>
      </c>
      <c r="AV18" s="24" t="s">
        <v>706</v>
      </c>
      <c r="AX18" s="24" t="s">
        <v>752</v>
      </c>
      <c r="AY18" s="24" t="s">
        <v>328</v>
      </c>
      <c r="AZ18" s="24">
        <f>COUNTIFS(Database!L$2:L$783,$AX$2,Database!W$2:W$783,AY18)</f>
        <v>0</v>
      </c>
      <c r="BA18" s="28" t="str">
        <f t="shared" si="7"/>
        <v>NA</v>
      </c>
      <c r="BB18" s="24" t="s">
        <v>748</v>
      </c>
      <c r="BC18" s="24" t="s">
        <v>725</v>
      </c>
      <c r="BD18" s="24" t="s">
        <v>706</v>
      </c>
      <c r="BF18" s="24" t="s">
        <v>752</v>
      </c>
      <c r="BG18" s="24" t="s">
        <v>328</v>
      </c>
      <c r="BH18" s="24">
        <f>COUNTIFS(Database!L$2:L$783,$BF$2,Database!W$2:W$783,BG18)</f>
        <v>0</v>
      </c>
      <c r="BI18" s="28" t="str">
        <f t="shared" si="8"/>
        <v>NA</v>
      </c>
      <c r="BJ18" s="24" t="s">
        <v>748</v>
      </c>
      <c r="BK18" s="24" t="s">
        <v>726</v>
      </c>
      <c r="BL18" s="24" t="s">
        <v>706</v>
      </c>
      <c r="BN18" s="24" t="s">
        <v>752</v>
      </c>
      <c r="BO18" s="24" t="s">
        <v>328</v>
      </c>
      <c r="BP18" s="47">
        <f>Exposure_Path_analytics!D18</f>
        <v>2</v>
      </c>
      <c r="BQ18" s="45">
        <f t="shared" si="0"/>
        <v>2</v>
      </c>
      <c r="BT18" s="15"/>
      <c r="BZ18" s="15"/>
      <c r="CF18" s="15"/>
      <c r="CG18" s="39"/>
      <c r="CH18" s="39"/>
      <c r="CI18" s="39"/>
      <c r="CJ18" s="39"/>
      <c r="CK18" s="39"/>
      <c r="CL18" s="15"/>
      <c r="CM18" s="39"/>
      <c r="CN18" s="39"/>
      <c r="CO18" s="39"/>
      <c r="CP18" s="39"/>
      <c r="CQ18" s="39"/>
      <c r="CR18" s="15"/>
      <c r="CS18" s="39"/>
      <c r="CT18" s="39"/>
      <c r="CU18" s="39"/>
      <c r="CV18" s="37"/>
      <c r="CW18" s="38"/>
      <c r="CX18" s="15"/>
      <c r="CY18" s="38"/>
      <c r="CZ18" s="37"/>
      <c r="DA18" s="38"/>
      <c r="DB18" s="38"/>
      <c r="DC18" s="38"/>
      <c r="DD18" s="15"/>
      <c r="DE18" s="38"/>
      <c r="DF18" s="38"/>
      <c r="DG18" s="37"/>
      <c r="DH18" s="38"/>
      <c r="DI18" s="38"/>
      <c r="DJ18" s="15"/>
      <c r="DK18" s="38"/>
      <c r="DL18" s="37"/>
      <c r="DM18" s="37"/>
      <c r="DN18" s="37"/>
      <c r="DO18" s="37"/>
      <c r="DP18" s="15"/>
      <c r="DQ18" s="37"/>
      <c r="DR18" s="37"/>
    </row>
    <row r="19" spans="2:122">
      <c r="B19" s="24" t="s">
        <v>752</v>
      </c>
      <c r="C19" s="24" t="s">
        <v>267</v>
      </c>
      <c r="D19" s="24">
        <f>COUNTIFS(Database!L$2:L$783,$B$2,Database!W$2:W$783,C19)</f>
        <v>0</v>
      </c>
      <c r="E19" s="24" t="str">
        <f t="shared" si="2"/>
        <v>NA</v>
      </c>
      <c r="F19" s="24" t="s">
        <v>747</v>
      </c>
      <c r="G19" s="24" t="s">
        <v>719</v>
      </c>
      <c r="H19" s="24" t="s">
        <v>706</v>
      </c>
      <c r="J19" s="24" t="s">
        <v>752</v>
      </c>
      <c r="K19" s="24" t="s">
        <v>267</v>
      </c>
      <c r="L19" s="24">
        <f>COUNTIFS(Database!L$2:L$783,$J$2,Database!W$2:W$783,K19)</f>
        <v>0</v>
      </c>
      <c r="M19" s="24" t="str">
        <f t="shared" si="3"/>
        <v>NA</v>
      </c>
      <c r="N19" s="24" t="s">
        <v>747</v>
      </c>
      <c r="O19" s="24" t="s">
        <v>720</v>
      </c>
      <c r="P19" s="24" t="s">
        <v>706</v>
      </c>
      <c r="R19" s="24" t="s">
        <v>752</v>
      </c>
      <c r="S19" s="24" t="s">
        <v>267</v>
      </c>
      <c r="T19" s="24">
        <f>COUNTIFS(Database!L$2:L$783,$R$2,Database!W$2:W$783,S19)</f>
        <v>0</v>
      </c>
      <c r="U19" s="24" t="str">
        <f t="shared" si="4"/>
        <v>NA</v>
      </c>
      <c r="V19" s="24" t="s">
        <v>747</v>
      </c>
      <c r="W19" s="24" t="s">
        <v>721</v>
      </c>
      <c r="X19" s="24" t="s">
        <v>706</v>
      </c>
      <c r="Z19" s="24" t="s">
        <v>752</v>
      </c>
      <c r="AA19" s="24" t="s">
        <v>267</v>
      </c>
      <c r="AB19" s="24">
        <f>COUNTIFS(Database!L$2:L$783,$Z$2,Database!W$2:W$783,AA19)</f>
        <v>2</v>
      </c>
      <c r="AC19" s="28">
        <f t="shared" si="10"/>
        <v>0</v>
      </c>
      <c r="AD19" s="24" t="s">
        <v>747</v>
      </c>
      <c r="AE19" s="24" t="s">
        <v>722</v>
      </c>
      <c r="AF19" s="24" t="s">
        <v>706</v>
      </c>
      <c r="AH19" s="24" t="s">
        <v>752</v>
      </c>
      <c r="AI19" s="24" t="s">
        <v>267</v>
      </c>
      <c r="AJ19" s="24">
        <f>COUNTIFS(Database!L$2:L$783,$AH$2,Database!W$2:W$783,AI19)</f>
        <v>0</v>
      </c>
      <c r="AK19" s="28" t="str">
        <f t="shared" si="6"/>
        <v>NA</v>
      </c>
      <c r="AL19" s="24" t="s">
        <v>748</v>
      </c>
      <c r="AM19" s="24" t="s">
        <v>723</v>
      </c>
      <c r="AN19" s="24" t="s">
        <v>706</v>
      </c>
      <c r="AP19" s="24" t="s">
        <v>752</v>
      </c>
      <c r="AQ19" s="24" t="s">
        <v>267</v>
      </c>
      <c r="AR19" s="24">
        <f>COUNTIFS(Database!L$2:L$783,$AP$2,Database!W$2:W$783,AQ19)</f>
        <v>0</v>
      </c>
      <c r="AS19" s="24" t="str">
        <f t="shared" si="9"/>
        <v>NA</v>
      </c>
      <c r="AT19" s="24" t="s">
        <v>748</v>
      </c>
      <c r="AU19" s="24" t="s">
        <v>724</v>
      </c>
      <c r="AV19" s="24" t="s">
        <v>706</v>
      </c>
      <c r="AX19" s="24" t="s">
        <v>752</v>
      </c>
      <c r="AY19" s="24" t="s">
        <v>267</v>
      </c>
      <c r="AZ19" s="24">
        <f>COUNTIFS(Database!L$2:L$783,$AX$2,Database!W$2:W$783,AY19)</f>
        <v>0</v>
      </c>
      <c r="BA19" s="28" t="str">
        <f t="shared" si="7"/>
        <v>NA</v>
      </c>
      <c r="BB19" s="24" t="s">
        <v>748</v>
      </c>
      <c r="BC19" s="24" t="s">
        <v>725</v>
      </c>
      <c r="BD19" s="24" t="s">
        <v>706</v>
      </c>
      <c r="BF19" s="24" t="s">
        <v>752</v>
      </c>
      <c r="BG19" s="24" t="s">
        <v>267</v>
      </c>
      <c r="BH19" s="24">
        <f>COUNTIFS(Database!L$2:L$783,$BF$2,Database!W$2:W$783,BG19)</f>
        <v>0</v>
      </c>
      <c r="BI19" s="28" t="str">
        <f t="shared" si="8"/>
        <v>NA</v>
      </c>
      <c r="BJ19" s="24" t="s">
        <v>748</v>
      </c>
      <c r="BK19" s="24" t="s">
        <v>726</v>
      </c>
      <c r="BL19" s="24" t="s">
        <v>706</v>
      </c>
      <c r="BN19" s="24" t="s">
        <v>752</v>
      </c>
      <c r="BO19" s="24" t="s">
        <v>267</v>
      </c>
      <c r="BP19" s="47">
        <f>Exposure_Path_analytics!D19</f>
        <v>2</v>
      </c>
      <c r="BQ19" s="45">
        <f t="shared" si="0"/>
        <v>2</v>
      </c>
      <c r="CG19" s="39"/>
      <c r="CH19" s="39"/>
      <c r="CI19" s="39"/>
      <c r="CJ19" s="39"/>
      <c r="CK19" s="39"/>
      <c r="CM19" s="39"/>
      <c r="CN19" s="39"/>
      <c r="CO19" s="39"/>
      <c r="CP19" s="39"/>
      <c r="CQ19" s="39"/>
      <c r="CS19" s="39"/>
      <c r="CT19" s="39"/>
      <c r="CU19" s="39"/>
      <c r="CV19" s="37"/>
      <c r="CW19" s="39"/>
      <c r="CY19" s="39"/>
      <c r="CZ19" s="37"/>
      <c r="DA19" s="39"/>
      <c r="DB19" s="39"/>
      <c r="DC19" s="39"/>
      <c r="DE19" s="39"/>
      <c r="DF19" s="39"/>
      <c r="DG19" s="37"/>
      <c r="DH19" s="39"/>
      <c r="DI19" s="39"/>
      <c r="DK19" s="39"/>
      <c r="DL19" s="37"/>
      <c r="DM19" s="37"/>
      <c r="DN19" s="37"/>
      <c r="DO19" s="37"/>
      <c r="DQ19" s="37"/>
      <c r="DR19" s="37"/>
    </row>
    <row r="20" spans="2:122">
      <c r="B20" s="23" t="s">
        <v>315</v>
      </c>
      <c r="C20" s="25" t="s">
        <v>331</v>
      </c>
      <c r="D20" s="25">
        <f>COUNTIFS(Database!L$2:L$783,$B$2,Database!W$2:W$783,C20)</f>
        <v>2</v>
      </c>
      <c r="E20" s="25">
        <f t="shared" si="2"/>
        <v>0</v>
      </c>
      <c r="F20" s="25" t="s">
        <v>747</v>
      </c>
      <c r="G20" s="25" t="s">
        <v>719</v>
      </c>
      <c r="H20" s="25" t="s">
        <v>706</v>
      </c>
      <c r="J20" s="23" t="s">
        <v>315</v>
      </c>
      <c r="K20" s="25" t="s">
        <v>331</v>
      </c>
      <c r="L20" s="25">
        <f>COUNTIFS(Database!L$2:L$783,$J$2,Database!W$2:W$783,K20)</f>
        <v>0</v>
      </c>
      <c r="M20" s="25" t="str">
        <f t="shared" si="3"/>
        <v>NA</v>
      </c>
      <c r="N20" s="25" t="s">
        <v>747</v>
      </c>
      <c r="O20" s="25" t="s">
        <v>720</v>
      </c>
      <c r="P20" s="25" t="s">
        <v>706</v>
      </c>
      <c r="R20" s="23" t="s">
        <v>315</v>
      </c>
      <c r="S20" s="25" t="s">
        <v>331</v>
      </c>
      <c r="T20" s="25">
        <f>COUNTIFS(Database!L$2:L$783,$R$2,Database!W$2:W$783,S20)</f>
        <v>1</v>
      </c>
      <c r="U20" s="25">
        <f t="shared" si="4"/>
        <v>0</v>
      </c>
      <c r="V20" s="25" t="s">
        <v>747</v>
      </c>
      <c r="W20" s="25" t="s">
        <v>721</v>
      </c>
      <c r="X20" s="25" t="s">
        <v>706</v>
      </c>
      <c r="Z20" s="23" t="s">
        <v>315</v>
      </c>
      <c r="AA20" s="25" t="s">
        <v>331</v>
      </c>
      <c r="AB20" s="25">
        <f>COUNTIFS(Database!L$2:L$783,$Z$2,Database!W$2:W$783,AA20)</f>
        <v>5</v>
      </c>
      <c r="AC20" s="36">
        <f t="shared" si="10"/>
        <v>0.2</v>
      </c>
      <c r="AD20" s="25" t="s">
        <v>747</v>
      </c>
      <c r="AE20" s="25" t="s">
        <v>722</v>
      </c>
      <c r="AF20" s="25" t="s">
        <v>706</v>
      </c>
      <c r="AH20" s="23" t="s">
        <v>315</v>
      </c>
      <c r="AI20" s="25" t="s">
        <v>331</v>
      </c>
      <c r="AJ20" s="25">
        <f>COUNTIFS(Database!L$2:L$783,$AH$2,Database!W$2:W$783,AI20)</f>
        <v>8</v>
      </c>
      <c r="AK20" s="36">
        <f t="shared" si="6"/>
        <v>0</v>
      </c>
      <c r="AL20" s="25" t="s">
        <v>748</v>
      </c>
      <c r="AM20" s="25" t="s">
        <v>723</v>
      </c>
      <c r="AN20" s="25" t="s">
        <v>706</v>
      </c>
      <c r="AP20" s="23" t="s">
        <v>315</v>
      </c>
      <c r="AQ20" s="25" t="s">
        <v>331</v>
      </c>
      <c r="AR20" s="25">
        <f>COUNTIFS(Database!L$2:L$783,$AP$2,Database!W$2:W$783,AQ20)</f>
        <v>1</v>
      </c>
      <c r="AS20" s="25">
        <f t="shared" si="9"/>
        <v>1</v>
      </c>
      <c r="AT20" s="25" t="s">
        <v>748</v>
      </c>
      <c r="AU20" s="25" t="s">
        <v>724</v>
      </c>
      <c r="AV20" s="25" t="s">
        <v>706</v>
      </c>
      <c r="AX20" s="23" t="s">
        <v>315</v>
      </c>
      <c r="AY20" s="25" t="s">
        <v>331</v>
      </c>
      <c r="AZ20" s="25">
        <f>COUNTIFS(Database!L$2:L$783,$AX$2,Database!W$2:W$783,AY20)</f>
        <v>1</v>
      </c>
      <c r="BA20" s="36">
        <f t="shared" si="7"/>
        <v>0</v>
      </c>
      <c r="BB20" s="25" t="s">
        <v>748</v>
      </c>
      <c r="BC20" s="25" t="s">
        <v>725</v>
      </c>
      <c r="BD20" s="25" t="s">
        <v>706</v>
      </c>
      <c r="BF20" s="23" t="s">
        <v>315</v>
      </c>
      <c r="BG20" s="25" t="s">
        <v>331</v>
      </c>
      <c r="BH20" s="25">
        <f>COUNTIFS(Database!L$2:L$783,$BF$2,Database!W$2:W$783,BG20)</f>
        <v>8</v>
      </c>
      <c r="BI20" s="36">
        <f t="shared" si="8"/>
        <v>0.625</v>
      </c>
      <c r="BJ20" s="25" t="s">
        <v>748</v>
      </c>
      <c r="BK20" s="25" t="s">
        <v>726</v>
      </c>
      <c r="BL20" s="25" t="s">
        <v>706</v>
      </c>
      <c r="BN20" s="23" t="s">
        <v>315</v>
      </c>
      <c r="BO20" s="25" t="s">
        <v>331</v>
      </c>
      <c r="BP20" s="48">
        <f>Exposure_Path_analytics!D20</f>
        <v>26</v>
      </c>
      <c r="BQ20" s="46">
        <f t="shared" si="0"/>
        <v>26</v>
      </c>
      <c r="CG20" s="39"/>
      <c r="CH20" s="39"/>
      <c r="CI20" s="39"/>
      <c r="CJ20" s="39"/>
      <c r="CK20" s="39"/>
      <c r="CM20" s="39"/>
      <c r="CN20" s="39"/>
      <c r="CO20" s="39"/>
      <c r="CP20" s="39"/>
      <c r="CQ20" s="39"/>
      <c r="CS20" s="39"/>
      <c r="CT20" s="39"/>
      <c r="CU20" s="39"/>
      <c r="CV20" s="37"/>
      <c r="CW20" s="39"/>
      <c r="CY20" s="39"/>
      <c r="CZ20" s="37"/>
      <c r="DA20" s="39"/>
      <c r="DB20" s="39"/>
      <c r="DC20" s="39"/>
      <c r="DE20" s="39"/>
      <c r="DF20" s="39"/>
      <c r="DG20" s="37"/>
      <c r="DH20" s="39"/>
      <c r="DI20" s="39"/>
      <c r="DK20" s="39"/>
      <c r="DL20" s="37"/>
      <c r="DM20" s="37"/>
      <c r="DN20" s="37"/>
      <c r="DO20" s="37"/>
      <c r="DQ20" s="37"/>
      <c r="DR20" s="37"/>
    </row>
    <row r="21" spans="2:122">
      <c r="B21" s="23" t="s">
        <v>315</v>
      </c>
      <c r="C21" s="25" t="s">
        <v>234</v>
      </c>
      <c r="D21" s="25">
        <f>COUNTIFS(Database!L$2:L$783,$B$2,Database!W$2:W$783,C21)</f>
        <v>0</v>
      </c>
      <c r="E21" s="25" t="str">
        <f t="shared" si="2"/>
        <v>NA</v>
      </c>
      <c r="F21" s="25" t="s">
        <v>747</v>
      </c>
      <c r="G21" s="25" t="s">
        <v>719</v>
      </c>
      <c r="H21" s="25" t="s">
        <v>706</v>
      </c>
      <c r="J21" s="23" t="s">
        <v>315</v>
      </c>
      <c r="K21" s="25" t="s">
        <v>234</v>
      </c>
      <c r="L21" s="25">
        <f>COUNTIFS(Database!L$2:L$783,$J$2,Database!W$2:W$783,K21)</f>
        <v>0</v>
      </c>
      <c r="M21" s="25" t="str">
        <f t="shared" si="3"/>
        <v>NA</v>
      </c>
      <c r="N21" s="25" t="s">
        <v>747</v>
      </c>
      <c r="O21" s="25" t="s">
        <v>720</v>
      </c>
      <c r="P21" s="25" t="s">
        <v>706</v>
      </c>
      <c r="R21" s="23" t="s">
        <v>315</v>
      </c>
      <c r="S21" s="25" t="s">
        <v>234</v>
      </c>
      <c r="T21" s="25">
        <f>COUNTIFS(Database!L$2:L$783,$R$2,Database!W$2:W$783,S21)</f>
        <v>0</v>
      </c>
      <c r="U21" s="25" t="str">
        <f t="shared" si="4"/>
        <v>NA</v>
      </c>
      <c r="V21" s="25" t="s">
        <v>747</v>
      </c>
      <c r="W21" s="25" t="s">
        <v>721</v>
      </c>
      <c r="X21" s="25" t="s">
        <v>706</v>
      </c>
      <c r="Z21" s="23" t="s">
        <v>315</v>
      </c>
      <c r="AA21" s="25" t="s">
        <v>234</v>
      </c>
      <c r="AB21" s="25">
        <f>COUNTIFS(Database!L$2:L$783,$Z$2,Database!W$2:W$783,AA21)</f>
        <v>6</v>
      </c>
      <c r="AC21" s="36">
        <f t="shared" si="10"/>
        <v>1</v>
      </c>
      <c r="AD21" s="25" t="s">
        <v>747</v>
      </c>
      <c r="AE21" s="25" t="s">
        <v>722</v>
      </c>
      <c r="AF21" s="25" t="s">
        <v>706</v>
      </c>
      <c r="AH21" s="23" t="s">
        <v>315</v>
      </c>
      <c r="AI21" s="25" t="s">
        <v>234</v>
      </c>
      <c r="AJ21" s="25">
        <f>COUNTIFS(Database!L$2:L$783,$AH$2,Database!W$2:W$783,AI21)</f>
        <v>6</v>
      </c>
      <c r="AK21" s="36">
        <f t="shared" si="6"/>
        <v>0</v>
      </c>
      <c r="AL21" s="25" t="s">
        <v>748</v>
      </c>
      <c r="AM21" s="25" t="s">
        <v>723</v>
      </c>
      <c r="AN21" s="25" t="s">
        <v>706</v>
      </c>
      <c r="AP21" s="23" t="s">
        <v>315</v>
      </c>
      <c r="AQ21" s="25" t="s">
        <v>234</v>
      </c>
      <c r="AR21" s="25">
        <f>COUNTIFS(Database!L$2:L$783,$AP$2,Database!W$2:W$783,AQ21)</f>
        <v>1</v>
      </c>
      <c r="AS21" s="25">
        <f t="shared" si="9"/>
        <v>1</v>
      </c>
      <c r="AT21" s="25" t="s">
        <v>748</v>
      </c>
      <c r="AU21" s="25" t="s">
        <v>724</v>
      </c>
      <c r="AV21" s="25" t="s">
        <v>706</v>
      </c>
      <c r="AX21" s="23" t="s">
        <v>315</v>
      </c>
      <c r="AY21" s="25" t="s">
        <v>234</v>
      </c>
      <c r="AZ21" s="25">
        <f>COUNTIFS(Database!L$2:L$783,$AX$2,Database!W$2:W$783,AY21)</f>
        <v>0</v>
      </c>
      <c r="BA21" s="36" t="str">
        <f t="shared" si="7"/>
        <v>NA</v>
      </c>
      <c r="BB21" s="25" t="s">
        <v>748</v>
      </c>
      <c r="BC21" s="25" t="s">
        <v>725</v>
      </c>
      <c r="BD21" s="25" t="s">
        <v>706</v>
      </c>
      <c r="BF21" s="23" t="s">
        <v>315</v>
      </c>
      <c r="BG21" s="25" t="s">
        <v>234</v>
      </c>
      <c r="BH21" s="25">
        <f>COUNTIFS(Database!L$2:L$783,$BF$2,Database!W$2:W$783,BG21)</f>
        <v>3</v>
      </c>
      <c r="BI21" s="36">
        <f t="shared" si="8"/>
        <v>1</v>
      </c>
      <c r="BJ21" s="25" t="s">
        <v>748</v>
      </c>
      <c r="BK21" s="25" t="s">
        <v>726</v>
      </c>
      <c r="BL21" s="25" t="s">
        <v>706</v>
      </c>
      <c r="BN21" s="23" t="s">
        <v>315</v>
      </c>
      <c r="BO21" s="25" t="s">
        <v>234</v>
      </c>
      <c r="BP21" s="48">
        <f>Exposure_Path_analytics!D21</f>
        <v>16</v>
      </c>
      <c r="BQ21" s="46">
        <f t="shared" si="0"/>
        <v>16</v>
      </c>
      <c r="CG21" s="39"/>
      <c r="CH21" s="39"/>
      <c r="CI21" s="39"/>
      <c r="CJ21" s="39"/>
      <c r="CK21" s="39"/>
      <c r="CM21" s="39"/>
      <c r="CN21" s="39"/>
      <c r="CO21" s="39"/>
      <c r="CP21" s="39"/>
      <c r="CQ21" s="39"/>
      <c r="CS21" s="39"/>
      <c r="CT21" s="39"/>
      <c r="CU21" s="39"/>
      <c r="CV21" s="37"/>
      <c r="CW21" s="39"/>
      <c r="CY21" s="39"/>
      <c r="CZ21" s="37"/>
      <c r="DA21" s="39"/>
      <c r="DB21" s="39"/>
      <c r="DC21" s="39"/>
      <c r="DE21" s="37"/>
      <c r="DF21" s="37"/>
      <c r="DG21" s="38"/>
      <c r="DH21" s="38"/>
      <c r="DI21" s="38"/>
      <c r="DK21" s="38"/>
      <c r="DL21" s="38"/>
      <c r="DM21" s="37"/>
      <c r="DN21" s="41"/>
      <c r="DO21" s="41"/>
      <c r="DQ21" s="37"/>
      <c r="DR21" s="37"/>
    </row>
    <row r="22" spans="2:122">
      <c r="B22" s="23" t="s">
        <v>315</v>
      </c>
      <c r="C22" s="25" t="s">
        <v>69</v>
      </c>
      <c r="D22" s="25">
        <f>COUNTIFS(Database!L$2:L$783,$B$2,Database!W$2:W$783,C22)</f>
        <v>19</v>
      </c>
      <c r="E22" s="25">
        <f t="shared" si="2"/>
        <v>0</v>
      </c>
      <c r="F22" s="25" t="s">
        <v>747</v>
      </c>
      <c r="G22" s="25" t="s">
        <v>719</v>
      </c>
      <c r="H22" s="25" t="s">
        <v>706</v>
      </c>
      <c r="J22" s="23" t="s">
        <v>315</v>
      </c>
      <c r="K22" s="25" t="s">
        <v>69</v>
      </c>
      <c r="L22" s="25">
        <f>COUNTIFS(Database!L$2:L$783,$J$2,Database!W$2:W$783,K22)</f>
        <v>11</v>
      </c>
      <c r="M22" s="25">
        <f t="shared" si="3"/>
        <v>0</v>
      </c>
      <c r="N22" s="25" t="s">
        <v>747</v>
      </c>
      <c r="O22" s="25" t="s">
        <v>720</v>
      </c>
      <c r="P22" s="25" t="s">
        <v>706</v>
      </c>
      <c r="R22" s="23" t="s">
        <v>315</v>
      </c>
      <c r="S22" s="25" t="s">
        <v>69</v>
      </c>
      <c r="T22" s="25">
        <f>COUNTIFS(Database!L$2:L$783,$R$2,Database!W$2:W$783,S22)</f>
        <v>3</v>
      </c>
      <c r="U22" s="25">
        <f t="shared" si="4"/>
        <v>0.33333333333333331</v>
      </c>
      <c r="V22" s="25" t="s">
        <v>747</v>
      </c>
      <c r="W22" s="25" t="s">
        <v>721</v>
      </c>
      <c r="X22" s="25" t="s">
        <v>706</v>
      </c>
      <c r="Z22" s="23" t="s">
        <v>315</v>
      </c>
      <c r="AA22" s="25" t="s">
        <v>69</v>
      </c>
      <c r="AB22" s="25">
        <f>COUNTIFS(Database!L$2:L$783,$Z$2,Database!W$2:W$783,AA22)</f>
        <v>27</v>
      </c>
      <c r="AC22" s="36">
        <f t="shared" si="10"/>
        <v>7.407407407407407E-2</v>
      </c>
      <c r="AD22" s="25" t="s">
        <v>747</v>
      </c>
      <c r="AE22" s="25" t="s">
        <v>722</v>
      </c>
      <c r="AF22" s="25" t="s">
        <v>706</v>
      </c>
      <c r="AH22" s="23" t="s">
        <v>315</v>
      </c>
      <c r="AI22" s="25" t="s">
        <v>69</v>
      </c>
      <c r="AJ22" s="25">
        <f>COUNTIFS(Database!L$2:L$783,$AH$2,Database!W$2:W$783,AI22)</f>
        <v>0</v>
      </c>
      <c r="AK22" s="36" t="str">
        <f t="shared" si="6"/>
        <v>NA</v>
      </c>
      <c r="AL22" s="25" t="s">
        <v>748</v>
      </c>
      <c r="AM22" s="25" t="s">
        <v>723</v>
      </c>
      <c r="AN22" s="25" t="s">
        <v>706</v>
      </c>
      <c r="AP22" s="23" t="s">
        <v>315</v>
      </c>
      <c r="AQ22" s="25" t="s">
        <v>69</v>
      </c>
      <c r="AR22" s="25">
        <f>COUNTIFS(Database!L$2:L$783,$AP$2,Database!W$2:W$783,AQ22)</f>
        <v>1</v>
      </c>
      <c r="AS22" s="25">
        <f t="shared" si="9"/>
        <v>0</v>
      </c>
      <c r="AT22" s="25" t="s">
        <v>748</v>
      </c>
      <c r="AU22" s="25" t="s">
        <v>724</v>
      </c>
      <c r="AV22" s="25" t="s">
        <v>706</v>
      </c>
      <c r="AX22" s="23" t="s">
        <v>315</v>
      </c>
      <c r="AY22" s="25" t="s">
        <v>69</v>
      </c>
      <c r="AZ22" s="25">
        <f>COUNTIFS(Database!L$2:L$783,$AX$2,Database!W$2:W$783,AY22)</f>
        <v>1</v>
      </c>
      <c r="BA22" s="36">
        <f t="shared" si="7"/>
        <v>0</v>
      </c>
      <c r="BB22" s="25" t="s">
        <v>748</v>
      </c>
      <c r="BC22" s="25" t="s">
        <v>725</v>
      </c>
      <c r="BD22" s="25" t="s">
        <v>706</v>
      </c>
      <c r="BF22" s="23" t="s">
        <v>315</v>
      </c>
      <c r="BG22" s="25" t="s">
        <v>69</v>
      </c>
      <c r="BH22" s="25">
        <f>COUNTIFS(Database!L$2:L$783,$BF$2,Database!W$2:W$783,BG22)</f>
        <v>4</v>
      </c>
      <c r="BI22" s="36">
        <f t="shared" si="8"/>
        <v>0.25</v>
      </c>
      <c r="BJ22" s="25" t="s">
        <v>748</v>
      </c>
      <c r="BK22" s="25" t="s">
        <v>726</v>
      </c>
      <c r="BL22" s="25" t="s">
        <v>706</v>
      </c>
      <c r="BN22" s="23" t="s">
        <v>315</v>
      </c>
      <c r="BO22" s="25" t="s">
        <v>69</v>
      </c>
      <c r="BP22" s="48">
        <f>Exposure_Path_analytics!D22</f>
        <v>66</v>
      </c>
      <c r="BQ22" s="46">
        <f t="shared" si="0"/>
        <v>66</v>
      </c>
      <c r="CG22" s="39"/>
      <c r="CH22" s="39"/>
      <c r="CI22" s="39"/>
      <c r="CJ22" s="39"/>
      <c r="CK22" s="39"/>
      <c r="CM22" s="39"/>
      <c r="CN22" s="39"/>
      <c r="CO22" s="39"/>
      <c r="CP22" s="39"/>
      <c r="CQ22" s="39"/>
      <c r="CS22" s="39"/>
      <c r="CT22" s="39"/>
      <c r="CU22" s="39"/>
      <c r="CV22" s="37"/>
      <c r="CW22" s="39"/>
      <c r="CY22" s="39"/>
      <c r="CZ22" s="37"/>
      <c r="DA22" s="39"/>
      <c r="DB22" s="39"/>
      <c r="DC22" s="39"/>
      <c r="DE22" s="37"/>
      <c r="DF22" s="37"/>
      <c r="DG22" s="39"/>
      <c r="DH22" s="39"/>
      <c r="DI22" s="39"/>
      <c r="DK22" s="39"/>
      <c r="DL22" s="39"/>
      <c r="DM22" s="37"/>
      <c r="DN22" s="42"/>
      <c r="DO22" s="42"/>
      <c r="DQ22" s="37"/>
      <c r="DR22" s="37"/>
    </row>
    <row r="23" spans="2:122">
      <c r="B23" s="23" t="s">
        <v>315</v>
      </c>
      <c r="C23" s="25" t="s">
        <v>330</v>
      </c>
      <c r="D23" s="25">
        <f>COUNTIFS(Database!L$2:L$783,$B$2,Database!W$2:W$783,C23)</f>
        <v>2</v>
      </c>
      <c r="E23" s="25">
        <f t="shared" si="2"/>
        <v>0</v>
      </c>
      <c r="F23" s="25" t="s">
        <v>747</v>
      </c>
      <c r="G23" s="25" t="s">
        <v>719</v>
      </c>
      <c r="H23" s="25" t="s">
        <v>706</v>
      </c>
      <c r="J23" s="23" t="s">
        <v>315</v>
      </c>
      <c r="K23" s="25" t="s">
        <v>330</v>
      </c>
      <c r="L23" s="25">
        <f>COUNTIFS(Database!L$2:L$783,$J$2,Database!W$2:W$783,K23)</f>
        <v>0</v>
      </c>
      <c r="M23" s="25" t="str">
        <f t="shared" si="3"/>
        <v>NA</v>
      </c>
      <c r="N23" s="25" t="s">
        <v>747</v>
      </c>
      <c r="O23" s="25" t="s">
        <v>720</v>
      </c>
      <c r="P23" s="25" t="s">
        <v>706</v>
      </c>
      <c r="R23" s="23" t="s">
        <v>315</v>
      </c>
      <c r="S23" s="25" t="s">
        <v>330</v>
      </c>
      <c r="T23" s="25">
        <f>COUNTIFS(Database!L$2:L$783,$R$2,Database!W$2:W$783,S23)</f>
        <v>0</v>
      </c>
      <c r="U23" s="25" t="str">
        <f t="shared" si="4"/>
        <v>NA</v>
      </c>
      <c r="V23" s="25" t="s">
        <v>747</v>
      </c>
      <c r="W23" s="25" t="s">
        <v>721</v>
      </c>
      <c r="X23" s="25" t="s">
        <v>706</v>
      </c>
      <c r="Z23" s="23" t="s">
        <v>315</v>
      </c>
      <c r="AA23" s="25" t="s">
        <v>330</v>
      </c>
      <c r="AB23" s="25">
        <f>COUNTIFS(Database!L$2:L$783,$Z$2,Database!W$2:W$783,AA23)</f>
        <v>0</v>
      </c>
      <c r="AC23" s="36" t="str">
        <f t="shared" si="10"/>
        <v>NA</v>
      </c>
      <c r="AD23" s="25" t="s">
        <v>747</v>
      </c>
      <c r="AE23" s="25" t="s">
        <v>722</v>
      </c>
      <c r="AF23" s="25" t="s">
        <v>706</v>
      </c>
      <c r="AH23" s="23" t="s">
        <v>315</v>
      </c>
      <c r="AI23" s="25" t="s">
        <v>330</v>
      </c>
      <c r="AJ23" s="25">
        <f>COUNTIFS(Database!L$2:L$783,$AH$2,Database!W$2:W$783,AI23)</f>
        <v>0</v>
      </c>
      <c r="AK23" s="36" t="str">
        <f t="shared" si="6"/>
        <v>NA</v>
      </c>
      <c r="AL23" s="25" t="s">
        <v>748</v>
      </c>
      <c r="AM23" s="25" t="s">
        <v>723</v>
      </c>
      <c r="AN23" s="25" t="s">
        <v>706</v>
      </c>
      <c r="AP23" s="23" t="s">
        <v>315</v>
      </c>
      <c r="AQ23" s="25" t="s">
        <v>330</v>
      </c>
      <c r="AR23" s="25">
        <f>COUNTIFS(Database!L$2:L$783,$AP$2,Database!W$2:W$783,AQ23)</f>
        <v>1</v>
      </c>
      <c r="AS23" s="25">
        <f t="shared" si="9"/>
        <v>0</v>
      </c>
      <c r="AT23" s="25" t="s">
        <v>748</v>
      </c>
      <c r="AU23" s="25" t="s">
        <v>724</v>
      </c>
      <c r="AV23" s="25" t="s">
        <v>706</v>
      </c>
      <c r="AX23" s="23" t="s">
        <v>315</v>
      </c>
      <c r="AY23" s="25" t="s">
        <v>330</v>
      </c>
      <c r="AZ23" s="25">
        <f>COUNTIFS(Database!L$2:L$783,$AX$2,Database!W$2:W$783,AY23)</f>
        <v>2</v>
      </c>
      <c r="BA23" s="36">
        <f t="shared" si="7"/>
        <v>0</v>
      </c>
      <c r="BB23" s="25" t="s">
        <v>748</v>
      </c>
      <c r="BC23" s="25" t="s">
        <v>725</v>
      </c>
      <c r="BD23" s="25" t="s">
        <v>706</v>
      </c>
      <c r="BF23" s="23" t="s">
        <v>315</v>
      </c>
      <c r="BG23" s="25" t="s">
        <v>330</v>
      </c>
      <c r="BH23" s="25">
        <f>COUNTIFS(Database!L$2:L$783,$BF$2,Database!W$2:W$783,BG23)</f>
        <v>4</v>
      </c>
      <c r="BI23" s="36">
        <f t="shared" si="8"/>
        <v>0</v>
      </c>
      <c r="BJ23" s="25" t="s">
        <v>748</v>
      </c>
      <c r="BK23" s="25" t="s">
        <v>726</v>
      </c>
      <c r="BL23" s="25" t="s">
        <v>706</v>
      </c>
      <c r="BN23" s="23" t="s">
        <v>315</v>
      </c>
      <c r="BO23" s="25" t="s">
        <v>330</v>
      </c>
      <c r="BP23" s="48">
        <f>Exposure_Path_analytics!D23</f>
        <v>9</v>
      </c>
      <c r="BQ23" s="46">
        <f t="shared" si="0"/>
        <v>9</v>
      </c>
      <c r="CG23" s="39"/>
      <c r="CH23" s="39"/>
      <c r="CI23" s="39"/>
      <c r="CJ23" s="39"/>
      <c r="CK23" s="39"/>
      <c r="CM23" s="39"/>
      <c r="CN23" s="39"/>
      <c r="CO23" s="39"/>
      <c r="CP23" s="39"/>
      <c r="CQ23" s="39"/>
      <c r="CS23" s="39"/>
      <c r="CT23" s="39"/>
      <c r="CU23" s="39"/>
      <c r="CV23" s="37"/>
      <c r="CW23" s="39"/>
      <c r="CY23" s="39"/>
      <c r="CZ23" s="37"/>
      <c r="DA23" s="39"/>
      <c r="DB23" s="39"/>
      <c r="DC23" s="39"/>
      <c r="DE23" s="37"/>
      <c r="DF23" s="37"/>
      <c r="DG23" s="39"/>
      <c r="DH23" s="39"/>
      <c r="DI23" s="39"/>
      <c r="DK23" s="39"/>
      <c r="DL23" s="39"/>
      <c r="DM23" s="37"/>
      <c r="DN23" s="42"/>
      <c r="DO23" s="42"/>
      <c r="DQ23" s="37"/>
      <c r="DR23" s="37"/>
    </row>
    <row r="24" spans="2:122">
      <c r="B24" s="23" t="s">
        <v>315</v>
      </c>
      <c r="C24" s="25" t="s">
        <v>329</v>
      </c>
      <c r="D24" s="25">
        <f>COUNTIFS(Database!L$2:L$783,$B$2,Database!W$2:W$783,C24)</f>
        <v>4</v>
      </c>
      <c r="E24" s="25">
        <f t="shared" si="2"/>
        <v>0</v>
      </c>
      <c r="F24" s="25" t="s">
        <v>747</v>
      </c>
      <c r="G24" s="25" t="s">
        <v>719</v>
      </c>
      <c r="H24" s="25" t="s">
        <v>706</v>
      </c>
      <c r="J24" s="23" t="s">
        <v>315</v>
      </c>
      <c r="K24" s="25" t="s">
        <v>329</v>
      </c>
      <c r="L24" s="25">
        <f>COUNTIFS(Database!L$2:L$783,$J$2,Database!W$2:W$783,K24)</f>
        <v>0</v>
      </c>
      <c r="M24" s="25" t="str">
        <f t="shared" si="3"/>
        <v>NA</v>
      </c>
      <c r="N24" s="25" t="s">
        <v>747</v>
      </c>
      <c r="O24" s="25" t="s">
        <v>720</v>
      </c>
      <c r="P24" s="25" t="s">
        <v>706</v>
      </c>
      <c r="R24" s="23" t="s">
        <v>315</v>
      </c>
      <c r="S24" s="25" t="s">
        <v>329</v>
      </c>
      <c r="T24" s="25">
        <f>COUNTIFS(Database!L$2:L$783,$R$2,Database!W$2:W$783,S24)</f>
        <v>3</v>
      </c>
      <c r="U24" s="25">
        <f t="shared" si="4"/>
        <v>0</v>
      </c>
      <c r="V24" s="25" t="s">
        <v>747</v>
      </c>
      <c r="W24" s="25" t="s">
        <v>721</v>
      </c>
      <c r="X24" s="25" t="s">
        <v>706</v>
      </c>
      <c r="Z24" s="23" t="s">
        <v>315</v>
      </c>
      <c r="AA24" s="25" t="s">
        <v>329</v>
      </c>
      <c r="AB24" s="25">
        <f>COUNTIFS(Database!L$2:L$783,$Z$2,Database!W$2:W$783,AA24)</f>
        <v>0</v>
      </c>
      <c r="AC24" s="36" t="str">
        <f t="shared" si="10"/>
        <v>NA</v>
      </c>
      <c r="AD24" s="25" t="s">
        <v>747</v>
      </c>
      <c r="AE24" s="25" t="s">
        <v>722</v>
      </c>
      <c r="AF24" s="25" t="s">
        <v>706</v>
      </c>
      <c r="AH24" s="23" t="s">
        <v>315</v>
      </c>
      <c r="AI24" s="25" t="s">
        <v>329</v>
      </c>
      <c r="AJ24" s="25">
        <f>COUNTIFS(Database!L$2:L$783,$AH$2,Database!W$2:W$783,AI24)</f>
        <v>1</v>
      </c>
      <c r="AK24" s="36">
        <f t="shared" si="6"/>
        <v>0</v>
      </c>
      <c r="AL24" s="25" t="s">
        <v>748</v>
      </c>
      <c r="AM24" s="25" t="s">
        <v>723</v>
      </c>
      <c r="AN24" s="25" t="s">
        <v>706</v>
      </c>
      <c r="AP24" s="23" t="s">
        <v>315</v>
      </c>
      <c r="AQ24" s="25" t="s">
        <v>329</v>
      </c>
      <c r="AR24" s="25">
        <f>COUNTIFS(Database!L$2:L$783,$AP$2,Database!W$2:W$783,AQ24)</f>
        <v>3</v>
      </c>
      <c r="AS24" s="25">
        <f t="shared" si="9"/>
        <v>0</v>
      </c>
      <c r="AT24" s="25" t="s">
        <v>748</v>
      </c>
      <c r="AU24" s="25" t="s">
        <v>724</v>
      </c>
      <c r="AV24" s="25" t="s">
        <v>706</v>
      </c>
      <c r="AX24" s="23" t="s">
        <v>315</v>
      </c>
      <c r="AY24" s="25" t="s">
        <v>329</v>
      </c>
      <c r="AZ24" s="25">
        <f>COUNTIFS(Database!L$2:L$783,$AX$2,Database!W$2:W$783,AY24)</f>
        <v>0</v>
      </c>
      <c r="BA24" s="36" t="str">
        <f t="shared" si="7"/>
        <v>NA</v>
      </c>
      <c r="BB24" s="25" t="s">
        <v>748</v>
      </c>
      <c r="BC24" s="25" t="s">
        <v>725</v>
      </c>
      <c r="BD24" s="25" t="s">
        <v>706</v>
      </c>
      <c r="BF24" s="23" t="s">
        <v>315</v>
      </c>
      <c r="BG24" s="25" t="s">
        <v>329</v>
      </c>
      <c r="BH24" s="25">
        <f>COUNTIFS(Database!L$2:L$783,$BF$2,Database!W$2:W$783,BG24)</f>
        <v>0</v>
      </c>
      <c r="BI24" s="36" t="str">
        <f t="shared" si="8"/>
        <v>NA</v>
      </c>
      <c r="BJ24" s="25" t="s">
        <v>748</v>
      </c>
      <c r="BK24" s="25" t="s">
        <v>726</v>
      </c>
      <c r="BL24" s="25" t="s">
        <v>706</v>
      </c>
      <c r="BN24" s="23" t="s">
        <v>315</v>
      </c>
      <c r="BO24" s="25" t="s">
        <v>329</v>
      </c>
      <c r="BP24" s="48">
        <f>Exposure_Path_analytics!D24</f>
        <v>11</v>
      </c>
      <c r="BQ24" s="46">
        <f t="shared" si="0"/>
        <v>11</v>
      </c>
      <c r="CG24" s="39"/>
      <c r="CH24" s="39"/>
      <c r="CI24" s="39"/>
      <c r="CJ24" s="39"/>
      <c r="CK24" s="39"/>
      <c r="CM24" s="39"/>
      <c r="CN24" s="39"/>
      <c r="CO24" s="39"/>
      <c r="CP24" s="39"/>
      <c r="CQ24" s="39"/>
      <c r="CS24" s="39"/>
      <c r="CT24" s="39"/>
      <c r="CU24" s="39"/>
      <c r="CV24" s="37"/>
      <c r="CW24" s="39"/>
      <c r="CY24" s="39"/>
      <c r="CZ24" s="37"/>
      <c r="DA24" s="39"/>
      <c r="DB24" s="39"/>
      <c r="DC24" s="39"/>
      <c r="DE24" s="37"/>
      <c r="DF24" s="37"/>
      <c r="DG24" s="39"/>
      <c r="DH24" s="39"/>
      <c r="DI24" s="39"/>
      <c r="DK24" s="39"/>
      <c r="DL24" s="39"/>
      <c r="DM24" s="37"/>
      <c r="DN24" s="42"/>
      <c r="DO24" s="42"/>
      <c r="DQ24" s="37"/>
      <c r="DR24" s="37"/>
    </row>
    <row r="25" spans="2:122">
      <c r="B25" s="24" t="s">
        <v>753</v>
      </c>
      <c r="C25" s="24" t="s">
        <v>334</v>
      </c>
      <c r="D25" s="24">
        <f>COUNTIFS(Database!L$2:L$783,$B$2,Database!W$2:W$783,C25)</f>
        <v>0</v>
      </c>
      <c r="E25" s="24" t="str">
        <f t="shared" si="2"/>
        <v>NA</v>
      </c>
      <c r="F25" s="24" t="s">
        <v>747</v>
      </c>
      <c r="G25" s="24" t="s">
        <v>719</v>
      </c>
      <c r="H25" s="24" t="s">
        <v>706</v>
      </c>
      <c r="J25" s="24" t="s">
        <v>753</v>
      </c>
      <c r="K25" s="24" t="s">
        <v>334</v>
      </c>
      <c r="L25" s="24">
        <f>COUNTIFS(Database!L$2:L$783,$J$2,Database!W$2:W$783,K25)</f>
        <v>0</v>
      </c>
      <c r="M25" s="24" t="str">
        <f t="shared" si="3"/>
        <v>NA</v>
      </c>
      <c r="N25" s="24" t="s">
        <v>747</v>
      </c>
      <c r="O25" s="24" t="s">
        <v>720</v>
      </c>
      <c r="P25" s="24" t="s">
        <v>706</v>
      </c>
      <c r="R25" s="24" t="s">
        <v>753</v>
      </c>
      <c r="S25" s="24" t="s">
        <v>334</v>
      </c>
      <c r="T25" s="24">
        <f>COUNTIFS(Database!L$2:L$783,$R$2,Database!W$2:W$783,S25)</f>
        <v>0</v>
      </c>
      <c r="U25" s="24" t="str">
        <f t="shared" si="4"/>
        <v>NA</v>
      </c>
      <c r="V25" s="24" t="s">
        <v>747</v>
      </c>
      <c r="W25" s="24" t="s">
        <v>721</v>
      </c>
      <c r="X25" s="24" t="s">
        <v>706</v>
      </c>
      <c r="Z25" s="24" t="s">
        <v>753</v>
      </c>
      <c r="AA25" s="24" t="s">
        <v>334</v>
      </c>
      <c r="AB25" s="24">
        <f>COUNTIFS(Database!L$2:L$783,$Z$2,Database!W$2:W$783,AA25)</f>
        <v>0</v>
      </c>
      <c r="AC25" s="28" t="str">
        <f t="shared" si="10"/>
        <v>NA</v>
      </c>
      <c r="AD25" s="24" t="s">
        <v>747</v>
      </c>
      <c r="AE25" s="24" t="s">
        <v>722</v>
      </c>
      <c r="AF25" s="24" t="s">
        <v>706</v>
      </c>
      <c r="AH25" s="24" t="s">
        <v>753</v>
      </c>
      <c r="AI25" s="24" t="s">
        <v>334</v>
      </c>
      <c r="AJ25" s="24">
        <f>COUNTIFS(Database!L$2:L$783,$AH$2,Database!W$2:W$783,AI25)</f>
        <v>6</v>
      </c>
      <c r="AK25" s="28">
        <f t="shared" si="6"/>
        <v>0.33333333333333331</v>
      </c>
      <c r="AL25" s="24" t="s">
        <v>748</v>
      </c>
      <c r="AM25" s="24" t="s">
        <v>723</v>
      </c>
      <c r="AN25" s="24" t="s">
        <v>706</v>
      </c>
      <c r="AP25" s="24" t="s">
        <v>753</v>
      </c>
      <c r="AQ25" s="24" t="s">
        <v>334</v>
      </c>
      <c r="AR25" s="24">
        <f>COUNTIFS(Database!L$2:L$783,$AP$2,Database!W$2:W$783,AQ25)</f>
        <v>5</v>
      </c>
      <c r="AS25" s="24">
        <f t="shared" si="9"/>
        <v>0</v>
      </c>
      <c r="AT25" s="24" t="s">
        <v>748</v>
      </c>
      <c r="AU25" s="24" t="s">
        <v>724</v>
      </c>
      <c r="AV25" s="24" t="s">
        <v>706</v>
      </c>
      <c r="AX25" s="24" t="s">
        <v>753</v>
      </c>
      <c r="AY25" s="24" t="s">
        <v>334</v>
      </c>
      <c r="AZ25" s="24">
        <f>COUNTIFS(Database!L$2:L$783,$AX$2,Database!W$2:W$783,AY25)</f>
        <v>0</v>
      </c>
      <c r="BA25" s="28" t="str">
        <f t="shared" si="7"/>
        <v>NA</v>
      </c>
      <c r="BB25" s="24" t="s">
        <v>748</v>
      </c>
      <c r="BC25" s="24" t="s">
        <v>725</v>
      </c>
      <c r="BD25" s="24" t="s">
        <v>706</v>
      </c>
      <c r="BF25" s="24" t="s">
        <v>753</v>
      </c>
      <c r="BG25" s="24" t="s">
        <v>334</v>
      </c>
      <c r="BH25" s="24">
        <f>COUNTIFS(Database!L$2:L$783,$BF$2,Database!W$2:W$783,BG25)</f>
        <v>0</v>
      </c>
      <c r="BI25" s="28" t="str">
        <f t="shared" si="8"/>
        <v>NA</v>
      </c>
      <c r="BJ25" s="24" t="s">
        <v>748</v>
      </c>
      <c r="BK25" s="24" t="s">
        <v>726</v>
      </c>
      <c r="BL25" s="24" t="s">
        <v>706</v>
      </c>
      <c r="BN25" s="24" t="s">
        <v>753</v>
      </c>
      <c r="BO25" s="24" t="s">
        <v>334</v>
      </c>
      <c r="BP25" s="47">
        <f>Exposure_Path_analytics!D25</f>
        <v>11</v>
      </c>
      <c r="BQ25" s="45">
        <f t="shared" si="0"/>
        <v>11</v>
      </c>
      <c r="CG25" s="37"/>
      <c r="CH25" s="37"/>
      <c r="CI25" s="37"/>
      <c r="CJ25" s="37"/>
      <c r="CK25" s="37"/>
      <c r="CM25" s="37"/>
      <c r="CN25" s="37"/>
      <c r="CO25" s="37"/>
      <c r="CP25" s="37"/>
      <c r="CQ25" s="37"/>
      <c r="CS25" s="37"/>
      <c r="CT25" s="37"/>
      <c r="CU25" s="37"/>
      <c r="CV25" s="37"/>
      <c r="CW25" s="39"/>
      <c r="CY25" s="39"/>
      <c r="CZ25" s="37"/>
      <c r="DA25" s="39"/>
      <c r="DB25" s="39"/>
      <c r="DC25" s="39"/>
      <c r="DE25" s="37"/>
      <c r="DF25" s="37"/>
      <c r="DG25" s="39"/>
      <c r="DH25" s="39"/>
      <c r="DI25" s="39"/>
      <c r="DK25" s="39"/>
      <c r="DL25" s="39"/>
      <c r="DM25" s="37"/>
      <c r="DN25" s="42"/>
      <c r="DO25" s="42"/>
      <c r="DQ25" s="37"/>
      <c r="DR25" s="37"/>
    </row>
    <row r="26" spans="2:122">
      <c r="B26" s="24" t="s">
        <v>753</v>
      </c>
      <c r="C26" s="24" t="s">
        <v>332</v>
      </c>
      <c r="D26" s="24">
        <f>COUNTIFS(Database!L$2:L$783,$B$2,Database!W$2:W$783,C26)</f>
        <v>0</v>
      </c>
      <c r="E26" s="24" t="str">
        <f t="shared" si="2"/>
        <v>NA</v>
      </c>
      <c r="F26" s="24" t="s">
        <v>747</v>
      </c>
      <c r="G26" s="24" t="s">
        <v>719</v>
      </c>
      <c r="H26" s="24" t="s">
        <v>706</v>
      </c>
      <c r="J26" s="24" t="s">
        <v>753</v>
      </c>
      <c r="K26" s="24" t="s">
        <v>332</v>
      </c>
      <c r="L26" s="24">
        <f>COUNTIFS(Database!L$2:L$783,$J$2,Database!W$2:W$783,K26)</f>
        <v>20</v>
      </c>
      <c r="M26" s="24">
        <f t="shared" si="3"/>
        <v>0.05</v>
      </c>
      <c r="N26" s="24" t="s">
        <v>747</v>
      </c>
      <c r="O26" s="24" t="s">
        <v>720</v>
      </c>
      <c r="P26" s="24" t="s">
        <v>706</v>
      </c>
      <c r="R26" s="24" t="s">
        <v>753</v>
      </c>
      <c r="S26" s="24" t="s">
        <v>332</v>
      </c>
      <c r="T26" s="24">
        <f>COUNTIFS(Database!L$2:L$783,$R$2,Database!W$2:W$783,S26)</f>
        <v>0</v>
      </c>
      <c r="U26" s="24" t="str">
        <f t="shared" si="4"/>
        <v>NA</v>
      </c>
      <c r="V26" s="24" t="s">
        <v>747</v>
      </c>
      <c r="W26" s="24" t="s">
        <v>721</v>
      </c>
      <c r="X26" s="24" t="s">
        <v>706</v>
      </c>
      <c r="Z26" s="24" t="s">
        <v>753</v>
      </c>
      <c r="AA26" s="24" t="s">
        <v>332</v>
      </c>
      <c r="AB26" s="24">
        <f>COUNTIFS(Database!L$2:L$783,$Z$2,Database!W$2:W$783,AA26)</f>
        <v>28</v>
      </c>
      <c r="AC26" s="28">
        <f t="shared" si="10"/>
        <v>0.39285714285714285</v>
      </c>
      <c r="AD26" s="24" t="s">
        <v>747</v>
      </c>
      <c r="AE26" s="24" t="s">
        <v>722</v>
      </c>
      <c r="AF26" s="24" t="s">
        <v>706</v>
      </c>
      <c r="AH26" s="24" t="s">
        <v>753</v>
      </c>
      <c r="AI26" s="24" t="s">
        <v>332</v>
      </c>
      <c r="AJ26" s="24">
        <f>COUNTIFS(Database!L$2:L$783,$AH$2,Database!W$2:W$783,AI26)</f>
        <v>0</v>
      </c>
      <c r="AK26" s="28" t="str">
        <f t="shared" si="6"/>
        <v>NA</v>
      </c>
      <c r="AL26" s="24" t="s">
        <v>748</v>
      </c>
      <c r="AM26" s="24" t="s">
        <v>723</v>
      </c>
      <c r="AN26" s="24" t="s">
        <v>706</v>
      </c>
      <c r="AP26" s="24" t="s">
        <v>753</v>
      </c>
      <c r="AQ26" s="24" t="s">
        <v>332</v>
      </c>
      <c r="AR26" s="24">
        <f>COUNTIFS(Database!L$2:L$783,$AP$2,Database!W$2:W$783,AQ26)</f>
        <v>14</v>
      </c>
      <c r="AS26" s="24">
        <f t="shared" si="9"/>
        <v>0</v>
      </c>
      <c r="AT26" s="24" t="s">
        <v>748</v>
      </c>
      <c r="AU26" s="24" t="s">
        <v>724</v>
      </c>
      <c r="AV26" s="24" t="s">
        <v>706</v>
      </c>
      <c r="AX26" s="24" t="s">
        <v>753</v>
      </c>
      <c r="AY26" s="24" t="s">
        <v>332</v>
      </c>
      <c r="AZ26" s="24">
        <f>COUNTIFS(Database!L$2:L$783,$AX$2,Database!W$2:W$783,AY26)</f>
        <v>0</v>
      </c>
      <c r="BA26" s="28" t="str">
        <f t="shared" si="7"/>
        <v>NA</v>
      </c>
      <c r="BB26" s="24" t="s">
        <v>748</v>
      </c>
      <c r="BC26" s="24" t="s">
        <v>725</v>
      </c>
      <c r="BD26" s="24" t="s">
        <v>706</v>
      </c>
      <c r="BF26" s="24" t="s">
        <v>753</v>
      </c>
      <c r="BG26" s="24" t="s">
        <v>332</v>
      </c>
      <c r="BH26" s="24">
        <f>COUNTIFS(Database!L$2:L$783,$BF$2,Database!W$2:W$783,BG26)</f>
        <v>2</v>
      </c>
      <c r="BI26" s="28">
        <f t="shared" si="8"/>
        <v>0</v>
      </c>
      <c r="BJ26" s="24" t="s">
        <v>748</v>
      </c>
      <c r="BK26" s="24" t="s">
        <v>726</v>
      </c>
      <c r="BL26" s="24" t="s">
        <v>706</v>
      </c>
      <c r="BN26" s="24" t="s">
        <v>753</v>
      </c>
      <c r="BO26" s="24" t="s">
        <v>332</v>
      </c>
      <c r="BP26" s="47">
        <f>Exposure_Path_analytics!D26</f>
        <v>64</v>
      </c>
      <c r="BQ26" s="45">
        <f t="shared" si="0"/>
        <v>64</v>
      </c>
      <c r="CG26" s="37"/>
      <c r="CH26" s="37"/>
      <c r="CI26" s="37"/>
      <c r="CJ26" s="37"/>
      <c r="CK26" s="37"/>
      <c r="CM26" s="37"/>
      <c r="CN26" s="37"/>
      <c r="CO26" s="37"/>
      <c r="CP26" s="37"/>
      <c r="CQ26" s="37"/>
      <c r="CS26" s="37"/>
      <c r="CT26" s="37"/>
      <c r="CU26" s="37"/>
      <c r="CV26" s="37"/>
      <c r="CW26" s="37"/>
      <c r="CY26" s="37"/>
      <c r="CZ26" s="37"/>
      <c r="DA26" s="37"/>
      <c r="DB26" s="37"/>
      <c r="DC26" s="37"/>
      <c r="DE26" s="37"/>
      <c r="DF26" s="37"/>
      <c r="DG26" s="39"/>
      <c r="DH26" s="39"/>
      <c r="DI26" s="39"/>
      <c r="DK26" s="39"/>
      <c r="DL26" s="39"/>
      <c r="DM26" s="37"/>
      <c r="DN26" s="42"/>
      <c r="DO26" s="42"/>
      <c r="DQ26" s="37"/>
      <c r="DR26" s="37"/>
    </row>
    <row r="27" spans="2:122">
      <c r="B27" s="24" t="s">
        <v>753</v>
      </c>
      <c r="C27" s="24" t="s">
        <v>333</v>
      </c>
      <c r="D27" s="24">
        <f>COUNTIFS(Database!L$2:L$783,$B$2,Database!W$2:W$783,C27)</f>
        <v>1</v>
      </c>
      <c r="E27" s="24">
        <f t="shared" si="2"/>
        <v>1</v>
      </c>
      <c r="F27" s="24" t="s">
        <v>747</v>
      </c>
      <c r="G27" s="24" t="s">
        <v>719</v>
      </c>
      <c r="H27" s="24" t="s">
        <v>706</v>
      </c>
      <c r="J27" s="24" t="s">
        <v>753</v>
      </c>
      <c r="K27" s="24" t="s">
        <v>333</v>
      </c>
      <c r="L27" s="24">
        <f>COUNTIFS(Database!L$2:L$783,$J$2,Database!W$2:W$783,K27)</f>
        <v>0</v>
      </c>
      <c r="M27" s="24" t="str">
        <f t="shared" si="3"/>
        <v>NA</v>
      </c>
      <c r="N27" s="24" t="s">
        <v>747</v>
      </c>
      <c r="O27" s="24" t="s">
        <v>720</v>
      </c>
      <c r="P27" s="24" t="s">
        <v>706</v>
      </c>
      <c r="R27" s="24" t="s">
        <v>753</v>
      </c>
      <c r="S27" s="24" t="s">
        <v>333</v>
      </c>
      <c r="T27" s="24">
        <f>COUNTIFS(Database!L$2:L$783,$R$2,Database!W$2:W$783,S27)</f>
        <v>1</v>
      </c>
      <c r="U27" s="24">
        <f t="shared" si="4"/>
        <v>1</v>
      </c>
      <c r="V27" s="24" t="s">
        <v>747</v>
      </c>
      <c r="W27" s="24" t="s">
        <v>721</v>
      </c>
      <c r="X27" s="24" t="s">
        <v>706</v>
      </c>
      <c r="Z27" s="24" t="s">
        <v>753</v>
      </c>
      <c r="AA27" s="24" t="s">
        <v>333</v>
      </c>
      <c r="AB27" s="24">
        <f>COUNTIFS(Database!L$2:L$783,$Z$2,Database!W$2:W$783,AA27)</f>
        <v>12</v>
      </c>
      <c r="AC27" s="28">
        <f t="shared" si="10"/>
        <v>0.41666666666666669</v>
      </c>
      <c r="AD27" s="24" t="s">
        <v>747</v>
      </c>
      <c r="AE27" s="24" t="s">
        <v>722</v>
      </c>
      <c r="AF27" s="24" t="s">
        <v>706</v>
      </c>
      <c r="AH27" s="24" t="s">
        <v>753</v>
      </c>
      <c r="AI27" s="24" t="s">
        <v>333</v>
      </c>
      <c r="AJ27" s="24">
        <f>COUNTIFS(Database!L$2:L$783,$AH$2,Database!W$2:W$783,AI27)</f>
        <v>6</v>
      </c>
      <c r="AK27" s="28">
        <f t="shared" si="6"/>
        <v>0.5</v>
      </c>
      <c r="AL27" s="24" t="s">
        <v>748</v>
      </c>
      <c r="AM27" s="24" t="s">
        <v>723</v>
      </c>
      <c r="AN27" s="24" t="s">
        <v>706</v>
      </c>
      <c r="AP27" s="24" t="s">
        <v>753</v>
      </c>
      <c r="AQ27" s="24" t="s">
        <v>333</v>
      </c>
      <c r="AR27" s="24">
        <f>COUNTIFS(Database!L$2:L$783,$AP$2,Database!W$2:W$783,AQ27)</f>
        <v>7</v>
      </c>
      <c r="AS27" s="24">
        <f t="shared" si="9"/>
        <v>0</v>
      </c>
      <c r="AT27" s="24" t="s">
        <v>748</v>
      </c>
      <c r="AU27" s="24" t="s">
        <v>724</v>
      </c>
      <c r="AV27" s="24" t="s">
        <v>706</v>
      </c>
      <c r="AX27" s="24" t="s">
        <v>753</v>
      </c>
      <c r="AY27" s="24" t="s">
        <v>333</v>
      </c>
      <c r="AZ27" s="24">
        <f>COUNTIFS(Database!L$2:L$783,$AX$2,Database!W$2:W$783,AY27)</f>
        <v>0</v>
      </c>
      <c r="BA27" s="28" t="str">
        <f t="shared" si="7"/>
        <v>NA</v>
      </c>
      <c r="BB27" s="24" t="s">
        <v>748</v>
      </c>
      <c r="BC27" s="24" t="s">
        <v>725</v>
      </c>
      <c r="BD27" s="24" t="s">
        <v>706</v>
      </c>
      <c r="BF27" s="24" t="s">
        <v>753</v>
      </c>
      <c r="BG27" s="24" t="s">
        <v>333</v>
      </c>
      <c r="BH27" s="24">
        <f>COUNTIFS(Database!L$2:L$783,$BF$2,Database!W$2:W$783,BG27)</f>
        <v>0</v>
      </c>
      <c r="BI27" s="28" t="str">
        <f t="shared" si="8"/>
        <v>NA</v>
      </c>
      <c r="BJ27" s="24" t="s">
        <v>748</v>
      </c>
      <c r="BK27" s="24" t="s">
        <v>726</v>
      </c>
      <c r="BL27" s="24" t="s">
        <v>706</v>
      </c>
      <c r="BN27" s="24" t="s">
        <v>753</v>
      </c>
      <c r="BO27" s="24" t="s">
        <v>333</v>
      </c>
      <c r="BP27" s="47">
        <f>Exposure_Path_analytics!D27</f>
        <v>27</v>
      </c>
      <c r="BQ27" s="45">
        <f t="shared" si="0"/>
        <v>27</v>
      </c>
      <c r="CG27" s="37"/>
      <c r="CH27" s="37"/>
      <c r="CI27" s="37"/>
      <c r="CJ27" s="37"/>
      <c r="CK27" s="37"/>
      <c r="CM27" s="37"/>
      <c r="CN27" s="37"/>
      <c r="CO27" s="37"/>
      <c r="CP27" s="37"/>
      <c r="CQ27" s="37"/>
      <c r="CS27" s="37"/>
      <c r="CT27" s="37"/>
      <c r="CU27" s="37"/>
      <c r="CV27" s="37"/>
      <c r="CW27" s="37"/>
      <c r="CY27" s="37"/>
      <c r="CZ27" s="37"/>
      <c r="DA27" s="37"/>
      <c r="DB27" s="37"/>
      <c r="DC27" s="37"/>
      <c r="DE27" s="37"/>
      <c r="DF27" s="37"/>
      <c r="DG27" s="39"/>
      <c r="DH27" s="39"/>
      <c r="DI27" s="39"/>
      <c r="DK27" s="39"/>
      <c r="DL27" s="39"/>
      <c r="DM27" s="37"/>
      <c r="DN27" s="42"/>
      <c r="DO27" s="42"/>
      <c r="DQ27" s="37"/>
      <c r="DR27" s="37"/>
    </row>
    <row r="28" spans="2:122">
      <c r="B28" s="23" t="s">
        <v>754</v>
      </c>
      <c r="C28" s="25" t="s">
        <v>336</v>
      </c>
      <c r="D28" s="25">
        <f>COUNTIFS(Database!L$2:L$783,$B$2,Database!W$2:W$783,C28)</f>
        <v>1</v>
      </c>
      <c r="E28" s="25">
        <f t="shared" si="2"/>
        <v>0</v>
      </c>
      <c r="F28" s="25" t="s">
        <v>747</v>
      </c>
      <c r="G28" s="25" t="s">
        <v>719</v>
      </c>
      <c r="H28" s="25" t="s">
        <v>706</v>
      </c>
      <c r="J28" s="23" t="s">
        <v>754</v>
      </c>
      <c r="K28" s="25" t="s">
        <v>336</v>
      </c>
      <c r="L28" s="25">
        <f>COUNTIFS(Database!L$2:L$783,$J$2,Database!W$2:W$783,K28)</f>
        <v>9</v>
      </c>
      <c r="M28" s="25">
        <f t="shared" si="3"/>
        <v>0.33333333333333331</v>
      </c>
      <c r="N28" s="25" t="s">
        <v>747</v>
      </c>
      <c r="O28" s="25" t="s">
        <v>720</v>
      </c>
      <c r="P28" s="25" t="s">
        <v>706</v>
      </c>
      <c r="R28" s="23" t="s">
        <v>754</v>
      </c>
      <c r="S28" s="25" t="s">
        <v>336</v>
      </c>
      <c r="T28" s="25">
        <f>COUNTIFS(Database!L$2:L$783,$R$2,Database!W$2:W$783,S28)</f>
        <v>4</v>
      </c>
      <c r="U28" s="25">
        <f t="shared" si="4"/>
        <v>0.5</v>
      </c>
      <c r="V28" s="25" t="s">
        <v>747</v>
      </c>
      <c r="W28" s="25" t="s">
        <v>721</v>
      </c>
      <c r="X28" s="25" t="s">
        <v>706</v>
      </c>
      <c r="Z28" s="23" t="s">
        <v>754</v>
      </c>
      <c r="AA28" s="25" t="s">
        <v>336</v>
      </c>
      <c r="AB28" s="25">
        <f>COUNTIFS(Database!L$2:L$783,$Z$2,Database!W$2:W$783,AA28)</f>
        <v>8</v>
      </c>
      <c r="AC28" s="36">
        <f t="shared" si="10"/>
        <v>0.25</v>
      </c>
      <c r="AD28" s="25" t="s">
        <v>747</v>
      </c>
      <c r="AE28" s="25" t="s">
        <v>722</v>
      </c>
      <c r="AF28" s="25" t="s">
        <v>706</v>
      </c>
      <c r="AH28" s="23" t="s">
        <v>754</v>
      </c>
      <c r="AI28" s="25" t="s">
        <v>336</v>
      </c>
      <c r="AJ28" s="25">
        <f>COUNTIFS(Database!L$2:L$783,$AH$2,Database!W$2:W$783,AI28)</f>
        <v>2</v>
      </c>
      <c r="AK28" s="36">
        <f t="shared" si="6"/>
        <v>0.5</v>
      </c>
      <c r="AL28" s="25" t="s">
        <v>748</v>
      </c>
      <c r="AM28" s="25" t="s">
        <v>723</v>
      </c>
      <c r="AN28" s="25" t="s">
        <v>706</v>
      </c>
      <c r="AP28" s="23" t="s">
        <v>754</v>
      </c>
      <c r="AQ28" s="25" t="s">
        <v>336</v>
      </c>
      <c r="AR28" s="25">
        <f>COUNTIFS(Database!L$2:L$783,$AP$2,Database!W$2:W$783,AQ28)</f>
        <v>12</v>
      </c>
      <c r="AS28" s="25">
        <f t="shared" si="9"/>
        <v>0</v>
      </c>
      <c r="AT28" s="25" t="s">
        <v>748</v>
      </c>
      <c r="AU28" s="25" t="s">
        <v>724</v>
      </c>
      <c r="AV28" s="25" t="s">
        <v>706</v>
      </c>
      <c r="AX28" s="23" t="s">
        <v>754</v>
      </c>
      <c r="AY28" s="25" t="s">
        <v>336</v>
      </c>
      <c r="AZ28" s="25">
        <f>COUNTIFS(Database!L$2:L$783,$AX$2,Database!W$2:W$783,AY28)</f>
        <v>0</v>
      </c>
      <c r="BA28" s="36" t="str">
        <f t="shared" si="7"/>
        <v>NA</v>
      </c>
      <c r="BB28" s="25" t="s">
        <v>748</v>
      </c>
      <c r="BC28" s="25" t="s">
        <v>725</v>
      </c>
      <c r="BD28" s="25" t="s">
        <v>706</v>
      </c>
      <c r="BF28" s="23" t="s">
        <v>754</v>
      </c>
      <c r="BG28" s="25" t="s">
        <v>336</v>
      </c>
      <c r="BH28" s="25">
        <f>COUNTIFS(Database!L$2:L$783,$BF$2,Database!W$2:W$783,BG28)</f>
        <v>0</v>
      </c>
      <c r="BI28" s="36" t="str">
        <f t="shared" si="8"/>
        <v>NA</v>
      </c>
      <c r="BJ28" s="25" t="s">
        <v>748</v>
      </c>
      <c r="BK28" s="25" t="s">
        <v>726</v>
      </c>
      <c r="BL28" s="25" t="s">
        <v>706</v>
      </c>
      <c r="BN28" s="23" t="s">
        <v>754</v>
      </c>
      <c r="BO28" s="25" t="s">
        <v>336</v>
      </c>
      <c r="BP28" s="48">
        <f>Exposure_Path_analytics!D28</f>
        <v>36</v>
      </c>
      <c r="BQ28" s="46">
        <f t="shared" si="0"/>
        <v>36</v>
      </c>
      <c r="CG28" s="37"/>
      <c r="CH28" s="37"/>
      <c r="CI28" s="37"/>
      <c r="CJ28" s="37"/>
      <c r="CK28" s="37"/>
      <c r="CM28" s="37"/>
      <c r="CN28" s="37"/>
      <c r="CO28" s="37"/>
      <c r="CP28" s="37"/>
      <c r="CQ28" s="37"/>
      <c r="CS28" s="37"/>
      <c r="CT28" s="37"/>
      <c r="CU28" s="37"/>
      <c r="CV28" s="37"/>
      <c r="CW28" s="37"/>
      <c r="CY28" s="37"/>
      <c r="CZ28" s="37"/>
      <c r="DA28" s="37"/>
      <c r="DB28" s="37"/>
      <c r="DC28" s="37"/>
      <c r="DE28" s="37"/>
      <c r="DF28" s="37"/>
      <c r="DG28" s="39"/>
      <c r="DH28" s="39"/>
      <c r="DI28" s="39"/>
      <c r="DK28" s="39"/>
      <c r="DL28" s="39"/>
      <c r="DM28" s="37"/>
      <c r="DN28" s="42"/>
      <c r="DO28" s="42"/>
      <c r="DQ28" s="37"/>
      <c r="DR28" s="37"/>
    </row>
    <row r="29" spans="2:122">
      <c r="B29" s="23" t="s">
        <v>754</v>
      </c>
      <c r="C29" s="25" t="s">
        <v>180</v>
      </c>
      <c r="D29" s="25">
        <f>COUNTIFS(Database!L$2:L$783,$B$2,Database!W$2:W$783,C29)</f>
        <v>5</v>
      </c>
      <c r="E29" s="25">
        <f t="shared" si="2"/>
        <v>0.8</v>
      </c>
      <c r="F29" s="25" t="s">
        <v>747</v>
      </c>
      <c r="G29" s="25" t="s">
        <v>719</v>
      </c>
      <c r="H29" s="25" t="s">
        <v>706</v>
      </c>
      <c r="J29" s="23" t="s">
        <v>754</v>
      </c>
      <c r="K29" s="25" t="s">
        <v>180</v>
      </c>
      <c r="L29" s="25">
        <f>COUNTIFS(Database!L$2:L$783,$J$2,Database!W$2:W$783,K29)</f>
        <v>5</v>
      </c>
      <c r="M29" s="25">
        <f t="shared" si="3"/>
        <v>0.4</v>
      </c>
      <c r="N29" s="25" t="s">
        <v>747</v>
      </c>
      <c r="O29" s="25" t="s">
        <v>720</v>
      </c>
      <c r="P29" s="25" t="s">
        <v>706</v>
      </c>
      <c r="R29" s="23" t="s">
        <v>754</v>
      </c>
      <c r="S29" s="25" t="s">
        <v>180</v>
      </c>
      <c r="T29" s="25">
        <f>COUNTIFS(Database!L$2:L$783,$R$2,Database!W$2:W$783,S29)</f>
        <v>6</v>
      </c>
      <c r="U29" s="25">
        <f t="shared" si="4"/>
        <v>0.33333333333333331</v>
      </c>
      <c r="V29" s="25" t="s">
        <v>747</v>
      </c>
      <c r="W29" s="25" t="s">
        <v>721</v>
      </c>
      <c r="X29" s="25" t="s">
        <v>706</v>
      </c>
      <c r="Z29" s="23" t="s">
        <v>754</v>
      </c>
      <c r="AA29" s="25" t="s">
        <v>180</v>
      </c>
      <c r="AB29" s="25">
        <f>COUNTIFS(Database!L$2:L$783,$Z$2,Database!W$2:W$783,AA29)</f>
        <v>4</v>
      </c>
      <c r="AC29" s="36">
        <f t="shared" si="10"/>
        <v>0</v>
      </c>
      <c r="AD29" s="25" t="s">
        <v>747</v>
      </c>
      <c r="AE29" s="25" t="s">
        <v>722</v>
      </c>
      <c r="AF29" s="25" t="s">
        <v>706</v>
      </c>
      <c r="AH29" s="23" t="s">
        <v>754</v>
      </c>
      <c r="AI29" s="25" t="s">
        <v>180</v>
      </c>
      <c r="AJ29" s="25">
        <f>COUNTIFS(Database!L$2:L$783,$AH$2,Database!W$2:W$783,AI29)</f>
        <v>4</v>
      </c>
      <c r="AK29" s="36">
        <f t="shared" si="6"/>
        <v>0</v>
      </c>
      <c r="AL29" s="25" t="s">
        <v>748</v>
      </c>
      <c r="AM29" s="25" t="s">
        <v>723</v>
      </c>
      <c r="AN29" s="25" t="s">
        <v>706</v>
      </c>
      <c r="AP29" s="23" t="s">
        <v>754</v>
      </c>
      <c r="AQ29" s="25" t="s">
        <v>180</v>
      </c>
      <c r="AR29" s="25">
        <f>COUNTIFS(Database!L$2:L$783,$AP$2,Database!W$2:W$783,AQ29)</f>
        <v>7</v>
      </c>
      <c r="AS29" s="25">
        <f t="shared" si="9"/>
        <v>0</v>
      </c>
      <c r="AT29" s="25" t="s">
        <v>748</v>
      </c>
      <c r="AU29" s="25" t="s">
        <v>724</v>
      </c>
      <c r="AV29" s="25" t="s">
        <v>706</v>
      </c>
      <c r="AX29" s="23" t="s">
        <v>754</v>
      </c>
      <c r="AY29" s="25" t="s">
        <v>180</v>
      </c>
      <c r="AZ29" s="25">
        <f>COUNTIFS(Database!L$2:L$783,$AX$2,Database!W$2:W$783,AY29)</f>
        <v>1</v>
      </c>
      <c r="BA29" s="36">
        <f t="shared" si="7"/>
        <v>0</v>
      </c>
      <c r="BB29" s="25" t="s">
        <v>748</v>
      </c>
      <c r="BC29" s="25" t="s">
        <v>725</v>
      </c>
      <c r="BD29" s="25" t="s">
        <v>706</v>
      </c>
      <c r="BF29" s="23" t="s">
        <v>754</v>
      </c>
      <c r="BG29" s="25" t="s">
        <v>180</v>
      </c>
      <c r="BH29" s="25">
        <f>COUNTIFS(Database!L$2:L$783,$BF$2,Database!W$2:W$783,BG29)</f>
        <v>6</v>
      </c>
      <c r="BI29" s="36">
        <f t="shared" si="8"/>
        <v>0</v>
      </c>
      <c r="BJ29" s="25" t="s">
        <v>748</v>
      </c>
      <c r="BK29" s="25" t="s">
        <v>726</v>
      </c>
      <c r="BL29" s="25" t="s">
        <v>706</v>
      </c>
      <c r="BN29" s="23" t="s">
        <v>754</v>
      </c>
      <c r="BO29" s="25" t="s">
        <v>180</v>
      </c>
      <c r="BP29" s="48">
        <f>Exposure_Path_analytics!D29</f>
        <v>38</v>
      </c>
      <c r="BQ29" s="46">
        <f t="shared" si="0"/>
        <v>38</v>
      </c>
      <c r="BT29" s="15"/>
      <c r="BZ29" s="15"/>
      <c r="CF29" s="15"/>
      <c r="CG29" s="37"/>
      <c r="CH29" s="37"/>
      <c r="CI29" s="37"/>
      <c r="CJ29" s="37"/>
      <c r="CK29" s="37"/>
      <c r="CL29" s="15"/>
      <c r="CM29" s="37"/>
      <c r="CN29" s="37"/>
      <c r="CO29" s="37"/>
      <c r="CP29" s="37"/>
      <c r="CQ29" s="37"/>
      <c r="CR29" s="15"/>
      <c r="CS29" s="37"/>
      <c r="CT29" s="37"/>
      <c r="CU29" s="37"/>
      <c r="CV29" s="37"/>
      <c r="CW29" s="37"/>
      <c r="CX29" s="15"/>
      <c r="CY29" s="37"/>
      <c r="CZ29" s="37"/>
      <c r="DA29" s="37"/>
      <c r="DB29" s="37"/>
      <c r="DC29" s="37"/>
      <c r="DD29" s="15"/>
      <c r="DE29" s="37"/>
      <c r="DF29" s="37"/>
      <c r="DG29" s="37"/>
      <c r="DH29" s="37"/>
      <c r="DI29" s="37"/>
      <c r="DJ29" s="15"/>
      <c r="DK29" s="37"/>
      <c r="DL29" s="37"/>
      <c r="DM29" s="37"/>
      <c r="DN29" s="37"/>
      <c r="DO29" s="37"/>
      <c r="DP29" s="15"/>
      <c r="DQ29" s="37"/>
      <c r="DR29" s="37"/>
    </row>
    <row r="30" spans="2:122">
      <c r="B30" s="23" t="s">
        <v>754</v>
      </c>
      <c r="C30" s="25" t="s">
        <v>338</v>
      </c>
      <c r="D30" s="25">
        <f>COUNTIFS(Database!L$2:L$783,$B$2,Database!W$2:W$783,C30)</f>
        <v>4</v>
      </c>
      <c r="E30" s="25">
        <f t="shared" si="2"/>
        <v>0.5</v>
      </c>
      <c r="F30" s="25" t="s">
        <v>747</v>
      </c>
      <c r="G30" s="25" t="s">
        <v>719</v>
      </c>
      <c r="H30" s="25" t="s">
        <v>706</v>
      </c>
      <c r="J30" s="23" t="s">
        <v>754</v>
      </c>
      <c r="K30" s="25" t="s">
        <v>338</v>
      </c>
      <c r="L30" s="25">
        <f>COUNTIFS(Database!L$2:L$783,$J$2,Database!W$2:W$783,K30)</f>
        <v>4</v>
      </c>
      <c r="M30" s="25">
        <f t="shared" si="3"/>
        <v>0.5</v>
      </c>
      <c r="N30" s="25" t="s">
        <v>747</v>
      </c>
      <c r="O30" s="25" t="s">
        <v>720</v>
      </c>
      <c r="P30" s="25" t="s">
        <v>706</v>
      </c>
      <c r="R30" s="23" t="s">
        <v>754</v>
      </c>
      <c r="S30" s="25" t="s">
        <v>338</v>
      </c>
      <c r="T30" s="25">
        <f>COUNTIFS(Database!L$2:L$783,$R$2,Database!W$2:W$783,S30)</f>
        <v>2</v>
      </c>
      <c r="U30" s="25">
        <f t="shared" si="4"/>
        <v>1</v>
      </c>
      <c r="V30" s="25" t="s">
        <v>747</v>
      </c>
      <c r="W30" s="25" t="s">
        <v>721</v>
      </c>
      <c r="X30" s="25" t="s">
        <v>706</v>
      </c>
      <c r="Z30" s="23" t="s">
        <v>754</v>
      </c>
      <c r="AA30" s="25" t="s">
        <v>338</v>
      </c>
      <c r="AB30" s="25">
        <f>COUNTIFS(Database!L$2:L$783,$Z$2,Database!W$2:W$783,AA30)</f>
        <v>13</v>
      </c>
      <c r="AC30" s="36">
        <f t="shared" si="10"/>
        <v>0.92307692307692313</v>
      </c>
      <c r="AD30" s="25" t="s">
        <v>747</v>
      </c>
      <c r="AE30" s="25" t="s">
        <v>722</v>
      </c>
      <c r="AF30" s="25" t="s">
        <v>706</v>
      </c>
      <c r="AH30" s="23" t="s">
        <v>754</v>
      </c>
      <c r="AI30" s="25" t="s">
        <v>338</v>
      </c>
      <c r="AJ30" s="25">
        <f>COUNTIFS(Database!L$2:L$783,$AH$2,Database!W$2:W$783,AI30)</f>
        <v>8</v>
      </c>
      <c r="AK30" s="36">
        <f t="shared" si="6"/>
        <v>0</v>
      </c>
      <c r="AL30" s="25" t="s">
        <v>748</v>
      </c>
      <c r="AM30" s="25" t="s">
        <v>723</v>
      </c>
      <c r="AN30" s="25" t="s">
        <v>706</v>
      </c>
      <c r="AP30" s="23" t="s">
        <v>754</v>
      </c>
      <c r="AQ30" s="25" t="s">
        <v>338</v>
      </c>
      <c r="AR30" s="25">
        <f>COUNTIFS(Database!L$2:L$783,$AP$2,Database!W$2:W$783,AQ30)</f>
        <v>0</v>
      </c>
      <c r="AS30" s="25" t="str">
        <f t="shared" si="9"/>
        <v>NA</v>
      </c>
      <c r="AT30" s="25" t="s">
        <v>748</v>
      </c>
      <c r="AU30" s="25" t="s">
        <v>724</v>
      </c>
      <c r="AV30" s="25" t="s">
        <v>706</v>
      </c>
      <c r="AX30" s="23" t="s">
        <v>754</v>
      </c>
      <c r="AY30" s="25" t="s">
        <v>338</v>
      </c>
      <c r="AZ30" s="25">
        <f>COUNTIFS(Database!L$2:L$783,$AX$2,Database!W$2:W$783,AY30)</f>
        <v>5</v>
      </c>
      <c r="BA30" s="36">
        <f t="shared" si="7"/>
        <v>0.4</v>
      </c>
      <c r="BB30" s="25" t="s">
        <v>748</v>
      </c>
      <c r="BC30" s="25" t="s">
        <v>725</v>
      </c>
      <c r="BD30" s="25" t="s">
        <v>706</v>
      </c>
      <c r="BF30" s="23" t="s">
        <v>754</v>
      </c>
      <c r="BG30" s="25" t="s">
        <v>338</v>
      </c>
      <c r="BH30" s="25">
        <f>COUNTIFS(Database!L$2:L$783,$BF$2,Database!W$2:W$783,BG30)</f>
        <v>0</v>
      </c>
      <c r="BI30" s="36" t="str">
        <f t="shared" si="8"/>
        <v>NA</v>
      </c>
      <c r="BJ30" s="25" t="s">
        <v>748</v>
      </c>
      <c r="BK30" s="25" t="s">
        <v>726</v>
      </c>
      <c r="BL30" s="25" t="s">
        <v>706</v>
      </c>
      <c r="BN30" s="23" t="s">
        <v>754</v>
      </c>
      <c r="BO30" s="25" t="s">
        <v>338</v>
      </c>
      <c r="BP30" s="48">
        <f>Exposure_Path_analytics!D30</f>
        <v>36</v>
      </c>
      <c r="BQ30" s="46">
        <f t="shared" si="0"/>
        <v>36</v>
      </c>
      <c r="CG30" s="37"/>
      <c r="CH30" s="37"/>
      <c r="CI30" s="37"/>
      <c r="CJ30" s="37"/>
      <c r="CK30" s="37"/>
      <c r="CM30" s="37"/>
      <c r="CN30" s="37"/>
      <c r="CO30" s="37"/>
      <c r="CP30" s="37"/>
      <c r="CQ30" s="37"/>
      <c r="CS30" s="37"/>
      <c r="CT30" s="37"/>
      <c r="CU30" s="37"/>
      <c r="CV30" s="37"/>
      <c r="CW30" s="37"/>
      <c r="CY30" s="37"/>
      <c r="CZ30" s="37"/>
      <c r="DA30" s="37"/>
      <c r="DB30" s="37"/>
      <c r="DC30" s="37"/>
      <c r="DE30" s="37"/>
      <c r="DF30" s="37"/>
      <c r="DG30" s="37"/>
      <c r="DH30" s="37"/>
      <c r="DI30" s="37"/>
      <c r="DK30" s="37"/>
      <c r="DL30" s="37"/>
      <c r="DM30" s="37"/>
      <c r="DN30" s="37"/>
      <c r="DO30" s="37"/>
      <c r="DQ30" s="37"/>
      <c r="DR30" s="37"/>
    </row>
    <row r="31" spans="2:122">
      <c r="B31" s="23" t="s">
        <v>754</v>
      </c>
      <c r="C31" s="25" t="s">
        <v>337</v>
      </c>
      <c r="D31" s="25">
        <f>COUNTIFS(Database!L$2:L$783,$B$2,Database!W$2:W$783,C31)</f>
        <v>2</v>
      </c>
      <c r="E31" s="25">
        <f t="shared" si="2"/>
        <v>1</v>
      </c>
      <c r="F31" s="25" t="s">
        <v>747</v>
      </c>
      <c r="G31" s="25" t="s">
        <v>719</v>
      </c>
      <c r="H31" s="25" t="s">
        <v>706</v>
      </c>
      <c r="J31" s="23" t="s">
        <v>754</v>
      </c>
      <c r="K31" s="25" t="s">
        <v>337</v>
      </c>
      <c r="L31" s="25">
        <f>COUNTIFS(Database!L$2:L$783,$J$2,Database!W$2:W$783,K31)</f>
        <v>20</v>
      </c>
      <c r="M31" s="25">
        <f t="shared" si="3"/>
        <v>0.35</v>
      </c>
      <c r="N31" s="25" t="s">
        <v>747</v>
      </c>
      <c r="O31" s="25" t="s">
        <v>720</v>
      </c>
      <c r="P31" s="25" t="s">
        <v>706</v>
      </c>
      <c r="R31" s="23" t="s">
        <v>754</v>
      </c>
      <c r="S31" s="25" t="s">
        <v>337</v>
      </c>
      <c r="T31" s="25">
        <f>COUNTIFS(Database!L$2:L$783,$R$2,Database!W$2:W$783,S31)</f>
        <v>2</v>
      </c>
      <c r="U31" s="25">
        <f t="shared" si="4"/>
        <v>0.5</v>
      </c>
      <c r="V31" s="25" t="s">
        <v>747</v>
      </c>
      <c r="W31" s="25" t="s">
        <v>721</v>
      </c>
      <c r="X31" s="25" t="s">
        <v>706</v>
      </c>
      <c r="Z31" s="23" t="s">
        <v>754</v>
      </c>
      <c r="AA31" s="25" t="s">
        <v>337</v>
      </c>
      <c r="AB31" s="25">
        <f>COUNTIFS(Database!L$2:L$783,$Z$2,Database!W$2:W$783,AA31)</f>
        <v>21</v>
      </c>
      <c r="AC31" s="36">
        <f t="shared" si="10"/>
        <v>0.33333333333333331</v>
      </c>
      <c r="AD31" s="25" t="s">
        <v>747</v>
      </c>
      <c r="AE31" s="25" t="s">
        <v>722</v>
      </c>
      <c r="AF31" s="25" t="s">
        <v>706</v>
      </c>
      <c r="AH31" s="23" t="s">
        <v>754</v>
      </c>
      <c r="AI31" s="25" t="s">
        <v>337</v>
      </c>
      <c r="AJ31" s="25">
        <f>COUNTIFS(Database!L$2:L$783,$AH$2,Database!W$2:W$783,AI31)</f>
        <v>0</v>
      </c>
      <c r="AK31" s="36" t="str">
        <f t="shared" si="6"/>
        <v>NA</v>
      </c>
      <c r="AL31" s="25" t="s">
        <v>748</v>
      </c>
      <c r="AM31" s="25" t="s">
        <v>723</v>
      </c>
      <c r="AN31" s="25" t="s">
        <v>706</v>
      </c>
      <c r="AP31" s="23" t="s">
        <v>754</v>
      </c>
      <c r="AQ31" s="25" t="s">
        <v>337</v>
      </c>
      <c r="AR31" s="25">
        <f>COUNTIFS(Database!L$2:L$783,$AP$2,Database!W$2:W$783,AQ31)</f>
        <v>0</v>
      </c>
      <c r="AS31" s="25" t="str">
        <f t="shared" si="9"/>
        <v>NA</v>
      </c>
      <c r="AT31" s="25" t="s">
        <v>748</v>
      </c>
      <c r="AU31" s="25" t="s">
        <v>724</v>
      </c>
      <c r="AV31" s="25" t="s">
        <v>706</v>
      </c>
      <c r="AX31" s="23" t="s">
        <v>754</v>
      </c>
      <c r="AY31" s="25" t="s">
        <v>337</v>
      </c>
      <c r="AZ31" s="25">
        <f>COUNTIFS(Database!L$2:L$783,$AX$2,Database!W$2:W$783,AY31)</f>
        <v>0</v>
      </c>
      <c r="BA31" s="36" t="str">
        <f t="shared" si="7"/>
        <v>NA</v>
      </c>
      <c r="BB31" s="25" t="s">
        <v>748</v>
      </c>
      <c r="BC31" s="25" t="s">
        <v>725</v>
      </c>
      <c r="BD31" s="25" t="s">
        <v>706</v>
      </c>
      <c r="BF31" s="23" t="s">
        <v>754</v>
      </c>
      <c r="BG31" s="25" t="s">
        <v>337</v>
      </c>
      <c r="BH31" s="25">
        <f>COUNTIFS(Database!L$2:L$783,$BF$2,Database!W$2:W$783,BG31)</f>
        <v>2</v>
      </c>
      <c r="BI31" s="36">
        <f t="shared" si="8"/>
        <v>1</v>
      </c>
      <c r="BJ31" s="25" t="s">
        <v>748</v>
      </c>
      <c r="BK31" s="25" t="s">
        <v>726</v>
      </c>
      <c r="BL31" s="25" t="s">
        <v>706</v>
      </c>
      <c r="BN31" s="23" t="s">
        <v>754</v>
      </c>
      <c r="BO31" s="25" t="s">
        <v>337</v>
      </c>
      <c r="BP31" s="48">
        <f>Exposure_Path_analytics!D31</f>
        <v>47</v>
      </c>
      <c r="BQ31" s="46">
        <f t="shared" si="0"/>
        <v>47</v>
      </c>
      <c r="CV31" s="37"/>
      <c r="CW31" s="37"/>
      <c r="CY31" s="37"/>
      <c r="CZ31" s="37"/>
      <c r="DA31" s="37"/>
      <c r="DB31" s="37"/>
      <c r="DC31" s="37"/>
      <c r="DE31" s="37"/>
      <c r="DF31" s="37"/>
      <c r="DG31" s="37"/>
      <c r="DH31" s="37"/>
      <c r="DI31" s="37"/>
      <c r="DK31" s="37"/>
      <c r="DL31" s="37"/>
      <c r="DM31" s="37"/>
      <c r="DN31" s="37"/>
      <c r="DO31" s="37"/>
      <c r="DQ31" s="37"/>
      <c r="DR31" s="37"/>
    </row>
    <row r="32" spans="2:122">
      <c r="B32" s="23" t="s">
        <v>754</v>
      </c>
      <c r="C32" s="25" t="s">
        <v>335</v>
      </c>
      <c r="D32" s="25">
        <f>COUNTIFS(Database!L$2:L$783,$B$2,Database!W$2:W$783,C32)</f>
        <v>11</v>
      </c>
      <c r="E32" s="25">
        <f t="shared" si="2"/>
        <v>0.63636363636363635</v>
      </c>
      <c r="F32" s="25" t="s">
        <v>747</v>
      </c>
      <c r="G32" s="25" t="s">
        <v>719</v>
      </c>
      <c r="H32" s="25" t="s">
        <v>706</v>
      </c>
      <c r="J32" s="23" t="s">
        <v>754</v>
      </c>
      <c r="K32" s="25" t="s">
        <v>335</v>
      </c>
      <c r="L32" s="25">
        <f>COUNTIFS(Database!L$2:L$783,$J$2,Database!W$2:W$783,K32)</f>
        <v>15</v>
      </c>
      <c r="M32" s="25">
        <f t="shared" si="3"/>
        <v>0.33333333333333331</v>
      </c>
      <c r="N32" s="25" t="s">
        <v>747</v>
      </c>
      <c r="O32" s="25" t="s">
        <v>720</v>
      </c>
      <c r="P32" s="25" t="s">
        <v>706</v>
      </c>
      <c r="R32" s="23" t="s">
        <v>754</v>
      </c>
      <c r="S32" s="25" t="s">
        <v>335</v>
      </c>
      <c r="T32" s="25">
        <f>COUNTIFS(Database!L$2:L$783,$R$2,Database!W$2:W$783,S32)</f>
        <v>27</v>
      </c>
      <c r="U32" s="25">
        <f t="shared" si="4"/>
        <v>0.51851851851851849</v>
      </c>
      <c r="V32" s="25" t="s">
        <v>747</v>
      </c>
      <c r="W32" s="25" t="s">
        <v>721</v>
      </c>
      <c r="X32" s="25" t="s">
        <v>706</v>
      </c>
      <c r="Z32" s="23" t="s">
        <v>754</v>
      </c>
      <c r="AA32" s="25" t="s">
        <v>335</v>
      </c>
      <c r="AB32" s="25">
        <f>COUNTIFS(Database!L$2:L$783,$Z$2,Database!W$2:W$783,AA32)</f>
        <v>32</v>
      </c>
      <c r="AC32" s="36">
        <f t="shared" si="10"/>
        <v>0.4375</v>
      </c>
      <c r="AD32" s="25" t="s">
        <v>747</v>
      </c>
      <c r="AE32" s="25" t="s">
        <v>722</v>
      </c>
      <c r="AF32" s="25" t="s">
        <v>706</v>
      </c>
      <c r="AH32" s="23" t="s">
        <v>754</v>
      </c>
      <c r="AI32" s="25" t="s">
        <v>335</v>
      </c>
      <c r="AJ32" s="25">
        <f>COUNTIFS(Database!L$2:L$783,$AH$2,Database!W$2:W$783,AI32)</f>
        <v>32</v>
      </c>
      <c r="AK32" s="36">
        <f t="shared" si="6"/>
        <v>0.1875</v>
      </c>
      <c r="AL32" s="25" t="s">
        <v>748</v>
      </c>
      <c r="AM32" s="25" t="s">
        <v>723</v>
      </c>
      <c r="AN32" s="25" t="s">
        <v>706</v>
      </c>
      <c r="AP32" s="23" t="s">
        <v>754</v>
      </c>
      <c r="AQ32" s="25" t="s">
        <v>335</v>
      </c>
      <c r="AR32" s="25">
        <f>COUNTIFS(Database!L$2:L$783,$AP$2,Database!W$2:W$783,AQ32)</f>
        <v>19</v>
      </c>
      <c r="AS32" s="25">
        <f t="shared" si="9"/>
        <v>0</v>
      </c>
      <c r="AT32" s="25" t="s">
        <v>748</v>
      </c>
      <c r="AU32" s="25" t="s">
        <v>724</v>
      </c>
      <c r="AV32" s="25" t="s">
        <v>706</v>
      </c>
      <c r="AX32" s="23" t="s">
        <v>754</v>
      </c>
      <c r="AY32" s="25" t="s">
        <v>335</v>
      </c>
      <c r="AZ32" s="25">
        <f>COUNTIFS(Database!L$2:L$783,$AX$2,Database!W$2:W$783,AY32)</f>
        <v>12</v>
      </c>
      <c r="BA32" s="36">
        <f t="shared" si="7"/>
        <v>0.33333333333333331</v>
      </c>
      <c r="BB32" s="25" t="s">
        <v>748</v>
      </c>
      <c r="BC32" s="25" t="s">
        <v>725</v>
      </c>
      <c r="BD32" s="25" t="s">
        <v>706</v>
      </c>
      <c r="BF32" s="23" t="s">
        <v>754</v>
      </c>
      <c r="BG32" s="25" t="s">
        <v>335</v>
      </c>
      <c r="BH32" s="25">
        <f>COUNTIFS(Database!L$2:L$783,$BF$2,Database!W$2:W$783,BG32)</f>
        <v>0</v>
      </c>
      <c r="BI32" s="36" t="str">
        <f t="shared" si="8"/>
        <v>NA</v>
      </c>
      <c r="BJ32" s="25" t="s">
        <v>748</v>
      </c>
      <c r="BK32" s="25" t="s">
        <v>726</v>
      </c>
      <c r="BL32" s="25" t="s">
        <v>706</v>
      </c>
      <c r="BN32" s="23" t="s">
        <v>754</v>
      </c>
      <c r="BO32" s="25" t="s">
        <v>335</v>
      </c>
      <c r="BP32" s="48">
        <f>Exposure_Path_analytics!D32</f>
        <v>148</v>
      </c>
      <c r="BQ32" s="46">
        <f t="shared" si="0"/>
        <v>148</v>
      </c>
      <c r="DE32" s="37"/>
      <c r="DF32" s="37"/>
      <c r="DG32" s="37"/>
      <c r="DH32" s="37"/>
      <c r="DI32" s="37"/>
      <c r="DK32" s="37"/>
      <c r="DL32" s="37"/>
      <c r="DM32" s="37"/>
      <c r="DN32" s="37"/>
      <c r="DO32" s="37"/>
      <c r="DQ32" s="37"/>
      <c r="DR32" s="37"/>
    </row>
    <row r="33" spans="2:122">
      <c r="B33" s="24" t="s">
        <v>318</v>
      </c>
      <c r="C33" s="24" t="s">
        <v>268</v>
      </c>
      <c r="D33" s="24">
        <f>COUNTIFS(Database!L$2:L$783,$B$2,Database!W$2:W$783,C33)</f>
        <v>0</v>
      </c>
      <c r="E33" s="24" t="str">
        <f t="shared" si="2"/>
        <v>NA</v>
      </c>
      <c r="F33" s="24" t="s">
        <v>747</v>
      </c>
      <c r="G33" s="24" t="s">
        <v>719</v>
      </c>
      <c r="H33" s="24" t="s">
        <v>706</v>
      </c>
      <c r="J33" s="24" t="s">
        <v>318</v>
      </c>
      <c r="K33" s="24" t="s">
        <v>268</v>
      </c>
      <c r="L33" s="24">
        <f>COUNTIFS(Database!L$2:L$783,$J$2,Database!W$2:W$783,K33)</f>
        <v>4</v>
      </c>
      <c r="M33" s="24">
        <f t="shared" si="3"/>
        <v>0</v>
      </c>
      <c r="N33" s="24" t="s">
        <v>747</v>
      </c>
      <c r="O33" s="24" t="s">
        <v>720</v>
      </c>
      <c r="P33" s="24" t="s">
        <v>706</v>
      </c>
      <c r="R33" s="24" t="s">
        <v>318</v>
      </c>
      <c r="S33" s="24" t="s">
        <v>268</v>
      </c>
      <c r="T33" s="24">
        <f>COUNTIFS(Database!L$2:L$783,$R$2,Database!W$2:W$783,S33)</f>
        <v>0</v>
      </c>
      <c r="U33" s="24" t="str">
        <f t="shared" si="4"/>
        <v>NA</v>
      </c>
      <c r="V33" s="24" t="s">
        <v>747</v>
      </c>
      <c r="W33" s="24" t="s">
        <v>721</v>
      </c>
      <c r="X33" s="24" t="s">
        <v>706</v>
      </c>
      <c r="Z33" s="24" t="s">
        <v>318</v>
      </c>
      <c r="AA33" s="24" t="s">
        <v>268</v>
      </c>
      <c r="AB33" s="24">
        <f>COUNTIFS(Database!L$2:L$783,$Z$2,Database!W$2:W$783,AA33)</f>
        <v>4</v>
      </c>
      <c r="AC33" s="28">
        <f t="shared" si="10"/>
        <v>0</v>
      </c>
      <c r="AD33" s="24" t="s">
        <v>747</v>
      </c>
      <c r="AE33" s="24" t="s">
        <v>722</v>
      </c>
      <c r="AF33" s="24" t="s">
        <v>706</v>
      </c>
      <c r="AH33" s="24" t="s">
        <v>318</v>
      </c>
      <c r="AI33" s="24" t="s">
        <v>268</v>
      </c>
      <c r="AJ33" s="24">
        <f>COUNTIFS(Database!L$2:L$783,$AH$2,Database!W$2:W$783,AI33)</f>
        <v>0</v>
      </c>
      <c r="AK33" s="28" t="str">
        <f t="shared" si="6"/>
        <v>NA</v>
      </c>
      <c r="AL33" s="24" t="s">
        <v>748</v>
      </c>
      <c r="AM33" s="24" t="s">
        <v>723</v>
      </c>
      <c r="AN33" s="24" t="s">
        <v>706</v>
      </c>
      <c r="AP33" s="24" t="s">
        <v>318</v>
      </c>
      <c r="AQ33" s="24" t="s">
        <v>268</v>
      </c>
      <c r="AR33" s="24">
        <f>COUNTIFS(Database!L$2:L$783,$AP$2,Database!W$2:W$783,AQ33)</f>
        <v>0</v>
      </c>
      <c r="AS33" s="24" t="str">
        <f t="shared" si="9"/>
        <v>NA</v>
      </c>
      <c r="AT33" s="24" t="s">
        <v>748</v>
      </c>
      <c r="AU33" s="24" t="s">
        <v>724</v>
      </c>
      <c r="AV33" s="24" t="s">
        <v>706</v>
      </c>
      <c r="AX33" s="24" t="s">
        <v>318</v>
      </c>
      <c r="AY33" s="24" t="s">
        <v>268</v>
      </c>
      <c r="AZ33" s="24">
        <f>COUNTIFS(Database!L$2:L$783,$AX$2,Database!W$2:W$783,AY33)</f>
        <v>0</v>
      </c>
      <c r="BA33" s="28" t="str">
        <f t="shared" si="7"/>
        <v>NA</v>
      </c>
      <c r="BB33" s="24" t="s">
        <v>748</v>
      </c>
      <c r="BC33" s="24" t="s">
        <v>725</v>
      </c>
      <c r="BD33" s="24" t="s">
        <v>706</v>
      </c>
      <c r="BF33" s="24" t="s">
        <v>318</v>
      </c>
      <c r="BG33" s="24" t="s">
        <v>268</v>
      </c>
      <c r="BH33" s="24">
        <f>COUNTIFS(Database!L$2:L$783,$BF$2,Database!W$2:W$783,BG33)</f>
        <v>0</v>
      </c>
      <c r="BI33" s="28" t="str">
        <f t="shared" si="8"/>
        <v>NA</v>
      </c>
      <c r="BJ33" s="24" t="s">
        <v>748</v>
      </c>
      <c r="BK33" s="24" t="s">
        <v>726</v>
      </c>
      <c r="BL33" s="24" t="s">
        <v>706</v>
      </c>
      <c r="BN33" s="24" t="s">
        <v>318</v>
      </c>
      <c r="BO33" s="24" t="s">
        <v>268</v>
      </c>
      <c r="BP33" s="47">
        <f>Exposure_Path_analytics!D33</f>
        <v>8</v>
      </c>
      <c r="BQ33" s="45">
        <f t="shared" si="0"/>
        <v>8</v>
      </c>
      <c r="DE33" s="37"/>
      <c r="DF33" s="37"/>
      <c r="DG33" s="37"/>
      <c r="DH33" s="37"/>
      <c r="DI33" s="37"/>
      <c r="DK33" s="37"/>
      <c r="DL33" s="37"/>
      <c r="DM33" s="37"/>
      <c r="DN33" s="37"/>
      <c r="DO33" s="37"/>
      <c r="DQ33" s="37"/>
      <c r="DR33" s="37"/>
    </row>
    <row r="34" spans="2:122">
      <c r="B34" s="24" t="s">
        <v>318</v>
      </c>
      <c r="C34" s="24" t="s">
        <v>269</v>
      </c>
      <c r="D34" s="24">
        <f>COUNTIFS(Database!L$2:L$783,$B$2,Database!W$2:W$783,C34)</f>
        <v>0</v>
      </c>
      <c r="E34" s="24" t="str">
        <f t="shared" si="2"/>
        <v>NA</v>
      </c>
      <c r="F34" s="24" t="s">
        <v>747</v>
      </c>
      <c r="G34" s="24" t="s">
        <v>719</v>
      </c>
      <c r="H34" s="24" t="s">
        <v>706</v>
      </c>
      <c r="J34" s="24" t="s">
        <v>318</v>
      </c>
      <c r="K34" s="24" t="s">
        <v>269</v>
      </c>
      <c r="L34" s="24">
        <f>COUNTIFS(Database!L$2:L$783,$J$2,Database!W$2:W$783,K34)</f>
        <v>4</v>
      </c>
      <c r="M34" s="24">
        <f t="shared" si="3"/>
        <v>0</v>
      </c>
      <c r="N34" s="24" t="s">
        <v>747</v>
      </c>
      <c r="O34" s="24" t="s">
        <v>720</v>
      </c>
      <c r="P34" s="24" t="s">
        <v>706</v>
      </c>
      <c r="R34" s="24" t="s">
        <v>318</v>
      </c>
      <c r="S34" s="24" t="s">
        <v>269</v>
      </c>
      <c r="T34" s="24">
        <f>COUNTIFS(Database!L$2:L$783,$R$2,Database!W$2:W$783,S34)</f>
        <v>0</v>
      </c>
      <c r="U34" s="24" t="str">
        <f t="shared" si="4"/>
        <v>NA</v>
      </c>
      <c r="V34" s="24" t="s">
        <v>747</v>
      </c>
      <c r="W34" s="24" t="s">
        <v>721</v>
      </c>
      <c r="X34" s="24" t="s">
        <v>706</v>
      </c>
      <c r="Z34" s="24" t="s">
        <v>318</v>
      </c>
      <c r="AA34" s="24" t="s">
        <v>269</v>
      </c>
      <c r="AB34" s="24">
        <f>COUNTIFS(Database!L$2:L$783,$Z$2,Database!W$2:W$783,AA34)</f>
        <v>4</v>
      </c>
      <c r="AC34" s="28">
        <f t="shared" si="10"/>
        <v>0.75</v>
      </c>
      <c r="AD34" s="24" t="s">
        <v>747</v>
      </c>
      <c r="AE34" s="24" t="s">
        <v>722</v>
      </c>
      <c r="AF34" s="24" t="s">
        <v>706</v>
      </c>
      <c r="AH34" s="24" t="s">
        <v>318</v>
      </c>
      <c r="AI34" s="24" t="s">
        <v>269</v>
      </c>
      <c r="AJ34" s="24">
        <f>COUNTIFS(Database!L$2:L$783,$AH$2,Database!W$2:W$783,AI34)</f>
        <v>0</v>
      </c>
      <c r="AK34" s="28" t="str">
        <f t="shared" si="6"/>
        <v>NA</v>
      </c>
      <c r="AL34" s="24" t="s">
        <v>748</v>
      </c>
      <c r="AM34" s="24" t="s">
        <v>723</v>
      </c>
      <c r="AN34" s="24" t="s">
        <v>706</v>
      </c>
      <c r="AP34" s="24" t="s">
        <v>318</v>
      </c>
      <c r="AQ34" s="24" t="s">
        <v>269</v>
      </c>
      <c r="AR34" s="24">
        <f>COUNTIFS(Database!L$2:L$783,$AP$2,Database!W$2:W$783,AQ34)</f>
        <v>0</v>
      </c>
      <c r="AS34" s="24" t="str">
        <f t="shared" si="9"/>
        <v>NA</v>
      </c>
      <c r="AT34" s="24" t="s">
        <v>748</v>
      </c>
      <c r="AU34" s="24" t="s">
        <v>724</v>
      </c>
      <c r="AV34" s="24" t="s">
        <v>706</v>
      </c>
      <c r="AX34" s="24" t="s">
        <v>318</v>
      </c>
      <c r="AY34" s="24" t="s">
        <v>269</v>
      </c>
      <c r="AZ34" s="24">
        <f>COUNTIFS(Database!L$2:L$783,$AX$2,Database!W$2:W$783,AY34)</f>
        <v>0</v>
      </c>
      <c r="BA34" s="28" t="str">
        <f t="shared" si="7"/>
        <v>NA</v>
      </c>
      <c r="BB34" s="24" t="s">
        <v>748</v>
      </c>
      <c r="BC34" s="24" t="s">
        <v>725</v>
      </c>
      <c r="BD34" s="24" t="s">
        <v>706</v>
      </c>
      <c r="BF34" s="24" t="s">
        <v>318</v>
      </c>
      <c r="BG34" s="24" t="s">
        <v>269</v>
      </c>
      <c r="BH34" s="24">
        <f>COUNTIFS(Database!L$2:L$783,$BF$2,Database!W$2:W$783,BG34)</f>
        <v>0</v>
      </c>
      <c r="BI34" s="28" t="str">
        <f t="shared" si="8"/>
        <v>NA</v>
      </c>
      <c r="BJ34" s="24" t="s">
        <v>748</v>
      </c>
      <c r="BK34" s="24" t="s">
        <v>726</v>
      </c>
      <c r="BL34" s="24" t="s">
        <v>706</v>
      </c>
      <c r="BN34" s="24" t="s">
        <v>318</v>
      </c>
      <c r="BO34" s="24" t="s">
        <v>269</v>
      </c>
      <c r="BP34" s="47">
        <f>Exposure_Path_analytics!D34</f>
        <v>8</v>
      </c>
      <c r="BQ34" s="45">
        <f t="shared" si="0"/>
        <v>8</v>
      </c>
      <c r="BT34" s="15"/>
      <c r="BZ34" s="15"/>
      <c r="CF34" s="15"/>
      <c r="CL34" s="15"/>
      <c r="CR34" s="15"/>
      <c r="CX34" s="15"/>
      <c r="DD34" s="15"/>
      <c r="DE34" s="37"/>
      <c r="DF34" s="37"/>
      <c r="DG34" s="37"/>
      <c r="DH34" s="37"/>
      <c r="DI34" s="37"/>
      <c r="DJ34" s="15"/>
      <c r="DK34" s="37"/>
      <c r="DL34" s="37"/>
      <c r="DM34" s="37"/>
      <c r="DN34" s="37"/>
      <c r="DO34" s="37"/>
      <c r="DP34" s="15"/>
      <c r="DQ34" s="37"/>
      <c r="DR34" s="37"/>
    </row>
    <row r="35" spans="2:122">
      <c r="B35" s="24" t="s">
        <v>318</v>
      </c>
      <c r="C35" s="24" t="s">
        <v>270</v>
      </c>
      <c r="D35" s="24">
        <f>COUNTIFS(Database!L$2:L$783,$B$2,Database!W$2:W$783,C35)</f>
        <v>0</v>
      </c>
      <c r="E35" s="24" t="str">
        <f t="shared" si="2"/>
        <v>NA</v>
      </c>
      <c r="F35" s="24" t="s">
        <v>747</v>
      </c>
      <c r="G35" s="24" t="s">
        <v>719</v>
      </c>
      <c r="H35" s="24" t="s">
        <v>706</v>
      </c>
      <c r="J35" s="24" t="s">
        <v>318</v>
      </c>
      <c r="K35" s="24" t="s">
        <v>270</v>
      </c>
      <c r="L35" s="24">
        <f>COUNTIFS(Database!L$2:L$783,$J$2,Database!W$2:W$783,K35)</f>
        <v>4</v>
      </c>
      <c r="M35" s="24">
        <f t="shared" si="3"/>
        <v>0.25</v>
      </c>
      <c r="N35" s="24" t="s">
        <v>747</v>
      </c>
      <c r="O35" s="24" t="s">
        <v>720</v>
      </c>
      <c r="P35" s="24" t="s">
        <v>706</v>
      </c>
      <c r="R35" s="24" t="s">
        <v>318</v>
      </c>
      <c r="S35" s="24" t="s">
        <v>270</v>
      </c>
      <c r="T35" s="24">
        <f>COUNTIFS(Database!L$2:L$783,$R$2,Database!W$2:W$783,S35)</f>
        <v>0</v>
      </c>
      <c r="U35" s="24" t="str">
        <f t="shared" si="4"/>
        <v>NA</v>
      </c>
      <c r="V35" s="24" t="s">
        <v>747</v>
      </c>
      <c r="W35" s="24" t="s">
        <v>721</v>
      </c>
      <c r="X35" s="24" t="s">
        <v>706</v>
      </c>
      <c r="Z35" s="24" t="s">
        <v>318</v>
      </c>
      <c r="AA35" s="24" t="s">
        <v>270</v>
      </c>
      <c r="AB35" s="24">
        <f>COUNTIFS(Database!L$2:L$783,$Z$2,Database!W$2:W$783,AA35)</f>
        <v>4</v>
      </c>
      <c r="AC35" s="28">
        <f t="shared" si="10"/>
        <v>0.75</v>
      </c>
      <c r="AD35" s="24" t="s">
        <v>747</v>
      </c>
      <c r="AE35" s="24" t="s">
        <v>722</v>
      </c>
      <c r="AF35" s="24" t="s">
        <v>706</v>
      </c>
      <c r="AH35" s="24" t="s">
        <v>318</v>
      </c>
      <c r="AI35" s="24" t="s">
        <v>270</v>
      </c>
      <c r="AJ35" s="24">
        <f>COUNTIFS(Database!L$2:L$783,$AH$2,Database!W$2:W$783,AI35)</f>
        <v>0</v>
      </c>
      <c r="AK35" s="28" t="str">
        <f t="shared" si="6"/>
        <v>NA</v>
      </c>
      <c r="AL35" s="24" t="s">
        <v>748</v>
      </c>
      <c r="AM35" s="24" t="s">
        <v>723</v>
      </c>
      <c r="AN35" s="24" t="s">
        <v>706</v>
      </c>
      <c r="AP35" s="24" t="s">
        <v>318</v>
      </c>
      <c r="AQ35" s="24" t="s">
        <v>270</v>
      </c>
      <c r="AR35" s="24">
        <f>COUNTIFS(Database!L$2:L$783,$AP$2,Database!W$2:W$783,AQ35)</f>
        <v>0</v>
      </c>
      <c r="AS35" s="24" t="str">
        <f t="shared" si="9"/>
        <v>NA</v>
      </c>
      <c r="AT35" s="24" t="s">
        <v>748</v>
      </c>
      <c r="AU35" s="24" t="s">
        <v>724</v>
      </c>
      <c r="AV35" s="24" t="s">
        <v>706</v>
      </c>
      <c r="AX35" s="24" t="s">
        <v>318</v>
      </c>
      <c r="AY35" s="24" t="s">
        <v>270</v>
      </c>
      <c r="AZ35" s="24">
        <f>COUNTIFS(Database!L$2:L$783,$AX$2,Database!W$2:W$783,AY35)</f>
        <v>0</v>
      </c>
      <c r="BA35" s="28" t="str">
        <f t="shared" si="7"/>
        <v>NA</v>
      </c>
      <c r="BB35" s="24" t="s">
        <v>748</v>
      </c>
      <c r="BC35" s="24" t="s">
        <v>725</v>
      </c>
      <c r="BD35" s="24" t="s">
        <v>706</v>
      </c>
      <c r="BF35" s="24" t="s">
        <v>318</v>
      </c>
      <c r="BG35" s="24" t="s">
        <v>270</v>
      </c>
      <c r="BH35" s="24">
        <f>COUNTIFS(Database!L$2:L$783,$BF$2,Database!W$2:W$783,BG35)</f>
        <v>0</v>
      </c>
      <c r="BI35" s="28" t="str">
        <f t="shared" si="8"/>
        <v>NA</v>
      </c>
      <c r="BJ35" s="24" t="s">
        <v>748</v>
      </c>
      <c r="BK35" s="24" t="s">
        <v>726</v>
      </c>
      <c r="BL35" s="24" t="s">
        <v>706</v>
      </c>
      <c r="BN35" s="24" t="s">
        <v>318</v>
      </c>
      <c r="BO35" s="24" t="s">
        <v>270</v>
      </c>
      <c r="BP35" s="47">
        <f>Exposure_Path_analytics!D35</f>
        <v>8</v>
      </c>
      <c r="BQ35" s="45">
        <f t="shared" si="0"/>
        <v>8</v>
      </c>
    </row>
    <row r="36" spans="2:122">
      <c r="B36" s="24" t="s">
        <v>318</v>
      </c>
      <c r="C36" s="24" t="s">
        <v>271</v>
      </c>
      <c r="D36" s="24">
        <f>COUNTIFS(Database!L$2:L$783,$B$2,Database!W$2:W$783,C36)</f>
        <v>0</v>
      </c>
      <c r="E36" s="24" t="str">
        <f t="shared" si="2"/>
        <v>NA</v>
      </c>
      <c r="F36" s="24" t="s">
        <v>747</v>
      </c>
      <c r="G36" s="24" t="s">
        <v>719</v>
      </c>
      <c r="H36" s="24" t="s">
        <v>706</v>
      </c>
      <c r="J36" s="24" t="s">
        <v>318</v>
      </c>
      <c r="K36" s="24" t="s">
        <v>271</v>
      </c>
      <c r="L36" s="24">
        <f>COUNTIFS(Database!L$2:L$783,$J$2,Database!W$2:W$783,K36)</f>
        <v>12</v>
      </c>
      <c r="M36" s="24">
        <f t="shared" si="3"/>
        <v>8.3333333333333329E-2</v>
      </c>
      <c r="N36" s="24" t="s">
        <v>747</v>
      </c>
      <c r="O36" s="24" t="s">
        <v>720</v>
      </c>
      <c r="P36" s="24" t="s">
        <v>706</v>
      </c>
      <c r="R36" s="24" t="s">
        <v>318</v>
      </c>
      <c r="S36" s="24" t="s">
        <v>271</v>
      </c>
      <c r="T36" s="24">
        <f>COUNTIFS(Database!L$2:L$783,$R$2,Database!W$2:W$783,S36)</f>
        <v>0</v>
      </c>
      <c r="U36" s="24" t="str">
        <f t="shared" si="4"/>
        <v>NA</v>
      </c>
      <c r="V36" s="24" t="s">
        <v>747</v>
      </c>
      <c r="W36" s="24" t="s">
        <v>721</v>
      </c>
      <c r="X36" s="24" t="s">
        <v>706</v>
      </c>
      <c r="Z36" s="24" t="s">
        <v>318</v>
      </c>
      <c r="AA36" s="24" t="s">
        <v>271</v>
      </c>
      <c r="AB36" s="24">
        <f>COUNTIFS(Database!L$2:L$783,$Z$2,Database!W$2:W$783,AA36)</f>
        <v>12</v>
      </c>
      <c r="AC36" s="28">
        <f t="shared" si="10"/>
        <v>0.41666666666666669</v>
      </c>
      <c r="AD36" s="24" t="s">
        <v>747</v>
      </c>
      <c r="AE36" s="24" t="s">
        <v>722</v>
      </c>
      <c r="AF36" s="24" t="s">
        <v>706</v>
      </c>
      <c r="AH36" s="24" t="s">
        <v>318</v>
      </c>
      <c r="AI36" s="24" t="s">
        <v>271</v>
      </c>
      <c r="AJ36" s="24">
        <f>COUNTIFS(Database!L$2:L$783,$AH$2,Database!W$2:W$783,AI36)</f>
        <v>0</v>
      </c>
      <c r="AK36" s="28" t="str">
        <f t="shared" si="6"/>
        <v>NA</v>
      </c>
      <c r="AL36" s="24" t="s">
        <v>748</v>
      </c>
      <c r="AM36" s="24" t="s">
        <v>723</v>
      </c>
      <c r="AN36" s="24" t="s">
        <v>706</v>
      </c>
      <c r="AP36" s="24" t="s">
        <v>318</v>
      </c>
      <c r="AQ36" s="24" t="s">
        <v>271</v>
      </c>
      <c r="AR36" s="24">
        <f>COUNTIFS(Database!L$2:L$783,$AP$2,Database!W$2:W$783,AQ36)</f>
        <v>1</v>
      </c>
      <c r="AS36" s="24">
        <f t="shared" si="9"/>
        <v>0</v>
      </c>
      <c r="AT36" s="24" t="s">
        <v>748</v>
      </c>
      <c r="AU36" s="24" t="s">
        <v>724</v>
      </c>
      <c r="AV36" s="24" t="s">
        <v>706</v>
      </c>
      <c r="AX36" s="24" t="s">
        <v>318</v>
      </c>
      <c r="AY36" s="24" t="s">
        <v>271</v>
      </c>
      <c r="AZ36" s="24">
        <f>COUNTIFS(Database!L$2:L$783,$AX$2,Database!W$2:W$783,AY36)</f>
        <v>0</v>
      </c>
      <c r="BA36" s="28" t="str">
        <f t="shared" si="7"/>
        <v>NA</v>
      </c>
      <c r="BB36" s="24" t="s">
        <v>748</v>
      </c>
      <c r="BC36" s="24" t="s">
        <v>725</v>
      </c>
      <c r="BD36" s="24" t="s">
        <v>706</v>
      </c>
      <c r="BF36" s="24" t="s">
        <v>318</v>
      </c>
      <c r="BG36" s="24" t="s">
        <v>271</v>
      </c>
      <c r="BH36" s="24">
        <f>COUNTIFS(Database!L$2:L$783,$BF$2,Database!W$2:W$783,BG36)</f>
        <v>0</v>
      </c>
      <c r="BI36" s="28" t="str">
        <f t="shared" si="8"/>
        <v>NA</v>
      </c>
      <c r="BJ36" s="24" t="s">
        <v>748</v>
      </c>
      <c r="BK36" s="24" t="s">
        <v>726</v>
      </c>
      <c r="BL36" s="24" t="s">
        <v>706</v>
      </c>
      <c r="BN36" s="24" t="s">
        <v>318</v>
      </c>
      <c r="BO36" s="24" t="s">
        <v>271</v>
      </c>
      <c r="BP36" s="47">
        <f>Exposure_Path_analytics!D36</f>
        <v>25</v>
      </c>
      <c r="BQ36" s="45">
        <f t="shared" si="0"/>
        <v>25</v>
      </c>
    </row>
    <row r="37" spans="2:122">
      <c r="B37" s="24" t="s">
        <v>318</v>
      </c>
      <c r="C37" s="24" t="s">
        <v>339</v>
      </c>
      <c r="D37" s="24">
        <f>COUNTIFS(Database!L$2:L$783,$B$2,Database!W$2:W$783,C37)</f>
        <v>1</v>
      </c>
      <c r="E37" s="24">
        <f t="shared" si="2"/>
        <v>1</v>
      </c>
      <c r="F37" s="24" t="s">
        <v>747</v>
      </c>
      <c r="G37" s="24" t="s">
        <v>719</v>
      </c>
      <c r="H37" s="24" t="s">
        <v>706</v>
      </c>
      <c r="J37" s="24" t="s">
        <v>318</v>
      </c>
      <c r="K37" s="24" t="s">
        <v>339</v>
      </c>
      <c r="L37" s="24">
        <f>COUNTIFS(Database!L$2:L$783,$J$2,Database!W$2:W$783,K37)</f>
        <v>0</v>
      </c>
      <c r="M37" s="24" t="str">
        <f t="shared" si="3"/>
        <v>NA</v>
      </c>
      <c r="N37" s="24" t="s">
        <v>747</v>
      </c>
      <c r="O37" s="24" t="s">
        <v>720</v>
      </c>
      <c r="P37" s="24" t="s">
        <v>706</v>
      </c>
      <c r="R37" s="24" t="s">
        <v>318</v>
      </c>
      <c r="S37" s="24" t="s">
        <v>339</v>
      </c>
      <c r="T37" s="24">
        <f>COUNTIFS(Database!L$2:L$783,$R$2,Database!W$2:W$783,S37)</f>
        <v>1</v>
      </c>
      <c r="U37" s="24">
        <f t="shared" si="4"/>
        <v>1</v>
      </c>
      <c r="V37" s="24" t="s">
        <v>747</v>
      </c>
      <c r="W37" s="24" t="s">
        <v>721</v>
      </c>
      <c r="X37" s="24" t="s">
        <v>706</v>
      </c>
      <c r="Z37" s="24" t="s">
        <v>318</v>
      </c>
      <c r="AA37" s="24" t="s">
        <v>339</v>
      </c>
      <c r="AB37" s="24">
        <f>COUNTIFS(Database!L$2:L$783,$Z$2,Database!W$2:W$783,AA37)</f>
        <v>0</v>
      </c>
      <c r="AC37" s="28" t="str">
        <f t="shared" si="10"/>
        <v>NA</v>
      </c>
      <c r="AD37" s="24" t="s">
        <v>747</v>
      </c>
      <c r="AE37" s="24" t="s">
        <v>722</v>
      </c>
      <c r="AF37" s="24" t="s">
        <v>706</v>
      </c>
      <c r="AH37" s="24" t="s">
        <v>318</v>
      </c>
      <c r="AI37" s="24" t="s">
        <v>339</v>
      </c>
      <c r="AJ37" s="24">
        <f>COUNTIFS(Database!L$2:L$783,$AH$2,Database!W$2:W$783,AI37)</f>
        <v>0</v>
      </c>
      <c r="AK37" s="28" t="str">
        <f t="shared" si="6"/>
        <v>NA</v>
      </c>
      <c r="AL37" s="24" t="s">
        <v>748</v>
      </c>
      <c r="AM37" s="24" t="s">
        <v>723</v>
      </c>
      <c r="AN37" s="24" t="s">
        <v>706</v>
      </c>
      <c r="AP37" s="24" t="s">
        <v>318</v>
      </c>
      <c r="AQ37" s="24" t="s">
        <v>339</v>
      </c>
      <c r="AR37" s="24">
        <f>COUNTIFS(Database!L$2:L$783,$AP$2,Database!W$2:W$783,AQ37)</f>
        <v>0</v>
      </c>
      <c r="AS37" s="24" t="str">
        <f t="shared" si="9"/>
        <v>NA</v>
      </c>
      <c r="AT37" s="24" t="s">
        <v>748</v>
      </c>
      <c r="AU37" s="24" t="s">
        <v>724</v>
      </c>
      <c r="AV37" s="24" t="s">
        <v>706</v>
      </c>
      <c r="AX37" s="24" t="s">
        <v>318</v>
      </c>
      <c r="AY37" s="24" t="s">
        <v>339</v>
      </c>
      <c r="AZ37" s="24">
        <f>COUNTIFS(Database!L$2:L$783,$AX$2,Database!W$2:W$783,AY37)</f>
        <v>0</v>
      </c>
      <c r="BA37" s="28" t="str">
        <f t="shared" si="7"/>
        <v>NA</v>
      </c>
      <c r="BB37" s="24" t="s">
        <v>748</v>
      </c>
      <c r="BC37" s="24" t="s">
        <v>725</v>
      </c>
      <c r="BD37" s="24" t="s">
        <v>706</v>
      </c>
      <c r="BF37" s="24" t="s">
        <v>318</v>
      </c>
      <c r="BG37" s="24" t="s">
        <v>339</v>
      </c>
      <c r="BH37" s="24">
        <f>COUNTIFS(Database!L$2:L$783,$BF$2,Database!W$2:W$783,BG37)</f>
        <v>0</v>
      </c>
      <c r="BI37" s="28" t="str">
        <f t="shared" si="8"/>
        <v>NA</v>
      </c>
      <c r="BJ37" s="24" t="s">
        <v>748</v>
      </c>
      <c r="BK37" s="24" t="s">
        <v>726</v>
      </c>
      <c r="BL37" s="24" t="s">
        <v>706</v>
      </c>
      <c r="BN37" s="24" t="s">
        <v>318</v>
      </c>
      <c r="BO37" s="24" t="s">
        <v>339</v>
      </c>
      <c r="BP37" s="47">
        <f>Exposure_Path_analytics!D37</f>
        <v>2</v>
      </c>
      <c r="BQ37" s="45">
        <f t="shared" si="0"/>
        <v>2</v>
      </c>
    </row>
    <row r="38" spans="2:122">
      <c r="B38" s="26" t="s">
        <v>706</v>
      </c>
      <c r="C38" s="26" t="s">
        <v>706</v>
      </c>
      <c r="D38" s="26">
        <f>SUM(D39:D71)</f>
        <v>27</v>
      </c>
      <c r="E38" s="26" t="s">
        <v>708</v>
      </c>
      <c r="F38" s="26" t="s">
        <v>747</v>
      </c>
      <c r="G38" s="26" t="s">
        <v>719</v>
      </c>
      <c r="H38" s="26" t="s">
        <v>113</v>
      </c>
      <c r="J38" s="26" t="s">
        <v>706</v>
      </c>
      <c r="K38" s="26" t="s">
        <v>706</v>
      </c>
      <c r="L38" s="26">
        <f>SUM(L39:L71)</f>
        <v>25</v>
      </c>
      <c r="M38" s="26" t="s">
        <v>708</v>
      </c>
      <c r="N38" s="26" t="s">
        <v>747</v>
      </c>
      <c r="O38" s="26" t="s">
        <v>720</v>
      </c>
      <c r="P38" s="26" t="s">
        <v>113</v>
      </c>
      <c r="R38" s="26" t="s">
        <v>706</v>
      </c>
      <c r="S38" s="26" t="s">
        <v>706</v>
      </c>
      <c r="T38" s="26">
        <f>SUM(T39:T71)</f>
        <v>35</v>
      </c>
      <c r="U38" s="26" t="s">
        <v>708</v>
      </c>
      <c r="V38" s="26" t="s">
        <v>747</v>
      </c>
      <c r="W38" s="26" t="s">
        <v>721</v>
      </c>
      <c r="X38" s="26" t="s">
        <v>113</v>
      </c>
      <c r="Z38" s="26" t="s">
        <v>706</v>
      </c>
      <c r="AA38" s="26" t="s">
        <v>706</v>
      </c>
      <c r="AB38" s="26">
        <f>SUM(AB39:AB71)</f>
        <v>109</v>
      </c>
      <c r="AC38" s="26" t="s">
        <v>708</v>
      </c>
      <c r="AD38" s="26" t="s">
        <v>747</v>
      </c>
      <c r="AE38" s="26" t="s">
        <v>722</v>
      </c>
      <c r="AF38" s="26" t="s">
        <v>113</v>
      </c>
      <c r="AH38" s="26" t="s">
        <v>706</v>
      </c>
      <c r="AI38" s="26" t="s">
        <v>706</v>
      </c>
      <c r="AJ38" s="26">
        <f>SUM(AJ39:AJ71)</f>
        <v>16</v>
      </c>
      <c r="AK38" s="26" t="s">
        <v>708</v>
      </c>
      <c r="AL38" s="26" t="s">
        <v>748</v>
      </c>
      <c r="AM38" s="26" t="s">
        <v>723</v>
      </c>
      <c r="AN38" s="26" t="s">
        <v>113</v>
      </c>
      <c r="AP38" s="26" t="s">
        <v>706</v>
      </c>
      <c r="AQ38" s="26" t="s">
        <v>706</v>
      </c>
      <c r="AR38" s="26">
        <f>SUM(AR39:AR71)</f>
        <v>4</v>
      </c>
      <c r="AS38" s="26" t="s">
        <v>708</v>
      </c>
      <c r="AT38" s="26" t="s">
        <v>748</v>
      </c>
      <c r="AU38" s="26" t="s">
        <v>724</v>
      </c>
      <c r="AV38" s="26" t="s">
        <v>113</v>
      </c>
      <c r="AX38" s="26" t="s">
        <v>706</v>
      </c>
      <c r="AY38" s="26" t="s">
        <v>706</v>
      </c>
      <c r="AZ38" s="26">
        <f>SUM(AZ39:AZ71)</f>
        <v>14</v>
      </c>
      <c r="BA38" s="27" t="s">
        <v>708</v>
      </c>
      <c r="BB38" s="26" t="s">
        <v>748</v>
      </c>
      <c r="BC38" s="26" t="s">
        <v>725</v>
      </c>
      <c r="BD38" s="26" t="s">
        <v>113</v>
      </c>
      <c r="BF38" s="26" t="s">
        <v>706</v>
      </c>
      <c r="BG38" s="26" t="s">
        <v>706</v>
      </c>
      <c r="BH38" s="26">
        <f>SUM(BH39:BH71)</f>
        <v>21</v>
      </c>
      <c r="BI38" s="27" t="s">
        <v>708</v>
      </c>
      <c r="BJ38" s="26" t="s">
        <v>748</v>
      </c>
      <c r="BK38" s="26" t="s">
        <v>726</v>
      </c>
      <c r="BL38" s="26" t="s">
        <v>113</v>
      </c>
      <c r="BN38" s="26" t="s">
        <v>706</v>
      </c>
      <c r="BO38" s="26" t="s">
        <v>706</v>
      </c>
      <c r="BP38" s="26">
        <f>Exposure_Path_analytics!D38</f>
        <v>251</v>
      </c>
      <c r="BQ38" s="44">
        <f>SUM(D38,L38,T38,AB38,AJ38,AR38,AZ38,BH38)</f>
        <v>251</v>
      </c>
    </row>
    <row r="39" spans="2:122">
      <c r="B39" s="24" t="s">
        <v>750</v>
      </c>
      <c r="C39" s="24" t="s">
        <v>321</v>
      </c>
      <c r="D39" s="24">
        <f>COUNTIFS(Database!L$2:L$783,$B$2,Database!W$2:W$783,C39,Database!Y$2:Y$783,"YES")</f>
        <v>0</v>
      </c>
      <c r="E39" s="24" t="s">
        <v>708</v>
      </c>
      <c r="F39" s="24" t="s">
        <v>747</v>
      </c>
      <c r="G39" s="24" t="s">
        <v>707</v>
      </c>
      <c r="H39" s="24" t="s">
        <v>113</v>
      </c>
      <c r="J39" s="24" t="s">
        <v>750</v>
      </c>
      <c r="K39" s="24" t="s">
        <v>321</v>
      </c>
      <c r="L39" s="24">
        <f>COUNTIFS(Database!L$2:L$783,$J$2,Database!W$2:W$783,K39,Database!Y$2:Y$783,"YES")</f>
        <v>0</v>
      </c>
      <c r="M39" s="24" t="s">
        <v>708</v>
      </c>
      <c r="N39" s="24" t="s">
        <v>747</v>
      </c>
      <c r="O39" s="24" t="s">
        <v>720</v>
      </c>
      <c r="P39" s="24" t="s">
        <v>113</v>
      </c>
      <c r="R39" s="24" t="s">
        <v>750</v>
      </c>
      <c r="S39" s="24" t="s">
        <v>321</v>
      </c>
      <c r="T39" s="24">
        <f>COUNTIFS(Database!L$2:L$783,$R$2,Database!W$2:W$783,S39,Database!Y$2:Y$783,"YES")</f>
        <v>2</v>
      </c>
      <c r="U39" s="24" t="s">
        <v>708</v>
      </c>
      <c r="V39" s="24" t="s">
        <v>747</v>
      </c>
      <c r="W39" s="24" t="s">
        <v>721</v>
      </c>
      <c r="X39" s="24" t="s">
        <v>113</v>
      </c>
      <c r="Z39" s="24" t="s">
        <v>750</v>
      </c>
      <c r="AA39" s="24" t="s">
        <v>321</v>
      </c>
      <c r="AB39" s="24">
        <f>COUNTIFS(Database!L$2:L$783,$Z$2,Database!W$2:W$783,AA39,Database!Y$2:Y$783,"YES")</f>
        <v>2</v>
      </c>
      <c r="AC39" s="24" t="s">
        <v>708</v>
      </c>
      <c r="AD39" s="24" t="s">
        <v>747</v>
      </c>
      <c r="AE39" s="24" t="s">
        <v>722</v>
      </c>
      <c r="AF39" s="24" t="s">
        <v>113</v>
      </c>
      <c r="AH39" s="24" t="s">
        <v>750</v>
      </c>
      <c r="AI39" s="24" t="s">
        <v>321</v>
      </c>
      <c r="AJ39" s="24">
        <f>COUNTIFS(Database!L$2:L$783,$AH$2,Database!W$2:W$783,AI39,Database!Y$2:Y$783,"YES")</f>
        <v>0</v>
      </c>
      <c r="AK39" s="24" t="s">
        <v>708</v>
      </c>
      <c r="AL39" s="24" t="s">
        <v>748</v>
      </c>
      <c r="AM39" s="24" t="s">
        <v>723</v>
      </c>
      <c r="AN39" s="24" t="s">
        <v>113</v>
      </c>
      <c r="AP39" s="24" t="s">
        <v>750</v>
      </c>
      <c r="AQ39" s="24" t="s">
        <v>321</v>
      </c>
      <c r="AR39" s="24">
        <f>COUNTIFS(Database!L$2:L$783,$AP$2,Database!W$2:W$783,AQ39,Database!Y$2:Y$783,"YES")</f>
        <v>0</v>
      </c>
      <c r="AS39" s="24" t="s">
        <v>708</v>
      </c>
      <c r="AT39" s="24" t="s">
        <v>748</v>
      </c>
      <c r="AU39" s="24" t="s">
        <v>724</v>
      </c>
      <c r="AV39" s="24" t="s">
        <v>113</v>
      </c>
      <c r="AX39" s="24" t="s">
        <v>750</v>
      </c>
      <c r="AY39" s="24" t="s">
        <v>321</v>
      </c>
      <c r="AZ39" s="24">
        <f>COUNTIFS(Database!L$2:L$783,$AX$2,Database!W$2:W$783,AY39,Database!Y$2:Y$783,"YES")</f>
        <v>0</v>
      </c>
      <c r="BA39" s="28" t="s">
        <v>708</v>
      </c>
      <c r="BB39" s="24" t="s">
        <v>748</v>
      </c>
      <c r="BC39" s="24" t="s">
        <v>725</v>
      </c>
      <c r="BD39" s="24" t="s">
        <v>113</v>
      </c>
      <c r="BF39" s="24" t="s">
        <v>750</v>
      </c>
      <c r="BG39" s="24" t="s">
        <v>321</v>
      </c>
      <c r="BH39" s="24">
        <f>COUNTIFS(Database!L$2:L$783,$BF$2,Database!W$2:W$783,BG39,Database!Y$2:Y$783,"YES")</f>
        <v>0</v>
      </c>
      <c r="BI39" s="28" t="s">
        <v>708</v>
      </c>
      <c r="BJ39" s="24" t="s">
        <v>748</v>
      </c>
      <c r="BK39" s="24" t="s">
        <v>726</v>
      </c>
      <c r="BL39" s="24" t="s">
        <v>113</v>
      </c>
      <c r="BN39" s="24" t="s">
        <v>750</v>
      </c>
      <c r="BO39" s="24" t="s">
        <v>321</v>
      </c>
      <c r="BP39" s="47">
        <f>Exposure_Path_analytics!D39</f>
        <v>4</v>
      </c>
      <c r="BQ39" s="45">
        <f>SUM(D39,L39,T39,AB39,AJ39,AR39,AZ39,BH39)</f>
        <v>4</v>
      </c>
    </row>
    <row r="40" spans="2:122">
      <c r="B40" s="24" t="s">
        <v>750</v>
      </c>
      <c r="C40" s="24" t="s">
        <v>320</v>
      </c>
      <c r="D40" s="24">
        <f>COUNTIFS(Database!L$2:L$783,$B$2,Database!W$2:W$783,C40,Database!Y$2:Y$783,"YES")</f>
        <v>0</v>
      </c>
      <c r="E40" s="24" t="s">
        <v>708</v>
      </c>
      <c r="F40" s="24" t="s">
        <v>747</v>
      </c>
      <c r="G40" s="24" t="s">
        <v>707</v>
      </c>
      <c r="H40" s="24" t="s">
        <v>113</v>
      </c>
      <c r="J40" s="24" t="s">
        <v>750</v>
      </c>
      <c r="K40" s="24" t="s">
        <v>320</v>
      </c>
      <c r="L40" s="24">
        <f>COUNTIFS(Database!L$2:L$783,$J$2,Database!W$2:W$783,K40,Database!Y$2:Y$783,"YES")</f>
        <v>0</v>
      </c>
      <c r="M40" s="24" t="s">
        <v>708</v>
      </c>
      <c r="N40" s="24" t="s">
        <v>747</v>
      </c>
      <c r="O40" s="24" t="s">
        <v>720</v>
      </c>
      <c r="P40" s="24" t="s">
        <v>113</v>
      </c>
      <c r="R40" s="24" t="s">
        <v>750</v>
      </c>
      <c r="S40" s="24" t="s">
        <v>320</v>
      </c>
      <c r="T40" s="24">
        <f>COUNTIFS(Database!L$2:L$783,$R$2,Database!W$2:W$783,S40,Database!Y$2:Y$783,"YES")</f>
        <v>2</v>
      </c>
      <c r="U40" s="24" t="s">
        <v>708</v>
      </c>
      <c r="V40" s="24" t="s">
        <v>747</v>
      </c>
      <c r="W40" s="24" t="s">
        <v>721</v>
      </c>
      <c r="X40" s="24" t="s">
        <v>113</v>
      </c>
      <c r="Z40" s="24" t="s">
        <v>750</v>
      </c>
      <c r="AA40" s="24" t="s">
        <v>320</v>
      </c>
      <c r="AB40" s="24">
        <f>COUNTIFS(Database!L$2:L$783,$Z$2,Database!W$2:W$783,AA40,Database!Y$2:Y$783,"YES")</f>
        <v>5</v>
      </c>
      <c r="AC40" s="24" t="s">
        <v>708</v>
      </c>
      <c r="AD40" s="24" t="s">
        <v>747</v>
      </c>
      <c r="AE40" s="24" t="s">
        <v>722</v>
      </c>
      <c r="AF40" s="24" t="s">
        <v>113</v>
      </c>
      <c r="AH40" s="24" t="s">
        <v>750</v>
      </c>
      <c r="AI40" s="24" t="s">
        <v>320</v>
      </c>
      <c r="AJ40" s="24">
        <f>COUNTIFS(Database!L$2:L$783,$AH$2,Database!W$2:W$783,AI40,Database!Y$2:Y$783,"YES")</f>
        <v>0</v>
      </c>
      <c r="AK40" s="24" t="s">
        <v>708</v>
      </c>
      <c r="AL40" s="24" t="s">
        <v>748</v>
      </c>
      <c r="AM40" s="24" t="s">
        <v>723</v>
      </c>
      <c r="AN40" s="24" t="s">
        <v>113</v>
      </c>
      <c r="AP40" s="24" t="s">
        <v>750</v>
      </c>
      <c r="AQ40" s="24" t="s">
        <v>320</v>
      </c>
      <c r="AR40" s="24">
        <f>COUNTIFS(Database!L$2:L$783,$AP$2,Database!W$2:W$783,AQ40,Database!Y$2:Y$783,"YES")</f>
        <v>2</v>
      </c>
      <c r="AS40" s="24" t="s">
        <v>708</v>
      </c>
      <c r="AT40" s="24" t="s">
        <v>748</v>
      </c>
      <c r="AU40" s="24" t="s">
        <v>724</v>
      </c>
      <c r="AV40" s="24" t="s">
        <v>113</v>
      </c>
      <c r="AX40" s="24" t="s">
        <v>750</v>
      </c>
      <c r="AY40" s="24" t="s">
        <v>320</v>
      </c>
      <c r="AZ40" s="24">
        <f>COUNTIFS(Database!L$2:L$783,$AX$2,Database!W$2:W$783,AY40,Database!Y$2:Y$783,"YES")</f>
        <v>2</v>
      </c>
      <c r="BA40" s="28" t="s">
        <v>708</v>
      </c>
      <c r="BB40" s="24" t="s">
        <v>748</v>
      </c>
      <c r="BC40" s="24" t="s">
        <v>725</v>
      </c>
      <c r="BD40" s="24" t="s">
        <v>113</v>
      </c>
      <c r="BF40" s="24" t="s">
        <v>750</v>
      </c>
      <c r="BG40" s="24" t="s">
        <v>320</v>
      </c>
      <c r="BH40" s="24">
        <f>COUNTIFS(Database!L$2:L$783,$BF$2,Database!W$2:W$783,BG40,Database!Y$2:Y$783,"YES")</f>
        <v>0</v>
      </c>
      <c r="BI40" s="28" t="s">
        <v>708</v>
      </c>
      <c r="BJ40" s="24" t="s">
        <v>748</v>
      </c>
      <c r="BK40" s="24" t="s">
        <v>726</v>
      </c>
      <c r="BL40" s="24" t="s">
        <v>113</v>
      </c>
      <c r="BN40" s="24" t="s">
        <v>750</v>
      </c>
      <c r="BO40" s="24" t="s">
        <v>320</v>
      </c>
      <c r="BP40" s="47">
        <f>Exposure_Path_analytics!D40</f>
        <v>11</v>
      </c>
      <c r="BQ40" s="45">
        <f t="shared" ref="BQ40:BQ71" si="11">SUM(D40,L40,T40,AB40,AJ40,AR40,AZ40,BH40)</f>
        <v>11</v>
      </c>
    </row>
    <row r="41" spans="2:122">
      <c r="B41" s="24" t="s">
        <v>750</v>
      </c>
      <c r="C41" s="24" t="s">
        <v>319</v>
      </c>
      <c r="D41" s="24">
        <f>COUNTIFS(Database!L$2:L$783,$B$2,Database!W$2:W$783,C41,Database!Y$2:Y$783,"YES")</f>
        <v>1</v>
      </c>
      <c r="E41" s="24" t="s">
        <v>708</v>
      </c>
      <c r="F41" s="24" t="s">
        <v>747</v>
      </c>
      <c r="G41" s="24" t="s">
        <v>707</v>
      </c>
      <c r="H41" s="24" t="s">
        <v>113</v>
      </c>
      <c r="J41" s="24" t="s">
        <v>750</v>
      </c>
      <c r="K41" s="24" t="s">
        <v>319</v>
      </c>
      <c r="L41" s="24">
        <f>COUNTIFS(Database!L$2:L$783,$J$2,Database!W$2:W$783,K41,Database!Y$2:Y$783,"YES")</f>
        <v>0</v>
      </c>
      <c r="M41" s="24" t="s">
        <v>708</v>
      </c>
      <c r="N41" s="24" t="s">
        <v>747</v>
      </c>
      <c r="O41" s="24" t="s">
        <v>720</v>
      </c>
      <c r="P41" s="24" t="s">
        <v>113</v>
      </c>
      <c r="R41" s="24" t="s">
        <v>750</v>
      </c>
      <c r="S41" s="24" t="s">
        <v>319</v>
      </c>
      <c r="T41" s="24">
        <f>COUNTIFS(Database!L$2:L$783,$R$2,Database!W$2:W$783,S41,Database!Y$2:Y$783,"YES")</f>
        <v>1</v>
      </c>
      <c r="U41" s="24" t="s">
        <v>708</v>
      </c>
      <c r="V41" s="24" t="s">
        <v>747</v>
      </c>
      <c r="W41" s="24" t="s">
        <v>721</v>
      </c>
      <c r="X41" s="24" t="s">
        <v>113</v>
      </c>
      <c r="Z41" s="24" t="s">
        <v>750</v>
      </c>
      <c r="AA41" s="24" t="s">
        <v>319</v>
      </c>
      <c r="AB41" s="24">
        <f>COUNTIFS(Database!L$2:L$783,$Z$2,Database!W$2:W$783,AA41,Database!Y$2:Y$783,"YES")</f>
        <v>0</v>
      </c>
      <c r="AC41" s="24" t="s">
        <v>708</v>
      </c>
      <c r="AD41" s="24" t="s">
        <v>747</v>
      </c>
      <c r="AE41" s="24" t="s">
        <v>722</v>
      </c>
      <c r="AF41" s="24" t="s">
        <v>113</v>
      </c>
      <c r="AH41" s="24" t="s">
        <v>750</v>
      </c>
      <c r="AI41" s="24" t="s">
        <v>319</v>
      </c>
      <c r="AJ41" s="24">
        <f>COUNTIFS(Database!L$2:L$783,$AH$2,Database!W$2:W$783,AI41,Database!Y$2:Y$783,"YES")</f>
        <v>3</v>
      </c>
      <c r="AK41" s="24" t="s">
        <v>708</v>
      </c>
      <c r="AL41" s="24" t="s">
        <v>748</v>
      </c>
      <c r="AM41" s="24" t="s">
        <v>723</v>
      </c>
      <c r="AN41" s="24" t="s">
        <v>113</v>
      </c>
      <c r="AP41" s="24" t="s">
        <v>750</v>
      </c>
      <c r="AQ41" s="24" t="s">
        <v>319</v>
      </c>
      <c r="AR41" s="24">
        <f>COUNTIFS(Database!L$2:L$783,$AP$2,Database!W$2:W$783,AQ41,Database!Y$2:Y$783,"YES")</f>
        <v>0</v>
      </c>
      <c r="AS41" s="24" t="s">
        <v>708</v>
      </c>
      <c r="AT41" s="24" t="s">
        <v>748</v>
      </c>
      <c r="AU41" s="24" t="s">
        <v>724</v>
      </c>
      <c r="AV41" s="24" t="s">
        <v>113</v>
      </c>
      <c r="AX41" s="24" t="s">
        <v>750</v>
      </c>
      <c r="AY41" s="24" t="s">
        <v>319</v>
      </c>
      <c r="AZ41" s="24">
        <f>COUNTIFS(Database!L$2:L$783,$AX$2,Database!W$2:W$783,AY41,Database!Y$2:Y$783,"YES")</f>
        <v>0</v>
      </c>
      <c r="BA41" s="28" t="s">
        <v>708</v>
      </c>
      <c r="BB41" s="24" t="s">
        <v>748</v>
      </c>
      <c r="BC41" s="24" t="s">
        <v>725</v>
      </c>
      <c r="BD41" s="24" t="s">
        <v>113</v>
      </c>
      <c r="BF41" s="24" t="s">
        <v>750</v>
      </c>
      <c r="BG41" s="24" t="s">
        <v>319</v>
      </c>
      <c r="BH41" s="24">
        <f>COUNTIFS(Database!L$2:L$783,$BF$2,Database!W$2:W$783,BG41,Database!Y$2:Y$783,"YES")</f>
        <v>0</v>
      </c>
      <c r="BI41" s="28" t="s">
        <v>708</v>
      </c>
      <c r="BJ41" s="24" t="s">
        <v>748</v>
      </c>
      <c r="BK41" s="24" t="s">
        <v>726</v>
      </c>
      <c r="BL41" s="24" t="s">
        <v>113</v>
      </c>
      <c r="BN41" s="24" t="s">
        <v>750</v>
      </c>
      <c r="BO41" s="24" t="s">
        <v>319</v>
      </c>
      <c r="BP41" s="47">
        <f>Exposure_Path_analytics!D41</f>
        <v>5</v>
      </c>
      <c r="BQ41" s="45">
        <f t="shared" si="11"/>
        <v>5</v>
      </c>
    </row>
    <row r="42" spans="2:122">
      <c r="B42" s="24" t="s">
        <v>750</v>
      </c>
      <c r="C42" s="24" t="s">
        <v>322</v>
      </c>
      <c r="D42" s="24">
        <f>COUNTIFS(Database!L$2:L$783,$B$2,Database!W$2:W$783,C42,Database!Y$2:Y$783,"YES")</f>
        <v>2</v>
      </c>
      <c r="E42" s="24" t="s">
        <v>708</v>
      </c>
      <c r="F42" s="24" t="s">
        <v>747</v>
      </c>
      <c r="G42" s="24" t="s">
        <v>707</v>
      </c>
      <c r="H42" s="24" t="s">
        <v>113</v>
      </c>
      <c r="J42" s="24" t="s">
        <v>750</v>
      </c>
      <c r="K42" s="24" t="s">
        <v>322</v>
      </c>
      <c r="L42" s="24">
        <f>COUNTIFS(Database!L$2:L$783,$J$2,Database!W$2:W$783,K42,Database!Y$2:Y$783,"YES")</f>
        <v>0</v>
      </c>
      <c r="M42" s="24" t="s">
        <v>708</v>
      </c>
      <c r="N42" s="24" t="s">
        <v>747</v>
      </c>
      <c r="O42" s="24" t="s">
        <v>720</v>
      </c>
      <c r="P42" s="24" t="s">
        <v>113</v>
      </c>
      <c r="R42" s="24" t="s">
        <v>750</v>
      </c>
      <c r="S42" s="24" t="s">
        <v>322</v>
      </c>
      <c r="T42" s="24">
        <f>COUNTIFS(Database!L$2:L$783,$R$2,Database!W$2:W$783,S42,Database!Y$2:Y$783,"YES")</f>
        <v>2</v>
      </c>
      <c r="U42" s="24" t="s">
        <v>708</v>
      </c>
      <c r="V42" s="24" t="s">
        <v>747</v>
      </c>
      <c r="W42" s="24" t="s">
        <v>721</v>
      </c>
      <c r="X42" s="24" t="s">
        <v>113</v>
      </c>
      <c r="Z42" s="24" t="s">
        <v>750</v>
      </c>
      <c r="AA42" s="24" t="s">
        <v>322</v>
      </c>
      <c r="AB42" s="24">
        <f>COUNTIFS(Database!L$2:L$783,$Z$2,Database!W$2:W$783,AA42,Database!Y$2:Y$783,"YES")</f>
        <v>0</v>
      </c>
      <c r="AC42" s="24" t="s">
        <v>708</v>
      </c>
      <c r="AD42" s="24" t="s">
        <v>747</v>
      </c>
      <c r="AE42" s="24" t="s">
        <v>722</v>
      </c>
      <c r="AF42" s="24" t="s">
        <v>113</v>
      </c>
      <c r="AH42" s="24" t="s">
        <v>750</v>
      </c>
      <c r="AI42" s="24" t="s">
        <v>322</v>
      </c>
      <c r="AJ42" s="24">
        <f>COUNTIFS(Database!L$2:L$783,$AH$2,Database!W$2:W$783,AI42,Database!Y$2:Y$783,"YES")</f>
        <v>0</v>
      </c>
      <c r="AK42" s="24" t="s">
        <v>708</v>
      </c>
      <c r="AL42" s="24" t="s">
        <v>748</v>
      </c>
      <c r="AM42" s="24" t="s">
        <v>723</v>
      </c>
      <c r="AN42" s="24" t="s">
        <v>113</v>
      </c>
      <c r="AP42" s="24" t="s">
        <v>750</v>
      </c>
      <c r="AQ42" s="24" t="s">
        <v>322</v>
      </c>
      <c r="AR42" s="24">
        <f>COUNTIFS(Database!L$2:L$783,$AP$2,Database!W$2:W$783,AQ42,Database!Y$2:Y$783,"YES")</f>
        <v>0</v>
      </c>
      <c r="AS42" s="24" t="s">
        <v>708</v>
      </c>
      <c r="AT42" s="24" t="s">
        <v>748</v>
      </c>
      <c r="AU42" s="24" t="s">
        <v>724</v>
      </c>
      <c r="AV42" s="24" t="s">
        <v>113</v>
      </c>
      <c r="AX42" s="24" t="s">
        <v>750</v>
      </c>
      <c r="AY42" s="24" t="s">
        <v>322</v>
      </c>
      <c r="AZ42" s="24">
        <f>COUNTIFS(Database!L$2:L$783,$AX$2,Database!W$2:W$783,AY42,Database!Y$2:Y$783,"YES")</f>
        <v>0</v>
      </c>
      <c r="BA42" s="28" t="s">
        <v>708</v>
      </c>
      <c r="BB42" s="24" t="s">
        <v>748</v>
      </c>
      <c r="BC42" s="24" t="s">
        <v>725</v>
      </c>
      <c r="BD42" s="24" t="s">
        <v>113</v>
      </c>
      <c r="BF42" s="24" t="s">
        <v>750</v>
      </c>
      <c r="BG42" s="24" t="s">
        <v>322</v>
      </c>
      <c r="BH42" s="24">
        <f>COUNTIFS(Database!L$2:L$783,$BF$2,Database!W$2:W$783,BG42,Database!Y$2:Y$783,"YES")</f>
        <v>0</v>
      </c>
      <c r="BI42" s="28" t="s">
        <v>708</v>
      </c>
      <c r="BJ42" s="24" t="s">
        <v>748</v>
      </c>
      <c r="BK42" s="24" t="s">
        <v>726</v>
      </c>
      <c r="BL42" s="24" t="s">
        <v>113</v>
      </c>
      <c r="BN42" s="24" t="s">
        <v>750</v>
      </c>
      <c r="BO42" s="24" t="s">
        <v>322</v>
      </c>
      <c r="BP42" s="47">
        <f>Exposure_Path_analytics!D42</f>
        <v>4</v>
      </c>
      <c r="BQ42" s="45">
        <f t="shared" si="11"/>
        <v>4</v>
      </c>
    </row>
    <row r="43" spans="2:122">
      <c r="B43" s="23" t="s">
        <v>751</v>
      </c>
      <c r="C43" s="25" t="s">
        <v>323</v>
      </c>
      <c r="D43" s="25">
        <f>COUNTIFS(Database!L$2:L$783,$B$2,Database!W$2:W$783,C43,Database!Y$2:Y$783,"YES")</f>
        <v>0</v>
      </c>
      <c r="E43" s="25" t="s">
        <v>708</v>
      </c>
      <c r="F43" s="25" t="s">
        <v>747</v>
      </c>
      <c r="G43" s="25" t="s">
        <v>707</v>
      </c>
      <c r="H43" s="25" t="s">
        <v>113</v>
      </c>
      <c r="J43" s="23" t="s">
        <v>751</v>
      </c>
      <c r="K43" s="25" t="s">
        <v>323</v>
      </c>
      <c r="L43" s="25">
        <f>COUNTIFS(Database!L$2:L$783,$J$2,Database!W$2:W$783,K43,Database!Y$2:Y$783,"YES")</f>
        <v>0</v>
      </c>
      <c r="M43" s="25" t="s">
        <v>708</v>
      </c>
      <c r="N43" s="25" t="s">
        <v>747</v>
      </c>
      <c r="O43" s="25" t="s">
        <v>720</v>
      </c>
      <c r="P43" s="25" t="s">
        <v>113</v>
      </c>
      <c r="R43" s="23" t="s">
        <v>751</v>
      </c>
      <c r="S43" s="25" t="s">
        <v>323</v>
      </c>
      <c r="T43" s="25">
        <f>COUNTIFS(Database!L$2:L$783,$R$2,Database!W$2:W$783,S43,Database!Y$2:Y$783,"YES")</f>
        <v>3</v>
      </c>
      <c r="U43" s="25" t="s">
        <v>708</v>
      </c>
      <c r="V43" s="25" t="s">
        <v>747</v>
      </c>
      <c r="W43" s="25" t="s">
        <v>721</v>
      </c>
      <c r="X43" s="25" t="s">
        <v>113</v>
      </c>
      <c r="Z43" s="23" t="s">
        <v>751</v>
      </c>
      <c r="AA43" s="25" t="s">
        <v>323</v>
      </c>
      <c r="AB43" s="25">
        <f>COUNTIFS(Database!L$2:L$783,$Z$2,Database!W$2:W$783,AA43,Database!Y$2:Y$783,"YES")</f>
        <v>7</v>
      </c>
      <c r="AC43" s="25" t="s">
        <v>708</v>
      </c>
      <c r="AD43" s="25" t="s">
        <v>747</v>
      </c>
      <c r="AE43" s="25" t="s">
        <v>722</v>
      </c>
      <c r="AF43" s="25" t="s">
        <v>113</v>
      </c>
      <c r="AH43" s="23" t="s">
        <v>751</v>
      </c>
      <c r="AI43" s="25" t="s">
        <v>323</v>
      </c>
      <c r="AJ43" s="25">
        <f>COUNTIFS(Database!L$2:L$783,$AH$2,Database!W$2:W$783,AI43,Database!Y$2:Y$783,"YES")</f>
        <v>0</v>
      </c>
      <c r="AK43" s="25" t="s">
        <v>708</v>
      </c>
      <c r="AL43" s="25" t="s">
        <v>748</v>
      </c>
      <c r="AM43" s="25" t="s">
        <v>723</v>
      </c>
      <c r="AN43" s="25" t="s">
        <v>113</v>
      </c>
      <c r="AP43" s="23" t="s">
        <v>751</v>
      </c>
      <c r="AQ43" s="25" t="s">
        <v>323</v>
      </c>
      <c r="AR43" s="25">
        <f>COUNTIFS(Database!L$2:L$783,$AP$2,Database!W$2:W$783,AQ43,Database!Y$2:Y$783,"YES")</f>
        <v>0</v>
      </c>
      <c r="AS43" s="25" t="s">
        <v>708</v>
      </c>
      <c r="AT43" s="25" t="s">
        <v>748</v>
      </c>
      <c r="AU43" s="25" t="s">
        <v>724</v>
      </c>
      <c r="AV43" s="25" t="s">
        <v>113</v>
      </c>
      <c r="AX43" s="23" t="s">
        <v>751</v>
      </c>
      <c r="AY43" s="25" t="s">
        <v>323</v>
      </c>
      <c r="AZ43" s="25">
        <f>COUNTIFS(Database!L$2:L$783,$AX$2,Database!W$2:W$783,AY43,Database!Y$2:Y$783,"YES")</f>
        <v>0</v>
      </c>
      <c r="BA43" s="36" t="s">
        <v>708</v>
      </c>
      <c r="BB43" s="25" t="s">
        <v>748</v>
      </c>
      <c r="BC43" s="25" t="s">
        <v>725</v>
      </c>
      <c r="BD43" s="25" t="s">
        <v>113</v>
      </c>
      <c r="BF43" s="23" t="s">
        <v>751</v>
      </c>
      <c r="BG43" s="25" t="s">
        <v>323</v>
      </c>
      <c r="BH43" s="25">
        <f>COUNTIFS(Database!L$2:L$783,$BF$2,Database!W$2:W$783,BG43,Database!Y$2:Y$783,"YES")</f>
        <v>0</v>
      </c>
      <c r="BI43" s="36" t="s">
        <v>708</v>
      </c>
      <c r="BJ43" s="25" t="s">
        <v>748</v>
      </c>
      <c r="BK43" s="25" t="s">
        <v>726</v>
      </c>
      <c r="BL43" s="25" t="s">
        <v>113</v>
      </c>
      <c r="BN43" s="23" t="s">
        <v>751</v>
      </c>
      <c r="BO43" s="25" t="s">
        <v>323</v>
      </c>
      <c r="BP43" s="48">
        <f>Exposure_Path_analytics!D43</f>
        <v>10</v>
      </c>
      <c r="BQ43" s="46">
        <f t="shared" si="11"/>
        <v>10</v>
      </c>
    </row>
    <row r="44" spans="2:122">
      <c r="B44" s="23" t="s">
        <v>751</v>
      </c>
      <c r="C44" s="25" t="s">
        <v>244</v>
      </c>
      <c r="D44" s="25">
        <f>COUNTIFS(Database!L$2:L$783,$B$2,Database!W$2:W$783,C44,Database!Y$2:Y$783,"YES")</f>
        <v>0</v>
      </c>
      <c r="E44" s="25" t="s">
        <v>708</v>
      </c>
      <c r="F44" s="25" t="s">
        <v>747</v>
      </c>
      <c r="G44" s="25" t="s">
        <v>707</v>
      </c>
      <c r="H44" s="25" t="s">
        <v>113</v>
      </c>
      <c r="J44" s="23" t="s">
        <v>751</v>
      </c>
      <c r="K44" s="25" t="s">
        <v>244</v>
      </c>
      <c r="L44" s="25">
        <f>COUNTIFS(Database!L$2:L$783,$J$2,Database!W$2:W$783,K44,Database!Y$2:Y$783,"YES")</f>
        <v>0</v>
      </c>
      <c r="M44" s="25" t="s">
        <v>708</v>
      </c>
      <c r="N44" s="25" t="s">
        <v>747</v>
      </c>
      <c r="O44" s="25" t="s">
        <v>720</v>
      </c>
      <c r="P44" s="25" t="s">
        <v>113</v>
      </c>
      <c r="R44" s="23" t="s">
        <v>751</v>
      </c>
      <c r="S44" s="25" t="s">
        <v>244</v>
      </c>
      <c r="T44" s="25">
        <f>COUNTIFS(Database!L$2:L$783,$R$2,Database!W$2:W$783,S44,Database!Y$2:Y$783,"YES")</f>
        <v>0</v>
      </c>
      <c r="U44" s="25" t="s">
        <v>708</v>
      </c>
      <c r="V44" s="25" t="s">
        <v>747</v>
      </c>
      <c r="W44" s="25" t="s">
        <v>721</v>
      </c>
      <c r="X44" s="25" t="s">
        <v>113</v>
      </c>
      <c r="Z44" s="23" t="s">
        <v>751</v>
      </c>
      <c r="AA44" s="25" t="s">
        <v>244</v>
      </c>
      <c r="AB44" s="25">
        <f>COUNTIFS(Database!L$2:L$783,$Z$2,Database!W$2:W$783,AA44,Database!Y$2:Y$783,"YES")</f>
        <v>0</v>
      </c>
      <c r="AC44" s="25" t="s">
        <v>708</v>
      </c>
      <c r="AD44" s="25" t="s">
        <v>747</v>
      </c>
      <c r="AE44" s="25" t="s">
        <v>722</v>
      </c>
      <c r="AF44" s="25" t="s">
        <v>113</v>
      </c>
      <c r="AH44" s="23" t="s">
        <v>751</v>
      </c>
      <c r="AI44" s="25" t="s">
        <v>244</v>
      </c>
      <c r="AJ44" s="25">
        <f>COUNTIFS(Database!L$2:L$783,$AH$2,Database!W$2:W$783,AI44,Database!Y$2:Y$783,"YES")</f>
        <v>0</v>
      </c>
      <c r="AK44" s="25" t="s">
        <v>708</v>
      </c>
      <c r="AL44" s="25" t="s">
        <v>748</v>
      </c>
      <c r="AM44" s="25" t="s">
        <v>723</v>
      </c>
      <c r="AN44" s="25" t="s">
        <v>113</v>
      </c>
      <c r="AP44" s="23" t="s">
        <v>751</v>
      </c>
      <c r="AQ44" s="25" t="s">
        <v>244</v>
      </c>
      <c r="AR44" s="25">
        <f>COUNTIFS(Database!L$2:L$783,$AP$2,Database!W$2:W$783,AQ44,Database!Y$2:Y$783,"YES")</f>
        <v>0</v>
      </c>
      <c r="AS44" s="25" t="s">
        <v>708</v>
      </c>
      <c r="AT44" s="25" t="s">
        <v>748</v>
      </c>
      <c r="AU44" s="25" t="s">
        <v>724</v>
      </c>
      <c r="AV44" s="25" t="s">
        <v>113</v>
      </c>
      <c r="AX44" s="23" t="s">
        <v>751</v>
      </c>
      <c r="AY44" s="25" t="s">
        <v>244</v>
      </c>
      <c r="AZ44" s="25">
        <f>COUNTIFS(Database!L$2:L$783,$AX$2,Database!W$2:W$783,AY44,Database!Y$2:Y$783,"YES")</f>
        <v>0</v>
      </c>
      <c r="BA44" s="36" t="s">
        <v>708</v>
      </c>
      <c r="BB44" s="25" t="s">
        <v>748</v>
      </c>
      <c r="BC44" s="25" t="s">
        <v>725</v>
      </c>
      <c r="BD44" s="25" t="s">
        <v>113</v>
      </c>
      <c r="BF44" s="23" t="s">
        <v>751</v>
      </c>
      <c r="BG44" s="25" t="s">
        <v>244</v>
      </c>
      <c r="BH44" s="25">
        <f>COUNTIFS(Database!L$2:L$783,$BF$2,Database!W$2:W$783,BG44,Database!Y$2:Y$783,"YES")</f>
        <v>0</v>
      </c>
      <c r="BI44" s="36" t="s">
        <v>708</v>
      </c>
      <c r="BJ44" s="25" t="s">
        <v>748</v>
      </c>
      <c r="BK44" s="25" t="s">
        <v>726</v>
      </c>
      <c r="BL44" s="25" t="s">
        <v>113</v>
      </c>
      <c r="BN44" s="23" t="s">
        <v>751</v>
      </c>
      <c r="BO44" s="25" t="s">
        <v>244</v>
      </c>
      <c r="BP44" s="48">
        <f>Exposure_Path_analytics!D44</f>
        <v>0</v>
      </c>
      <c r="BQ44" s="46">
        <f t="shared" si="11"/>
        <v>0</v>
      </c>
    </row>
    <row r="45" spans="2:122">
      <c r="B45" s="23" t="s">
        <v>751</v>
      </c>
      <c r="C45" s="25" t="s">
        <v>324</v>
      </c>
      <c r="D45" s="25">
        <f>COUNTIFS(Database!L$2:L$783,$B$2,Database!W$2:W$783,C45,Database!Y$2:Y$783,"YES")</f>
        <v>0</v>
      </c>
      <c r="E45" s="25" t="s">
        <v>708</v>
      </c>
      <c r="F45" s="25" t="s">
        <v>747</v>
      </c>
      <c r="G45" s="25" t="s">
        <v>707</v>
      </c>
      <c r="H45" s="25" t="s">
        <v>113</v>
      </c>
      <c r="J45" s="23" t="s">
        <v>751</v>
      </c>
      <c r="K45" s="25" t="s">
        <v>324</v>
      </c>
      <c r="L45" s="25">
        <f>COUNTIFS(Database!L$2:L$783,$J$2,Database!W$2:W$783,K45,Database!Y$2:Y$783,"YES")</f>
        <v>0</v>
      </c>
      <c r="M45" s="25" t="s">
        <v>708</v>
      </c>
      <c r="N45" s="25" t="s">
        <v>747</v>
      </c>
      <c r="O45" s="25" t="s">
        <v>720</v>
      </c>
      <c r="P45" s="25" t="s">
        <v>113</v>
      </c>
      <c r="R45" s="23" t="s">
        <v>751</v>
      </c>
      <c r="S45" s="25" t="s">
        <v>324</v>
      </c>
      <c r="T45" s="25">
        <f>COUNTIFS(Database!L$2:L$783,$R$2,Database!W$2:W$783,S45,Database!Y$2:Y$783,"YES")</f>
        <v>0</v>
      </c>
      <c r="U45" s="25" t="s">
        <v>708</v>
      </c>
      <c r="V45" s="25" t="s">
        <v>747</v>
      </c>
      <c r="W45" s="25" t="s">
        <v>721</v>
      </c>
      <c r="X45" s="25" t="s">
        <v>113</v>
      </c>
      <c r="Z45" s="23" t="s">
        <v>751</v>
      </c>
      <c r="AA45" s="25" t="s">
        <v>324</v>
      </c>
      <c r="AB45" s="25">
        <f>COUNTIFS(Database!L$2:L$783,$Z$2,Database!W$2:W$783,AA45,Database!Y$2:Y$783,"YES")</f>
        <v>3</v>
      </c>
      <c r="AC45" s="25" t="s">
        <v>708</v>
      </c>
      <c r="AD45" s="25" t="s">
        <v>747</v>
      </c>
      <c r="AE45" s="25" t="s">
        <v>722</v>
      </c>
      <c r="AF45" s="25" t="s">
        <v>113</v>
      </c>
      <c r="AH45" s="23" t="s">
        <v>751</v>
      </c>
      <c r="AI45" s="25" t="s">
        <v>324</v>
      </c>
      <c r="AJ45" s="25">
        <f>COUNTIFS(Database!L$2:L$783,$AH$2,Database!W$2:W$783,AI45,Database!Y$2:Y$783,"YES")</f>
        <v>0</v>
      </c>
      <c r="AK45" s="25" t="s">
        <v>708</v>
      </c>
      <c r="AL45" s="25" t="s">
        <v>748</v>
      </c>
      <c r="AM45" s="25" t="s">
        <v>723</v>
      </c>
      <c r="AN45" s="25" t="s">
        <v>113</v>
      </c>
      <c r="AP45" s="23" t="s">
        <v>751</v>
      </c>
      <c r="AQ45" s="25" t="s">
        <v>324</v>
      </c>
      <c r="AR45" s="25">
        <f>COUNTIFS(Database!L$2:L$783,$AP$2,Database!W$2:W$783,AQ45,Database!Y$2:Y$783,"YES")</f>
        <v>0</v>
      </c>
      <c r="AS45" s="25" t="s">
        <v>708</v>
      </c>
      <c r="AT45" s="25" t="s">
        <v>748</v>
      </c>
      <c r="AU45" s="25" t="s">
        <v>724</v>
      </c>
      <c r="AV45" s="25" t="s">
        <v>113</v>
      </c>
      <c r="AX45" s="23" t="s">
        <v>751</v>
      </c>
      <c r="AY45" s="25" t="s">
        <v>324</v>
      </c>
      <c r="AZ45" s="25">
        <f>COUNTIFS(Database!L$2:L$783,$AX$2,Database!W$2:W$783,AY45,Database!Y$2:Y$783,"YES")</f>
        <v>0</v>
      </c>
      <c r="BA45" s="36" t="s">
        <v>708</v>
      </c>
      <c r="BB45" s="25" t="s">
        <v>748</v>
      </c>
      <c r="BC45" s="25" t="s">
        <v>725</v>
      </c>
      <c r="BD45" s="25" t="s">
        <v>113</v>
      </c>
      <c r="BF45" s="23" t="s">
        <v>751</v>
      </c>
      <c r="BG45" s="25" t="s">
        <v>324</v>
      </c>
      <c r="BH45" s="25">
        <f>COUNTIFS(Database!L$2:L$783,$BF$2,Database!W$2:W$783,BG45,Database!Y$2:Y$783,"YES")</f>
        <v>0</v>
      </c>
      <c r="BI45" s="36" t="s">
        <v>708</v>
      </c>
      <c r="BJ45" s="25" t="s">
        <v>748</v>
      </c>
      <c r="BK45" s="25" t="s">
        <v>726</v>
      </c>
      <c r="BL45" s="25" t="s">
        <v>113</v>
      </c>
      <c r="BN45" s="23" t="s">
        <v>751</v>
      </c>
      <c r="BO45" s="25" t="s">
        <v>324</v>
      </c>
      <c r="BP45" s="48">
        <f>Exposure_Path_analytics!D45</f>
        <v>3</v>
      </c>
      <c r="BQ45" s="46">
        <f t="shared" si="11"/>
        <v>3</v>
      </c>
    </row>
    <row r="46" spans="2:122">
      <c r="B46" s="23" t="s">
        <v>751</v>
      </c>
      <c r="C46" s="25" t="s">
        <v>272</v>
      </c>
      <c r="D46" s="25">
        <f>COUNTIFS(Database!L$2:L$783,$B$2,Database!W$2:W$783,C46,Database!Y$2:Y$783,"YES")</f>
        <v>3</v>
      </c>
      <c r="E46" s="25" t="s">
        <v>708</v>
      </c>
      <c r="F46" s="25" t="s">
        <v>747</v>
      </c>
      <c r="G46" s="25" t="s">
        <v>707</v>
      </c>
      <c r="H46" s="25" t="s">
        <v>113</v>
      </c>
      <c r="J46" s="23" t="s">
        <v>751</v>
      </c>
      <c r="K46" s="25" t="s">
        <v>272</v>
      </c>
      <c r="L46" s="25">
        <f>COUNTIFS(Database!L$2:L$783,$J$2,Database!W$2:W$783,K46,Database!Y$2:Y$783,"YES")</f>
        <v>0</v>
      </c>
      <c r="M46" s="25" t="s">
        <v>708</v>
      </c>
      <c r="N46" s="25" t="s">
        <v>747</v>
      </c>
      <c r="O46" s="25" t="s">
        <v>720</v>
      </c>
      <c r="P46" s="25" t="s">
        <v>113</v>
      </c>
      <c r="R46" s="23" t="s">
        <v>751</v>
      </c>
      <c r="S46" s="25" t="s">
        <v>272</v>
      </c>
      <c r="T46" s="25">
        <f>COUNTIFS(Database!L$2:L$783,$R$2,Database!W$2:W$783,S46,Database!Y$2:Y$783,"YES")</f>
        <v>0</v>
      </c>
      <c r="U46" s="25" t="s">
        <v>708</v>
      </c>
      <c r="V46" s="25" t="s">
        <v>747</v>
      </c>
      <c r="W46" s="25" t="s">
        <v>721</v>
      </c>
      <c r="X46" s="25" t="s">
        <v>113</v>
      </c>
      <c r="Z46" s="23" t="s">
        <v>751</v>
      </c>
      <c r="AA46" s="25" t="s">
        <v>272</v>
      </c>
      <c r="AB46" s="25">
        <f>COUNTIFS(Database!L$2:L$783,$Z$2,Database!W$2:W$783,AA46,Database!Y$2:Y$783,"YES")</f>
        <v>2</v>
      </c>
      <c r="AC46" s="25" t="s">
        <v>708</v>
      </c>
      <c r="AD46" s="25" t="s">
        <v>747</v>
      </c>
      <c r="AE46" s="25" t="s">
        <v>722</v>
      </c>
      <c r="AF46" s="25" t="s">
        <v>113</v>
      </c>
      <c r="AH46" s="23" t="s">
        <v>751</v>
      </c>
      <c r="AI46" s="25" t="s">
        <v>272</v>
      </c>
      <c r="AJ46" s="25">
        <f>COUNTIFS(Database!L$2:L$783,$AH$2,Database!W$2:W$783,AI46,Database!Y$2:Y$783,"YES")</f>
        <v>0</v>
      </c>
      <c r="AK46" s="25" t="s">
        <v>708</v>
      </c>
      <c r="AL46" s="25" t="s">
        <v>748</v>
      </c>
      <c r="AM46" s="25" t="s">
        <v>723</v>
      </c>
      <c r="AN46" s="25" t="s">
        <v>113</v>
      </c>
      <c r="AP46" s="23" t="s">
        <v>751</v>
      </c>
      <c r="AQ46" s="25" t="s">
        <v>272</v>
      </c>
      <c r="AR46" s="25">
        <f>COUNTIFS(Database!L$2:L$783,$AP$2,Database!W$2:W$783,AQ46,Database!Y$2:Y$783,"YES")</f>
        <v>0</v>
      </c>
      <c r="AS46" s="25" t="s">
        <v>708</v>
      </c>
      <c r="AT46" s="25" t="s">
        <v>748</v>
      </c>
      <c r="AU46" s="25" t="s">
        <v>724</v>
      </c>
      <c r="AV46" s="25" t="s">
        <v>113</v>
      </c>
      <c r="AX46" s="23" t="s">
        <v>751</v>
      </c>
      <c r="AY46" s="25" t="s">
        <v>272</v>
      </c>
      <c r="AZ46" s="25">
        <f>COUNTIFS(Database!L$2:L$783,$AX$2,Database!W$2:W$783,AY46,Database!Y$2:Y$783,"YES")</f>
        <v>3</v>
      </c>
      <c r="BA46" s="36" t="s">
        <v>708</v>
      </c>
      <c r="BB46" s="25" t="s">
        <v>748</v>
      </c>
      <c r="BC46" s="25" t="s">
        <v>725</v>
      </c>
      <c r="BD46" s="25" t="s">
        <v>113</v>
      </c>
      <c r="BF46" s="23" t="s">
        <v>751</v>
      </c>
      <c r="BG46" s="25" t="s">
        <v>272</v>
      </c>
      <c r="BH46" s="25">
        <f>COUNTIFS(Database!L$2:L$783,$BF$2,Database!W$2:W$783,BG46,Database!Y$2:Y$783,"YES")</f>
        <v>10</v>
      </c>
      <c r="BI46" s="36" t="s">
        <v>708</v>
      </c>
      <c r="BJ46" s="25" t="s">
        <v>748</v>
      </c>
      <c r="BK46" s="25" t="s">
        <v>726</v>
      </c>
      <c r="BL46" s="25" t="s">
        <v>113</v>
      </c>
      <c r="BN46" s="23" t="s">
        <v>751</v>
      </c>
      <c r="BO46" s="25" t="s">
        <v>272</v>
      </c>
      <c r="BP46" s="48">
        <f>Exposure_Path_analytics!D46</f>
        <v>18</v>
      </c>
      <c r="BQ46" s="46">
        <f t="shared" si="11"/>
        <v>18</v>
      </c>
    </row>
    <row r="47" spans="2:122">
      <c r="B47" s="23" t="s">
        <v>751</v>
      </c>
      <c r="C47" s="25" t="s">
        <v>325</v>
      </c>
      <c r="D47" s="25">
        <f>COUNTIFS(Database!L$2:L$783,$B$2,Database!W$2:W$783,C47,Database!Y$2:Y$783,"YES")</f>
        <v>3</v>
      </c>
      <c r="E47" s="25" t="s">
        <v>708</v>
      </c>
      <c r="F47" s="25" t="s">
        <v>747</v>
      </c>
      <c r="G47" s="25" t="s">
        <v>707</v>
      </c>
      <c r="H47" s="25" t="s">
        <v>113</v>
      </c>
      <c r="J47" s="23" t="s">
        <v>751</v>
      </c>
      <c r="K47" s="25" t="s">
        <v>325</v>
      </c>
      <c r="L47" s="25">
        <f>COUNTIFS(Database!L$2:L$783,$J$2,Database!W$2:W$783,K47,Database!Y$2:Y$783,"YES")</f>
        <v>2</v>
      </c>
      <c r="M47" s="25" t="s">
        <v>708</v>
      </c>
      <c r="N47" s="25" t="s">
        <v>747</v>
      </c>
      <c r="O47" s="25" t="s">
        <v>720</v>
      </c>
      <c r="P47" s="25" t="s">
        <v>113</v>
      </c>
      <c r="R47" s="23" t="s">
        <v>751</v>
      </c>
      <c r="S47" s="25" t="s">
        <v>325</v>
      </c>
      <c r="T47" s="25">
        <f>COUNTIFS(Database!L$2:L$783,$R$2,Database!W$2:W$783,S47,Database!Y$2:Y$783,"YES")</f>
        <v>1</v>
      </c>
      <c r="U47" s="25" t="s">
        <v>708</v>
      </c>
      <c r="V47" s="25" t="s">
        <v>747</v>
      </c>
      <c r="W47" s="25" t="s">
        <v>721</v>
      </c>
      <c r="X47" s="25" t="s">
        <v>113</v>
      </c>
      <c r="Z47" s="23" t="s">
        <v>751</v>
      </c>
      <c r="AA47" s="25" t="s">
        <v>325</v>
      </c>
      <c r="AB47" s="25">
        <f>COUNTIFS(Database!L$2:L$783,$Z$2,Database!W$2:W$783,AA47,Database!Y$2:Y$783,"YES")</f>
        <v>13</v>
      </c>
      <c r="AC47" s="25" t="s">
        <v>708</v>
      </c>
      <c r="AD47" s="25" t="s">
        <v>747</v>
      </c>
      <c r="AE47" s="25" t="s">
        <v>722</v>
      </c>
      <c r="AF47" s="25" t="s">
        <v>113</v>
      </c>
      <c r="AH47" s="23" t="s">
        <v>751</v>
      </c>
      <c r="AI47" s="25" t="s">
        <v>325</v>
      </c>
      <c r="AJ47" s="25">
        <f>COUNTIFS(Database!L$2:L$783,$AH$2,Database!W$2:W$783,AI47,Database!Y$2:Y$783,"YES")</f>
        <v>0</v>
      </c>
      <c r="AK47" s="25" t="s">
        <v>708</v>
      </c>
      <c r="AL47" s="25" t="s">
        <v>748</v>
      </c>
      <c r="AM47" s="25" t="s">
        <v>723</v>
      </c>
      <c r="AN47" s="25" t="s">
        <v>113</v>
      </c>
      <c r="AP47" s="23" t="s">
        <v>751</v>
      </c>
      <c r="AQ47" s="25" t="s">
        <v>325</v>
      </c>
      <c r="AR47" s="25">
        <f>COUNTIFS(Database!L$2:L$783,$AP$2,Database!W$2:W$783,AQ47,Database!Y$2:Y$783,"YES")</f>
        <v>0</v>
      </c>
      <c r="AS47" s="25" t="s">
        <v>708</v>
      </c>
      <c r="AT47" s="25" t="s">
        <v>748</v>
      </c>
      <c r="AU47" s="25" t="s">
        <v>724</v>
      </c>
      <c r="AV47" s="25" t="s">
        <v>113</v>
      </c>
      <c r="AX47" s="23" t="s">
        <v>751</v>
      </c>
      <c r="AY47" s="25" t="s">
        <v>325</v>
      </c>
      <c r="AZ47" s="25">
        <f>COUNTIFS(Database!L$2:L$783,$AX$2,Database!W$2:W$783,AY47,Database!Y$2:Y$783,"YES")</f>
        <v>2</v>
      </c>
      <c r="BA47" s="36" t="s">
        <v>708</v>
      </c>
      <c r="BB47" s="25" t="s">
        <v>748</v>
      </c>
      <c r="BC47" s="25" t="s">
        <v>725</v>
      </c>
      <c r="BD47" s="25" t="s">
        <v>113</v>
      </c>
      <c r="BF47" s="23" t="s">
        <v>751</v>
      </c>
      <c r="BG47" s="25" t="s">
        <v>325</v>
      </c>
      <c r="BH47" s="25">
        <f>COUNTIFS(Database!L$2:L$783,$BF$2,Database!W$2:W$783,BG47,Database!Y$2:Y$783,"YES")</f>
        <v>0</v>
      </c>
      <c r="BI47" s="36" t="s">
        <v>708</v>
      </c>
      <c r="BJ47" s="25" t="s">
        <v>748</v>
      </c>
      <c r="BK47" s="25" t="s">
        <v>726</v>
      </c>
      <c r="BL47" s="25" t="s">
        <v>113</v>
      </c>
      <c r="BN47" s="23" t="s">
        <v>751</v>
      </c>
      <c r="BO47" s="25" t="s">
        <v>325</v>
      </c>
      <c r="BP47" s="48">
        <f>Exposure_Path_analytics!D47</f>
        <v>21</v>
      </c>
      <c r="BQ47" s="46">
        <f t="shared" si="11"/>
        <v>21</v>
      </c>
    </row>
    <row r="48" spans="2:122">
      <c r="B48" s="23" t="s">
        <v>751</v>
      </c>
      <c r="C48" s="25" t="s">
        <v>273</v>
      </c>
      <c r="D48" s="25">
        <f>COUNTIFS(Database!L$2:L$783,$B$2,Database!W$2:W$783,C48,Database!Y$2:Y$783,"YES")</f>
        <v>0</v>
      </c>
      <c r="E48" s="25" t="s">
        <v>708</v>
      </c>
      <c r="F48" s="25" t="s">
        <v>747</v>
      </c>
      <c r="G48" s="25" t="s">
        <v>707</v>
      </c>
      <c r="H48" s="25" t="s">
        <v>113</v>
      </c>
      <c r="J48" s="23" t="s">
        <v>751</v>
      </c>
      <c r="K48" s="25" t="s">
        <v>273</v>
      </c>
      <c r="L48" s="25">
        <f>COUNTIFS(Database!L$2:L$783,$J$2,Database!W$2:W$783,K48,Database!Y$2:Y$783,"YES")</f>
        <v>0</v>
      </c>
      <c r="M48" s="25" t="s">
        <v>708</v>
      </c>
      <c r="N48" s="25" t="s">
        <v>747</v>
      </c>
      <c r="O48" s="25" t="s">
        <v>720</v>
      </c>
      <c r="P48" s="25" t="s">
        <v>113</v>
      </c>
      <c r="R48" s="23" t="s">
        <v>751</v>
      </c>
      <c r="S48" s="25" t="s">
        <v>273</v>
      </c>
      <c r="T48" s="25">
        <f>COUNTIFS(Database!L$2:L$783,$R$2,Database!W$2:W$783,S48,Database!Y$2:Y$783,"YES")</f>
        <v>0</v>
      </c>
      <c r="U48" s="25" t="s">
        <v>708</v>
      </c>
      <c r="V48" s="25" t="s">
        <v>747</v>
      </c>
      <c r="W48" s="25" t="s">
        <v>721</v>
      </c>
      <c r="X48" s="25" t="s">
        <v>113</v>
      </c>
      <c r="Z48" s="23" t="s">
        <v>751</v>
      </c>
      <c r="AA48" s="25" t="s">
        <v>273</v>
      </c>
      <c r="AB48" s="25">
        <f>COUNTIFS(Database!L$2:L$783,$Z$2,Database!W$2:W$783,AA48,Database!Y$2:Y$783,"YES")</f>
        <v>1</v>
      </c>
      <c r="AC48" s="25" t="s">
        <v>708</v>
      </c>
      <c r="AD48" s="25" t="s">
        <v>747</v>
      </c>
      <c r="AE48" s="25" t="s">
        <v>722</v>
      </c>
      <c r="AF48" s="25" t="s">
        <v>113</v>
      </c>
      <c r="AH48" s="23" t="s">
        <v>751</v>
      </c>
      <c r="AI48" s="25" t="s">
        <v>273</v>
      </c>
      <c r="AJ48" s="25">
        <f>COUNTIFS(Database!L$2:L$783,$AH$2,Database!W$2:W$783,AI48,Database!Y$2:Y$783,"YES")</f>
        <v>0</v>
      </c>
      <c r="AK48" s="25" t="s">
        <v>708</v>
      </c>
      <c r="AL48" s="25" t="s">
        <v>748</v>
      </c>
      <c r="AM48" s="25" t="s">
        <v>723</v>
      </c>
      <c r="AN48" s="25" t="s">
        <v>113</v>
      </c>
      <c r="AP48" s="23" t="s">
        <v>751</v>
      </c>
      <c r="AQ48" s="25" t="s">
        <v>273</v>
      </c>
      <c r="AR48" s="25">
        <f>COUNTIFS(Database!L$2:L$783,$AP$2,Database!W$2:W$783,AQ48,Database!Y$2:Y$783,"YES")</f>
        <v>0</v>
      </c>
      <c r="AS48" s="25" t="s">
        <v>708</v>
      </c>
      <c r="AT48" s="25" t="s">
        <v>748</v>
      </c>
      <c r="AU48" s="25" t="s">
        <v>724</v>
      </c>
      <c r="AV48" s="25" t="s">
        <v>113</v>
      </c>
      <c r="AX48" s="23" t="s">
        <v>751</v>
      </c>
      <c r="AY48" s="25" t="s">
        <v>273</v>
      </c>
      <c r="AZ48" s="25">
        <f>COUNTIFS(Database!L$2:L$783,$AX$2,Database!W$2:W$783,AY48,Database!Y$2:Y$783,"YES")</f>
        <v>1</v>
      </c>
      <c r="BA48" s="36" t="s">
        <v>708</v>
      </c>
      <c r="BB48" s="25" t="s">
        <v>748</v>
      </c>
      <c r="BC48" s="25" t="s">
        <v>725</v>
      </c>
      <c r="BD48" s="25" t="s">
        <v>113</v>
      </c>
      <c r="BF48" s="23" t="s">
        <v>751</v>
      </c>
      <c r="BG48" s="25" t="s">
        <v>273</v>
      </c>
      <c r="BH48" s="25">
        <f>COUNTIFS(Database!L$2:L$783,$BF$2,Database!W$2:W$783,BG48,Database!Y$2:Y$783,"YES")</f>
        <v>0</v>
      </c>
      <c r="BI48" s="36" t="s">
        <v>708</v>
      </c>
      <c r="BJ48" s="25" t="s">
        <v>748</v>
      </c>
      <c r="BK48" s="25" t="s">
        <v>726</v>
      </c>
      <c r="BL48" s="25" t="s">
        <v>113</v>
      </c>
      <c r="BN48" s="23" t="s">
        <v>751</v>
      </c>
      <c r="BO48" s="25" t="s">
        <v>273</v>
      </c>
      <c r="BP48" s="48">
        <f>Exposure_Path_analytics!D48</f>
        <v>2</v>
      </c>
      <c r="BQ48" s="46">
        <f t="shared" si="11"/>
        <v>2</v>
      </c>
    </row>
    <row r="49" spans="2:69">
      <c r="B49" s="23" t="s">
        <v>751</v>
      </c>
      <c r="C49" s="25" t="s">
        <v>233</v>
      </c>
      <c r="D49" s="25">
        <f>COUNTIFS(Database!L$2:L$783,$B$2,Database!W$2:W$783,C49,Database!Y$2:Y$783,"YES")</f>
        <v>0</v>
      </c>
      <c r="E49" s="25" t="s">
        <v>708</v>
      </c>
      <c r="F49" s="25" t="s">
        <v>747</v>
      </c>
      <c r="G49" s="25" t="s">
        <v>707</v>
      </c>
      <c r="H49" s="25" t="s">
        <v>113</v>
      </c>
      <c r="J49" s="23" t="s">
        <v>751</v>
      </c>
      <c r="K49" s="25" t="s">
        <v>233</v>
      </c>
      <c r="L49" s="25">
        <f>COUNTIFS(Database!L$2:L$783,$J$2,Database!W$2:W$783,K49,Database!Y$2:Y$783,"YES")</f>
        <v>0</v>
      </c>
      <c r="M49" s="25" t="s">
        <v>708</v>
      </c>
      <c r="N49" s="25" t="s">
        <v>747</v>
      </c>
      <c r="O49" s="25" t="s">
        <v>720</v>
      </c>
      <c r="P49" s="25" t="s">
        <v>113</v>
      </c>
      <c r="R49" s="23" t="s">
        <v>751</v>
      </c>
      <c r="S49" s="25" t="s">
        <v>233</v>
      </c>
      <c r="T49" s="25">
        <f>COUNTIFS(Database!L$2:L$783,$R$2,Database!W$2:W$783,S49,Database!Y$2:Y$783,"YES")</f>
        <v>0</v>
      </c>
      <c r="U49" s="25" t="s">
        <v>708</v>
      </c>
      <c r="V49" s="25" t="s">
        <v>747</v>
      </c>
      <c r="W49" s="25" t="s">
        <v>721</v>
      </c>
      <c r="X49" s="25" t="s">
        <v>113</v>
      </c>
      <c r="Z49" s="23" t="s">
        <v>751</v>
      </c>
      <c r="AA49" s="25" t="s">
        <v>233</v>
      </c>
      <c r="AB49" s="25">
        <f>COUNTIFS(Database!L$2:L$783,$Z$2,Database!W$2:W$783,AA49,Database!Y$2:Y$783,"YES")</f>
        <v>3</v>
      </c>
      <c r="AC49" s="25" t="s">
        <v>708</v>
      </c>
      <c r="AD49" s="25" t="s">
        <v>747</v>
      </c>
      <c r="AE49" s="25" t="s">
        <v>722</v>
      </c>
      <c r="AF49" s="25" t="s">
        <v>113</v>
      </c>
      <c r="AH49" s="23" t="s">
        <v>751</v>
      </c>
      <c r="AI49" s="25" t="s">
        <v>233</v>
      </c>
      <c r="AJ49" s="25">
        <f>COUNTIFS(Database!L$2:L$783,$AH$2,Database!W$2:W$783,AI49,Database!Y$2:Y$783,"YES")</f>
        <v>0</v>
      </c>
      <c r="AK49" s="25" t="s">
        <v>708</v>
      </c>
      <c r="AL49" s="25" t="s">
        <v>748</v>
      </c>
      <c r="AM49" s="25" t="s">
        <v>723</v>
      </c>
      <c r="AN49" s="25" t="s">
        <v>113</v>
      </c>
      <c r="AP49" s="23" t="s">
        <v>751</v>
      </c>
      <c r="AQ49" s="25" t="s">
        <v>233</v>
      </c>
      <c r="AR49" s="25">
        <f>COUNTIFS(Database!L$2:L$783,$AP$2,Database!W$2:W$783,AQ49,Database!Y$2:Y$783,"YES")</f>
        <v>0</v>
      </c>
      <c r="AS49" s="25" t="s">
        <v>708</v>
      </c>
      <c r="AT49" s="25" t="s">
        <v>748</v>
      </c>
      <c r="AU49" s="25" t="s">
        <v>724</v>
      </c>
      <c r="AV49" s="25" t="s">
        <v>113</v>
      </c>
      <c r="AX49" s="23" t="s">
        <v>751</v>
      </c>
      <c r="AY49" s="25" t="s">
        <v>233</v>
      </c>
      <c r="AZ49" s="25">
        <f>COUNTIFS(Database!L$2:L$783,$AX$2,Database!W$2:W$783,AY49,Database!Y$2:Y$783,"YES")</f>
        <v>0</v>
      </c>
      <c r="BA49" s="36" t="s">
        <v>708</v>
      </c>
      <c r="BB49" s="25" t="s">
        <v>748</v>
      </c>
      <c r="BC49" s="25" t="s">
        <v>725</v>
      </c>
      <c r="BD49" s="25" t="s">
        <v>113</v>
      </c>
      <c r="BF49" s="23" t="s">
        <v>751</v>
      </c>
      <c r="BG49" s="25" t="s">
        <v>233</v>
      </c>
      <c r="BH49" s="25">
        <f>COUNTIFS(Database!L$2:L$783,$BF$2,Database!W$2:W$783,BG49,Database!Y$2:Y$783,"YES")</f>
        <v>0</v>
      </c>
      <c r="BI49" s="36" t="s">
        <v>708</v>
      </c>
      <c r="BJ49" s="25" t="s">
        <v>748</v>
      </c>
      <c r="BK49" s="25" t="s">
        <v>726</v>
      </c>
      <c r="BL49" s="25" t="s">
        <v>113</v>
      </c>
      <c r="BN49" s="23" t="s">
        <v>751</v>
      </c>
      <c r="BO49" s="25" t="s">
        <v>233</v>
      </c>
      <c r="BP49" s="48">
        <f>Exposure_Path_analytics!D49</f>
        <v>3</v>
      </c>
      <c r="BQ49" s="46">
        <f t="shared" si="11"/>
        <v>3</v>
      </c>
    </row>
    <row r="50" spans="2:69">
      <c r="B50" s="24" t="s">
        <v>752</v>
      </c>
      <c r="C50" s="24" t="s">
        <v>326</v>
      </c>
      <c r="D50" s="24">
        <f>COUNTIFS(Database!L$2:L$783,$B$2,Database!W$2:W$783,C50,Database!Y$2:Y$783,"YES")</f>
        <v>0</v>
      </c>
      <c r="E50" s="24" t="s">
        <v>708</v>
      </c>
      <c r="F50" s="24" t="s">
        <v>747</v>
      </c>
      <c r="G50" s="24" t="s">
        <v>707</v>
      </c>
      <c r="H50" s="24" t="s">
        <v>113</v>
      </c>
      <c r="J50" s="24" t="s">
        <v>752</v>
      </c>
      <c r="K50" s="24" t="s">
        <v>326</v>
      </c>
      <c r="L50" s="24">
        <f>COUNTIFS(Database!L$2:L$783,$J$2,Database!W$2:W$783,K50,Database!Y$2:Y$783,"YES")</f>
        <v>0</v>
      </c>
      <c r="M50" s="24" t="s">
        <v>708</v>
      </c>
      <c r="N50" s="24" t="s">
        <v>747</v>
      </c>
      <c r="O50" s="24" t="s">
        <v>720</v>
      </c>
      <c r="P50" s="24" t="s">
        <v>113</v>
      </c>
      <c r="R50" s="24" t="s">
        <v>752</v>
      </c>
      <c r="S50" s="24" t="s">
        <v>326</v>
      </c>
      <c r="T50" s="24">
        <f>COUNTIFS(Database!L$2:L$783,$R$2,Database!W$2:W$783,S50,Database!Y$2:Y$783,"YES")</f>
        <v>0</v>
      </c>
      <c r="U50" s="24" t="s">
        <v>708</v>
      </c>
      <c r="V50" s="24" t="s">
        <v>747</v>
      </c>
      <c r="W50" s="24" t="s">
        <v>721</v>
      </c>
      <c r="X50" s="24" t="s">
        <v>113</v>
      </c>
      <c r="Z50" s="24" t="s">
        <v>752</v>
      </c>
      <c r="AA50" s="24" t="s">
        <v>326</v>
      </c>
      <c r="AB50" s="24">
        <f>COUNTIFS(Database!L$2:L$783,$Z$2,Database!W$2:W$783,AA50,Database!Y$2:Y$783,"YES")</f>
        <v>0</v>
      </c>
      <c r="AC50" s="24" t="s">
        <v>708</v>
      </c>
      <c r="AD50" s="24" t="s">
        <v>747</v>
      </c>
      <c r="AE50" s="24" t="s">
        <v>722</v>
      </c>
      <c r="AF50" s="24" t="s">
        <v>113</v>
      </c>
      <c r="AH50" s="24" t="s">
        <v>752</v>
      </c>
      <c r="AI50" s="24" t="s">
        <v>326</v>
      </c>
      <c r="AJ50" s="24">
        <f>COUNTIFS(Database!L$2:L$783,$AH$2,Database!W$2:W$783,AI50,Database!Y$2:Y$783,"YES")</f>
        <v>1</v>
      </c>
      <c r="AK50" s="24" t="s">
        <v>708</v>
      </c>
      <c r="AL50" s="24" t="s">
        <v>748</v>
      </c>
      <c r="AM50" s="24" t="s">
        <v>723</v>
      </c>
      <c r="AN50" s="24" t="s">
        <v>113</v>
      </c>
      <c r="AP50" s="24" t="s">
        <v>752</v>
      </c>
      <c r="AQ50" s="24" t="s">
        <v>326</v>
      </c>
      <c r="AR50" s="24">
        <f>COUNTIFS(Database!L$2:L$783,$AP$2,Database!W$2:W$783,AQ50,Database!Y$2:Y$783,"YES")</f>
        <v>0</v>
      </c>
      <c r="AS50" s="24" t="s">
        <v>708</v>
      </c>
      <c r="AT50" s="24" t="s">
        <v>748</v>
      </c>
      <c r="AU50" s="24" t="s">
        <v>724</v>
      </c>
      <c r="AV50" s="24" t="s">
        <v>113</v>
      </c>
      <c r="AX50" s="24" t="s">
        <v>752</v>
      </c>
      <c r="AY50" s="24" t="s">
        <v>326</v>
      </c>
      <c r="AZ50" s="24">
        <f>COUNTIFS(Database!L$2:L$783,$AX$2,Database!W$2:W$783,AY50,Database!Y$2:Y$783,"YES")</f>
        <v>0</v>
      </c>
      <c r="BA50" s="28" t="s">
        <v>708</v>
      </c>
      <c r="BB50" s="24" t="s">
        <v>748</v>
      </c>
      <c r="BC50" s="24" t="s">
        <v>725</v>
      </c>
      <c r="BD50" s="24" t="s">
        <v>113</v>
      </c>
      <c r="BF50" s="24" t="s">
        <v>752</v>
      </c>
      <c r="BG50" s="24" t="s">
        <v>326</v>
      </c>
      <c r="BH50" s="24">
        <f>COUNTIFS(Database!L$2:L$783,$BF$2,Database!W$2:W$783,BG50,Database!Y$2:Y$783,"YES")</f>
        <v>0</v>
      </c>
      <c r="BI50" s="28" t="s">
        <v>708</v>
      </c>
      <c r="BJ50" s="24" t="s">
        <v>748</v>
      </c>
      <c r="BK50" s="24" t="s">
        <v>726</v>
      </c>
      <c r="BL50" s="24" t="s">
        <v>113</v>
      </c>
      <c r="BN50" s="24" t="s">
        <v>752</v>
      </c>
      <c r="BO50" s="24" t="s">
        <v>326</v>
      </c>
      <c r="BP50" s="47">
        <f>Exposure_Path_analytics!D50</f>
        <v>1</v>
      </c>
      <c r="BQ50" s="45">
        <f t="shared" si="11"/>
        <v>1</v>
      </c>
    </row>
    <row r="51" spans="2:69">
      <c r="B51" s="24" t="s">
        <v>752</v>
      </c>
      <c r="C51" s="24" t="s">
        <v>327</v>
      </c>
      <c r="D51" s="24">
        <f>COUNTIFS(Database!L$2:L$783,$B$2,Database!W$2:W$783,C51,Database!Y$2:Y$783,"YES")</f>
        <v>0</v>
      </c>
      <c r="E51" s="24" t="s">
        <v>708</v>
      </c>
      <c r="F51" s="24" t="s">
        <v>747</v>
      </c>
      <c r="G51" s="24" t="s">
        <v>707</v>
      </c>
      <c r="H51" s="24" t="s">
        <v>113</v>
      </c>
      <c r="J51" s="24" t="s">
        <v>752</v>
      </c>
      <c r="K51" s="24" t="s">
        <v>327</v>
      </c>
      <c r="L51" s="24">
        <f>COUNTIFS(Database!L$2:L$783,$J$2,Database!W$2:W$783,K51,Database!Y$2:Y$783,"YES")</f>
        <v>1</v>
      </c>
      <c r="M51" s="24" t="s">
        <v>708</v>
      </c>
      <c r="N51" s="24" t="s">
        <v>747</v>
      </c>
      <c r="O51" s="24" t="s">
        <v>720</v>
      </c>
      <c r="P51" s="24" t="s">
        <v>113</v>
      </c>
      <c r="R51" s="24" t="s">
        <v>752</v>
      </c>
      <c r="S51" s="24" t="s">
        <v>327</v>
      </c>
      <c r="T51" s="24">
        <f>COUNTIFS(Database!L$2:L$783,$R$2,Database!W$2:W$783,S51,Database!Y$2:Y$783,"YES")</f>
        <v>0</v>
      </c>
      <c r="U51" s="24" t="s">
        <v>708</v>
      </c>
      <c r="V51" s="24" t="s">
        <v>747</v>
      </c>
      <c r="W51" s="24" t="s">
        <v>721</v>
      </c>
      <c r="X51" s="24" t="s">
        <v>113</v>
      </c>
      <c r="Z51" s="24" t="s">
        <v>752</v>
      </c>
      <c r="AA51" s="24" t="s">
        <v>327</v>
      </c>
      <c r="AB51" s="24">
        <f>COUNTIFS(Database!L$2:L$783,$Z$2,Database!W$2:W$783,AA51,Database!Y$2:Y$783,"YES")</f>
        <v>2</v>
      </c>
      <c r="AC51" s="24" t="s">
        <v>708</v>
      </c>
      <c r="AD51" s="24" t="s">
        <v>747</v>
      </c>
      <c r="AE51" s="24" t="s">
        <v>722</v>
      </c>
      <c r="AF51" s="24" t="s">
        <v>113</v>
      </c>
      <c r="AH51" s="24" t="s">
        <v>752</v>
      </c>
      <c r="AI51" s="24" t="s">
        <v>327</v>
      </c>
      <c r="AJ51" s="24">
        <f>COUNTIFS(Database!L$2:L$783,$AH$2,Database!W$2:W$783,AI51,Database!Y$2:Y$783,"YES")</f>
        <v>0</v>
      </c>
      <c r="AK51" s="24" t="s">
        <v>708</v>
      </c>
      <c r="AL51" s="24" t="s">
        <v>748</v>
      </c>
      <c r="AM51" s="24" t="s">
        <v>723</v>
      </c>
      <c r="AN51" s="24" t="s">
        <v>113</v>
      </c>
      <c r="AP51" s="24" t="s">
        <v>752</v>
      </c>
      <c r="AQ51" s="24" t="s">
        <v>327</v>
      </c>
      <c r="AR51" s="24">
        <f>COUNTIFS(Database!L$2:L$783,$AP$2,Database!W$2:W$783,AQ51,Database!Y$2:Y$783,"YES")</f>
        <v>0</v>
      </c>
      <c r="AS51" s="24" t="s">
        <v>708</v>
      </c>
      <c r="AT51" s="24" t="s">
        <v>748</v>
      </c>
      <c r="AU51" s="24" t="s">
        <v>724</v>
      </c>
      <c r="AV51" s="24" t="s">
        <v>113</v>
      </c>
      <c r="AX51" s="24" t="s">
        <v>752</v>
      </c>
      <c r="AY51" s="24" t="s">
        <v>327</v>
      </c>
      <c r="AZ51" s="24">
        <f>COUNTIFS(Database!L$2:L$783,$AX$2,Database!W$2:W$783,AY51,Database!Y$2:Y$783,"YES")</f>
        <v>0</v>
      </c>
      <c r="BA51" s="28" t="s">
        <v>708</v>
      </c>
      <c r="BB51" s="24" t="s">
        <v>748</v>
      </c>
      <c r="BC51" s="24" t="s">
        <v>725</v>
      </c>
      <c r="BD51" s="24" t="s">
        <v>113</v>
      </c>
      <c r="BF51" s="24" t="s">
        <v>752</v>
      </c>
      <c r="BG51" s="24" t="s">
        <v>327</v>
      </c>
      <c r="BH51" s="24">
        <f>COUNTIFS(Database!L$2:L$783,$BF$2,Database!W$2:W$783,BG51,Database!Y$2:Y$783,"YES")</f>
        <v>0</v>
      </c>
      <c r="BI51" s="28" t="s">
        <v>708</v>
      </c>
      <c r="BJ51" s="24" t="s">
        <v>748</v>
      </c>
      <c r="BK51" s="24" t="s">
        <v>726</v>
      </c>
      <c r="BL51" s="24" t="s">
        <v>113</v>
      </c>
      <c r="BN51" s="24" t="s">
        <v>752</v>
      </c>
      <c r="BO51" s="24" t="s">
        <v>327</v>
      </c>
      <c r="BP51" s="47">
        <f>Exposure_Path_analytics!D51</f>
        <v>3</v>
      </c>
      <c r="BQ51" s="45">
        <f t="shared" si="11"/>
        <v>3</v>
      </c>
    </row>
    <row r="52" spans="2:69">
      <c r="B52" s="24" t="s">
        <v>752</v>
      </c>
      <c r="C52" s="24" t="s">
        <v>328</v>
      </c>
      <c r="D52" s="24">
        <f>COUNTIFS(Database!L$2:L$783,$B$2,Database!W$2:W$783,C52,Database!Y$2:Y$783,"YES")</f>
        <v>1</v>
      </c>
      <c r="E52" s="24" t="s">
        <v>708</v>
      </c>
      <c r="F52" s="24" t="s">
        <v>747</v>
      </c>
      <c r="G52" s="24" t="s">
        <v>707</v>
      </c>
      <c r="H52" s="24" t="s">
        <v>113</v>
      </c>
      <c r="J52" s="24" t="s">
        <v>752</v>
      </c>
      <c r="K52" s="24" t="s">
        <v>328</v>
      </c>
      <c r="L52" s="24">
        <f>COUNTIFS(Database!L$2:L$783,$J$2,Database!W$2:W$783,K52,Database!Y$2:Y$783,"YES")</f>
        <v>0</v>
      </c>
      <c r="M52" s="24" t="s">
        <v>708</v>
      </c>
      <c r="N52" s="24" t="s">
        <v>747</v>
      </c>
      <c r="O52" s="24" t="s">
        <v>720</v>
      </c>
      <c r="P52" s="24" t="s">
        <v>113</v>
      </c>
      <c r="R52" s="24" t="s">
        <v>752</v>
      </c>
      <c r="S52" s="24" t="s">
        <v>328</v>
      </c>
      <c r="T52" s="24">
        <f>COUNTIFS(Database!L$2:L$783,$R$2,Database!W$2:W$783,S52,Database!Y$2:Y$783,"YES")</f>
        <v>0</v>
      </c>
      <c r="U52" s="24" t="s">
        <v>708</v>
      </c>
      <c r="V52" s="24" t="s">
        <v>747</v>
      </c>
      <c r="W52" s="24" t="s">
        <v>721</v>
      </c>
      <c r="X52" s="24" t="s">
        <v>113</v>
      </c>
      <c r="Z52" s="24" t="s">
        <v>752</v>
      </c>
      <c r="AA52" s="24" t="s">
        <v>328</v>
      </c>
      <c r="AB52" s="24">
        <f>COUNTIFS(Database!L$2:L$783,$Z$2,Database!W$2:W$783,AA52,Database!Y$2:Y$783,"YES")</f>
        <v>0</v>
      </c>
      <c r="AC52" s="24" t="s">
        <v>708</v>
      </c>
      <c r="AD52" s="24" t="s">
        <v>747</v>
      </c>
      <c r="AE52" s="24" t="s">
        <v>722</v>
      </c>
      <c r="AF52" s="24" t="s">
        <v>113</v>
      </c>
      <c r="AH52" s="24" t="s">
        <v>752</v>
      </c>
      <c r="AI52" s="24" t="s">
        <v>328</v>
      </c>
      <c r="AJ52" s="24">
        <f>COUNTIFS(Database!L$2:L$783,$AH$2,Database!W$2:W$783,AI52,Database!Y$2:Y$783,"YES")</f>
        <v>0</v>
      </c>
      <c r="AK52" s="24" t="s">
        <v>708</v>
      </c>
      <c r="AL52" s="24" t="s">
        <v>748</v>
      </c>
      <c r="AM52" s="24" t="s">
        <v>723</v>
      </c>
      <c r="AN52" s="24" t="s">
        <v>113</v>
      </c>
      <c r="AP52" s="24" t="s">
        <v>752</v>
      </c>
      <c r="AQ52" s="24" t="s">
        <v>328</v>
      </c>
      <c r="AR52" s="24">
        <f>COUNTIFS(Database!L$2:L$783,$AP$2,Database!W$2:W$783,AQ52,Database!Y$2:Y$783,"YES")</f>
        <v>0</v>
      </c>
      <c r="AS52" s="24" t="s">
        <v>708</v>
      </c>
      <c r="AT52" s="24" t="s">
        <v>748</v>
      </c>
      <c r="AU52" s="24" t="s">
        <v>724</v>
      </c>
      <c r="AV52" s="24" t="s">
        <v>113</v>
      </c>
      <c r="AX52" s="24" t="s">
        <v>752</v>
      </c>
      <c r="AY52" s="24" t="s">
        <v>328</v>
      </c>
      <c r="AZ52" s="24">
        <f>COUNTIFS(Database!L$2:L$783,$AX$2,Database!W$2:W$783,AY52,Database!Y$2:Y$783,"YES")</f>
        <v>0</v>
      </c>
      <c r="BA52" s="28" t="s">
        <v>708</v>
      </c>
      <c r="BB52" s="24" t="s">
        <v>748</v>
      </c>
      <c r="BC52" s="24" t="s">
        <v>725</v>
      </c>
      <c r="BD52" s="24" t="s">
        <v>113</v>
      </c>
      <c r="BF52" s="24" t="s">
        <v>752</v>
      </c>
      <c r="BG52" s="24" t="s">
        <v>328</v>
      </c>
      <c r="BH52" s="24">
        <f>COUNTIFS(Database!L$2:L$783,$BF$2,Database!W$2:W$783,BG52,Database!Y$2:Y$783,"YES")</f>
        <v>0</v>
      </c>
      <c r="BI52" s="28" t="s">
        <v>708</v>
      </c>
      <c r="BJ52" s="24" t="s">
        <v>748</v>
      </c>
      <c r="BK52" s="24" t="s">
        <v>726</v>
      </c>
      <c r="BL52" s="24" t="s">
        <v>113</v>
      </c>
      <c r="BN52" s="24" t="s">
        <v>752</v>
      </c>
      <c r="BO52" s="24" t="s">
        <v>328</v>
      </c>
      <c r="BP52" s="47">
        <f>Exposure_Path_analytics!D52</f>
        <v>1</v>
      </c>
      <c r="BQ52" s="45">
        <f t="shared" si="11"/>
        <v>1</v>
      </c>
    </row>
    <row r="53" spans="2:69">
      <c r="B53" s="24" t="s">
        <v>752</v>
      </c>
      <c r="C53" s="24" t="s">
        <v>267</v>
      </c>
      <c r="D53" s="24">
        <f>COUNTIFS(Database!L$2:L$783,$B$2,Database!W$2:W$783,C53,Database!Y$2:Y$783,"YES")</f>
        <v>0</v>
      </c>
      <c r="E53" s="24" t="s">
        <v>708</v>
      </c>
      <c r="F53" s="24" t="s">
        <v>747</v>
      </c>
      <c r="G53" s="24" t="s">
        <v>707</v>
      </c>
      <c r="H53" s="24" t="s">
        <v>113</v>
      </c>
      <c r="J53" s="24" t="s">
        <v>752</v>
      </c>
      <c r="K53" s="24" t="s">
        <v>267</v>
      </c>
      <c r="L53" s="24">
        <f>COUNTIFS(Database!L$2:L$783,$J$2,Database!W$2:W$783,K53,Database!Y$2:Y$783,"YES")</f>
        <v>0</v>
      </c>
      <c r="M53" s="24" t="s">
        <v>708</v>
      </c>
      <c r="N53" s="24" t="s">
        <v>747</v>
      </c>
      <c r="O53" s="24" t="s">
        <v>720</v>
      </c>
      <c r="P53" s="24" t="s">
        <v>113</v>
      </c>
      <c r="R53" s="24" t="s">
        <v>752</v>
      </c>
      <c r="S53" s="24" t="s">
        <v>267</v>
      </c>
      <c r="T53" s="24">
        <f>COUNTIFS(Database!L$2:L$783,$R$2,Database!W$2:W$783,S53,Database!Y$2:Y$783,"YES")</f>
        <v>0</v>
      </c>
      <c r="U53" s="24" t="s">
        <v>708</v>
      </c>
      <c r="V53" s="24" t="s">
        <v>747</v>
      </c>
      <c r="W53" s="24" t="s">
        <v>721</v>
      </c>
      <c r="X53" s="24" t="s">
        <v>113</v>
      </c>
      <c r="Z53" s="24" t="s">
        <v>752</v>
      </c>
      <c r="AA53" s="24" t="s">
        <v>267</v>
      </c>
      <c r="AB53" s="24">
        <f>COUNTIFS(Database!L$2:L$783,$Z$2,Database!W$2:W$783,AA53,Database!Y$2:Y$783,"YES")</f>
        <v>0</v>
      </c>
      <c r="AC53" s="24" t="s">
        <v>708</v>
      </c>
      <c r="AD53" s="24" t="s">
        <v>747</v>
      </c>
      <c r="AE53" s="24" t="s">
        <v>722</v>
      </c>
      <c r="AF53" s="24" t="s">
        <v>113</v>
      </c>
      <c r="AH53" s="24" t="s">
        <v>752</v>
      </c>
      <c r="AI53" s="24" t="s">
        <v>267</v>
      </c>
      <c r="AJ53" s="24">
        <f>COUNTIFS(Database!L$2:L$783,$AH$2,Database!W$2:W$783,AI53,Database!Y$2:Y$783,"YES")</f>
        <v>0</v>
      </c>
      <c r="AK53" s="24" t="s">
        <v>708</v>
      </c>
      <c r="AL53" s="24" t="s">
        <v>748</v>
      </c>
      <c r="AM53" s="24" t="s">
        <v>723</v>
      </c>
      <c r="AN53" s="24" t="s">
        <v>113</v>
      </c>
      <c r="AP53" s="24" t="s">
        <v>752</v>
      </c>
      <c r="AQ53" s="24" t="s">
        <v>267</v>
      </c>
      <c r="AR53" s="24">
        <f>COUNTIFS(Database!L$2:L$783,$AP$2,Database!W$2:W$783,AQ53,Database!Y$2:Y$783,"YES")</f>
        <v>0</v>
      </c>
      <c r="AS53" s="24" t="s">
        <v>708</v>
      </c>
      <c r="AT53" s="24" t="s">
        <v>748</v>
      </c>
      <c r="AU53" s="24" t="s">
        <v>724</v>
      </c>
      <c r="AV53" s="24" t="s">
        <v>113</v>
      </c>
      <c r="AX53" s="24" t="s">
        <v>752</v>
      </c>
      <c r="AY53" s="24" t="s">
        <v>267</v>
      </c>
      <c r="AZ53" s="24">
        <f>COUNTIFS(Database!L$2:L$783,$AX$2,Database!W$2:W$783,AY53,Database!Y$2:Y$783,"YES")</f>
        <v>0</v>
      </c>
      <c r="BA53" s="28" t="s">
        <v>708</v>
      </c>
      <c r="BB53" s="24" t="s">
        <v>748</v>
      </c>
      <c r="BC53" s="24" t="s">
        <v>725</v>
      </c>
      <c r="BD53" s="24" t="s">
        <v>113</v>
      </c>
      <c r="BF53" s="24" t="s">
        <v>752</v>
      </c>
      <c r="BG53" s="24" t="s">
        <v>267</v>
      </c>
      <c r="BH53" s="24">
        <f>COUNTIFS(Database!L$2:L$783,$BF$2,Database!W$2:W$783,BG53,Database!Y$2:Y$783,"YES")</f>
        <v>0</v>
      </c>
      <c r="BI53" s="28" t="s">
        <v>708</v>
      </c>
      <c r="BJ53" s="24" t="s">
        <v>748</v>
      </c>
      <c r="BK53" s="24" t="s">
        <v>726</v>
      </c>
      <c r="BL53" s="24" t="s">
        <v>113</v>
      </c>
      <c r="BN53" s="24" t="s">
        <v>752</v>
      </c>
      <c r="BO53" s="24" t="s">
        <v>267</v>
      </c>
      <c r="BP53" s="47">
        <f>Exposure_Path_analytics!D53</f>
        <v>0</v>
      </c>
      <c r="BQ53" s="45">
        <f t="shared" si="11"/>
        <v>0</v>
      </c>
    </row>
    <row r="54" spans="2:69">
      <c r="B54" s="23" t="s">
        <v>315</v>
      </c>
      <c r="C54" s="25" t="s">
        <v>331</v>
      </c>
      <c r="D54" s="25">
        <f>COUNTIFS(Database!L$2:L$783,$B$2,Database!W$2:W$783,C54,Database!Y$2:Y$783,"YES")</f>
        <v>0</v>
      </c>
      <c r="E54" s="25" t="s">
        <v>708</v>
      </c>
      <c r="F54" s="25" t="s">
        <v>747</v>
      </c>
      <c r="G54" s="25" t="s">
        <v>707</v>
      </c>
      <c r="H54" s="25" t="s">
        <v>113</v>
      </c>
      <c r="J54" s="23" t="s">
        <v>315</v>
      </c>
      <c r="K54" s="25" t="s">
        <v>331</v>
      </c>
      <c r="L54" s="25">
        <f>COUNTIFS(Database!L$2:L$783,$J$2,Database!W$2:W$783,K54,Database!Y$2:Y$783,"YES")</f>
        <v>0</v>
      </c>
      <c r="M54" s="25" t="s">
        <v>708</v>
      </c>
      <c r="N54" s="25" t="s">
        <v>747</v>
      </c>
      <c r="O54" s="25" t="s">
        <v>720</v>
      </c>
      <c r="P54" s="25" t="s">
        <v>113</v>
      </c>
      <c r="R54" s="23" t="s">
        <v>315</v>
      </c>
      <c r="S54" s="25" t="s">
        <v>331</v>
      </c>
      <c r="T54" s="25">
        <f>COUNTIFS(Database!L$2:L$783,$R$2,Database!W$2:W$783,S54,Database!Y$2:Y$783,"YES")</f>
        <v>0</v>
      </c>
      <c r="U54" s="25" t="s">
        <v>708</v>
      </c>
      <c r="V54" s="25" t="s">
        <v>747</v>
      </c>
      <c r="W54" s="25" t="s">
        <v>721</v>
      </c>
      <c r="X54" s="25" t="s">
        <v>113</v>
      </c>
      <c r="Z54" s="23" t="s">
        <v>315</v>
      </c>
      <c r="AA54" s="25" t="s">
        <v>331</v>
      </c>
      <c r="AB54" s="25">
        <f>COUNTIFS(Database!L$2:L$783,$Z$2,Database!W$2:W$783,AA54,Database!Y$2:Y$783,"YES")</f>
        <v>1</v>
      </c>
      <c r="AC54" s="25" t="s">
        <v>708</v>
      </c>
      <c r="AD54" s="25" t="s">
        <v>747</v>
      </c>
      <c r="AE54" s="25" t="s">
        <v>722</v>
      </c>
      <c r="AF54" s="25" t="s">
        <v>113</v>
      </c>
      <c r="AH54" s="23" t="s">
        <v>315</v>
      </c>
      <c r="AI54" s="25" t="s">
        <v>331</v>
      </c>
      <c r="AJ54" s="25">
        <f>COUNTIFS(Database!L$2:L$783,$AH$2,Database!W$2:W$783,AI54,Database!Y$2:Y$783,"YES")</f>
        <v>0</v>
      </c>
      <c r="AK54" s="25" t="s">
        <v>708</v>
      </c>
      <c r="AL54" s="25" t="s">
        <v>748</v>
      </c>
      <c r="AM54" s="25" t="s">
        <v>723</v>
      </c>
      <c r="AN54" s="25" t="s">
        <v>113</v>
      </c>
      <c r="AP54" s="23" t="s">
        <v>315</v>
      </c>
      <c r="AQ54" s="25" t="s">
        <v>331</v>
      </c>
      <c r="AR54" s="25">
        <f>COUNTIFS(Database!L$2:L$783,$AP$2,Database!W$2:W$783,AQ54,Database!Y$2:Y$783,"YES")</f>
        <v>1</v>
      </c>
      <c r="AS54" s="25" t="s">
        <v>708</v>
      </c>
      <c r="AT54" s="25" t="s">
        <v>748</v>
      </c>
      <c r="AU54" s="25" t="s">
        <v>724</v>
      </c>
      <c r="AV54" s="25" t="s">
        <v>113</v>
      </c>
      <c r="AX54" s="23" t="s">
        <v>315</v>
      </c>
      <c r="AY54" s="25" t="s">
        <v>331</v>
      </c>
      <c r="AZ54" s="25">
        <f>COUNTIFS(Database!L$2:L$783,$AX$2,Database!W$2:W$783,AY54,Database!Y$2:Y$783,"YES")</f>
        <v>0</v>
      </c>
      <c r="BA54" s="36" t="s">
        <v>708</v>
      </c>
      <c r="BB54" s="25" t="s">
        <v>748</v>
      </c>
      <c r="BC54" s="25" t="s">
        <v>725</v>
      </c>
      <c r="BD54" s="25" t="s">
        <v>113</v>
      </c>
      <c r="BF54" s="23" t="s">
        <v>315</v>
      </c>
      <c r="BG54" s="25" t="s">
        <v>331</v>
      </c>
      <c r="BH54" s="25">
        <f>COUNTIFS(Database!L$2:L$783,$BF$2,Database!W$2:W$783,BG54,Database!Y$2:Y$783,"YES")</f>
        <v>5</v>
      </c>
      <c r="BI54" s="36" t="s">
        <v>708</v>
      </c>
      <c r="BJ54" s="25" t="s">
        <v>748</v>
      </c>
      <c r="BK54" s="25" t="s">
        <v>726</v>
      </c>
      <c r="BL54" s="25" t="s">
        <v>113</v>
      </c>
      <c r="BN54" s="23" t="s">
        <v>315</v>
      </c>
      <c r="BO54" s="25" t="s">
        <v>331</v>
      </c>
      <c r="BP54" s="48">
        <f>Exposure_Path_analytics!D54</f>
        <v>7</v>
      </c>
      <c r="BQ54" s="46">
        <f t="shared" si="11"/>
        <v>7</v>
      </c>
    </row>
    <row r="55" spans="2:69">
      <c r="B55" s="23" t="s">
        <v>315</v>
      </c>
      <c r="C55" s="25" t="s">
        <v>234</v>
      </c>
      <c r="D55" s="25">
        <f>COUNTIFS(Database!L$2:L$783,$B$2,Database!W$2:W$783,C55,Database!Y$2:Y$783,"YES")</f>
        <v>0</v>
      </c>
      <c r="E55" s="25" t="s">
        <v>708</v>
      </c>
      <c r="F55" s="25" t="s">
        <v>747</v>
      </c>
      <c r="G55" s="25" t="s">
        <v>707</v>
      </c>
      <c r="H55" s="25" t="s">
        <v>113</v>
      </c>
      <c r="J55" s="23" t="s">
        <v>315</v>
      </c>
      <c r="K55" s="25" t="s">
        <v>234</v>
      </c>
      <c r="L55" s="25">
        <f>COUNTIFS(Database!L$2:L$783,$J$2,Database!W$2:W$783,K55,Database!Y$2:Y$783,"YES")</f>
        <v>0</v>
      </c>
      <c r="M55" s="25" t="s">
        <v>708</v>
      </c>
      <c r="N55" s="25" t="s">
        <v>747</v>
      </c>
      <c r="O55" s="25" t="s">
        <v>720</v>
      </c>
      <c r="P55" s="25" t="s">
        <v>113</v>
      </c>
      <c r="R55" s="23" t="s">
        <v>315</v>
      </c>
      <c r="S55" s="25" t="s">
        <v>234</v>
      </c>
      <c r="T55" s="25">
        <f>COUNTIFS(Database!L$2:L$783,$R$2,Database!W$2:W$783,S55,Database!Y$2:Y$783,"YES")</f>
        <v>0</v>
      </c>
      <c r="U55" s="25" t="s">
        <v>708</v>
      </c>
      <c r="V55" s="25" t="s">
        <v>747</v>
      </c>
      <c r="W55" s="25" t="s">
        <v>721</v>
      </c>
      <c r="X55" s="25" t="s">
        <v>113</v>
      </c>
      <c r="Z55" s="23" t="s">
        <v>315</v>
      </c>
      <c r="AA55" s="25" t="s">
        <v>234</v>
      </c>
      <c r="AB55" s="25">
        <f>COUNTIFS(Database!L$2:L$783,$Z$2,Database!W$2:W$783,AA55,Database!Y$2:Y$783,"YES")</f>
        <v>6</v>
      </c>
      <c r="AC55" s="25" t="s">
        <v>708</v>
      </c>
      <c r="AD55" s="25" t="s">
        <v>747</v>
      </c>
      <c r="AE55" s="25" t="s">
        <v>722</v>
      </c>
      <c r="AF55" s="25" t="s">
        <v>113</v>
      </c>
      <c r="AH55" s="23" t="s">
        <v>315</v>
      </c>
      <c r="AI55" s="25" t="s">
        <v>234</v>
      </c>
      <c r="AJ55" s="25">
        <f>COUNTIFS(Database!L$2:L$783,$AH$2,Database!W$2:W$783,AI55,Database!Y$2:Y$783,"YES")</f>
        <v>0</v>
      </c>
      <c r="AK55" s="25" t="s">
        <v>708</v>
      </c>
      <c r="AL55" s="25" t="s">
        <v>748</v>
      </c>
      <c r="AM55" s="25" t="s">
        <v>723</v>
      </c>
      <c r="AN55" s="25" t="s">
        <v>113</v>
      </c>
      <c r="AP55" s="23" t="s">
        <v>315</v>
      </c>
      <c r="AQ55" s="25" t="s">
        <v>234</v>
      </c>
      <c r="AR55" s="25">
        <f>COUNTIFS(Database!L$2:L$783,$AP$2,Database!W$2:W$783,AQ55,Database!Y$2:Y$783,"YES")</f>
        <v>1</v>
      </c>
      <c r="AS55" s="25" t="s">
        <v>708</v>
      </c>
      <c r="AT55" s="25" t="s">
        <v>748</v>
      </c>
      <c r="AU55" s="25" t="s">
        <v>724</v>
      </c>
      <c r="AV55" s="25" t="s">
        <v>113</v>
      </c>
      <c r="AX55" s="23" t="s">
        <v>315</v>
      </c>
      <c r="AY55" s="25" t="s">
        <v>234</v>
      </c>
      <c r="AZ55" s="25">
        <f>COUNTIFS(Database!L$2:L$783,$AX$2,Database!W$2:W$783,AY55,Database!Y$2:Y$783,"YES")</f>
        <v>0</v>
      </c>
      <c r="BA55" s="36" t="s">
        <v>708</v>
      </c>
      <c r="BB55" s="25" t="s">
        <v>748</v>
      </c>
      <c r="BC55" s="25" t="s">
        <v>725</v>
      </c>
      <c r="BD55" s="25" t="s">
        <v>113</v>
      </c>
      <c r="BF55" s="23" t="s">
        <v>315</v>
      </c>
      <c r="BG55" s="25" t="s">
        <v>234</v>
      </c>
      <c r="BH55" s="25">
        <f>COUNTIFS(Database!L$2:L$783,$BF$2,Database!W$2:W$783,BG55,Database!Y$2:Y$783,"YES")</f>
        <v>3</v>
      </c>
      <c r="BI55" s="36" t="s">
        <v>708</v>
      </c>
      <c r="BJ55" s="25" t="s">
        <v>748</v>
      </c>
      <c r="BK55" s="25" t="s">
        <v>726</v>
      </c>
      <c r="BL55" s="25" t="s">
        <v>113</v>
      </c>
      <c r="BN55" s="23" t="s">
        <v>315</v>
      </c>
      <c r="BO55" s="25" t="s">
        <v>234</v>
      </c>
      <c r="BP55" s="48">
        <f>Exposure_Path_analytics!D55</f>
        <v>10</v>
      </c>
      <c r="BQ55" s="46">
        <f t="shared" si="11"/>
        <v>10</v>
      </c>
    </row>
    <row r="56" spans="2:69">
      <c r="B56" s="23" t="s">
        <v>315</v>
      </c>
      <c r="C56" s="25" t="s">
        <v>69</v>
      </c>
      <c r="D56" s="25">
        <f>COUNTIFS(Database!L$2:L$783,$B$2,Database!W$2:W$783,C56,Database!Y$2:Y$783,"YES")</f>
        <v>0</v>
      </c>
      <c r="E56" s="25" t="s">
        <v>708</v>
      </c>
      <c r="F56" s="25" t="s">
        <v>747</v>
      </c>
      <c r="G56" s="25" t="s">
        <v>707</v>
      </c>
      <c r="H56" s="25" t="s">
        <v>113</v>
      </c>
      <c r="J56" s="23" t="s">
        <v>315</v>
      </c>
      <c r="K56" s="25" t="s">
        <v>69</v>
      </c>
      <c r="L56" s="25">
        <f>COUNTIFS(Database!L$2:L$783,$J$2,Database!W$2:W$783,K56,Database!Y$2:Y$783,"YES")</f>
        <v>0</v>
      </c>
      <c r="M56" s="25" t="s">
        <v>708</v>
      </c>
      <c r="N56" s="25" t="s">
        <v>747</v>
      </c>
      <c r="O56" s="25" t="s">
        <v>720</v>
      </c>
      <c r="P56" s="25" t="s">
        <v>113</v>
      </c>
      <c r="R56" s="23" t="s">
        <v>315</v>
      </c>
      <c r="S56" s="25" t="s">
        <v>69</v>
      </c>
      <c r="T56" s="25">
        <f>COUNTIFS(Database!L$2:L$783,$R$2,Database!W$2:W$783,S56,Database!Y$2:Y$783,"YES")</f>
        <v>1</v>
      </c>
      <c r="U56" s="25" t="s">
        <v>708</v>
      </c>
      <c r="V56" s="25" t="s">
        <v>747</v>
      </c>
      <c r="W56" s="25" t="s">
        <v>721</v>
      </c>
      <c r="X56" s="25" t="s">
        <v>113</v>
      </c>
      <c r="Z56" s="23" t="s">
        <v>315</v>
      </c>
      <c r="AA56" s="25" t="s">
        <v>69</v>
      </c>
      <c r="AB56" s="25">
        <f>COUNTIFS(Database!L$2:L$783,$Z$2,Database!W$2:W$783,AA56,Database!Y$2:Y$783,"YES")</f>
        <v>2</v>
      </c>
      <c r="AC56" s="25" t="s">
        <v>708</v>
      </c>
      <c r="AD56" s="25" t="s">
        <v>747</v>
      </c>
      <c r="AE56" s="25" t="s">
        <v>722</v>
      </c>
      <c r="AF56" s="25" t="s">
        <v>113</v>
      </c>
      <c r="AH56" s="23" t="s">
        <v>315</v>
      </c>
      <c r="AI56" s="25" t="s">
        <v>69</v>
      </c>
      <c r="AJ56" s="25">
        <f>COUNTIFS(Database!L$2:L$783,$AH$2,Database!W$2:W$783,AI56,Database!Y$2:Y$783,"YES")</f>
        <v>0</v>
      </c>
      <c r="AK56" s="25" t="s">
        <v>708</v>
      </c>
      <c r="AL56" s="25" t="s">
        <v>748</v>
      </c>
      <c r="AM56" s="25" t="s">
        <v>723</v>
      </c>
      <c r="AN56" s="25" t="s">
        <v>113</v>
      </c>
      <c r="AP56" s="23" t="s">
        <v>315</v>
      </c>
      <c r="AQ56" s="25" t="s">
        <v>69</v>
      </c>
      <c r="AR56" s="25">
        <f>COUNTIFS(Database!L$2:L$783,$AP$2,Database!W$2:W$783,AQ56,Database!Y$2:Y$783,"YES")</f>
        <v>0</v>
      </c>
      <c r="AS56" s="25" t="s">
        <v>708</v>
      </c>
      <c r="AT56" s="25" t="s">
        <v>748</v>
      </c>
      <c r="AU56" s="25" t="s">
        <v>724</v>
      </c>
      <c r="AV56" s="25" t="s">
        <v>113</v>
      </c>
      <c r="AX56" s="23" t="s">
        <v>315</v>
      </c>
      <c r="AY56" s="25" t="s">
        <v>69</v>
      </c>
      <c r="AZ56" s="25">
        <f>COUNTIFS(Database!L$2:L$783,$AX$2,Database!W$2:W$783,AY56,Database!Y$2:Y$783,"YES")</f>
        <v>0</v>
      </c>
      <c r="BA56" s="36" t="s">
        <v>708</v>
      </c>
      <c r="BB56" s="25" t="s">
        <v>748</v>
      </c>
      <c r="BC56" s="25" t="s">
        <v>725</v>
      </c>
      <c r="BD56" s="25" t="s">
        <v>113</v>
      </c>
      <c r="BF56" s="23" t="s">
        <v>315</v>
      </c>
      <c r="BG56" s="25" t="s">
        <v>69</v>
      </c>
      <c r="BH56" s="25">
        <f>COUNTIFS(Database!L$2:L$783,$BF$2,Database!W$2:W$783,BG56,Database!Y$2:Y$783,"YES")</f>
        <v>1</v>
      </c>
      <c r="BI56" s="36" t="s">
        <v>708</v>
      </c>
      <c r="BJ56" s="25" t="s">
        <v>748</v>
      </c>
      <c r="BK56" s="25" t="s">
        <v>726</v>
      </c>
      <c r="BL56" s="25" t="s">
        <v>113</v>
      </c>
      <c r="BN56" s="23" t="s">
        <v>315</v>
      </c>
      <c r="BO56" s="25" t="s">
        <v>69</v>
      </c>
      <c r="BP56" s="48">
        <f>Exposure_Path_analytics!D56</f>
        <v>4</v>
      </c>
      <c r="BQ56" s="46">
        <f t="shared" si="11"/>
        <v>4</v>
      </c>
    </row>
    <row r="57" spans="2:69">
      <c r="B57" s="23" t="s">
        <v>315</v>
      </c>
      <c r="C57" s="25" t="s">
        <v>330</v>
      </c>
      <c r="D57" s="25">
        <f>COUNTIFS(Database!L$2:L$783,$B$2,Database!W$2:W$783,C57,Database!Y$2:Y$783,"YES")</f>
        <v>0</v>
      </c>
      <c r="E57" s="25" t="s">
        <v>708</v>
      </c>
      <c r="F57" s="25" t="s">
        <v>747</v>
      </c>
      <c r="G57" s="25" t="s">
        <v>707</v>
      </c>
      <c r="H57" s="25" t="s">
        <v>113</v>
      </c>
      <c r="J57" s="23" t="s">
        <v>315</v>
      </c>
      <c r="K57" s="25" t="s">
        <v>330</v>
      </c>
      <c r="L57" s="25">
        <f>COUNTIFS(Database!L$2:L$783,$J$2,Database!W$2:W$783,K57,Database!Y$2:Y$783,"YES")</f>
        <v>0</v>
      </c>
      <c r="M57" s="25" t="s">
        <v>708</v>
      </c>
      <c r="N57" s="25" t="s">
        <v>747</v>
      </c>
      <c r="O57" s="25" t="s">
        <v>720</v>
      </c>
      <c r="P57" s="25" t="s">
        <v>113</v>
      </c>
      <c r="R57" s="23" t="s">
        <v>315</v>
      </c>
      <c r="S57" s="25" t="s">
        <v>330</v>
      </c>
      <c r="T57" s="25">
        <f>COUNTIFS(Database!L$2:L$783,$R$2,Database!W$2:W$783,S57,Database!Y$2:Y$783,"YES")</f>
        <v>0</v>
      </c>
      <c r="U57" s="25" t="s">
        <v>708</v>
      </c>
      <c r="V57" s="25" t="s">
        <v>747</v>
      </c>
      <c r="W57" s="25" t="s">
        <v>721</v>
      </c>
      <c r="X57" s="25" t="s">
        <v>113</v>
      </c>
      <c r="Z57" s="23" t="s">
        <v>315</v>
      </c>
      <c r="AA57" s="25" t="s">
        <v>330</v>
      </c>
      <c r="AB57" s="25">
        <f>COUNTIFS(Database!L$2:L$783,$Z$2,Database!W$2:W$783,AA57,Database!Y$2:Y$783,"YES")</f>
        <v>0</v>
      </c>
      <c r="AC57" s="25" t="s">
        <v>708</v>
      </c>
      <c r="AD57" s="25" t="s">
        <v>747</v>
      </c>
      <c r="AE57" s="25" t="s">
        <v>722</v>
      </c>
      <c r="AF57" s="25" t="s">
        <v>113</v>
      </c>
      <c r="AH57" s="23" t="s">
        <v>315</v>
      </c>
      <c r="AI57" s="25" t="s">
        <v>330</v>
      </c>
      <c r="AJ57" s="25">
        <f>COUNTIFS(Database!L$2:L$783,$AH$2,Database!W$2:W$783,AI57,Database!Y$2:Y$783,"YES")</f>
        <v>0</v>
      </c>
      <c r="AK57" s="25" t="s">
        <v>708</v>
      </c>
      <c r="AL57" s="25" t="s">
        <v>748</v>
      </c>
      <c r="AM57" s="25" t="s">
        <v>723</v>
      </c>
      <c r="AN57" s="25" t="s">
        <v>113</v>
      </c>
      <c r="AP57" s="23" t="s">
        <v>315</v>
      </c>
      <c r="AQ57" s="25" t="s">
        <v>330</v>
      </c>
      <c r="AR57" s="25">
        <f>COUNTIFS(Database!L$2:L$783,$AP$2,Database!W$2:W$783,AQ57,Database!Y$2:Y$783,"YES")</f>
        <v>0</v>
      </c>
      <c r="AS57" s="25" t="s">
        <v>708</v>
      </c>
      <c r="AT57" s="25" t="s">
        <v>748</v>
      </c>
      <c r="AU57" s="25" t="s">
        <v>724</v>
      </c>
      <c r="AV57" s="25" t="s">
        <v>113</v>
      </c>
      <c r="AX57" s="23" t="s">
        <v>315</v>
      </c>
      <c r="AY57" s="25" t="s">
        <v>330</v>
      </c>
      <c r="AZ57" s="25">
        <f>COUNTIFS(Database!L$2:L$783,$AX$2,Database!W$2:W$783,AY57,Database!Y$2:Y$783,"YES")</f>
        <v>0</v>
      </c>
      <c r="BA57" s="36" t="s">
        <v>708</v>
      </c>
      <c r="BB57" s="25" t="s">
        <v>748</v>
      </c>
      <c r="BC57" s="25" t="s">
        <v>725</v>
      </c>
      <c r="BD57" s="25" t="s">
        <v>113</v>
      </c>
      <c r="BF57" s="23" t="s">
        <v>315</v>
      </c>
      <c r="BG57" s="25" t="s">
        <v>330</v>
      </c>
      <c r="BH57" s="25">
        <f>COUNTIFS(Database!L$2:L$783,$BF$2,Database!W$2:W$783,BG57,Database!Y$2:Y$783,"YES")</f>
        <v>0</v>
      </c>
      <c r="BI57" s="36" t="s">
        <v>708</v>
      </c>
      <c r="BJ57" s="25" t="s">
        <v>748</v>
      </c>
      <c r="BK57" s="25" t="s">
        <v>726</v>
      </c>
      <c r="BL57" s="25" t="s">
        <v>113</v>
      </c>
      <c r="BN57" s="23" t="s">
        <v>315</v>
      </c>
      <c r="BO57" s="25" t="s">
        <v>330</v>
      </c>
      <c r="BP57" s="48">
        <f>Exposure_Path_analytics!D57</f>
        <v>0</v>
      </c>
      <c r="BQ57" s="46">
        <f t="shared" si="11"/>
        <v>0</v>
      </c>
    </row>
    <row r="58" spans="2:69">
      <c r="B58" s="23" t="s">
        <v>315</v>
      </c>
      <c r="C58" s="25" t="s">
        <v>329</v>
      </c>
      <c r="D58" s="25">
        <f>COUNTIFS(Database!L$2:L$783,$B$2,Database!W$2:W$783,C58,Database!Y$2:Y$783,"YES")</f>
        <v>0</v>
      </c>
      <c r="E58" s="25" t="s">
        <v>708</v>
      </c>
      <c r="F58" s="25" t="s">
        <v>747</v>
      </c>
      <c r="G58" s="25" t="s">
        <v>707</v>
      </c>
      <c r="H58" s="25" t="s">
        <v>113</v>
      </c>
      <c r="J58" s="23" t="s">
        <v>315</v>
      </c>
      <c r="K58" s="25" t="s">
        <v>329</v>
      </c>
      <c r="L58" s="25">
        <f>COUNTIFS(Database!L$2:L$783,$J$2,Database!W$2:W$783,K58,Database!Y$2:Y$783,"YES")</f>
        <v>0</v>
      </c>
      <c r="M58" s="25" t="s">
        <v>708</v>
      </c>
      <c r="N58" s="25" t="s">
        <v>747</v>
      </c>
      <c r="O58" s="25" t="s">
        <v>720</v>
      </c>
      <c r="P58" s="25" t="s">
        <v>113</v>
      </c>
      <c r="R58" s="23" t="s">
        <v>315</v>
      </c>
      <c r="S58" s="25" t="s">
        <v>329</v>
      </c>
      <c r="T58" s="25">
        <f>COUNTIFS(Database!L$2:L$783,$R$2,Database!W$2:W$783,S58,Database!Y$2:Y$783,"YES")</f>
        <v>0</v>
      </c>
      <c r="U58" s="25" t="s">
        <v>708</v>
      </c>
      <c r="V58" s="25" t="s">
        <v>747</v>
      </c>
      <c r="W58" s="25" t="s">
        <v>721</v>
      </c>
      <c r="X58" s="25" t="s">
        <v>113</v>
      </c>
      <c r="Z58" s="23" t="s">
        <v>315</v>
      </c>
      <c r="AA58" s="25" t="s">
        <v>329</v>
      </c>
      <c r="AB58" s="25">
        <f>COUNTIFS(Database!L$2:L$783,$Z$2,Database!W$2:W$783,AA58,Database!Y$2:Y$783,"YES")</f>
        <v>0</v>
      </c>
      <c r="AC58" s="25" t="s">
        <v>708</v>
      </c>
      <c r="AD58" s="25" t="s">
        <v>747</v>
      </c>
      <c r="AE58" s="25" t="s">
        <v>722</v>
      </c>
      <c r="AF58" s="25" t="s">
        <v>113</v>
      </c>
      <c r="AH58" s="23" t="s">
        <v>315</v>
      </c>
      <c r="AI58" s="25" t="s">
        <v>329</v>
      </c>
      <c r="AJ58" s="25">
        <f>COUNTIFS(Database!L$2:L$783,$AH$2,Database!W$2:W$783,AI58,Database!Y$2:Y$783,"YES")</f>
        <v>0</v>
      </c>
      <c r="AK58" s="25" t="s">
        <v>708</v>
      </c>
      <c r="AL58" s="25" t="s">
        <v>748</v>
      </c>
      <c r="AM58" s="25" t="s">
        <v>723</v>
      </c>
      <c r="AN58" s="25" t="s">
        <v>113</v>
      </c>
      <c r="AP58" s="23" t="s">
        <v>315</v>
      </c>
      <c r="AQ58" s="25" t="s">
        <v>329</v>
      </c>
      <c r="AR58" s="25">
        <f>COUNTIFS(Database!L$2:L$783,$AP$2,Database!W$2:W$783,AQ58,Database!Y$2:Y$783,"YES")</f>
        <v>0</v>
      </c>
      <c r="AS58" s="25" t="s">
        <v>708</v>
      </c>
      <c r="AT58" s="25" t="s">
        <v>748</v>
      </c>
      <c r="AU58" s="25" t="s">
        <v>724</v>
      </c>
      <c r="AV58" s="25" t="s">
        <v>113</v>
      </c>
      <c r="AX58" s="23" t="s">
        <v>315</v>
      </c>
      <c r="AY58" s="25" t="s">
        <v>329</v>
      </c>
      <c r="AZ58" s="25">
        <f>COUNTIFS(Database!L$2:L$783,$AX$2,Database!W$2:W$783,AY58,Database!Y$2:Y$783,"YES")</f>
        <v>0</v>
      </c>
      <c r="BA58" s="36" t="s">
        <v>708</v>
      </c>
      <c r="BB58" s="25" t="s">
        <v>748</v>
      </c>
      <c r="BC58" s="25" t="s">
        <v>725</v>
      </c>
      <c r="BD58" s="25" t="s">
        <v>113</v>
      </c>
      <c r="BF58" s="23" t="s">
        <v>315</v>
      </c>
      <c r="BG58" s="25" t="s">
        <v>329</v>
      </c>
      <c r="BH58" s="25">
        <f>COUNTIFS(Database!L$2:L$783,$BF$2,Database!W$2:W$783,BG58,Database!Y$2:Y$783,"YES")</f>
        <v>0</v>
      </c>
      <c r="BI58" s="36" t="s">
        <v>708</v>
      </c>
      <c r="BJ58" s="25" t="s">
        <v>748</v>
      </c>
      <c r="BK58" s="25" t="s">
        <v>726</v>
      </c>
      <c r="BL58" s="25" t="s">
        <v>113</v>
      </c>
      <c r="BN58" s="23" t="s">
        <v>315</v>
      </c>
      <c r="BO58" s="25" t="s">
        <v>329</v>
      </c>
      <c r="BP58" s="48">
        <f>Exposure_Path_analytics!D58</f>
        <v>0</v>
      </c>
      <c r="BQ58" s="46">
        <f t="shared" si="11"/>
        <v>0</v>
      </c>
    </row>
    <row r="59" spans="2:69">
      <c r="B59" s="24" t="s">
        <v>753</v>
      </c>
      <c r="C59" s="24" t="s">
        <v>334</v>
      </c>
      <c r="D59" s="24">
        <f>COUNTIFS(Database!L$2:L$783,$B$2,Database!W$2:W$783,C59,Database!Y$2:Y$783,"YES")</f>
        <v>0</v>
      </c>
      <c r="E59" s="24" t="s">
        <v>708</v>
      </c>
      <c r="F59" s="24" t="s">
        <v>747</v>
      </c>
      <c r="G59" s="24" t="s">
        <v>707</v>
      </c>
      <c r="H59" s="24" t="s">
        <v>113</v>
      </c>
      <c r="J59" s="24" t="s">
        <v>753</v>
      </c>
      <c r="K59" s="24" t="s">
        <v>334</v>
      </c>
      <c r="L59" s="24">
        <f>COUNTIFS(Database!L$2:L$783,$J$2,Database!W$2:W$783,K59,Database!Y$2:Y$783,"YES")</f>
        <v>0</v>
      </c>
      <c r="M59" s="24" t="s">
        <v>708</v>
      </c>
      <c r="N59" s="24" t="s">
        <v>747</v>
      </c>
      <c r="O59" s="24" t="s">
        <v>720</v>
      </c>
      <c r="P59" s="24" t="s">
        <v>113</v>
      </c>
      <c r="R59" s="24" t="s">
        <v>753</v>
      </c>
      <c r="S59" s="24" t="s">
        <v>334</v>
      </c>
      <c r="T59" s="24">
        <f>COUNTIFS(Database!L$2:L$783,$R$2,Database!W$2:W$783,S59,Database!Y$2:Y$783,"YES")</f>
        <v>0</v>
      </c>
      <c r="U59" s="24" t="s">
        <v>708</v>
      </c>
      <c r="V59" s="24" t="s">
        <v>747</v>
      </c>
      <c r="W59" s="24" t="s">
        <v>721</v>
      </c>
      <c r="X59" s="24" t="s">
        <v>113</v>
      </c>
      <c r="Z59" s="24" t="s">
        <v>753</v>
      </c>
      <c r="AA59" s="24" t="s">
        <v>334</v>
      </c>
      <c r="AB59" s="24">
        <f>COUNTIFS(Database!L$2:L$783,$Z$2,Database!W$2:W$783,AA59,Database!Y$2:Y$783,"YES")</f>
        <v>0</v>
      </c>
      <c r="AC59" s="24" t="s">
        <v>708</v>
      </c>
      <c r="AD59" s="24" t="s">
        <v>747</v>
      </c>
      <c r="AE59" s="24" t="s">
        <v>722</v>
      </c>
      <c r="AF59" s="24" t="s">
        <v>113</v>
      </c>
      <c r="AH59" s="24" t="s">
        <v>753</v>
      </c>
      <c r="AI59" s="24" t="s">
        <v>334</v>
      </c>
      <c r="AJ59" s="24">
        <f>COUNTIFS(Database!L$2:L$783,$AH$2,Database!W$2:W$783,AI59,Database!Y$2:Y$783,"YES")</f>
        <v>2</v>
      </c>
      <c r="AK59" s="24" t="s">
        <v>708</v>
      </c>
      <c r="AL59" s="24" t="s">
        <v>748</v>
      </c>
      <c r="AM59" s="24" t="s">
        <v>723</v>
      </c>
      <c r="AN59" s="24" t="s">
        <v>113</v>
      </c>
      <c r="AP59" s="24" t="s">
        <v>753</v>
      </c>
      <c r="AQ59" s="24" t="s">
        <v>334</v>
      </c>
      <c r="AR59" s="24">
        <f>COUNTIFS(Database!L$2:L$783,$AP$2,Database!W$2:W$783,AQ59,Database!Y$2:Y$783,"YES")</f>
        <v>0</v>
      </c>
      <c r="AS59" s="24" t="s">
        <v>708</v>
      </c>
      <c r="AT59" s="24" t="s">
        <v>748</v>
      </c>
      <c r="AU59" s="24" t="s">
        <v>724</v>
      </c>
      <c r="AV59" s="24" t="s">
        <v>113</v>
      </c>
      <c r="AX59" s="24" t="s">
        <v>753</v>
      </c>
      <c r="AY59" s="24" t="s">
        <v>334</v>
      </c>
      <c r="AZ59" s="24">
        <f>COUNTIFS(Database!L$2:L$783,$AX$2,Database!W$2:W$783,AY59,Database!Y$2:Y$783,"YES")</f>
        <v>0</v>
      </c>
      <c r="BA59" s="28" t="s">
        <v>708</v>
      </c>
      <c r="BB59" s="24" t="s">
        <v>748</v>
      </c>
      <c r="BC59" s="24" t="s">
        <v>725</v>
      </c>
      <c r="BD59" s="24" t="s">
        <v>113</v>
      </c>
      <c r="BF59" s="24" t="s">
        <v>753</v>
      </c>
      <c r="BG59" s="24" t="s">
        <v>334</v>
      </c>
      <c r="BH59" s="24">
        <f>COUNTIFS(Database!L$2:L$783,$BF$2,Database!W$2:W$783,BG59,Database!Y$2:Y$783,"YES")</f>
        <v>0</v>
      </c>
      <c r="BI59" s="28" t="s">
        <v>708</v>
      </c>
      <c r="BJ59" s="24" t="s">
        <v>748</v>
      </c>
      <c r="BK59" s="24" t="s">
        <v>726</v>
      </c>
      <c r="BL59" s="24" t="s">
        <v>113</v>
      </c>
      <c r="BN59" s="24" t="s">
        <v>753</v>
      </c>
      <c r="BO59" s="24" t="s">
        <v>334</v>
      </c>
      <c r="BP59" s="47">
        <f>Exposure_Path_analytics!D59</f>
        <v>2</v>
      </c>
      <c r="BQ59" s="45">
        <f t="shared" si="11"/>
        <v>2</v>
      </c>
    </row>
    <row r="60" spans="2:69">
      <c r="B60" s="24" t="s">
        <v>753</v>
      </c>
      <c r="C60" s="24" t="s">
        <v>332</v>
      </c>
      <c r="D60" s="24">
        <f>COUNTIFS(Database!L$2:L$783,$B$2,Database!W$2:W$783,C60,Database!Y$2:Y$783,"YES")</f>
        <v>0</v>
      </c>
      <c r="E60" s="24" t="s">
        <v>708</v>
      </c>
      <c r="F60" s="24" t="s">
        <v>747</v>
      </c>
      <c r="G60" s="24" t="s">
        <v>707</v>
      </c>
      <c r="H60" s="24" t="s">
        <v>113</v>
      </c>
      <c r="J60" s="24" t="s">
        <v>753</v>
      </c>
      <c r="K60" s="24" t="s">
        <v>332</v>
      </c>
      <c r="L60" s="24">
        <f>COUNTIFS(Database!L$2:L$783,$J$2,Database!W$2:W$783,K60,Database!Y$2:Y$783,"YES")</f>
        <v>1</v>
      </c>
      <c r="M60" s="24" t="s">
        <v>708</v>
      </c>
      <c r="N60" s="24" t="s">
        <v>747</v>
      </c>
      <c r="O60" s="24" t="s">
        <v>720</v>
      </c>
      <c r="P60" s="24" t="s">
        <v>113</v>
      </c>
      <c r="R60" s="24" t="s">
        <v>753</v>
      </c>
      <c r="S60" s="24" t="s">
        <v>332</v>
      </c>
      <c r="T60" s="24">
        <f>COUNTIFS(Database!L$2:L$783,$R$2,Database!W$2:W$783,S60,Database!Y$2:Y$783,"YES")</f>
        <v>0</v>
      </c>
      <c r="U60" s="24" t="s">
        <v>708</v>
      </c>
      <c r="V60" s="24" t="s">
        <v>747</v>
      </c>
      <c r="W60" s="24" t="s">
        <v>721</v>
      </c>
      <c r="X60" s="24" t="s">
        <v>113</v>
      </c>
      <c r="Z60" s="24" t="s">
        <v>753</v>
      </c>
      <c r="AA60" s="24" t="s">
        <v>332</v>
      </c>
      <c r="AB60" s="24">
        <f>COUNTIFS(Database!L$2:L$783,$Z$2,Database!W$2:W$783,AA60,Database!Y$2:Y$783,"YES")</f>
        <v>11</v>
      </c>
      <c r="AC60" s="24" t="s">
        <v>708</v>
      </c>
      <c r="AD60" s="24" t="s">
        <v>747</v>
      </c>
      <c r="AE60" s="24" t="s">
        <v>722</v>
      </c>
      <c r="AF60" s="24" t="s">
        <v>113</v>
      </c>
      <c r="AH60" s="24" t="s">
        <v>753</v>
      </c>
      <c r="AI60" s="24" t="s">
        <v>332</v>
      </c>
      <c r="AJ60" s="24">
        <f>COUNTIFS(Database!L$2:L$783,$AH$2,Database!W$2:W$783,AI60,Database!Y$2:Y$783,"YES")</f>
        <v>0</v>
      </c>
      <c r="AK60" s="24" t="s">
        <v>708</v>
      </c>
      <c r="AL60" s="24" t="s">
        <v>748</v>
      </c>
      <c r="AM60" s="24" t="s">
        <v>723</v>
      </c>
      <c r="AN60" s="24" t="s">
        <v>113</v>
      </c>
      <c r="AP60" s="24" t="s">
        <v>753</v>
      </c>
      <c r="AQ60" s="24" t="s">
        <v>332</v>
      </c>
      <c r="AR60" s="24">
        <f>COUNTIFS(Database!L$2:L$783,$AP$2,Database!W$2:W$783,AQ60,Database!Y$2:Y$783,"YES")</f>
        <v>0</v>
      </c>
      <c r="AS60" s="24" t="s">
        <v>708</v>
      </c>
      <c r="AT60" s="24" t="s">
        <v>748</v>
      </c>
      <c r="AU60" s="24" t="s">
        <v>724</v>
      </c>
      <c r="AV60" s="24" t="s">
        <v>113</v>
      </c>
      <c r="AX60" s="24" t="s">
        <v>753</v>
      </c>
      <c r="AY60" s="24" t="s">
        <v>332</v>
      </c>
      <c r="AZ60" s="24">
        <f>COUNTIFS(Database!L$2:L$783,$AX$2,Database!W$2:W$783,AY60,Database!Y$2:Y$783,"YES")</f>
        <v>0</v>
      </c>
      <c r="BA60" s="28" t="s">
        <v>708</v>
      </c>
      <c r="BB60" s="24" t="s">
        <v>748</v>
      </c>
      <c r="BC60" s="24" t="s">
        <v>725</v>
      </c>
      <c r="BD60" s="24" t="s">
        <v>113</v>
      </c>
      <c r="BF60" s="24" t="s">
        <v>753</v>
      </c>
      <c r="BG60" s="24" t="s">
        <v>332</v>
      </c>
      <c r="BH60" s="24">
        <f>COUNTIFS(Database!L$2:L$783,$BF$2,Database!W$2:W$783,BG60,Database!Y$2:Y$783,"YES")</f>
        <v>0</v>
      </c>
      <c r="BI60" s="28" t="s">
        <v>708</v>
      </c>
      <c r="BJ60" s="24" t="s">
        <v>748</v>
      </c>
      <c r="BK60" s="24" t="s">
        <v>726</v>
      </c>
      <c r="BL60" s="24" t="s">
        <v>113</v>
      </c>
      <c r="BN60" s="24" t="s">
        <v>753</v>
      </c>
      <c r="BO60" s="24" t="s">
        <v>332</v>
      </c>
      <c r="BP60" s="47">
        <f>Exposure_Path_analytics!D60</f>
        <v>12</v>
      </c>
      <c r="BQ60" s="45">
        <f t="shared" si="11"/>
        <v>12</v>
      </c>
    </row>
    <row r="61" spans="2:69">
      <c r="B61" s="24" t="s">
        <v>753</v>
      </c>
      <c r="C61" s="24" t="s">
        <v>333</v>
      </c>
      <c r="D61" s="24">
        <f>COUNTIFS(Database!L$2:L$783,$B$2,Database!W$2:W$783,C61,Database!Y$2:Y$783,"YES")</f>
        <v>1</v>
      </c>
      <c r="E61" s="24" t="s">
        <v>708</v>
      </c>
      <c r="F61" s="24" t="s">
        <v>747</v>
      </c>
      <c r="G61" s="24" t="s">
        <v>707</v>
      </c>
      <c r="H61" s="24" t="s">
        <v>113</v>
      </c>
      <c r="J61" s="24" t="s">
        <v>753</v>
      </c>
      <c r="K61" s="24" t="s">
        <v>333</v>
      </c>
      <c r="L61" s="24">
        <f>COUNTIFS(Database!L$2:L$783,$J$2,Database!W$2:W$783,K61,Database!Y$2:Y$783,"YES")</f>
        <v>0</v>
      </c>
      <c r="M61" s="24" t="s">
        <v>708</v>
      </c>
      <c r="N61" s="24" t="s">
        <v>747</v>
      </c>
      <c r="O61" s="24" t="s">
        <v>720</v>
      </c>
      <c r="P61" s="24" t="s">
        <v>113</v>
      </c>
      <c r="R61" s="24" t="s">
        <v>753</v>
      </c>
      <c r="S61" s="24" t="s">
        <v>333</v>
      </c>
      <c r="T61" s="24">
        <f>COUNTIFS(Database!L$2:L$783,$R$2,Database!W$2:W$783,S61,Database!Y$2:Y$783,"YES")</f>
        <v>1</v>
      </c>
      <c r="U61" s="24" t="s">
        <v>708</v>
      </c>
      <c r="V61" s="24" t="s">
        <v>747</v>
      </c>
      <c r="W61" s="24" t="s">
        <v>721</v>
      </c>
      <c r="X61" s="24" t="s">
        <v>113</v>
      </c>
      <c r="Z61" s="24" t="s">
        <v>753</v>
      </c>
      <c r="AA61" s="24" t="s">
        <v>333</v>
      </c>
      <c r="AB61" s="24">
        <f>COUNTIFS(Database!L$2:L$783,$Z$2,Database!W$2:W$783,AA61,Database!Y$2:Y$783,"YES")</f>
        <v>5</v>
      </c>
      <c r="AC61" s="24" t="s">
        <v>708</v>
      </c>
      <c r="AD61" s="24" t="s">
        <v>747</v>
      </c>
      <c r="AE61" s="24" t="s">
        <v>722</v>
      </c>
      <c r="AF61" s="24" t="s">
        <v>113</v>
      </c>
      <c r="AH61" s="24" t="s">
        <v>753</v>
      </c>
      <c r="AI61" s="24" t="s">
        <v>333</v>
      </c>
      <c r="AJ61" s="24">
        <f>COUNTIFS(Database!L$2:L$783,$AH$2,Database!W$2:W$783,AI61,Database!Y$2:Y$783,"YES")</f>
        <v>3</v>
      </c>
      <c r="AK61" s="24" t="s">
        <v>708</v>
      </c>
      <c r="AL61" s="24" t="s">
        <v>748</v>
      </c>
      <c r="AM61" s="24" t="s">
        <v>723</v>
      </c>
      <c r="AN61" s="24" t="s">
        <v>113</v>
      </c>
      <c r="AP61" s="24" t="s">
        <v>753</v>
      </c>
      <c r="AQ61" s="24" t="s">
        <v>333</v>
      </c>
      <c r="AR61" s="24">
        <f>COUNTIFS(Database!L$2:L$783,$AP$2,Database!W$2:W$783,AQ61,Database!Y$2:Y$783,"YES")</f>
        <v>0</v>
      </c>
      <c r="AS61" s="24" t="s">
        <v>708</v>
      </c>
      <c r="AT61" s="24" t="s">
        <v>748</v>
      </c>
      <c r="AU61" s="24" t="s">
        <v>724</v>
      </c>
      <c r="AV61" s="24" t="s">
        <v>113</v>
      </c>
      <c r="AX61" s="24" t="s">
        <v>753</v>
      </c>
      <c r="AY61" s="24" t="s">
        <v>333</v>
      </c>
      <c r="AZ61" s="24">
        <f>COUNTIFS(Database!L$2:L$783,$AX$2,Database!W$2:W$783,AY61,Database!Y$2:Y$783,"YES")</f>
        <v>0</v>
      </c>
      <c r="BA61" s="28" t="s">
        <v>708</v>
      </c>
      <c r="BB61" s="24" t="s">
        <v>748</v>
      </c>
      <c r="BC61" s="24" t="s">
        <v>725</v>
      </c>
      <c r="BD61" s="24" t="s">
        <v>113</v>
      </c>
      <c r="BF61" s="24" t="s">
        <v>753</v>
      </c>
      <c r="BG61" s="24" t="s">
        <v>333</v>
      </c>
      <c r="BH61" s="24">
        <f>COUNTIFS(Database!L$2:L$783,$BF$2,Database!W$2:W$783,BG61,Database!Y$2:Y$783,"YES")</f>
        <v>0</v>
      </c>
      <c r="BI61" s="28" t="s">
        <v>708</v>
      </c>
      <c r="BJ61" s="24" t="s">
        <v>748</v>
      </c>
      <c r="BK61" s="24" t="s">
        <v>726</v>
      </c>
      <c r="BL61" s="24" t="s">
        <v>113</v>
      </c>
      <c r="BN61" s="24" t="s">
        <v>753</v>
      </c>
      <c r="BO61" s="24" t="s">
        <v>333</v>
      </c>
      <c r="BP61" s="47">
        <f>Exposure_Path_analytics!D61</f>
        <v>10</v>
      </c>
      <c r="BQ61" s="45">
        <f t="shared" si="11"/>
        <v>10</v>
      </c>
    </row>
    <row r="62" spans="2:69">
      <c r="B62" s="23" t="s">
        <v>754</v>
      </c>
      <c r="C62" s="25" t="s">
        <v>336</v>
      </c>
      <c r="D62" s="25">
        <f>COUNTIFS(Database!L$2:L$783,$B$2,Database!W$2:W$783,C62,Database!Y$2:Y$783,"YES")</f>
        <v>0</v>
      </c>
      <c r="E62" s="25" t="s">
        <v>708</v>
      </c>
      <c r="F62" s="25" t="s">
        <v>747</v>
      </c>
      <c r="G62" s="25" t="s">
        <v>707</v>
      </c>
      <c r="H62" s="25" t="s">
        <v>113</v>
      </c>
      <c r="J62" s="23" t="s">
        <v>754</v>
      </c>
      <c r="K62" s="25" t="s">
        <v>336</v>
      </c>
      <c r="L62" s="25">
        <f>COUNTIFS(Database!L$2:L$783,$J$2,Database!W$2:W$783,K62,Database!Y$2:Y$783,"YES")</f>
        <v>3</v>
      </c>
      <c r="M62" s="25" t="s">
        <v>708</v>
      </c>
      <c r="N62" s="25" t="s">
        <v>747</v>
      </c>
      <c r="O62" s="25" t="s">
        <v>720</v>
      </c>
      <c r="P62" s="25" t="s">
        <v>113</v>
      </c>
      <c r="R62" s="23" t="s">
        <v>754</v>
      </c>
      <c r="S62" s="25" t="s">
        <v>336</v>
      </c>
      <c r="T62" s="25">
        <f>COUNTIFS(Database!L$2:L$783,$R$2,Database!W$2:W$783,S62,Database!Y$2:Y$783,"YES")</f>
        <v>2</v>
      </c>
      <c r="U62" s="25" t="s">
        <v>708</v>
      </c>
      <c r="V62" s="25" t="s">
        <v>747</v>
      </c>
      <c r="W62" s="25" t="s">
        <v>721</v>
      </c>
      <c r="X62" s="25" t="s">
        <v>113</v>
      </c>
      <c r="Z62" s="23" t="s">
        <v>754</v>
      </c>
      <c r="AA62" s="25" t="s">
        <v>336</v>
      </c>
      <c r="AB62" s="25">
        <f>COUNTIFS(Database!L$2:L$783,$Z$2,Database!W$2:W$783,AA62,Database!Y$2:Y$783,"YES")</f>
        <v>2</v>
      </c>
      <c r="AC62" s="25" t="s">
        <v>708</v>
      </c>
      <c r="AD62" s="25" t="s">
        <v>747</v>
      </c>
      <c r="AE62" s="25" t="s">
        <v>722</v>
      </c>
      <c r="AF62" s="25" t="s">
        <v>113</v>
      </c>
      <c r="AH62" s="23" t="s">
        <v>754</v>
      </c>
      <c r="AI62" s="25" t="s">
        <v>336</v>
      </c>
      <c r="AJ62" s="25">
        <f>COUNTIFS(Database!L$2:L$783,$AH$2,Database!W$2:W$783,AI62,Database!Y$2:Y$783,"YES")</f>
        <v>1</v>
      </c>
      <c r="AK62" s="25" t="s">
        <v>708</v>
      </c>
      <c r="AL62" s="25" t="s">
        <v>748</v>
      </c>
      <c r="AM62" s="25" t="s">
        <v>723</v>
      </c>
      <c r="AN62" s="25" t="s">
        <v>113</v>
      </c>
      <c r="AP62" s="23" t="s">
        <v>754</v>
      </c>
      <c r="AQ62" s="25" t="s">
        <v>336</v>
      </c>
      <c r="AR62" s="25">
        <f>COUNTIFS(Database!L$2:L$783,$AP$2,Database!W$2:W$783,AQ62,Database!Y$2:Y$783,"YES")</f>
        <v>0</v>
      </c>
      <c r="AS62" s="25" t="s">
        <v>708</v>
      </c>
      <c r="AT62" s="25" t="s">
        <v>748</v>
      </c>
      <c r="AU62" s="25" t="s">
        <v>724</v>
      </c>
      <c r="AV62" s="25" t="s">
        <v>113</v>
      </c>
      <c r="AX62" s="23" t="s">
        <v>754</v>
      </c>
      <c r="AY62" s="25" t="s">
        <v>336</v>
      </c>
      <c r="AZ62" s="25">
        <f>COUNTIFS(Database!L$2:L$783,$AX$2,Database!W$2:W$783,AY62,Database!Y$2:Y$783,"YES")</f>
        <v>0</v>
      </c>
      <c r="BA62" s="36" t="s">
        <v>708</v>
      </c>
      <c r="BB62" s="25" t="s">
        <v>748</v>
      </c>
      <c r="BC62" s="25" t="s">
        <v>725</v>
      </c>
      <c r="BD62" s="25" t="s">
        <v>113</v>
      </c>
      <c r="BF62" s="23" t="s">
        <v>754</v>
      </c>
      <c r="BG62" s="25" t="s">
        <v>336</v>
      </c>
      <c r="BH62" s="25">
        <f>COUNTIFS(Database!L$2:L$783,$BF$2,Database!W$2:W$783,BG62,Database!Y$2:Y$783,"YES")</f>
        <v>0</v>
      </c>
      <c r="BI62" s="36" t="s">
        <v>708</v>
      </c>
      <c r="BJ62" s="25" t="s">
        <v>748</v>
      </c>
      <c r="BK62" s="25" t="s">
        <v>726</v>
      </c>
      <c r="BL62" s="25" t="s">
        <v>113</v>
      </c>
      <c r="BN62" s="23" t="s">
        <v>754</v>
      </c>
      <c r="BO62" s="25" t="s">
        <v>336</v>
      </c>
      <c r="BP62" s="48">
        <f>Exposure_Path_analytics!D62</f>
        <v>8</v>
      </c>
      <c r="BQ62" s="46">
        <f t="shared" si="11"/>
        <v>8</v>
      </c>
    </row>
    <row r="63" spans="2:69">
      <c r="B63" s="23" t="s">
        <v>754</v>
      </c>
      <c r="C63" s="25" t="s">
        <v>180</v>
      </c>
      <c r="D63" s="25">
        <f>COUNTIFS(Database!L$2:L$783,$B$2,Database!W$2:W$783,C63,Database!Y$2:Y$783,"YES")</f>
        <v>4</v>
      </c>
      <c r="E63" s="25" t="s">
        <v>708</v>
      </c>
      <c r="F63" s="25" t="s">
        <v>747</v>
      </c>
      <c r="G63" s="25" t="s">
        <v>707</v>
      </c>
      <c r="H63" s="25" t="s">
        <v>113</v>
      </c>
      <c r="J63" s="23" t="s">
        <v>754</v>
      </c>
      <c r="K63" s="25" t="s">
        <v>180</v>
      </c>
      <c r="L63" s="25">
        <f>COUNTIFS(Database!L$2:L$783,$J$2,Database!W$2:W$783,K63,Database!Y$2:Y$783,"YES")</f>
        <v>2</v>
      </c>
      <c r="M63" s="25" t="s">
        <v>708</v>
      </c>
      <c r="N63" s="25" t="s">
        <v>747</v>
      </c>
      <c r="O63" s="25" t="s">
        <v>720</v>
      </c>
      <c r="P63" s="25" t="s">
        <v>113</v>
      </c>
      <c r="R63" s="23" t="s">
        <v>754</v>
      </c>
      <c r="S63" s="25" t="s">
        <v>180</v>
      </c>
      <c r="T63" s="25">
        <f>COUNTIFS(Database!L$2:L$783,$R$2,Database!W$2:W$783,S63,Database!Y$2:Y$783,"YES")</f>
        <v>2</v>
      </c>
      <c r="U63" s="25" t="s">
        <v>708</v>
      </c>
      <c r="V63" s="25" t="s">
        <v>747</v>
      </c>
      <c r="W63" s="25" t="s">
        <v>721</v>
      </c>
      <c r="X63" s="25" t="s">
        <v>113</v>
      </c>
      <c r="Z63" s="23" t="s">
        <v>754</v>
      </c>
      <c r="AA63" s="25" t="s">
        <v>180</v>
      </c>
      <c r="AB63" s="25">
        <f>COUNTIFS(Database!L$2:L$783,$Z$2,Database!W$2:W$783,AA63,Database!Y$2:Y$783,"YES")</f>
        <v>0</v>
      </c>
      <c r="AC63" s="25" t="s">
        <v>708</v>
      </c>
      <c r="AD63" s="25" t="s">
        <v>747</v>
      </c>
      <c r="AE63" s="25" t="s">
        <v>722</v>
      </c>
      <c r="AF63" s="25" t="s">
        <v>113</v>
      </c>
      <c r="AH63" s="23" t="s">
        <v>754</v>
      </c>
      <c r="AI63" s="25" t="s">
        <v>180</v>
      </c>
      <c r="AJ63" s="25">
        <f>COUNTIFS(Database!L$2:L$783,$AH$2,Database!W$2:W$783,AI63,Database!Y$2:Y$783,"YES")</f>
        <v>0</v>
      </c>
      <c r="AK63" s="25" t="s">
        <v>708</v>
      </c>
      <c r="AL63" s="25" t="s">
        <v>748</v>
      </c>
      <c r="AM63" s="25" t="s">
        <v>723</v>
      </c>
      <c r="AN63" s="25" t="s">
        <v>113</v>
      </c>
      <c r="AP63" s="23" t="s">
        <v>754</v>
      </c>
      <c r="AQ63" s="25" t="s">
        <v>180</v>
      </c>
      <c r="AR63" s="25">
        <f>COUNTIFS(Database!L$2:L$783,$AP$2,Database!W$2:W$783,AQ63,Database!Y$2:Y$783,"YES")</f>
        <v>0</v>
      </c>
      <c r="AS63" s="25" t="s">
        <v>708</v>
      </c>
      <c r="AT63" s="25" t="s">
        <v>748</v>
      </c>
      <c r="AU63" s="25" t="s">
        <v>724</v>
      </c>
      <c r="AV63" s="25" t="s">
        <v>113</v>
      </c>
      <c r="AX63" s="23" t="s">
        <v>754</v>
      </c>
      <c r="AY63" s="25" t="s">
        <v>180</v>
      </c>
      <c r="AZ63" s="25">
        <f>COUNTIFS(Database!L$2:L$783,$AX$2,Database!W$2:W$783,AY63,Database!Y$2:Y$783,"YES")</f>
        <v>0</v>
      </c>
      <c r="BA63" s="36" t="s">
        <v>708</v>
      </c>
      <c r="BB63" s="25" t="s">
        <v>748</v>
      </c>
      <c r="BC63" s="25" t="s">
        <v>725</v>
      </c>
      <c r="BD63" s="25" t="s">
        <v>113</v>
      </c>
      <c r="BF63" s="23" t="s">
        <v>754</v>
      </c>
      <c r="BG63" s="25" t="s">
        <v>180</v>
      </c>
      <c r="BH63" s="25">
        <f>COUNTIFS(Database!L$2:L$783,$BF$2,Database!W$2:W$783,BG63,Database!Y$2:Y$783,"YES")</f>
        <v>0</v>
      </c>
      <c r="BI63" s="36" t="s">
        <v>708</v>
      </c>
      <c r="BJ63" s="25" t="s">
        <v>748</v>
      </c>
      <c r="BK63" s="25" t="s">
        <v>726</v>
      </c>
      <c r="BL63" s="25" t="s">
        <v>113</v>
      </c>
      <c r="BN63" s="23" t="s">
        <v>754</v>
      </c>
      <c r="BO63" s="25" t="s">
        <v>180</v>
      </c>
      <c r="BP63" s="48">
        <f>Exposure_Path_analytics!D63</f>
        <v>8</v>
      </c>
      <c r="BQ63" s="46">
        <f t="shared" si="11"/>
        <v>8</v>
      </c>
    </row>
    <row r="64" spans="2:69">
      <c r="B64" s="23" t="s">
        <v>754</v>
      </c>
      <c r="C64" s="25" t="s">
        <v>338</v>
      </c>
      <c r="D64" s="25">
        <f>COUNTIFS(Database!L$2:L$783,$B$2,Database!W$2:W$783,C64,Database!Y$2:Y$783,"YES")</f>
        <v>2</v>
      </c>
      <c r="E64" s="25" t="s">
        <v>708</v>
      </c>
      <c r="F64" s="25" t="s">
        <v>747</v>
      </c>
      <c r="G64" s="25" t="s">
        <v>707</v>
      </c>
      <c r="H64" s="25" t="s">
        <v>113</v>
      </c>
      <c r="J64" s="23" t="s">
        <v>754</v>
      </c>
      <c r="K64" s="25" t="s">
        <v>338</v>
      </c>
      <c r="L64" s="25">
        <f>COUNTIFS(Database!L$2:L$783,$J$2,Database!W$2:W$783,K64,Database!Y$2:Y$783,"YES")</f>
        <v>2</v>
      </c>
      <c r="M64" s="25" t="s">
        <v>708</v>
      </c>
      <c r="N64" s="25" t="s">
        <v>747</v>
      </c>
      <c r="O64" s="25" t="s">
        <v>720</v>
      </c>
      <c r="P64" s="25" t="s">
        <v>113</v>
      </c>
      <c r="R64" s="23" t="s">
        <v>754</v>
      </c>
      <c r="S64" s="25" t="s">
        <v>338</v>
      </c>
      <c r="T64" s="25">
        <f>COUNTIFS(Database!L$2:L$783,$R$2,Database!W$2:W$783,S64,Database!Y$2:Y$783,"YES")</f>
        <v>2</v>
      </c>
      <c r="U64" s="25" t="s">
        <v>708</v>
      </c>
      <c r="V64" s="25" t="s">
        <v>747</v>
      </c>
      <c r="W64" s="25" t="s">
        <v>721</v>
      </c>
      <c r="X64" s="25" t="s">
        <v>113</v>
      </c>
      <c r="Z64" s="23" t="s">
        <v>754</v>
      </c>
      <c r="AA64" s="25" t="s">
        <v>338</v>
      </c>
      <c r="AB64" s="25">
        <f>COUNTIFS(Database!L$2:L$783,$Z$2,Database!W$2:W$783,AA64,Database!Y$2:Y$783,"YES")</f>
        <v>12</v>
      </c>
      <c r="AC64" s="25" t="s">
        <v>708</v>
      </c>
      <c r="AD64" s="25" t="s">
        <v>747</v>
      </c>
      <c r="AE64" s="25" t="s">
        <v>722</v>
      </c>
      <c r="AF64" s="25" t="s">
        <v>113</v>
      </c>
      <c r="AH64" s="23" t="s">
        <v>754</v>
      </c>
      <c r="AI64" s="25" t="s">
        <v>338</v>
      </c>
      <c r="AJ64" s="25">
        <f>COUNTIFS(Database!L$2:L$783,$AH$2,Database!W$2:W$783,AI64,Database!Y$2:Y$783,"YES")</f>
        <v>0</v>
      </c>
      <c r="AK64" s="25" t="s">
        <v>708</v>
      </c>
      <c r="AL64" s="25" t="s">
        <v>748</v>
      </c>
      <c r="AM64" s="25" t="s">
        <v>723</v>
      </c>
      <c r="AN64" s="25" t="s">
        <v>113</v>
      </c>
      <c r="AP64" s="23" t="s">
        <v>754</v>
      </c>
      <c r="AQ64" s="25" t="s">
        <v>338</v>
      </c>
      <c r="AR64" s="25">
        <f>COUNTIFS(Database!L$2:L$783,$AP$2,Database!W$2:W$783,AQ64,Database!Y$2:Y$783,"YES")</f>
        <v>0</v>
      </c>
      <c r="AS64" s="25" t="s">
        <v>708</v>
      </c>
      <c r="AT64" s="25" t="s">
        <v>748</v>
      </c>
      <c r="AU64" s="25" t="s">
        <v>724</v>
      </c>
      <c r="AV64" s="25" t="s">
        <v>113</v>
      </c>
      <c r="AX64" s="23" t="s">
        <v>754</v>
      </c>
      <c r="AY64" s="25" t="s">
        <v>338</v>
      </c>
      <c r="AZ64" s="25">
        <f>COUNTIFS(Database!L$2:L$783,$AX$2,Database!W$2:W$783,AY64,Database!Y$2:Y$783,"YES")</f>
        <v>2</v>
      </c>
      <c r="BA64" s="36" t="s">
        <v>708</v>
      </c>
      <c r="BB64" s="25" t="s">
        <v>748</v>
      </c>
      <c r="BC64" s="25" t="s">
        <v>725</v>
      </c>
      <c r="BD64" s="25" t="s">
        <v>113</v>
      </c>
      <c r="BF64" s="23" t="s">
        <v>754</v>
      </c>
      <c r="BG64" s="25" t="s">
        <v>338</v>
      </c>
      <c r="BH64" s="25">
        <f>COUNTIFS(Database!L$2:L$783,$BF$2,Database!W$2:W$783,BG64,Database!Y$2:Y$783,"YES")</f>
        <v>0</v>
      </c>
      <c r="BI64" s="36" t="s">
        <v>708</v>
      </c>
      <c r="BJ64" s="25" t="s">
        <v>748</v>
      </c>
      <c r="BK64" s="25" t="s">
        <v>726</v>
      </c>
      <c r="BL64" s="25" t="s">
        <v>113</v>
      </c>
      <c r="BN64" s="23" t="s">
        <v>754</v>
      </c>
      <c r="BO64" s="25" t="s">
        <v>338</v>
      </c>
      <c r="BP64" s="48">
        <f>Exposure_Path_analytics!D64</f>
        <v>20</v>
      </c>
      <c r="BQ64" s="46">
        <f t="shared" si="11"/>
        <v>20</v>
      </c>
    </row>
    <row r="65" spans="2:69">
      <c r="B65" s="23" t="s">
        <v>754</v>
      </c>
      <c r="C65" s="25" t="s">
        <v>337</v>
      </c>
      <c r="D65" s="25">
        <f>COUNTIFS(Database!L$2:L$783,$B$2,Database!W$2:W$783,C65,Database!Y$2:Y$783,"YES")</f>
        <v>2</v>
      </c>
      <c r="E65" s="25" t="s">
        <v>708</v>
      </c>
      <c r="F65" s="25" t="s">
        <v>747</v>
      </c>
      <c r="G65" s="25" t="s">
        <v>707</v>
      </c>
      <c r="H65" s="25" t="s">
        <v>113</v>
      </c>
      <c r="J65" s="23" t="s">
        <v>754</v>
      </c>
      <c r="K65" s="25" t="s">
        <v>337</v>
      </c>
      <c r="L65" s="25">
        <f>COUNTIFS(Database!L$2:L$783,$J$2,Database!W$2:W$783,K65,Database!Y$2:Y$783,"YES")</f>
        <v>7</v>
      </c>
      <c r="M65" s="25" t="s">
        <v>708</v>
      </c>
      <c r="N65" s="25" t="s">
        <v>747</v>
      </c>
      <c r="O65" s="25" t="s">
        <v>720</v>
      </c>
      <c r="P65" s="25" t="s">
        <v>113</v>
      </c>
      <c r="R65" s="23" t="s">
        <v>754</v>
      </c>
      <c r="S65" s="25" t="s">
        <v>337</v>
      </c>
      <c r="T65" s="25">
        <f>COUNTIFS(Database!L$2:L$783,$R$2,Database!W$2:W$783,S65,Database!Y$2:Y$783,"YES")</f>
        <v>1</v>
      </c>
      <c r="U65" s="25" t="s">
        <v>708</v>
      </c>
      <c r="V65" s="25" t="s">
        <v>747</v>
      </c>
      <c r="W65" s="25" t="s">
        <v>721</v>
      </c>
      <c r="X65" s="25" t="s">
        <v>113</v>
      </c>
      <c r="Z65" s="23" t="s">
        <v>754</v>
      </c>
      <c r="AA65" s="25" t="s">
        <v>337</v>
      </c>
      <c r="AB65" s="25">
        <f>COUNTIFS(Database!L$2:L$783,$Z$2,Database!W$2:W$783,AA65,Database!Y$2:Y$783,"YES")</f>
        <v>7</v>
      </c>
      <c r="AC65" s="25" t="s">
        <v>708</v>
      </c>
      <c r="AD65" s="25" t="s">
        <v>747</v>
      </c>
      <c r="AE65" s="25" t="s">
        <v>722</v>
      </c>
      <c r="AF65" s="25" t="s">
        <v>113</v>
      </c>
      <c r="AH65" s="23" t="s">
        <v>754</v>
      </c>
      <c r="AI65" s="25" t="s">
        <v>337</v>
      </c>
      <c r="AJ65" s="25">
        <f>COUNTIFS(Database!L$2:L$783,$AH$2,Database!W$2:W$783,AI65,Database!Y$2:Y$783,"YES")</f>
        <v>0</v>
      </c>
      <c r="AK65" s="25" t="s">
        <v>708</v>
      </c>
      <c r="AL65" s="25" t="s">
        <v>748</v>
      </c>
      <c r="AM65" s="25" t="s">
        <v>723</v>
      </c>
      <c r="AN65" s="25" t="s">
        <v>113</v>
      </c>
      <c r="AP65" s="23" t="s">
        <v>754</v>
      </c>
      <c r="AQ65" s="25" t="s">
        <v>337</v>
      </c>
      <c r="AR65" s="25">
        <f>COUNTIFS(Database!L$2:L$783,$AP$2,Database!W$2:W$783,AQ65,Database!Y$2:Y$783,"YES")</f>
        <v>0</v>
      </c>
      <c r="AS65" s="25" t="s">
        <v>708</v>
      </c>
      <c r="AT65" s="25" t="s">
        <v>748</v>
      </c>
      <c r="AU65" s="25" t="s">
        <v>724</v>
      </c>
      <c r="AV65" s="25" t="s">
        <v>113</v>
      </c>
      <c r="AX65" s="23" t="s">
        <v>754</v>
      </c>
      <c r="AY65" s="25" t="s">
        <v>337</v>
      </c>
      <c r="AZ65" s="25">
        <f>COUNTIFS(Database!L$2:L$783,$AX$2,Database!W$2:W$783,AY65,Database!Y$2:Y$783,"YES")</f>
        <v>0</v>
      </c>
      <c r="BA65" s="36" t="s">
        <v>708</v>
      </c>
      <c r="BB65" s="25" t="s">
        <v>748</v>
      </c>
      <c r="BC65" s="25" t="s">
        <v>725</v>
      </c>
      <c r="BD65" s="25" t="s">
        <v>113</v>
      </c>
      <c r="BF65" s="23" t="s">
        <v>754</v>
      </c>
      <c r="BG65" s="25" t="s">
        <v>337</v>
      </c>
      <c r="BH65" s="25">
        <f>COUNTIFS(Database!L$2:L$783,$BF$2,Database!W$2:W$783,BG65,Database!Y$2:Y$783,"YES")</f>
        <v>2</v>
      </c>
      <c r="BI65" s="36" t="s">
        <v>708</v>
      </c>
      <c r="BJ65" s="25" t="s">
        <v>748</v>
      </c>
      <c r="BK65" s="25" t="s">
        <v>726</v>
      </c>
      <c r="BL65" s="25" t="s">
        <v>113</v>
      </c>
      <c r="BN65" s="23" t="s">
        <v>754</v>
      </c>
      <c r="BO65" s="25" t="s">
        <v>337</v>
      </c>
      <c r="BP65" s="48">
        <f>Exposure_Path_analytics!D65</f>
        <v>19</v>
      </c>
      <c r="BQ65" s="46">
        <f t="shared" si="11"/>
        <v>19</v>
      </c>
    </row>
    <row r="66" spans="2:69">
      <c r="B66" s="23" t="s">
        <v>754</v>
      </c>
      <c r="C66" s="25" t="s">
        <v>335</v>
      </c>
      <c r="D66" s="25">
        <f>COUNTIFS(Database!L$2:L$783,$B$2,Database!W$2:W$783,C66,Database!Y$2:Y$783,"YES")</f>
        <v>7</v>
      </c>
      <c r="E66" s="25" t="s">
        <v>708</v>
      </c>
      <c r="F66" s="25" t="s">
        <v>747</v>
      </c>
      <c r="G66" s="25" t="s">
        <v>707</v>
      </c>
      <c r="H66" s="25" t="s">
        <v>113</v>
      </c>
      <c r="J66" s="23" t="s">
        <v>754</v>
      </c>
      <c r="K66" s="25" t="s">
        <v>335</v>
      </c>
      <c r="L66" s="25">
        <f>COUNTIFS(Database!L$2:L$783,$J$2,Database!W$2:W$783,K66,Database!Y$2:Y$783,"YES")</f>
        <v>5</v>
      </c>
      <c r="M66" s="25" t="s">
        <v>708</v>
      </c>
      <c r="N66" s="25" t="s">
        <v>747</v>
      </c>
      <c r="O66" s="25" t="s">
        <v>720</v>
      </c>
      <c r="P66" s="25" t="s">
        <v>113</v>
      </c>
      <c r="R66" s="23" t="s">
        <v>754</v>
      </c>
      <c r="S66" s="25" t="s">
        <v>335</v>
      </c>
      <c r="T66" s="25">
        <f>COUNTIFS(Database!L$2:L$783,$R$2,Database!W$2:W$783,S66,Database!Y$2:Y$783,"YES")</f>
        <v>14</v>
      </c>
      <c r="U66" s="25" t="s">
        <v>708</v>
      </c>
      <c r="V66" s="25" t="s">
        <v>747</v>
      </c>
      <c r="W66" s="25" t="s">
        <v>721</v>
      </c>
      <c r="X66" s="25" t="s">
        <v>113</v>
      </c>
      <c r="Z66" s="23" t="s">
        <v>754</v>
      </c>
      <c r="AA66" s="25" t="s">
        <v>335</v>
      </c>
      <c r="AB66" s="25">
        <f>COUNTIFS(Database!L$2:L$783,$Z$2,Database!W$2:W$783,AA66,Database!Y$2:Y$783,"YES")</f>
        <v>14</v>
      </c>
      <c r="AC66" s="25" t="s">
        <v>708</v>
      </c>
      <c r="AD66" s="25" t="s">
        <v>747</v>
      </c>
      <c r="AE66" s="25" t="s">
        <v>722</v>
      </c>
      <c r="AF66" s="25" t="s">
        <v>113</v>
      </c>
      <c r="AH66" s="23" t="s">
        <v>754</v>
      </c>
      <c r="AI66" s="25" t="s">
        <v>335</v>
      </c>
      <c r="AJ66" s="25">
        <f>COUNTIFS(Database!L$2:L$783,$AH$2,Database!W$2:W$783,AI66,Database!Y$2:Y$783,"YES")</f>
        <v>6</v>
      </c>
      <c r="AK66" s="25" t="s">
        <v>708</v>
      </c>
      <c r="AL66" s="25" t="s">
        <v>748</v>
      </c>
      <c r="AM66" s="25" t="s">
        <v>723</v>
      </c>
      <c r="AN66" s="25" t="s">
        <v>113</v>
      </c>
      <c r="AP66" s="23" t="s">
        <v>754</v>
      </c>
      <c r="AQ66" s="25" t="s">
        <v>335</v>
      </c>
      <c r="AR66" s="25">
        <f>COUNTIFS(Database!L$2:L$783,$AP$2,Database!W$2:W$783,AQ66,Database!Y$2:Y$783,"YES")</f>
        <v>0</v>
      </c>
      <c r="AS66" s="25" t="s">
        <v>708</v>
      </c>
      <c r="AT66" s="25" t="s">
        <v>748</v>
      </c>
      <c r="AU66" s="25" t="s">
        <v>724</v>
      </c>
      <c r="AV66" s="25" t="s">
        <v>113</v>
      </c>
      <c r="AX66" s="23" t="s">
        <v>754</v>
      </c>
      <c r="AY66" s="25" t="s">
        <v>335</v>
      </c>
      <c r="AZ66" s="25">
        <f>COUNTIFS(Database!L$2:L$783,$AX$2,Database!W$2:W$783,AY66,Database!Y$2:Y$783,"YES")</f>
        <v>4</v>
      </c>
      <c r="BA66" s="36" t="s">
        <v>708</v>
      </c>
      <c r="BB66" s="25" t="s">
        <v>748</v>
      </c>
      <c r="BC66" s="25" t="s">
        <v>725</v>
      </c>
      <c r="BD66" s="25" t="s">
        <v>113</v>
      </c>
      <c r="BF66" s="23" t="s">
        <v>754</v>
      </c>
      <c r="BG66" s="25" t="s">
        <v>335</v>
      </c>
      <c r="BH66" s="25">
        <f>COUNTIFS(Database!L$2:L$783,$BF$2,Database!W$2:W$783,BG66,Database!Y$2:Y$783,"YES")</f>
        <v>0</v>
      </c>
      <c r="BI66" s="36" t="s">
        <v>708</v>
      </c>
      <c r="BJ66" s="25" t="s">
        <v>748</v>
      </c>
      <c r="BK66" s="25" t="s">
        <v>726</v>
      </c>
      <c r="BL66" s="25" t="s">
        <v>113</v>
      </c>
      <c r="BN66" s="23" t="s">
        <v>754</v>
      </c>
      <c r="BO66" s="25" t="s">
        <v>335</v>
      </c>
      <c r="BP66" s="48">
        <f>Exposure_Path_analytics!D66</f>
        <v>50</v>
      </c>
      <c r="BQ66" s="46">
        <f t="shared" si="11"/>
        <v>50</v>
      </c>
    </row>
    <row r="67" spans="2:69">
      <c r="B67" s="24" t="s">
        <v>318</v>
      </c>
      <c r="C67" s="24" t="s">
        <v>268</v>
      </c>
      <c r="D67" s="24">
        <f>COUNTIFS(Database!L$2:L$783,$B$2,Database!W$2:W$783,C67,Database!Y$2:Y$783,"YES")</f>
        <v>0</v>
      </c>
      <c r="E67" s="24" t="s">
        <v>708</v>
      </c>
      <c r="F67" s="24" t="s">
        <v>747</v>
      </c>
      <c r="G67" s="24" t="s">
        <v>707</v>
      </c>
      <c r="H67" s="24" t="s">
        <v>113</v>
      </c>
      <c r="J67" s="24" t="s">
        <v>318</v>
      </c>
      <c r="K67" s="24" t="s">
        <v>268</v>
      </c>
      <c r="L67" s="24">
        <f>COUNTIFS(Database!L$2:L$783,$J$2,Database!W$2:W$783,K67,Database!Y$2:Y$783,"YES")</f>
        <v>0</v>
      </c>
      <c r="M67" s="24" t="s">
        <v>708</v>
      </c>
      <c r="N67" s="24" t="s">
        <v>747</v>
      </c>
      <c r="O67" s="24" t="s">
        <v>720</v>
      </c>
      <c r="P67" s="24" t="s">
        <v>113</v>
      </c>
      <c r="R67" s="24" t="s">
        <v>318</v>
      </c>
      <c r="S67" s="24" t="s">
        <v>268</v>
      </c>
      <c r="T67" s="24">
        <f>COUNTIFS(Database!L$2:L$783,$R$2,Database!W$2:W$783,S67,Database!Y$2:Y$783,"YES")</f>
        <v>0</v>
      </c>
      <c r="U67" s="24" t="s">
        <v>708</v>
      </c>
      <c r="V67" s="24" t="s">
        <v>747</v>
      </c>
      <c r="W67" s="24" t="s">
        <v>721</v>
      </c>
      <c r="X67" s="24" t="s">
        <v>113</v>
      </c>
      <c r="Z67" s="24" t="s">
        <v>318</v>
      </c>
      <c r="AA67" s="24" t="s">
        <v>268</v>
      </c>
      <c r="AB67" s="24">
        <f>COUNTIFS(Database!L$2:L$783,$Z$2,Database!W$2:W$783,AA67,Database!Y$2:Y$783,"YES")</f>
        <v>0</v>
      </c>
      <c r="AC67" s="24" t="s">
        <v>708</v>
      </c>
      <c r="AD67" s="24" t="s">
        <v>747</v>
      </c>
      <c r="AE67" s="24" t="s">
        <v>722</v>
      </c>
      <c r="AF67" s="24" t="s">
        <v>113</v>
      </c>
      <c r="AH67" s="24" t="s">
        <v>318</v>
      </c>
      <c r="AI67" s="24" t="s">
        <v>268</v>
      </c>
      <c r="AJ67" s="24">
        <f>COUNTIFS(Database!L$2:L$783,$AH$2,Database!W$2:W$783,AI67,Database!Y$2:Y$783,"YES")</f>
        <v>0</v>
      </c>
      <c r="AK67" s="24" t="s">
        <v>708</v>
      </c>
      <c r="AL67" s="24" t="s">
        <v>748</v>
      </c>
      <c r="AM67" s="24" t="s">
        <v>723</v>
      </c>
      <c r="AN67" s="24" t="s">
        <v>113</v>
      </c>
      <c r="AP67" s="24" t="s">
        <v>318</v>
      </c>
      <c r="AQ67" s="24" t="s">
        <v>268</v>
      </c>
      <c r="AR67" s="24">
        <f>COUNTIFS(Database!L$2:L$783,$AP$2,Database!W$2:W$783,AQ67,Database!Y$2:Y$783,"YES")</f>
        <v>0</v>
      </c>
      <c r="AS67" s="24" t="s">
        <v>708</v>
      </c>
      <c r="AT67" s="24" t="s">
        <v>748</v>
      </c>
      <c r="AU67" s="24" t="s">
        <v>724</v>
      </c>
      <c r="AV67" s="24" t="s">
        <v>113</v>
      </c>
      <c r="AX67" s="24" t="s">
        <v>318</v>
      </c>
      <c r="AY67" s="24" t="s">
        <v>268</v>
      </c>
      <c r="AZ67" s="24">
        <f>COUNTIFS(Database!L$2:L$783,$AX$2,Database!W$2:W$783,AY67,Database!Y$2:Y$783,"YES")</f>
        <v>0</v>
      </c>
      <c r="BA67" s="28" t="s">
        <v>708</v>
      </c>
      <c r="BB67" s="24" t="s">
        <v>748</v>
      </c>
      <c r="BC67" s="24" t="s">
        <v>725</v>
      </c>
      <c r="BD67" s="24" t="s">
        <v>113</v>
      </c>
      <c r="BF67" s="24" t="s">
        <v>318</v>
      </c>
      <c r="BG67" s="24" t="s">
        <v>268</v>
      </c>
      <c r="BH67" s="24">
        <f>COUNTIFS(Database!L$2:L$783,$BF$2,Database!W$2:W$783,BG67,Database!Y$2:Y$783,"YES")</f>
        <v>0</v>
      </c>
      <c r="BI67" s="28" t="s">
        <v>708</v>
      </c>
      <c r="BJ67" s="24" t="s">
        <v>748</v>
      </c>
      <c r="BK67" s="24" t="s">
        <v>726</v>
      </c>
      <c r="BL67" s="24" t="s">
        <v>113</v>
      </c>
      <c r="BN67" s="24" t="s">
        <v>318</v>
      </c>
      <c r="BO67" s="24" t="s">
        <v>268</v>
      </c>
      <c r="BP67" s="47">
        <f>Exposure_Path_analytics!D67</f>
        <v>0</v>
      </c>
      <c r="BQ67" s="45">
        <f t="shared" si="11"/>
        <v>0</v>
      </c>
    </row>
    <row r="68" spans="2:69">
      <c r="B68" s="24" t="s">
        <v>318</v>
      </c>
      <c r="C68" s="24" t="s">
        <v>269</v>
      </c>
      <c r="D68" s="24">
        <f>COUNTIFS(Database!L$2:L$783,$B$2,Database!W$2:W$783,C68,Database!Y$2:Y$783,"YES")</f>
        <v>0</v>
      </c>
      <c r="E68" s="24" t="s">
        <v>708</v>
      </c>
      <c r="F68" s="24" t="s">
        <v>747</v>
      </c>
      <c r="G68" s="24" t="s">
        <v>707</v>
      </c>
      <c r="H68" s="24" t="s">
        <v>113</v>
      </c>
      <c r="J68" s="24" t="s">
        <v>318</v>
      </c>
      <c r="K68" s="24" t="s">
        <v>269</v>
      </c>
      <c r="L68" s="24">
        <f>COUNTIFS(Database!L$2:L$783,$J$2,Database!W$2:W$783,K68,Database!Y$2:Y$783,"YES")</f>
        <v>0</v>
      </c>
      <c r="M68" s="24" t="s">
        <v>708</v>
      </c>
      <c r="N68" s="24" t="s">
        <v>747</v>
      </c>
      <c r="O68" s="24" t="s">
        <v>720</v>
      </c>
      <c r="P68" s="24" t="s">
        <v>113</v>
      </c>
      <c r="R68" s="24" t="s">
        <v>318</v>
      </c>
      <c r="S68" s="24" t="s">
        <v>269</v>
      </c>
      <c r="T68" s="24">
        <f>COUNTIFS(Database!L$2:L$783,$R$2,Database!W$2:W$783,S68,Database!Y$2:Y$783,"YES")</f>
        <v>0</v>
      </c>
      <c r="U68" s="24" t="s">
        <v>708</v>
      </c>
      <c r="V68" s="24" t="s">
        <v>747</v>
      </c>
      <c r="W68" s="24" t="s">
        <v>721</v>
      </c>
      <c r="X68" s="24" t="s">
        <v>113</v>
      </c>
      <c r="Z68" s="24" t="s">
        <v>318</v>
      </c>
      <c r="AA68" s="24" t="s">
        <v>269</v>
      </c>
      <c r="AB68" s="24">
        <f>COUNTIFS(Database!L$2:L$783,$Z$2,Database!W$2:W$783,AA68,Database!Y$2:Y$783,"YES")</f>
        <v>3</v>
      </c>
      <c r="AC68" s="24" t="s">
        <v>708</v>
      </c>
      <c r="AD68" s="24" t="s">
        <v>747</v>
      </c>
      <c r="AE68" s="24" t="s">
        <v>722</v>
      </c>
      <c r="AF68" s="24" t="s">
        <v>113</v>
      </c>
      <c r="AH68" s="24" t="s">
        <v>318</v>
      </c>
      <c r="AI68" s="24" t="s">
        <v>269</v>
      </c>
      <c r="AJ68" s="24">
        <f>COUNTIFS(Database!L$2:L$783,$AH$2,Database!W$2:W$783,AI68,Database!Y$2:Y$783,"YES")</f>
        <v>0</v>
      </c>
      <c r="AK68" s="24" t="s">
        <v>708</v>
      </c>
      <c r="AL68" s="24" t="s">
        <v>748</v>
      </c>
      <c r="AM68" s="24" t="s">
        <v>723</v>
      </c>
      <c r="AN68" s="24" t="s">
        <v>113</v>
      </c>
      <c r="AP68" s="24" t="s">
        <v>318</v>
      </c>
      <c r="AQ68" s="24" t="s">
        <v>269</v>
      </c>
      <c r="AR68" s="24">
        <f>COUNTIFS(Database!L$2:L$783,$AP$2,Database!W$2:W$783,AQ68,Database!Y$2:Y$783,"YES")</f>
        <v>0</v>
      </c>
      <c r="AS68" s="24" t="s">
        <v>708</v>
      </c>
      <c r="AT68" s="24" t="s">
        <v>748</v>
      </c>
      <c r="AU68" s="24" t="s">
        <v>724</v>
      </c>
      <c r="AV68" s="24" t="s">
        <v>113</v>
      </c>
      <c r="AX68" s="24" t="s">
        <v>318</v>
      </c>
      <c r="AY68" s="24" t="s">
        <v>269</v>
      </c>
      <c r="AZ68" s="24">
        <f>COUNTIFS(Database!L$2:L$783,$AX$2,Database!W$2:W$783,AY68,Database!Y$2:Y$783,"YES")</f>
        <v>0</v>
      </c>
      <c r="BA68" s="28" t="s">
        <v>708</v>
      </c>
      <c r="BB68" s="24" t="s">
        <v>748</v>
      </c>
      <c r="BC68" s="24" t="s">
        <v>725</v>
      </c>
      <c r="BD68" s="24" t="s">
        <v>113</v>
      </c>
      <c r="BF68" s="24" t="s">
        <v>318</v>
      </c>
      <c r="BG68" s="24" t="s">
        <v>269</v>
      </c>
      <c r="BH68" s="24">
        <f>COUNTIFS(Database!L$2:L$783,$BF$2,Database!W$2:W$783,BG68,Database!Y$2:Y$783,"YES")</f>
        <v>0</v>
      </c>
      <c r="BI68" s="28" t="s">
        <v>708</v>
      </c>
      <c r="BJ68" s="24" t="s">
        <v>748</v>
      </c>
      <c r="BK68" s="24" t="s">
        <v>726</v>
      </c>
      <c r="BL68" s="24" t="s">
        <v>113</v>
      </c>
      <c r="BN68" s="24" t="s">
        <v>318</v>
      </c>
      <c r="BO68" s="24" t="s">
        <v>269</v>
      </c>
      <c r="BP68" s="47">
        <f>Exposure_Path_analytics!D68</f>
        <v>3</v>
      </c>
      <c r="BQ68" s="45">
        <f t="shared" si="11"/>
        <v>3</v>
      </c>
    </row>
    <row r="69" spans="2:69">
      <c r="B69" s="24" t="s">
        <v>318</v>
      </c>
      <c r="C69" s="24" t="s">
        <v>270</v>
      </c>
      <c r="D69" s="24">
        <f>COUNTIFS(Database!L$2:L$783,$B$2,Database!W$2:W$783,C69,Database!Y$2:Y$783,"YES")</f>
        <v>0</v>
      </c>
      <c r="E69" s="24" t="s">
        <v>708</v>
      </c>
      <c r="F69" s="24" t="s">
        <v>747</v>
      </c>
      <c r="G69" s="24" t="s">
        <v>707</v>
      </c>
      <c r="H69" s="24" t="s">
        <v>113</v>
      </c>
      <c r="J69" s="24" t="s">
        <v>318</v>
      </c>
      <c r="K69" s="24" t="s">
        <v>270</v>
      </c>
      <c r="L69" s="24">
        <f>COUNTIFS(Database!L$2:L$783,$J$2,Database!W$2:W$783,K69,Database!Y$2:Y$783,"YES")</f>
        <v>1</v>
      </c>
      <c r="M69" s="24" t="s">
        <v>708</v>
      </c>
      <c r="N69" s="24" t="s">
        <v>747</v>
      </c>
      <c r="O69" s="24" t="s">
        <v>720</v>
      </c>
      <c r="P69" s="24" t="s">
        <v>113</v>
      </c>
      <c r="R69" s="24" t="s">
        <v>318</v>
      </c>
      <c r="S69" s="24" t="s">
        <v>270</v>
      </c>
      <c r="T69" s="24">
        <f>COUNTIFS(Database!L$2:L$783,$R$2,Database!W$2:W$783,S69,Database!Y$2:Y$783,"YES")</f>
        <v>0</v>
      </c>
      <c r="U69" s="24" t="s">
        <v>708</v>
      </c>
      <c r="V69" s="24" t="s">
        <v>747</v>
      </c>
      <c r="W69" s="24" t="s">
        <v>721</v>
      </c>
      <c r="X69" s="24" t="s">
        <v>113</v>
      </c>
      <c r="Z69" s="24" t="s">
        <v>318</v>
      </c>
      <c r="AA69" s="24" t="s">
        <v>270</v>
      </c>
      <c r="AB69" s="24">
        <f>COUNTIFS(Database!L$2:L$783,$Z$2,Database!W$2:W$783,AA69,Database!Y$2:Y$783,"YES")</f>
        <v>3</v>
      </c>
      <c r="AC69" s="24" t="s">
        <v>708</v>
      </c>
      <c r="AD69" s="24" t="s">
        <v>747</v>
      </c>
      <c r="AE69" s="24" t="s">
        <v>722</v>
      </c>
      <c r="AF69" s="24" t="s">
        <v>113</v>
      </c>
      <c r="AH69" s="24" t="s">
        <v>318</v>
      </c>
      <c r="AI69" s="24" t="s">
        <v>270</v>
      </c>
      <c r="AJ69" s="24">
        <f>COUNTIFS(Database!L$2:L$783,$AH$2,Database!W$2:W$783,AI69,Database!Y$2:Y$783,"YES")</f>
        <v>0</v>
      </c>
      <c r="AK69" s="24" t="s">
        <v>708</v>
      </c>
      <c r="AL69" s="24" t="s">
        <v>748</v>
      </c>
      <c r="AM69" s="24" t="s">
        <v>723</v>
      </c>
      <c r="AN69" s="24" t="s">
        <v>113</v>
      </c>
      <c r="AP69" s="24" t="s">
        <v>318</v>
      </c>
      <c r="AQ69" s="24" t="s">
        <v>270</v>
      </c>
      <c r="AR69" s="24">
        <f>COUNTIFS(Database!L$2:L$783,$AP$2,Database!W$2:W$783,AQ69,Database!Y$2:Y$783,"YES")</f>
        <v>0</v>
      </c>
      <c r="AS69" s="24" t="s">
        <v>708</v>
      </c>
      <c r="AT69" s="24" t="s">
        <v>748</v>
      </c>
      <c r="AU69" s="24" t="s">
        <v>724</v>
      </c>
      <c r="AV69" s="24" t="s">
        <v>113</v>
      </c>
      <c r="AX69" s="24" t="s">
        <v>318</v>
      </c>
      <c r="AY69" s="24" t="s">
        <v>270</v>
      </c>
      <c r="AZ69" s="24">
        <f>COUNTIFS(Database!L$2:L$783,$AX$2,Database!W$2:W$783,AY69,Database!Y$2:Y$783,"YES")</f>
        <v>0</v>
      </c>
      <c r="BA69" s="28" t="s">
        <v>708</v>
      </c>
      <c r="BB69" s="24" t="s">
        <v>748</v>
      </c>
      <c r="BC69" s="24" t="s">
        <v>725</v>
      </c>
      <c r="BD69" s="24" t="s">
        <v>113</v>
      </c>
      <c r="BF69" s="24" t="s">
        <v>318</v>
      </c>
      <c r="BG69" s="24" t="s">
        <v>270</v>
      </c>
      <c r="BH69" s="24">
        <f>COUNTIFS(Database!L$2:L$783,$BF$2,Database!W$2:W$783,BG69,Database!Y$2:Y$783,"YES")</f>
        <v>0</v>
      </c>
      <c r="BI69" s="28" t="s">
        <v>708</v>
      </c>
      <c r="BJ69" s="24" t="s">
        <v>748</v>
      </c>
      <c r="BK69" s="24" t="s">
        <v>726</v>
      </c>
      <c r="BL69" s="24" t="s">
        <v>113</v>
      </c>
      <c r="BN69" s="24" t="s">
        <v>318</v>
      </c>
      <c r="BO69" s="24" t="s">
        <v>270</v>
      </c>
      <c r="BP69" s="47">
        <f>Exposure_Path_analytics!D69</f>
        <v>4</v>
      </c>
      <c r="BQ69" s="45">
        <f t="shared" si="11"/>
        <v>4</v>
      </c>
    </row>
    <row r="70" spans="2:69">
      <c r="B70" s="24" t="s">
        <v>318</v>
      </c>
      <c r="C70" s="24" t="s">
        <v>271</v>
      </c>
      <c r="D70" s="24">
        <f>COUNTIFS(Database!L$2:L$783,$B$2,Database!W$2:W$783,C70,Database!Y$2:Y$783,"YES")</f>
        <v>0</v>
      </c>
      <c r="E70" s="24" t="s">
        <v>708</v>
      </c>
      <c r="F70" s="24" t="s">
        <v>747</v>
      </c>
      <c r="G70" s="24" t="s">
        <v>707</v>
      </c>
      <c r="H70" s="24" t="s">
        <v>113</v>
      </c>
      <c r="J70" s="24" t="s">
        <v>318</v>
      </c>
      <c r="K70" s="24" t="s">
        <v>271</v>
      </c>
      <c r="L70" s="24">
        <f>COUNTIFS(Database!L$2:L$783,$J$2,Database!W$2:W$783,K70,Database!Y$2:Y$783,"YES")</f>
        <v>1</v>
      </c>
      <c r="M70" s="24" t="s">
        <v>708</v>
      </c>
      <c r="N70" s="24" t="s">
        <v>747</v>
      </c>
      <c r="O70" s="24" t="s">
        <v>720</v>
      </c>
      <c r="P70" s="24" t="s">
        <v>113</v>
      </c>
      <c r="R70" s="24" t="s">
        <v>318</v>
      </c>
      <c r="S70" s="24" t="s">
        <v>271</v>
      </c>
      <c r="T70" s="24">
        <f>COUNTIFS(Database!L$2:L$783,$R$2,Database!W$2:W$783,S70,Database!Y$2:Y$783,"YES")</f>
        <v>0</v>
      </c>
      <c r="U70" s="24" t="s">
        <v>708</v>
      </c>
      <c r="V70" s="24" t="s">
        <v>747</v>
      </c>
      <c r="W70" s="24" t="s">
        <v>721</v>
      </c>
      <c r="X70" s="24" t="s">
        <v>113</v>
      </c>
      <c r="Z70" s="24" t="s">
        <v>318</v>
      </c>
      <c r="AA70" s="24" t="s">
        <v>271</v>
      </c>
      <c r="AB70" s="24">
        <f>COUNTIFS(Database!L$2:L$783,$Z$2,Database!W$2:W$783,AA70,Database!Y$2:Y$783,"YES")</f>
        <v>5</v>
      </c>
      <c r="AC70" s="24" t="s">
        <v>708</v>
      </c>
      <c r="AD70" s="24" t="s">
        <v>747</v>
      </c>
      <c r="AE70" s="24" t="s">
        <v>722</v>
      </c>
      <c r="AF70" s="24" t="s">
        <v>113</v>
      </c>
      <c r="AH70" s="24" t="s">
        <v>318</v>
      </c>
      <c r="AI70" s="24" t="s">
        <v>271</v>
      </c>
      <c r="AJ70" s="24">
        <f>COUNTIFS(Database!L$2:L$783,$AH$2,Database!W$2:W$783,AI70,Database!Y$2:Y$783,"YES")</f>
        <v>0</v>
      </c>
      <c r="AK70" s="24" t="s">
        <v>708</v>
      </c>
      <c r="AL70" s="24" t="s">
        <v>748</v>
      </c>
      <c r="AM70" s="24" t="s">
        <v>723</v>
      </c>
      <c r="AN70" s="24" t="s">
        <v>113</v>
      </c>
      <c r="AP70" s="24" t="s">
        <v>318</v>
      </c>
      <c r="AQ70" s="24" t="s">
        <v>271</v>
      </c>
      <c r="AR70" s="24">
        <f>COUNTIFS(Database!L$2:L$783,$AP$2,Database!W$2:W$783,AQ70,Database!Y$2:Y$783,"YES")</f>
        <v>0</v>
      </c>
      <c r="AS70" s="24" t="s">
        <v>708</v>
      </c>
      <c r="AT70" s="24" t="s">
        <v>748</v>
      </c>
      <c r="AU70" s="24" t="s">
        <v>724</v>
      </c>
      <c r="AV70" s="24" t="s">
        <v>113</v>
      </c>
      <c r="AX70" s="24" t="s">
        <v>318</v>
      </c>
      <c r="AY70" s="24" t="s">
        <v>271</v>
      </c>
      <c r="AZ70" s="24">
        <f>COUNTIFS(Database!L$2:L$783,$AX$2,Database!W$2:W$783,AY70,Database!Y$2:Y$783,"YES")</f>
        <v>0</v>
      </c>
      <c r="BA70" s="28" t="s">
        <v>708</v>
      </c>
      <c r="BB70" s="24" t="s">
        <v>748</v>
      </c>
      <c r="BC70" s="24" t="s">
        <v>725</v>
      </c>
      <c r="BD70" s="24" t="s">
        <v>113</v>
      </c>
      <c r="BF70" s="24" t="s">
        <v>318</v>
      </c>
      <c r="BG70" s="24" t="s">
        <v>271</v>
      </c>
      <c r="BH70" s="24">
        <f>COUNTIFS(Database!L$2:L$783,$BF$2,Database!W$2:W$783,BG70,Database!Y$2:Y$783,"YES")</f>
        <v>0</v>
      </c>
      <c r="BI70" s="28" t="s">
        <v>708</v>
      </c>
      <c r="BJ70" s="24" t="s">
        <v>748</v>
      </c>
      <c r="BK70" s="24" t="s">
        <v>726</v>
      </c>
      <c r="BL70" s="24" t="s">
        <v>113</v>
      </c>
      <c r="BN70" s="24" t="s">
        <v>318</v>
      </c>
      <c r="BO70" s="24" t="s">
        <v>271</v>
      </c>
      <c r="BP70" s="47">
        <f>Exposure_Path_analytics!D70</f>
        <v>6</v>
      </c>
      <c r="BQ70" s="45">
        <f t="shared" si="11"/>
        <v>6</v>
      </c>
    </row>
    <row r="71" spans="2:69">
      <c r="B71" s="24" t="s">
        <v>318</v>
      </c>
      <c r="C71" s="24" t="s">
        <v>339</v>
      </c>
      <c r="D71" s="24">
        <f>COUNTIFS(Database!L$2:L$783,$B$2,Database!W$2:W$783,C71,Database!Y$2:Y$783,"YES")</f>
        <v>1</v>
      </c>
      <c r="E71" s="24" t="s">
        <v>708</v>
      </c>
      <c r="F71" s="24" t="s">
        <v>747</v>
      </c>
      <c r="G71" s="24" t="s">
        <v>707</v>
      </c>
      <c r="H71" s="24" t="s">
        <v>113</v>
      </c>
      <c r="J71" s="24" t="s">
        <v>318</v>
      </c>
      <c r="K71" s="24" t="s">
        <v>339</v>
      </c>
      <c r="L71" s="24">
        <f>COUNTIFS(Database!L$2:L$783,$J$2,Database!W$2:W$783,K71,Database!Y$2:Y$783,"YES")</f>
        <v>0</v>
      </c>
      <c r="M71" s="24" t="s">
        <v>708</v>
      </c>
      <c r="N71" s="24" t="s">
        <v>747</v>
      </c>
      <c r="O71" s="24" t="s">
        <v>720</v>
      </c>
      <c r="P71" s="24" t="s">
        <v>113</v>
      </c>
      <c r="R71" s="24" t="s">
        <v>318</v>
      </c>
      <c r="S71" s="24" t="s">
        <v>339</v>
      </c>
      <c r="T71" s="24">
        <f>COUNTIFS(Database!L$2:L$783,$R$2,Database!W$2:W$783,S71,Database!Y$2:Y$783,"YES")</f>
        <v>1</v>
      </c>
      <c r="U71" s="24" t="s">
        <v>708</v>
      </c>
      <c r="V71" s="24" t="s">
        <v>747</v>
      </c>
      <c r="W71" s="24" t="s">
        <v>721</v>
      </c>
      <c r="X71" s="24" t="s">
        <v>113</v>
      </c>
      <c r="Z71" s="24" t="s">
        <v>318</v>
      </c>
      <c r="AA71" s="24" t="s">
        <v>339</v>
      </c>
      <c r="AB71" s="24">
        <f>COUNTIFS(Database!L$2:L$783,$Z$2,Database!W$2:W$783,AA71,Database!Y$2:Y$783,"YES")</f>
        <v>0</v>
      </c>
      <c r="AC71" s="24" t="s">
        <v>708</v>
      </c>
      <c r="AD71" s="24" t="s">
        <v>747</v>
      </c>
      <c r="AE71" s="24" t="s">
        <v>722</v>
      </c>
      <c r="AF71" s="24" t="s">
        <v>113</v>
      </c>
      <c r="AH71" s="24" t="s">
        <v>318</v>
      </c>
      <c r="AI71" s="24" t="s">
        <v>339</v>
      </c>
      <c r="AJ71" s="24">
        <f>COUNTIFS(Database!L$2:L$783,$AH$2,Database!W$2:W$783,AI71,Database!Y$2:Y$783,"YES")</f>
        <v>0</v>
      </c>
      <c r="AK71" s="24" t="s">
        <v>708</v>
      </c>
      <c r="AL71" s="24" t="s">
        <v>748</v>
      </c>
      <c r="AM71" s="24" t="s">
        <v>723</v>
      </c>
      <c r="AN71" s="24" t="s">
        <v>113</v>
      </c>
      <c r="AP71" s="24" t="s">
        <v>318</v>
      </c>
      <c r="AQ71" s="24" t="s">
        <v>339</v>
      </c>
      <c r="AR71" s="24">
        <f>COUNTIFS(Database!L$2:L$783,$AP$2,Database!W$2:W$783,AQ71,Database!Y$2:Y$783,"YES")</f>
        <v>0</v>
      </c>
      <c r="AS71" s="24" t="s">
        <v>708</v>
      </c>
      <c r="AT71" s="24" t="s">
        <v>748</v>
      </c>
      <c r="AU71" s="24" t="s">
        <v>724</v>
      </c>
      <c r="AV71" s="24" t="s">
        <v>113</v>
      </c>
      <c r="AX71" s="24" t="s">
        <v>318</v>
      </c>
      <c r="AY71" s="24" t="s">
        <v>339</v>
      </c>
      <c r="AZ71" s="24">
        <f>COUNTIFS(Database!L$2:L$783,$AX$2,Database!W$2:W$783,AY71,Database!Y$2:Y$783,"YES")</f>
        <v>0</v>
      </c>
      <c r="BA71" s="28" t="s">
        <v>708</v>
      </c>
      <c r="BB71" s="24" t="s">
        <v>748</v>
      </c>
      <c r="BC71" s="24" t="s">
        <v>725</v>
      </c>
      <c r="BD71" s="24" t="s">
        <v>113</v>
      </c>
      <c r="BF71" s="24" t="s">
        <v>318</v>
      </c>
      <c r="BG71" s="24" t="s">
        <v>339</v>
      </c>
      <c r="BH71" s="24">
        <f>COUNTIFS(Database!L$2:L$783,$BF$2,Database!W$2:W$783,BG71,Database!Y$2:Y$783,"YES")</f>
        <v>0</v>
      </c>
      <c r="BI71" s="28" t="s">
        <v>708</v>
      </c>
      <c r="BJ71" s="24" t="s">
        <v>748</v>
      </c>
      <c r="BK71" s="24" t="s">
        <v>726</v>
      </c>
      <c r="BL71" s="24" t="s">
        <v>113</v>
      </c>
      <c r="BN71" s="24" t="s">
        <v>318</v>
      </c>
      <c r="BO71" s="24" t="s">
        <v>339</v>
      </c>
      <c r="BP71" s="47">
        <f>Exposure_Path_analytics!D71</f>
        <v>2</v>
      </c>
      <c r="BQ71" s="45">
        <f t="shared" si="11"/>
        <v>2</v>
      </c>
    </row>
  </sheetData>
  <mergeCells count="18">
    <mergeCell ref="DP2:DR2"/>
    <mergeCell ref="CR2:CV2"/>
    <mergeCell ref="CX2:DB2"/>
    <mergeCell ref="DD2:DH2"/>
    <mergeCell ref="DJ2:DN2"/>
    <mergeCell ref="B2:H2"/>
    <mergeCell ref="J2:P2"/>
    <mergeCell ref="R2:X2"/>
    <mergeCell ref="Z2:AF2"/>
    <mergeCell ref="AH2:AN2"/>
    <mergeCell ref="AP2:AV2"/>
    <mergeCell ref="BT2:BX2"/>
    <mergeCell ref="BZ2:CD2"/>
    <mergeCell ref="CF2:CJ2"/>
    <mergeCell ref="CL2:CP2"/>
    <mergeCell ref="AX2:BD2"/>
    <mergeCell ref="BF2:BL2"/>
    <mergeCell ref="BN2:BQ2"/>
  </mergeCells>
  <phoneticPr fontId="1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C34F6-B63A-1A4B-BB98-B8A6EB787A13}">
  <dimension ref="A1:ET71"/>
  <sheetViews>
    <sheetView topLeftCell="DI1" zoomScale="60" zoomScaleNormal="60" workbookViewId="0">
      <selection activeCell="AQ7" sqref="AQ7"/>
    </sheetView>
  </sheetViews>
  <sheetFormatPr defaultColWidth="11" defaultRowHeight="14.4"/>
  <cols>
    <col min="1" max="1" width="24.47265625" bestFit="1" customWidth="1"/>
    <col min="2" max="2" width="15.1015625" customWidth="1"/>
    <col min="3" max="3" width="30.3125" bestFit="1" customWidth="1"/>
    <col min="6" max="6" width="20.47265625" customWidth="1"/>
    <col min="10" max="10" width="15.1015625" customWidth="1"/>
    <col min="11" max="11" width="30.3125" bestFit="1" customWidth="1"/>
    <col min="14" max="14" width="20.47265625" customWidth="1"/>
    <col min="18" max="18" width="15.1015625" customWidth="1"/>
    <col min="19" max="19" width="30.3125" bestFit="1" customWidth="1"/>
    <col min="22" max="22" width="20.47265625" customWidth="1"/>
    <col min="25" max="25" width="14.68359375" bestFit="1" customWidth="1"/>
    <col min="26" max="26" width="15.1015625" customWidth="1"/>
    <col min="27" max="27" width="30.3125" bestFit="1" customWidth="1"/>
    <col min="30" max="30" width="20.47265625" customWidth="1"/>
    <col min="34" max="34" width="15.1015625" customWidth="1"/>
    <col min="35" max="35" width="30.3125" bestFit="1" customWidth="1"/>
    <col min="38" max="38" width="20.47265625" customWidth="1"/>
    <col min="42" max="42" width="15.1015625" customWidth="1"/>
    <col min="43" max="43" width="30.3125" bestFit="1" customWidth="1"/>
    <col min="46" max="46" width="20.47265625" customWidth="1"/>
    <col min="50" max="50" width="15.1015625" customWidth="1"/>
    <col min="51" max="51" width="30.3125" bestFit="1" customWidth="1"/>
    <col min="54" max="54" width="20.47265625" customWidth="1"/>
    <col min="58" max="58" width="15.1015625" customWidth="1"/>
    <col min="59" max="59" width="30.3125" bestFit="1" customWidth="1"/>
    <col min="62" max="62" width="20.47265625" customWidth="1"/>
    <col min="66" max="66" width="15.1015625" customWidth="1"/>
    <col min="67" max="67" width="30.3125" bestFit="1" customWidth="1"/>
    <col min="70" max="70" width="20.47265625" customWidth="1"/>
    <col min="74" max="74" width="15.1015625" customWidth="1"/>
    <col min="75" max="75" width="30.3125" bestFit="1" customWidth="1"/>
    <col min="78" max="78" width="20.47265625" customWidth="1"/>
    <col min="82" max="82" width="15.1015625" customWidth="1"/>
    <col min="83" max="83" width="33.47265625" customWidth="1"/>
    <col min="84" max="84" width="17.41796875" customWidth="1"/>
    <col min="85" max="85" width="14.3671875" style="62" customWidth="1"/>
    <col min="86" max="87" width="14.68359375" bestFit="1" customWidth="1"/>
    <col min="88" max="88" width="11.734375" customWidth="1"/>
    <col min="89" max="93" width="10.3125" customWidth="1"/>
    <col min="94" max="94" width="11.734375" customWidth="1"/>
    <col min="95" max="99" width="10.3125" customWidth="1"/>
    <col min="100" max="100" width="11.734375" customWidth="1"/>
    <col min="101" max="105" width="10.3125" customWidth="1"/>
    <col min="106" max="106" width="11.734375" customWidth="1"/>
    <col min="107" max="111" width="10.3125" customWidth="1"/>
    <col min="112" max="112" width="11.734375" customWidth="1"/>
    <col min="113" max="117" width="10.3125" customWidth="1"/>
    <col min="118" max="118" width="11.734375" customWidth="1"/>
    <col min="119" max="123" width="10.3125" customWidth="1"/>
    <col min="124" max="124" width="11.734375" customWidth="1"/>
    <col min="125" max="129" width="10.3125" customWidth="1"/>
    <col min="130" max="130" width="11.734375" customWidth="1"/>
    <col min="131" max="135" width="10.3125" customWidth="1"/>
    <col min="136" max="136" width="11.734375" customWidth="1"/>
    <col min="137" max="141" width="10.3125" customWidth="1"/>
    <col min="142" max="142" width="11.734375" customWidth="1"/>
    <col min="143" max="146" width="10.3125" customWidth="1"/>
    <col min="148" max="148" width="11.734375" customWidth="1"/>
    <col min="149" max="149" width="14.68359375" customWidth="1"/>
  </cols>
  <sheetData>
    <row r="1" spans="1:150">
      <c r="A1" t="s">
        <v>296</v>
      </c>
      <c r="CI1" t="s">
        <v>746</v>
      </c>
    </row>
    <row r="2" spans="1:150">
      <c r="B2" s="59" t="s">
        <v>310</v>
      </c>
      <c r="C2" s="59"/>
      <c r="D2" s="59"/>
      <c r="E2" s="59"/>
      <c r="F2" s="59"/>
      <c r="G2" s="59"/>
      <c r="H2" s="59"/>
      <c r="J2" s="59" t="s">
        <v>312</v>
      </c>
      <c r="K2" s="59"/>
      <c r="L2" s="59"/>
      <c r="M2" s="59"/>
      <c r="N2" s="59"/>
      <c r="O2" s="59"/>
      <c r="P2" s="59"/>
      <c r="R2" s="59" t="s">
        <v>302</v>
      </c>
      <c r="S2" s="59"/>
      <c r="T2" s="59"/>
      <c r="U2" s="59"/>
      <c r="V2" s="59"/>
      <c r="W2" s="59"/>
      <c r="X2" s="59"/>
      <c r="Z2" s="59" t="s">
        <v>298</v>
      </c>
      <c r="AA2" s="59"/>
      <c r="AB2" s="59"/>
      <c r="AC2" s="59"/>
      <c r="AD2" s="59"/>
      <c r="AE2" s="59"/>
      <c r="AF2" s="59"/>
      <c r="AH2" s="59" t="s">
        <v>301</v>
      </c>
      <c r="AI2" s="59"/>
      <c r="AJ2" s="59"/>
      <c r="AK2" s="59"/>
      <c r="AL2" s="59"/>
      <c r="AM2" s="59"/>
      <c r="AN2" s="59"/>
      <c r="AP2" s="61" t="s">
        <v>686</v>
      </c>
      <c r="AQ2" s="61"/>
      <c r="AR2" s="61"/>
      <c r="AS2" s="61"/>
      <c r="AT2" s="61"/>
      <c r="AU2" s="61"/>
      <c r="AV2" s="61"/>
      <c r="AX2" s="59" t="s">
        <v>309</v>
      </c>
      <c r="AY2" s="59"/>
      <c r="AZ2" s="59"/>
      <c r="BA2" s="59"/>
      <c r="BB2" s="59"/>
      <c r="BC2" s="59"/>
      <c r="BD2" s="59"/>
      <c r="BF2" s="59" t="s">
        <v>297</v>
      </c>
      <c r="BG2" s="59"/>
      <c r="BH2" s="59"/>
      <c r="BI2" s="59"/>
      <c r="BJ2" s="59"/>
      <c r="BK2" s="59"/>
      <c r="BL2" s="59"/>
      <c r="BN2" s="59" t="s">
        <v>314</v>
      </c>
      <c r="BO2" s="59"/>
      <c r="BP2" s="59"/>
      <c r="BQ2" s="59"/>
      <c r="BR2" s="59"/>
      <c r="BS2" s="59"/>
      <c r="BT2" s="59"/>
      <c r="BV2" s="61" t="s">
        <v>685</v>
      </c>
      <c r="BW2" s="61"/>
      <c r="BX2" s="61"/>
      <c r="BY2" s="61"/>
      <c r="BZ2" s="61"/>
      <c r="CA2" s="61"/>
      <c r="CB2" s="61"/>
      <c r="CD2" s="59" t="s">
        <v>743</v>
      </c>
      <c r="CE2" s="59"/>
      <c r="CF2" s="59"/>
      <c r="CG2" s="59"/>
      <c r="CJ2" s="59" t="s">
        <v>310</v>
      </c>
      <c r="CK2" s="59"/>
      <c r="CL2" s="59"/>
      <c r="CM2" s="59"/>
      <c r="CN2" s="59"/>
      <c r="CP2" s="59" t="s">
        <v>312</v>
      </c>
      <c r="CQ2" s="59"/>
      <c r="CR2" s="59"/>
      <c r="CS2" s="59"/>
      <c r="CT2" s="59"/>
      <c r="CV2" s="59" t="s">
        <v>302</v>
      </c>
      <c r="CW2" s="59"/>
      <c r="CX2" s="59"/>
      <c r="CY2" s="59"/>
      <c r="CZ2" s="59"/>
      <c r="DB2" s="59" t="s">
        <v>298</v>
      </c>
      <c r="DC2" s="59"/>
      <c r="DD2" s="59"/>
      <c r="DE2" s="59"/>
      <c r="DF2" s="59"/>
      <c r="DH2" s="59" t="s">
        <v>301</v>
      </c>
      <c r="DI2" s="59"/>
      <c r="DJ2" s="59"/>
      <c r="DK2" s="59"/>
      <c r="DL2" s="59"/>
      <c r="DN2" s="61" t="s">
        <v>686</v>
      </c>
      <c r="DO2" s="61"/>
      <c r="DP2" s="61"/>
      <c r="DQ2" s="61"/>
      <c r="DR2" s="61"/>
      <c r="DT2" s="59" t="s">
        <v>309</v>
      </c>
      <c r="DU2" s="59"/>
      <c r="DV2" s="59"/>
      <c r="DW2" s="59"/>
      <c r="DX2" s="59"/>
      <c r="DZ2" s="59" t="s">
        <v>297</v>
      </c>
      <c r="EA2" s="59"/>
      <c r="EB2" s="59"/>
      <c r="EC2" s="59"/>
      <c r="ED2" s="59"/>
      <c r="EF2" s="59" t="s">
        <v>314</v>
      </c>
      <c r="EG2" s="59"/>
      <c r="EH2" s="59"/>
      <c r="EI2" s="59"/>
      <c r="EJ2" s="59"/>
      <c r="EL2" s="61" t="s">
        <v>685</v>
      </c>
      <c r="EM2" s="61"/>
      <c r="EN2" s="61"/>
      <c r="EO2" s="61"/>
      <c r="EP2" s="61"/>
      <c r="ER2" s="59" t="s">
        <v>743</v>
      </c>
      <c r="ES2" s="59"/>
      <c r="ET2" s="59"/>
    </row>
    <row r="3" spans="1:150">
      <c r="B3" s="60" t="s">
        <v>699</v>
      </c>
      <c r="C3" s="60" t="s">
        <v>700</v>
      </c>
      <c r="D3" s="60" t="s">
        <v>701</v>
      </c>
      <c r="E3" s="60" t="s">
        <v>702</v>
      </c>
      <c r="F3" s="60" t="s">
        <v>703</v>
      </c>
      <c r="G3" s="60" t="s">
        <v>704</v>
      </c>
      <c r="H3" s="60" t="s">
        <v>705</v>
      </c>
      <c r="J3" s="60" t="s">
        <v>699</v>
      </c>
      <c r="K3" s="60" t="s">
        <v>700</v>
      </c>
      <c r="L3" s="60" t="s">
        <v>701</v>
      </c>
      <c r="M3" s="60" t="s">
        <v>702</v>
      </c>
      <c r="N3" s="60" t="s">
        <v>703</v>
      </c>
      <c r="O3" s="60" t="s">
        <v>704</v>
      </c>
      <c r="P3" s="60" t="s">
        <v>705</v>
      </c>
      <c r="R3" s="60" t="s">
        <v>699</v>
      </c>
      <c r="S3" s="60" t="s">
        <v>700</v>
      </c>
      <c r="T3" s="60" t="s">
        <v>701</v>
      </c>
      <c r="U3" s="60" t="s">
        <v>702</v>
      </c>
      <c r="V3" s="60" t="s">
        <v>703</v>
      </c>
      <c r="W3" s="60" t="s">
        <v>704</v>
      </c>
      <c r="X3" s="60" t="s">
        <v>705</v>
      </c>
      <c r="Z3" s="60" t="s">
        <v>699</v>
      </c>
      <c r="AA3" s="60" t="s">
        <v>700</v>
      </c>
      <c r="AB3" s="60" t="s">
        <v>701</v>
      </c>
      <c r="AC3" s="60" t="s">
        <v>702</v>
      </c>
      <c r="AD3" s="60" t="s">
        <v>703</v>
      </c>
      <c r="AE3" s="60" t="s">
        <v>704</v>
      </c>
      <c r="AF3" s="60" t="s">
        <v>705</v>
      </c>
      <c r="AH3" s="60" t="s">
        <v>699</v>
      </c>
      <c r="AI3" s="60" t="s">
        <v>700</v>
      </c>
      <c r="AJ3" s="60" t="s">
        <v>701</v>
      </c>
      <c r="AK3" s="60" t="s">
        <v>702</v>
      </c>
      <c r="AL3" s="60" t="s">
        <v>703</v>
      </c>
      <c r="AM3" s="60" t="s">
        <v>704</v>
      </c>
      <c r="AN3" s="60" t="s">
        <v>705</v>
      </c>
      <c r="AP3" s="60" t="s">
        <v>699</v>
      </c>
      <c r="AQ3" s="60" t="s">
        <v>700</v>
      </c>
      <c r="AR3" s="60" t="s">
        <v>701</v>
      </c>
      <c r="AS3" s="60" t="s">
        <v>702</v>
      </c>
      <c r="AT3" s="60" t="s">
        <v>703</v>
      </c>
      <c r="AU3" s="60" t="s">
        <v>704</v>
      </c>
      <c r="AV3" s="60" t="s">
        <v>705</v>
      </c>
      <c r="AX3" s="60" t="s">
        <v>699</v>
      </c>
      <c r="AY3" s="60" t="s">
        <v>700</v>
      </c>
      <c r="AZ3" s="60" t="s">
        <v>701</v>
      </c>
      <c r="BA3" s="60" t="s">
        <v>702</v>
      </c>
      <c r="BB3" s="60" t="s">
        <v>703</v>
      </c>
      <c r="BC3" s="60" t="s">
        <v>704</v>
      </c>
      <c r="BD3" s="60" t="s">
        <v>705</v>
      </c>
      <c r="BF3" s="60" t="s">
        <v>699</v>
      </c>
      <c r="BG3" s="60" t="s">
        <v>700</v>
      </c>
      <c r="BH3" s="60" t="s">
        <v>701</v>
      </c>
      <c r="BI3" s="60" t="s">
        <v>702</v>
      </c>
      <c r="BJ3" s="60" t="s">
        <v>703</v>
      </c>
      <c r="BK3" s="60" t="s">
        <v>704</v>
      </c>
      <c r="BL3" s="60" t="s">
        <v>705</v>
      </c>
      <c r="BN3" s="60" t="s">
        <v>699</v>
      </c>
      <c r="BO3" s="60" t="s">
        <v>700</v>
      </c>
      <c r="BP3" s="60" t="s">
        <v>701</v>
      </c>
      <c r="BQ3" s="60" t="s">
        <v>702</v>
      </c>
      <c r="BR3" s="60" t="s">
        <v>703</v>
      </c>
      <c r="BS3" s="60" t="s">
        <v>704</v>
      </c>
      <c r="BT3" s="60" t="s">
        <v>705</v>
      </c>
      <c r="BV3" s="60" t="s">
        <v>699</v>
      </c>
      <c r="BW3" s="60" t="s">
        <v>700</v>
      </c>
      <c r="BX3" s="60" t="s">
        <v>701</v>
      </c>
      <c r="BY3" s="60" t="s">
        <v>702</v>
      </c>
      <c r="BZ3" s="60" t="s">
        <v>703</v>
      </c>
      <c r="CA3" s="60" t="s">
        <v>704</v>
      </c>
      <c r="CB3" s="60" t="s">
        <v>705</v>
      </c>
      <c r="CD3" s="60" t="s">
        <v>699</v>
      </c>
      <c r="CE3" s="60" t="s">
        <v>700</v>
      </c>
      <c r="CF3" s="60" t="s">
        <v>744</v>
      </c>
      <c r="CG3" s="63" t="s">
        <v>745</v>
      </c>
      <c r="CJ3" s="60" t="s">
        <v>711</v>
      </c>
      <c r="CK3" s="60" t="s">
        <v>701</v>
      </c>
      <c r="CL3" s="60" t="s">
        <v>702</v>
      </c>
      <c r="CM3" s="60" t="s">
        <v>712</v>
      </c>
      <c r="CN3" s="60" t="s">
        <v>704</v>
      </c>
      <c r="CP3" s="60" t="s">
        <v>711</v>
      </c>
      <c r="CQ3" s="60" t="s">
        <v>701</v>
      </c>
      <c r="CR3" s="60" t="s">
        <v>702</v>
      </c>
      <c r="CS3" s="60" t="s">
        <v>712</v>
      </c>
      <c r="CT3" s="60" t="s">
        <v>704</v>
      </c>
      <c r="CV3" s="60" t="s">
        <v>711</v>
      </c>
      <c r="CW3" s="60" t="s">
        <v>701</v>
      </c>
      <c r="CX3" s="60" t="s">
        <v>702</v>
      </c>
      <c r="CY3" s="60" t="s">
        <v>712</v>
      </c>
      <c r="CZ3" s="60" t="s">
        <v>704</v>
      </c>
      <c r="DB3" s="60" t="s">
        <v>711</v>
      </c>
      <c r="DC3" s="60" t="s">
        <v>701</v>
      </c>
      <c r="DD3" s="60" t="s">
        <v>702</v>
      </c>
      <c r="DE3" s="60" t="s">
        <v>712</v>
      </c>
      <c r="DF3" s="60" t="s">
        <v>704</v>
      </c>
      <c r="DH3" s="60" t="s">
        <v>711</v>
      </c>
      <c r="DI3" s="60" t="s">
        <v>701</v>
      </c>
      <c r="DJ3" s="60" t="s">
        <v>702</v>
      </c>
      <c r="DK3" s="60" t="s">
        <v>712</v>
      </c>
      <c r="DL3" s="60" t="s">
        <v>704</v>
      </c>
      <c r="DN3" s="60" t="s">
        <v>711</v>
      </c>
      <c r="DO3" s="60" t="s">
        <v>701</v>
      </c>
      <c r="DP3" s="60" t="s">
        <v>702</v>
      </c>
      <c r="DQ3" s="60" t="s">
        <v>712</v>
      </c>
      <c r="DR3" s="60" t="s">
        <v>704</v>
      </c>
      <c r="DT3" s="60" t="s">
        <v>711</v>
      </c>
      <c r="DU3" s="60" t="s">
        <v>701</v>
      </c>
      <c r="DV3" s="60" t="s">
        <v>702</v>
      </c>
      <c r="DW3" s="60" t="s">
        <v>712</v>
      </c>
      <c r="DX3" s="60" t="s">
        <v>704</v>
      </c>
      <c r="DZ3" s="60" t="s">
        <v>711</v>
      </c>
      <c r="EA3" s="60" t="s">
        <v>701</v>
      </c>
      <c r="EB3" s="60" t="s">
        <v>702</v>
      </c>
      <c r="EC3" s="60" t="s">
        <v>712</v>
      </c>
      <c r="ED3" s="60" t="s">
        <v>704</v>
      </c>
      <c r="EF3" s="60" t="s">
        <v>711</v>
      </c>
      <c r="EG3" s="60" t="s">
        <v>701</v>
      </c>
      <c r="EH3" s="60" t="s">
        <v>702</v>
      </c>
      <c r="EI3" s="60" t="s">
        <v>712</v>
      </c>
      <c r="EJ3" s="60" t="s">
        <v>704</v>
      </c>
      <c r="EL3" s="60" t="s">
        <v>711</v>
      </c>
      <c r="EM3" s="60" t="s">
        <v>701</v>
      </c>
      <c r="EN3" s="60" t="s">
        <v>702</v>
      </c>
      <c r="EO3" s="60" t="s">
        <v>712</v>
      </c>
      <c r="EP3" s="60" t="s">
        <v>704</v>
      </c>
      <c r="ER3" s="60" t="s">
        <v>711</v>
      </c>
      <c r="ES3" s="60" t="s">
        <v>744</v>
      </c>
      <c r="ET3" s="60" t="s">
        <v>745</v>
      </c>
    </row>
    <row r="4" spans="1:150">
      <c r="B4" s="26" t="s">
        <v>706</v>
      </c>
      <c r="C4" s="26" t="s">
        <v>706</v>
      </c>
      <c r="D4" s="26">
        <f>SUM(D5:D37)</f>
        <v>15</v>
      </c>
      <c r="E4" s="26">
        <f>IFERROR(D38/D4,"NA")</f>
        <v>0.2</v>
      </c>
      <c r="F4" s="26" t="s">
        <v>755</v>
      </c>
      <c r="G4" s="26" t="s">
        <v>730</v>
      </c>
      <c r="H4" s="26" t="s">
        <v>706</v>
      </c>
      <c r="J4" s="26" t="s">
        <v>706</v>
      </c>
      <c r="K4" s="26" t="s">
        <v>706</v>
      </c>
      <c r="L4" s="26">
        <f>SUM(L5:L37)</f>
        <v>11</v>
      </c>
      <c r="M4" s="26">
        <f>IFERROR(L38/L4,"NA")</f>
        <v>0.54545454545454541</v>
      </c>
      <c r="N4" s="26" t="s">
        <v>755</v>
      </c>
      <c r="O4" s="26" t="s">
        <v>732</v>
      </c>
      <c r="P4" s="26" t="s">
        <v>706</v>
      </c>
      <c r="R4" s="26" t="s">
        <v>706</v>
      </c>
      <c r="S4" s="26" t="s">
        <v>706</v>
      </c>
      <c r="T4" s="26">
        <f>SUM(T5:T37)</f>
        <v>223</v>
      </c>
      <c r="U4" s="26">
        <f>IFERROR(T38/T4,"NA")</f>
        <v>0.43049327354260092</v>
      </c>
      <c r="V4" s="26" t="s">
        <v>755</v>
      </c>
      <c r="W4" s="26" t="s">
        <v>733</v>
      </c>
      <c r="X4" s="26" t="s">
        <v>706</v>
      </c>
      <c r="Z4" s="26" t="s">
        <v>706</v>
      </c>
      <c r="AA4" s="26" t="s">
        <v>706</v>
      </c>
      <c r="AB4" s="26">
        <f>SUM(AB5:AB37)</f>
        <v>128</v>
      </c>
      <c r="AC4" s="27">
        <f>IFERROR(AB38/AB4,"NA")</f>
        <v>0.328125</v>
      </c>
      <c r="AD4" s="26" t="s">
        <v>755</v>
      </c>
      <c r="AE4" s="26" t="s">
        <v>734</v>
      </c>
      <c r="AF4" s="26" t="s">
        <v>706</v>
      </c>
      <c r="AH4" s="26" t="s">
        <v>706</v>
      </c>
      <c r="AI4" s="26" t="s">
        <v>706</v>
      </c>
      <c r="AJ4" s="26">
        <f>SUM(AJ5:AJ37)</f>
        <v>76</v>
      </c>
      <c r="AK4" s="27">
        <f>IFERROR(AJ38/AJ4,"NA")</f>
        <v>0.32894736842105265</v>
      </c>
      <c r="AL4" s="26" t="s">
        <v>755</v>
      </c>
      <c r="AM4" s="26" t="s">
        <v>735</v>
      </c>
      <c r="AN4" s="26" t="s">
        <v>706</v>
      </c>
      <c r="AP4" s="26" t="s">
        <v>706</v>
      </c>
      <c r="AQ4" s="26" t="s">
        <v>706</v>
      </c>
      <c r="AR4" s="26">
        <f>SUM(AR5:AR37)</f>
        <v>51</v>
      </c>
      <c r="AS4" s="27">
        <f>IFERROR(AR38/AR4,"NA")</f>
        <v>0.47058823529411764</v>
      </c>
      <c r="AT4" s="26" t="s">
        <v>755</v>
      </c>
      <c r="AU4" s="26" t="s">
        <v>741</v>
      </c>
      <c r="AV4" s="26" t="s">
        <v>706</v>
      </c>
      <c r="AX4" s="26" t="s">
        <v>706</v>
      </c>
      <c r="AY4" s="26" t="s">
        <v>706</v>
      </c>
      <c r="AZ4" s="26">
        <f>SUM(AZ5:AZ37)</f>
        <v>94</v>
      </c>
      <c r="BA4" s="26">
        <f>IFERROR(AZ38/AZ4,"NA")</f>
        <v>0.1702127659574468</v>
      </c>
      <c r="BB4" s="26" t="s">
        <v>756</v>
      </c>
      <c r="BC4" s="26" t="s">
        <v>736</v>
      </c>
      <c r="BD4" s="26" t="s">
        <v>706</v>
      </c>
      <c r="BF4" s="26" t="s">
        <v>706</v>
      </c>
      <c r="BG4" s="26" t="s">
        <v>706</v>
      </c>
      <c r="BH4" s="26">
        <f>SUM(BH5:BH37)</f>
        <v>106</v>
      </c>
      <c r="BI4" s="27">
        <f>IFERROR(BH38/BH4,"NA")</f>
        <v>6.6037735849056603E-2</v>
      </c>
      <c r="BJ4" s="26" t="s">
        <v>756</v>
      </c>
      <c r="BK4" s="26" t="s">
        <v>738</v>
      </c>
      <c r="BL4" s="26" t="s">
        <v>706</v>
      </c>
      <c r="BN4" s="26" t="s">
        <v>706</v>
      </c>
      <c r="BO4" s="26" t="s">
        <v>706</v>
      </c>
      <c r="BP4" s="26">
        <f>SUM(BP5:BP37)</f>
        <v>25</v>
      </c>
      <c r="BQ4" s="27">
        <f>IFERROR(BP38/BP4,"NA")</f>
        <v>0.48</v>
      </c>
      <c r="BR4" s="26" t="s">
        <v>756</v>
      </c>
      <c r="BS4" s="26" t="s">
        <v>739</v>
      </c>
      <c r="BT4" s="26" t="s">
        <v>706</v>
      </c>
      <c r="BV4" s="26" t="s">
        <v>706</v>
      </c>
      <c r="BW4" s="26" t="s">
        <v>706</v>
      </c>
      <c r="BX4" s="26">
        <f>SUM(BX5:BX37)</f>
        <v>53</v>
      </c>
      <c r="BY4" s="27">
        <f>IFERROR(BX38/BX4,"NA")</f>
        <v>0.37735849056603776</v>
      </c>
      <c r="BZ4" s="26" t="s">
        <v>756</v>
      </c>
      <c r="CA4" s="26" t="s">
        <v>740</v>
      </c>
      <c r="CB4" s="26" t="s">
        <v>706</v>
      </c>
      <c r="CD4" s="26" t="s">
        <v>706</v>
      </c>
      <c r="CE4" s="26" t="s">
        <v>706</v>
      </c>
      <c r="CF4" s="26">
        <f>Exposure_Path_analytics!D4</f>
        <v>782</v>
      </c>
      <c r="CG4" s="44">
        <f>SUM(D4,L4,T4,AB4,AJ4,AZ4,BH4,BP4,BX4,AR4)</f>
        <v>782</v>
      </c>
      <c r="CJ4" s="26" t="s">
        <v>706</v>
      </c>
      <c r="CK4" s="26">
        <f>SUM(D5:D37)</f>
        <v>15</v>
      </c>
      <c r="CL4" s="27">
        <f>IFERROR(SUM(D39:D71)/CK4,"NA")</f>
        <v>0.2</v>
      </c>
      <c r="CM4" s="27" t="s">
        <v>730</v>
      </c>
      <c r="CN4" s="27" t="s">
        <v>731</v>
      </c>
      <c r="CP4" s="26" t="s">
        <v>706</v>
      </c>
      <c r="CQ4" s="26">
        <f>SUM(L5:L37)</f>
        <v>11</v>
      </c>
      <c r="CR4" s="27">
        <f>IFERROR(SUM(L39:L71)/CQ4,"NA")</f>
        <v>0.54545454545454541</v>
      </c>
      <c r="CS4" s="27" t="s">
        <v>732</v>
      </c>
      <c r="CT4" s="27" t="s">
        <v>731</v>
      </c>
      <c r="CV4" s="26" t="s">
        <v>706</v>
      </c>
      <c r="CW4" s="26">
        <f>SUM(T5:T37)</f>
        <v>223</v>
      </c>
      <c r="CX4" s="27">
        <f>IFERROR(SUM(T39:T71)/CW4,"NA")</f>
        <v>0.43049327354260092</v>
      </c>
      <c r="CY4" s="27" t="s">
        <v>733</v>
      </c>
      <c r="CZ4" s="27" t="s">
        <v>731</v>
      </c>
      <c r="DB4" s="26" t="s">
        <v>706</v>
      </c>
      <c r="DC4" s="26">
        <f>SUM(AB5:AB37)</f>
        <v>128</v>
      </c>
      <c r="DD4" s="27">
        <f>IFERROR(SUM(AB39:AB71)/DC4,"NA")</f>
        <v>0.328125</v>
      </c>
      <c r="DE4" s="27" t="s">
        <v>734</v>
      </c>
      <c r="DF4" s="27" t="s">
        <v>731</v>
      </c>
      <c r="DH4" s="26" t="s">
        <v>706</v>
      </c>
      <c r="DI4" s="26">
        <f>SUM(AJ5:AJ37)</f>
        <v>76</v>
      </c>
      <c r="DJ4" s="27">
        <f>IFERROR(SUM(AJ39:AJ71)/DI4,"NA")</f>
        <v>0.32894736842105265</v>
      </c>
      <c r="DK4" s="27" t="s">
        <v>735</v>
      </c>
      <c r="DL4" s="27" t="s">
        <v>731</v>
      </c>
      <c r="DN4" s="26" t="s">
        <v>706</v>
      </c>
      <c r="DO4" s="40">
        <f>SUM(AR5:AR37)</f>
        <v>51</v>
      </c>
      <c r="DP4" s="27">
        <f>IFERROR(SUM(AR39:AR71)/DO4,"NA")</f>
        <v>0.47058823529411764</v>
      </c>
      <c r="DQ4" s="27" t="s">
        <v>741</v>
      </c>
      <c r="DR4" s="27" t="s">
        <v>731</v>
      </c>
      <c r="DT4" s="26" t="s">
        <v>706</v>
      </c>
      <c r="DU4" s="40">
        <f>SUM(AZ5:AZ37)</f>
        <v>94</v>
      </c>
      <c r="DV4" s="27">
        <f>IFERROR(SUM(AZ39:AZ71)/DU4,"NA")</f>
        <v>0.1702127659574468</v>
      </c>
      <c r="DW4" s="27" t="s">
        <v>736</v>
      </c>
      <c r="DX4" s="27" t="s">
        <v>737</v>
      </c>
      <c r="DZ4" s="26" t="s">
        <v>706</v>
      </c>
      <c r="EA4" s="40">
        <f>SUM(BH5:BH37)</f>
        <v>106</v>
      </c>
      <c r="EB4" s="27">
        <f>IFERROR(SUM(BH39:BH71)/EA4,"NA")</f>
        <v>6.6037735849056603E-2</v>
      </c>
      <c r="EC4" s="27" t="s">
        <v>738</v>
      </c>
      <c r="ED4" s="27" t="s">
        <v>737</v>
      </c>
      <c r="EF4" s="26" t="s">
        <v>706</v>
      </c>
      <c r="EG4" s="40">
        <f>SUM(BP5:BP37)</f>
        <v>25</v>
      </c>
      <c r="EH4" s="27">
        <f>IFERROR(SUM(BP39:BP71)/EG4,"NA")</f>
        <v>0.48</v>
      </c>
      <c r="EI4" s="27" t="s">
        <v>739</v>
      </c>
      <c r="EJ4" s="27" t="s">
        <v>737</v>
      </c>
      <c r="EL4" s="26" t="s">
        <v>706</v>
      </c>
      <c r="EM4" s="40">
        <f>SUM(BX5:BX37)</f>
        <v>53</v>
      </c>
      <c r="EN4" s="27">
        <f>IFERROR(SUM(BX39:BX71)/EM4,"NA")</f>
        <v>0.37735849056603776</v>
      </c>
      <c r="EO4" s="27" t="s">
        <v>740</v>
      </c>
      <c r="EP4" s="27" t="s">
        <v>737</v>
      </c>
      <c r="ER4" s="26" t="s">
        <v>706</v>
      </c>
      <c r="ES4" s="44">
        <f>Exposure_Path_analytics!AD4</f>
        <v>782</v>
      </c>
      <c r="ET4" s="50">
        <f>SUM(CK4,CW4,CQ4,DC4,DI4,DU4,EA4,EG4,EM4,DO4)</f>
        <v>782</v>
      </c>
    </row>
    <row r="5" spans="1:150">
      <c r="B5" s="24" t="s">
        <v>750</v>
      </c>
      <c r="C5" s="24" t="s">
        <v>321</v>
      </c>
      <c r="D5" s="24">
        <f>COUNTIFS(Database!N$2:N$783,$B$2,Database!W$2:W$783,C5)</f>
        <v>0</v>
      </c>
      <c r="E5" s="24" t="str">
        <f>IFERROR(D39/D5,"NA")</f>
        <v>NA</v>
      </c>
      <c r="F5" s="24" t="s">
        <v>755</v>
      </c>
      <c r="G5" s="24" t="s">
        <v>730</v>
      </c>
      <c r="H5" s="24" t="s">
        <v>706</v>
      </c>
      <c r="J5" s="24" t="s">
        <v>750</v>
      </c>
      <c r="K5" s="24" t="s">
        <v>321</v>
      </c>
      <c r="L5" s="24">
        <f>COUNTIFS(Database!N$2:N$783,$J$2,Database!W$2:W$783,K5)</f>
        <v>0</v>
      </c>
      <c r="M5" s="24" t="str">
        <f>IFERROR(L39/L5,"NA")</f>
        <v>NA</v>
      </c>
      <c r="N5" s="24" t="s">
        <v>755</v>
      </c>
      <c r="O5" s="24" t="s">
        <v>732</v>
      </c>
      <c r="P5" s="24" t="s">
        <v>706</v>
      </c>
      <c r="R5" s="24" t="s">
        <v>750</v>
      </c>
      <c r="S5" s="24" t="s">
        <v>321</v>
      </c>
      <c r="T5" s="24">
        <f>COUNTIFS(Database!N$2:N$783,$R$2,Database!W$2:W$783,S5)</f>
        <v>0</v>
      </c>
      <c r="U5" s="24" t="str">
        <f>IFERROR(T39/T5,"NA")</f>
        <v>NA</v>
      </c>
      <c r="V5" s="24" t="s">
        <v>755</v>
      </c>
      <c r="W5" s="24" t="s">
        <v>733</v>
      </c>
      <c r="X5" s="24" t="s">
        <v>706</v>
      </c>
      <c r="Z5" s="24" t="s">
        <v>750</v>
      </c>
      <c r="AA5" s="24" t="s">
        <v>321</v>
      </c>
      <c r="AB5" s="24">
        <f>COUNTIFS(Database!N$2:N$783,$Z$2,Database!W$2:W$783,AA5)</f>
        <v>0</v>
      </c>
      <c r="AC5" s="28" t="str">
        <f>IFERROR(AB39/AB5,"NA")</f>
        <v>NA</v>
      </c>
      <c r="AD5" s="24" t="s">
        <v>755</v>
      </c>
      <c r="AE5" s="24" t="s">
        <v>734</v>
      </c>
      <c r="AF5" s="24" t="s">
        <v>706</v>
      </c>
      <c r="AH5" s="24" t="s">
        <v>750</v>
      </c>
      <c r="AI5" s="24" t="s">
        <v>321</v>
      </c>
      <c r="AJ5" s="24">
        <f>COUNTIFS(Database!N$2:N$783,$AH$2,Database!W$2:W$783,AI5)</f>
        <v>0</v>
      </c>
      <c r="AK5" s="28" t="str">
        <f>IFERROR(AJ39/AJ5,"NA")</f>
        <v>NA</v>
      </c>
      <c r="AL5" s="24" t="s">
        <v>755</v>
      </c>
      <c r="AM5" s="24" t="s">
        <v>735</v>
      </c>
      <c r="AN5" s="24" t="s">
        <v>706</v>
      </c>
      <c r="AP5" s="24" t="s">
        <v>750</v>
      </c>
      <c r="AQ5" s="24" t="s">
        <v>321</v>
      </c>
      <c r="AR5" s="24">
        <f>COUNTIFS(Database!N$2:N$783,$AP$2,Database!W$2:W$783,AQ5)</f>
        <v>6</v>
      </c>
      <c r="AS5" s="28">
        <f>IFERROR(AR39/AR5,"NA")</f>
        <v>0.66666666666666663</v>
      </c>
      <c r="AT5" s="24" t="s">
        <v>755</v>
      </c>
      <c r="AU5" s="24" t="s">
        <v>741</v>
      </c>
      <c r="AV5" s="24" t="s">
        <v>706</v>
      </c>
      <c r="AX5" s="24" t="s">
        <v>750</v>
      </c>
      <c r="AY5" s="24" t="s">
        <v>321</v>
      </c>
      <c r="AZ5" s="24">
        <f>COUNTIFS(Database!N$2:N$783,$AX$2,Database!W$2:W$783,AY5)</f>
        <v>0</v>
      </c>
      <c r="BA5" s="24" t="str">
        <f>IFERROR(AZ39/AZ5,"NA")</f>
        <v>NA</v>
      </c>
      <c r="BB5" s="24" t="s">
        <v>756</v>
      </c>
      <c r="BC5" s="24" t="s">
        <v>736</v>
      </c>
      <c r="BD5" s="24" t="s">
        <v>706</v>
      </c>
      <c r="BF5" s="24" t="s">
        <v>750</v>
      </c>
      <c r="BG5" s="24" t="s">
        <v>321</v>
      </c>
      <c r="BH5" s="24">
        <f>COUNTIFS(Database!N$2:N$783,$BF$2,Database!W$2:W$783,BG5)</f>
        <v>0</v>
      </c>
      <c r="BI5" s="28" t="str">
        <f>IFERROR(BH39/BH5,"NA")</f>
        <v>NA</v>
      </c>
      <c r="BJ5" s="24" t="s">
        <v>756</v>
      </c>
      <c r="BK5" s="24" t="s">
        <v>738</v>
      </c>
      <c r="BL5" s="24" t="s">
        <v>706</v>
      </c>
      <c r="BN5" s="24" t="s">
        <v>750</v>
      </c>
      <c r="BO5" s="24" t="s">
        <v>321</v>
      </c>
      <c r="BP5" s="24">
        <f>COUNTIFS(Database!N$2:N$783,$BN$2,Database!W$2:W$783,BO5)</f>
        <v>0</v>
      </c>
      <c r="BQ5" s="28" t="str">
        <f>IFERROR(BP39/BP5,"NA")</f>
        <v>NA</v>
      </c>
      <c r="BR5" s="24" t="s">
        <v>756</v>
      </c>
      <c r="BS5" s="24" t="s">
        <v>739</v>
      </c>
      <c r="BT5" s="24" t="s">
        <v>706</v>
      </c>
      <c r="BV5" s="24" t="s">
        <v>750</v>
      </c>
      <c r="BW5" s="24" t="s">
        <v>321</v>
      </c>
      <c r="BX5" s="24">
        <f>COUNTIFS(Database!N$2:N$783,$BV$2,Database!W$2:W$783,BW5)</f>
        <v>0</v>
      </c>
      <c r="BY5" s="28" t="str">
        <f>IFERROR(BX39/BX5,"NA")</f>
        <v>NA</v>
      </c>
      <c r="BZ5" s="24" t="s">
        <v>756</v>
      </c>
      <c r="CA5" s="24" t="s">
        <v>740</v>
      </c>
      <c r="CB5" s="24" t="s">
        <v>706</v>
      </c>
      <c r="CD5" s="24" t="s">
        <v>750</v>
      </c>
      <c r="CE5" s="24" t="s">
        <v>321</v>
      </c>
      <c r="CF5" s="47">
        <f>Exposure_Path_analytics!D5</f>
        <v>6</v>
      </c>
      <c r="CG5" s="45">
        <f t="shared" ref="CG5:CG68" si="0">SUM(D5,L5,T5,AB5,AJ5,AZ5,BH5,BP5,BX5,AR5)</f>
        <v>6</v>
      </c>
      <c r="CJ5" s="24" t="s">
        <v>750</v>
      </c>
      <c r="CK5" s="24">
        <f>SUM(D5:D8)</f>
        <v>0</v>
      </c>
      <c r="CL5" s="28" t="str">
        <f>IFERROR(SUM(D39:D42)/CK5,"NA")</f>
        <v>NA</v>
      </c>
      <c r="CM5" s="28" t="s">
        <v>730</v>
      </c>
      <c r="CN5" s="28" t="s">
        <v>731</v>
      </c>
      <c r="CP5" s="24" t="s">
        <v>750</v>
      </c>
      <c r="CQ5" s="24">
        <f>SUM(L5:L8)</f>
        <v>2</v>
      </c>
      <c r="CR5" s="28">
        <f>IFERROR(SUM(L39:L42)/CQ5,"NA")</f>
        <v>1</v>
      </c>
      <c r="CS5" s="28" t="s">
        <v>732</v>
      </c>
      <c r="CT5" s="28" t="s">
        <v>731</v>
      </c>
      <c r="CV5" s="24" t="s">
        <v>750</v>
      </c>
      <c r="CW5" s="24">
        <f>SUM(T5:T8)</f>
        <v>18</v>
      </c>
      <c r="CX5" s="28">
        <f>IFERROR(SUM(T39:T42)/CW5,"NA")</f>
        <v>0.3888888888888889</v>
      </c>
      <c r="CY5" s="28" t="s">
        <v>733</v>
      </c>
      <c r="CZ5" s="28" t="s">
        <v>731</v>
      </c>
      <c r="DB5" s="24" t="s">
        <v>750</v>
      </c>
      <c r="DC5" s="24">
        <f>SUM(AB5:AB8)</f>
        <v>0</v>
      </c>
      <c r="DD5" s="28" t="str">
        <f>IFERROR(SUM(AB39:AB42)/DC5,"NA")</f>
        <v>NA</v>
      </c>
      <c r="DE5" s="28" t="s">
        <v>734</v>
      </c>
      <c r="DF5" s="28" t="s">
        <v>731</v>
      </c>
      <c r="DH5" s="24" t="s">
        <v>750</v>
      </c>
      <c r="DI5" s="24">
        <f>SUM(AJ5:AJ8)</f>
        <v>1</v>
      </c>
      <c r="DJ5" s="28">
        <f>IFERROR(SUM(AJ39:AJ42)/DI5,"NA")</f>
        <v>0</v>
      </c>
      <c r="DK5" s="28" t="s">
        <v>735</v>
      </c>
      <c r="DL5" s="28" t="s">
        <v>731</v>
      </c>
      <c r="DN5" s="24" t="s">
        <v>750</v>
      </c>
      <c r="DO5" s="30">
        <f>SUM(AR5:AR8)</f>
        <v>12</v>
      </c>
      <c r="DP5" s="28">
        <f>IFERROR(SUM(AR39:AR42)/DO5,"NA")</f>
        <v>0.66666666666666663</v>
      </c>
      <c r="DQ5" s="28" t="s">
        <v>741</v>
      </c>
      <c r="DR5" s="28" t="s">
        <v>731</v>
      </c>
      <c r="DT5" s="24" t="s">
        <v>750</v>
      </c>
      <c r="DU5" s="30">
        <f>SUM(AZ5:AZ8)</f>
        <v>8</v>
      </c>
      <c r="DV5" s="28">
        <f>IFERROR(SUM(AZ39:AZ42)/DU5,"NA")</f>
        <v>0.375</v>
      </c>
      <c r="DW5" s="28" t="s">
        <v>736</v>
      </c>
      <c r="DX5" s="28" t="s">
        <v>737</v>
      </c>
      <c r="DZ5" s="24" t="s">
        <v>750</v>
      </c>
      <c r="EA5" s="30">
        <f>SUM(BH5:BH8)</f>
        <v>29</v>
      </c>
      <c r="EB5" s="28">
        <f>IFERROR(SUM(BH39:BH42)/EA5,"NA")</f>
        <v>6.8965517241379309E-2</v>
      </c>
      <c r="EC5" s="28" t="s">
        <v>738</v>
      </c>
      <c r="ED5" s="28" t="s">
        <v>737</v>
      </c>
      <c r="EF5" s="24" t="s">
        <v>750</v>
      </c>
      <c r="EG5" s="30">
        <f>SUM(BP5:BP8)</f>
        <v>0</v>
      </c>
      <c r="EH5" s="28" t="str">
        <f>IFERROR(SUM(BP39:BP42)/EG5,"NA")</f>
        <v>NA</v>
      </c>
      <c r="EI5" s="28" t="s">
        <v>739</v>
      </c>
      <c r="EJ5" s="28" t="s">
        <v>737</v>
      </c>
      <c r="EL5" s="24" t="s">
        <v>750</v>
      </c>
      <c r="EM5" s="30">
        <f>SUM(BX5:BX8)</f>
        <v>2</v>
      </c>
      <c r="EN5" s="28">
        <f>IFERROR(SUM(BX39:BX42)/EM5,"NA")</f>
        <v>1</v>
      </c>
      <c r="EO5" s="28" t="s">
        <v>740</v>
      </c>
      <c r="EP5" s="28" t="s">
        <v>737</v>
      </c>
      <c r="ER5" s="24" t="s">
        <v>750</v>
      </c>
      <c r="ES5" s="45">
        <f>Exposure_Path_analytics!AD5</f>
        <v>72</v>
      </c>
      <c r="ET5" s="52">
        <f t="shared" ref="ET5:ET11" si="1">SUM(CK5,CW5,CQ5,DC5,DI5,DU5,EA5,EG5,EM5,DO5)</f>
        <v>72</v>
      </c>
    </row>
    <row r="6" spans="1:150">
      <c r="B6" s="24" t="s">
        <v>750</v>
      </c>
      <c r="C6" s="24" t="s">
        <v>320</v>
      </c>
      <c r="D6" s="24">
        <f>COUNTIFS(Database!N$2:N$783,$B$2,Database!W$2:W$783,C6)</f>
        <v>0</v>
      </c>
      <c r="E6" s="24" t="str">
        <f t="shared" ref="E6:E37" si="2">IFERROR(D40/D6,"NA")</f>
        <v>NA</v>
      </c>
      <c r="F6" s="24" t="s">
        <v>755</v>
      </c>
      <c r="G6" s="24" t="s">
        <v>730</v>
      </c>
      <c r="H6" s="24" t="s">
        <v>706</v>
      </c>
      <c r="J6" s="24" t="s">
        <v>750</v>
      </c>
      <c r="K6" s="24" t="s">
        <v>320</v>
      </c>
      <c r="L6" s="24">
        <f>COUNTIFS(Database!N$2:N$783,$J$2,Database!W$2:W$783,K6)</f>
        <v>0</v>
      </c>
      <c r="M6" s="24" t="str">
        <f t="shared" ref="M6:M37" si="3">IFERROR(L40/L6,"NA")</f>
        <v>NA</v>
      </c>
      <c r="N6" s="24" t="s">
        <v>755</v>
      </c>
      <c r="O6" s="24" t="s">
        <v>732</v>
      </c>
      <c r="P6" s="24" t="s">
        <v>706</v>
      </c>
      <c r="R6" s="24" t="s">
        <v>750</v>
      </c>
      <c r="S6" s="24" t="s">
        <v>320</v>
      </c>
      <c r="T6" s="24">
        <f>COUNTIFS(Database!N$2:N$783,$R$2,Database!W$2:W$783,S6)</f>
        <v>12</v>
      </c>
      <c r="U6" s="24">
        <f t="shared" ref="U6:U37" si="4">IFERROR(T40/T6,"NA")</f>
        <v>0.25</v>
      </c>
      <c r="V6" s="24" t="s">
        <v>755</v>
      </c>
      <c r="W6" s="24" t="s">
        <v>733</v>
      </c>
      <c r="X6" s="24" t="s">
        <v>706</v>
      </c>
      <c r="Z6" s="24" t="s">
        <v>750</v>
      </c>
      <c r="AA6" s="24" t="s">
        <v>320</v>
      </c>
      <c r="AB6" s="24">
        <f>COUNTIFS(Database!N$2:N$783,$Z$2,Database!W$2:W$783,AA6)</f>
        <v>0</v>
      </c>
      <c r="AC6" s="28" t="str">
        <f t="shared" ref="AC6:AC9" si="5">IFERROR(AB40/AB6,"NA")</f>
        <v>NA</v>
      </c>
      <c r="AD6" s="24" t="s">
        <v>755</v>
      </c>
      <c r="AE6" s="24" t="s">
        <v>734</v>
      </c>
      <c r="AF6" s="24" t="s">
        <v>706</v>
      </c>
      <c r="AH6" s="24" t="s">
        <v>750</v>
      </c>
      <c r="AI6" s="24" t="s">
        <v>320</v>
      </c>
      <c r="AJ6" s="24">
        <f>COUNTIFS(Database!N$2:N$783,$AH$2,Database!W$2:W$783,AI6)</f>
        <v>1</v>
      </c>
      <c r="AK6" s="28">
        <f t="shared" ref="AK6:AK37" si="6">IFERROR(AJ40/AJ6,"NA")</f>
        <v>0</v>
      </c>
      <c r="AL6" s="24" t="s">
        <v>755</v>
      </c>
      <c r="AM6" s="24" t="s">
        <v>735</v>
      </c>
      <c r="AN6" s="24" t="s">
        <v>706</v>
      </c>
      <c r="AP6" s="24" t="s">
        <v>750</v>
      </c>
      <c r="AQ6" s="24" t="s">
        <v>320</v>
      </c>
      <c r="AR6" s="24">
        <f>COUNTIFS(Database!N$2:N$783,$AP$2,Database!W$2:W$783,AQ6)</f>
        <v>6</v>
      </c>
      <c r="AS6" s="28">
        <f>IFERROR(AR40/AR6,"NA")</f>
        <v>0.66666666666666663</v>
      </c>
      <c r="AT6" s="24" t="s">
        <v>755</v>
      </c>
      <c r="AU6" s="24" t="s">
        <v>741</v>
      </c>
      <c r="AV6" s="24" t="s">
        <v>706</v>
      </c>
      <c r="AX6" s="24" t="s">
        <v>750</v>
      </c>
      <c r="AY6" s="24" t="s">
        <v>320</v>
      </c>
      <c r="AZ6" s="24">
        <f>COUNTIFS(Database!N$2:N$783,$AX$2,Database!W$2:W$783,AY6)</f>
        <v>0</v>
      </c>
      <c r="BA6" s="24" t="str">
        <f>IFERROR(AZ40/AZ6,"NA")</f>
        <v>NA</v>
      </c>
      <c r="BB6" s="24" t="s">
        <v>756</v>
      </c>
      <c r="BC6" s="24" t="s">
        <v>736</v>
      </c>
      <c r="BD6" s="24" t="s">
        <v>706</v>
      </c>
      <c r="BF6" s="24" t="s">
        <v>750</v>
      </c>
      <c r="BG6" s="24" t="s">
        <v>320</v>
      </c>
      <c r="BH6" s="24">
        <f>COUNTIFS(Database!N$2:N$783,$BF$2,Database!W$2:W$783,BG6)</f>
        <v>15</v>
      </c>
      <c r="BI6" s="28">
        <f t="shared" ref="BI6:BI37" si="7">IFERROR(BH40/BH6,"NA")</f>
        <v>0.13333333333333333</v>
      </c>
      <c r="BJ6" s="24" t="s">
        <v>756</v>
      </c>
      <c r="BK6" s="24" t="s">
        <v>738</v>
      </c>
      <c r="BL6" s="24" t="s">
        <v>706</v>
      </c>
      <c r="BN6" s="24" t="s">
        <v>750</v>
      </c>
      <c r="BO6" s="24" t="s">
        <v>320</v>
      </c>
      <c r="BP6" s="24">
        <f>COUNTIFS(Database!N$2:N$783,$BN$2,Database!W$2:W$783,BO6)</f>
        <v>0</v>
      </c>
      <c r="BQ6" s="28" t="str">
        <f t="shared" ref="BQ6:BQ37" si="8">IFERROR(BP40/BP6,"NA")</f>
        <v>NA</v>
      </c>
      <c r="BR6" s="24" t="s">
        <v>756</v>
      </c>
      <c r="BS6" s="24" t="s">
        <v>739</v>
      </c>
      <c r="BT6" s="24" t="s">
        <v>706</v>
      </c>
      <c r="BV6" s="24" t="s">
        <v>750</v>
      </c>
      <c r="BW6" s="24" t="s">
        <v>320</v>
      </c>
      <c r="BX6" s="24">
        <f>COUNTIFS(Database!N$2:N$783,$BV$2,Database!W$2:W$783,BW6)</f>
        <v>2</v>
      </c>
      <c r="BY6" s="28">
        <f t="shared" ref="BY6:BY37" si="9">IFERROR(BX40/BX6,"NA")</f>
        <v>1</v>
      </c>
      <c r="BZ6" s="24" t="s">
        <v>756</v>
      </c>
      <c r="CA6" s="24" t="s">
        <v>740</v>
      </c>
      <c r="CB6" s="24" t="s">
        <v>706</v>
      </c>
      <c r="CD6" s="24" t="s">
        <v>750</v>
      </c>
      <c r="CE6" s="24" t="s">
        <v>320</v>
      </c>
      <c r="CF6" s="47">
        <f>Exposure_Path_analytics!D6</f>
        <v>36</v>
      </c>
      <c r="CG6" s="45">
        <f t="shared" si="0"/>
        <v>36</v>
      </c>
      <c r="CJ6" s="23" t="s">
        <v>751</v>
      </c>
      <c r="CK6" s="23">
        <f>SUM(D9:D15)</f>
        <v>6</v>
      </c>
      <c r="CL6" s="29">
        <f>IFERROR(SUM(D43:D49)/CK6,"NA")</f>
        <v>0.5</v>
      </c>
      <c r="CM6" s="29" t="s">
        <v>730</v>
      </c>
      <c r="CN6" s="29" t="s">
        <v>731</v>
      </c>
      <c r="CP6" s="23" t="s">
        <v>751</v>
      </c>
      <c r="CQ6" s="23">
        <f>SUM(L9:L15)</f>
        <v>0</v>
      </c>
      <c r="CR6" s="29" t="str">
        <f>IFERROR(SUM(L43:L49)/CQ6,"NA")</f>
        <v>NA</v>
      </c>
      <c r="CS6" s="29" t="s">
        <v>732</v>
      </c>
      <c r="CT6" s="29" t="s">
        <v>731</v>
      </c>
      <c r="CV6" s="23" t="s">
        <v>751</v>
      </c>
      <c r="CW6" s="23">
        <f>SUM(T9:T15)</f>
        <v>24</v>
      </c>
      <c r="CX6" s="29">
        <f>IFERROR(SUM(T43:T49)/CW6,"NA")</f>
        <v>0.75</v>
      </c>
      <c r="CY6" s="29" t="s">
        <v>733</v>
      </c>
      <c r="CZ6" s="29" t="s">
        <v>731</v>
      </c>
      <c r="DB6" s="23" t="s">
        <v>751</v>
      </c>
      <c r="DC6" s="23">
        <f>SUM(AB9:AB15)</f>
        <v>16</v>
      </c>
      <c r="DD6" s="29">
        <f>IFERROR(SUM(AB43:AB49)/DC6,"NA")</f>
        <v>0.375</v>
      </c>
      <c r="DE6" s="29" t="s">
        <v>734</v>
      </c>
      <c r="DF6" s="29" t="s">
        <v>731</v>
      </c>
      <c r="DH6" s="23" t="s">
        <v>751</v>
      </c>
      <c r="DI6" s="23">
        <f>SUM(AJ9:AJ15)</f>
        <v>9</v>
      </c>
      <c r="DJ6" s="29">
        <f>IFERROR(SUM(AJ43:AJ49)/DI6,"NA")</f>
        <v>0.55555555555555558</v>
      </c>
      <c r="DK6" s="29" t="s">
        <v>735</v>
      </c>
      <c r="DL6" s="29" t="s">
        <v>731</v>
      </c>
      <c r="DN6" s="23" t="s">
        <v>751</v>
      </c>
      <c r="DO6" s="31">
        <f>SUM(AR9:AR15)</f>
        <v>14</v>
      </c>
      <c r="DP6" s="29">
        <f>IFERROR(SUM(AR43:AR49)/DO6,"NA")</f>
        <v>0.6428571428571429</v>
      </c>
      <c r="DQ6" s="29" t="s">
        <v>741</v>
      </c>
      <c r="DR6" s="29" t="s">
        <v>731</v>
      </c>
      <c r="DT6" s="23" t="s">
        <v>751</v>
      </c>
      <c r="DU6" s="31">
        <f>SUM(AZ9:AZ15)</f>
        <v>8</v>
      </c>
      <c r="DV6" s="29">
        <f>IFERROR(SUM(AZ43:AZ49)/DU6,"NA")</f>
        <v>0</v>
      </c>
      <c r="DW6" s="29" t="s">
        <v>736</v>
      </c>
      <c r="DX6" s="29" t="s">
        <v>737</v>
      </c>
      <c r="DZ6" s="23" t="s">
        <v>751</v>
      </c>
      <c r="EA6" s="31">
        <f>SUM(BH9:BH15)</f>
        <v>0</v>
      </c>
      <c r="EB6" s="29" t="str">
        <f>IFERROR(SUM(BH43:BH49)/EA6,"NA")</f>
        <v>NA</v>
      </c>
      <c r="EC6" s="29" t="s">
        <v>738</v>
      </c>
      <c r="ED6" s="29" t="s">
        <v>737</v>
      </c>
      <c r="EF6" s="23" t="s">
        <v>751</v>
      </c>
      <c r="EG6" s="31">
        <f>SUM(BP9:BP15)</f>
        <v>6</v>
      </c>
      <c r="EH6" s="29">
        <f>IFERROR(SUM(BP43:BP49)/EG6,"NA")</f>
        <v>1</v>
      </c>
      <c r="EI6" s="29" t="s">
        <v>739</v>
      </c>
      <c r="EJ6" s="29" t="s">
        <v>737</v>
      </c>
      <c r="EL6" s="23" t="s">
        <v>751</v>
      </c>
      <c r="EM6" s="31">
        <f>SUM(BX9:BX15)</f>
        <v>17</v>
      </c>
      <c r="EN6" s="29">
        <f>IFERROR(SUM(BX43:BX49)/EM6,"NA")</f>
        <v>0.58823529411764708</v>
      </c>
      <c r="EO6" s="29" t="s">
        <v>740</v>
      </c>
      <c r="EP6" s="29" t="s">
        <v>737</v>
      </c>
      <c r="ER6" s="23" t="s">
        <v>751</v>
      </c>
      <c r="ES6" s="46">
        <f>Exposure_Path_analytics!AD6</f>
        <v>100</v>
      </c>
      <c r="ET6" s="54">
        <f t="shared" si="1"/>
        <v>100</v>
      </c>
    </row>
    <row r="7" spans="1:150">
      <c r="B7" s="24" t="s">
        <v>750</v>
      </c>
      <c r="C7" s="24" t="s">
        <v>319</v>
      </c>
      <c r="D7" s="24">
        <f>COUNTIFS(Database!N$2:N$783,$B$2,Database!W$2:W$783,C7)</f>
        <v>0</v>
      </c>
      <c r="E7" s="24" t="str">
        <f t="shared" si="2"/>
        <v>NA</v>
      </c>
      <c r="F7" s="24" t="s">
        <v>755</v>
      </c>
      <c r="G7" s="24" t="s">
        <v>730</v>
      </c>
      <c r="H7" s="24" t="s">
        <v>706</v>
      </c>
      <c r="J7" s="24" t="s">
        <v>750</v>
      </c>
      <c r="K7" s="24" t="s">
        <v>319</v>
      </c>
      <c r="L7" s="24">
        <f>COUNTIFS(Database!N$2:N$783,$J$2,Database!W$2:W$783,K7)</f>
        <v>0</v>
      </c>
      <c r="M7" s="24" t="str">
        <f t="shared" si="3"/>
        <v>NA</v>
      </c>
      <c r="N7" s="24" t="s">
        <v>755</v>
      </c>
      <c r="O7" s="24" t="s">
        <v>732</v>
      </c>
      <c r="P7" s="24" t="s">
        <v>706</v>
      </c>
      <c r="R7" s="24" t="s">
        <v>750</v>
      </c>
      <c r="S7" s="24" t="s">
        <v>319</v>
      </c>
      <c r="T7" s="24">
        <f>COUNTIFS(Database!N$2:N$783,$R$2,Database!W$2:W$783,S7)</f>
        <v>4</v>
      </c>
      <c r="U7" s="24">
        <f t="shared" si="4"/>
        <v>0.5</v>
      </c>
      <c r="V7" s="24" t="s">
        <v>755</v>
      </c>
      <c r="W7" s="24" t="s">
        <v>733</v>
      </c>
      <c r="X7" s="24" t="s">
        <v>706</v>
      </c>
      <c r="Z7" s="24" t="s">
        <v>750</v>
      </c>
      <c r="AA7" s="24" t="s">
        <v>319</v>
      </c>
      <c r="AB7" s="24">
        <f>COUNTIFS(Database!N$2:N$783,$Z$2,Database!W$2:W$783,AA7)</f>
        <v>0</v>
      </c>
      <c r="AC7" s="28" t="str">
        <f t="shared" si="5"/>
        <v>NA</v>
      </c>
      <c r="AD7" s="24" t="s">
        <v>755</v>
      </c>
      <c r="AE7" s="24" t="s">
        <v>734</v>
      </c>
      <c r="AF7" s="24" t="s">
        <v>706</v>
      </c>
      <c r="AH7" s="24" t="s">
        <v>750</v>
      </c>
      <c r="AI7" s="24" t="s">
        <v>319</v>
      </c>
      <c r="AJ7" s="24">
        <f>COUNTIFS(Database!N$2:N$783,$AH$2,Database!W$2:W$783,AI7)</f>
        <v>0</v>
      </c>
      <c r="AK7" s="28" t="str">
        <f t="shared" si="6"/>
        <v>NA</v>
      </c>
      <c r="AL7" s="24" t="s">
        <v>755</v>
      </c>
      <c r="AM7" s="24" t="s">
        <v>735</v>
      </c>
      <c r="AN7" s="24" t="s">
        <v>706</v>
      </c>
      <c r="AP7" s="24" t="s">
        <v>750</v>
      </c>
      <c r="AQ7" s="24" t="s">
        <v>319</v>
      </c>
      <c r="AR7" s="24">
        <f>COUNTIFS(Database!N$2:N$783,$AP$2,Database!W$2:W$783,AQ7)</f>
        <v>0</v>
      </c>
      <c r="AS7" s="28" t="str">
        <f t="shared" ref="AS7:AS37" si="10">IFERROR(AR41/AR7,"NA")</f>
        <v>NA</v>
      </c>
      <c r="AT7" s="24" t="s">
        <v>755</v>
      </c>
      <c r="AU7" s="24" t="s">
        <v>741</v>
      </c>
      <c r="AV7" s="24" t="s">
        <v>706</v>
      </c>
      <c r="AX7" s="24" t="s">
        <v>750</v>
      </c>
      <c r="AY7" s="24" t="s">
        <v>319</v>
      </c>
      <c r="AZ7" s="24">
        <f>COUNTIFS(Database!N$2:N$783,$AX$2,Database!W$2:W$783,AY7)</f>
        <v>8</v>
      </c>
      <c r="BA7" s="24">
        <f t="shared" ref="BA7:BA37" si="11">IFERROR(AZ41/AZ7,"NA")</f>
        <v>0.375</v>
      </c>
      <c r="BB7" s="24" t="s">
        <v>756</v>
      </c>
      <c r="BC7" s="24" t="s">
        <v>736</v>
      </c>
      <c r="BD7" s="24" t="s">
        <v>706</v>
      </c>
      <c r="BF7" s="24" t="s">
        <v>750</v>
      </c>
      <c r="BG7" s="24" t="s">
        <v>319</v>
      </c>
      <c r="BH7" s="24">
        <f>COUNTIFS(Database!N$2:N$783,$BF$2,Database!W$2:W$783,BG7)</f>
        <v>14</v>
      </c>
      <c r="BI7" s="28">
        <f t="shared" si="7"/>
        <v>0</v>
      </c>
      <c r="BJ7" s="24" t="s">
        <v>756</v>
      </c>
      <c r="BK7" s="24" t="s">
        <v>738</v>
      </c>
      <c r="BL7" s="24" t="s">
        <v>706</v>
      </c>
      <c r="BN7" s="24" t="s">
        <v>750</v>
      </c>
      <c r="BO7" s="24" t="s">
        <v>319</v>
      </c>
      <c r="BP7" s="24">
        <f>COUNTIFS(Database!N$2:N$783,$BN$2,Database!W$2:W$783,BO7)</f>
        <v>0</v>
      </c>
      <c r="BQ7" s="28" t="str">
        <f t="shared" si="8"/>
        <v>NA</v>
      </c>
      <c r="BR7" s="24" t="s">
        <v>756</v>
      </c>
      <c r="BS7" s="24" t="s">
        <v>739</v>
      </c>
      <c r="BT7" s="24" t="s">
        <v>706</v>
      </c>
      <c r="BV7" s="24" t="s">
        <v>750</v>
      </c>
      <c r="BW7" s="24" t="s">
        <v>319</v>
      </c>
      <c r="BX7" s="24">
        <f>COUNTIFS(Database!N$2:N$783,$BV$2,Database!W$2:W$783,BW7)</f>
        <v>0</v>
      </c>
      <c r="BY7" s="28" t="str">
        <f t="shared" si="9"/>
        <v>NA</v>
      </c>
      <c r="BZ7" s="24" t="s">
        <v>756</v>
      </c>
      <c r="CA7" s="24" t="s">
        <v>740</v>
      </c>
      <c r="CB7" s="24" t="s">
        <v>706</v>
      </c>
      <c r="CD7" s="24" t="s">
        <v>750</v>
      </c>
      <c r="CE7" s="24" t="s">
        <v>319</v>
      </c>
      <c r="CF7" s="47">
        <f>Exposure_Path_analytics!D7</f>
        <v>26</v>
      </c>
      <c r="CG7" s="45">
        <f t="shared" si="0"/>
        <v>26</v>
      </c>
      <c r="CJ7" s="24" t="s">
        <v>752</v>
      </c>
      <c r="CK7" s="24">
        <f>SUM(D16:D19)</f>
        <v>0</v>
      </c>
      <c r="CL7" s="28" t="str">
        <f>IFERROR(SUM(D50:D53)/CK7,"NA")</f>
        <v>NA</v>
      </c>
      <c r="CM7" s="28" t="s">
        <v>730</v>
      </c>
      <c r="CN7" s="28" t="s">
        <v>731</v>
      </c>
      <c r="CP7" s="24" t="s">
        <v>752</v>
      </c>
      <c r="CQ7" s="24">
        <f>SUM(L16:L19)</f>
        <v>0</v>
      </c>
      <c r="CR7" s="28" t="str">
        <f>IFERROR(SUM(L50:L53)/CQ7,"NA")</f>
        <v>NA</v>
      </c>
      <c r="CS7" s="28" t="s">
        <v>732</v>
      </c>
      <c r="CT7" s="28" t="s">
        <v>731</v>
      </c>
      <c r="CV7" s="24" t="s">
        <v>752</v>
      </c>
      <c r="CW7" s="24">
        <f>SUM(T16:T19)</f>
        <v>6</v>
      </c>
      <c r="CX7" s="28">
        <f>IFERROR(SUM(T50:T53)/CW7,"NA")</f>
        <v>0.16666666666666666</v>
      </c>
      <c r="CY7" s="28" t="s">
        <v>733</v>
      </c>
      <c r="CZ7" s="28" t="s">
        <v>731</v>
      </c>
      <c r="DB7" s="24" t="s">
        <v>752</v>
      </c>
      <c r="DC7" s="24">
        <f>SUM(AB16:AB19)</f>
        <v>0</v>
      </c>
      <c r="DD7" s="28" t="str">
        <f>IFERROR(SUM(AB50:AB53)/DC7,"NA")</f>
        <v>NA</v>
      </c>
      <c r="DE7" s="28" t="s">
        <v>734</v>
      </c>
      <c r="DF7" s="28" t="s">
        <v>731</v>
      </c>
      <c r="DH7" s="24" t="s">
        <v>752</v>
      </c>
      <c r="DI7" s="24">
        <f>SUM(AJ16:AJ19)</f>
        <v>6</v>
      </c>
      <c r="DJ7" s="28">
        <f>IFERROR(SUM(AJ50:AJ53)/DI7,"NA")</f>
        <v>0.5</v>
      </c>
      <c r="DK7" s="28" t="s">
        <v>735</v>
      </c>
      <c r="DL7" s="28" t="s">
        <v>731</v>
      </c>
      <c r="DN7" s="24" t="s">
        <v>752</v>
      </c>
      <c r="DO7" s="30">
        <f>SUM(AR16:AR19)</f>
        <v>0</v>
      </c>
      <c r="DP7" s="28" t="str">
        <f>IFERROR(SUM(AR50:AR53)/DO7,"NA")</f>
        <v>NA</v>
      </c>
      <c r="DQ7" s="28" t="s">
        <v>741</v>
      </c>
      <c r="DR7" s="28" t="s">
        <v>731</v>
      </c>
      <c r="DT7" s="24" t="s">
        <v>752</v>
      </c>
      <c r="DU7" s="30">
        <f>SUM(AZ16:AZ19)</f>
        <v>12</v>
      </c>
      <c r="DV7" s="28">
        <f>IFERROR(SUM(AZ50:AZ53)/DU7,"NA")</f>
        <v>8.3333333333333329E-2</v>
      </c>
      <c r="DW7" s="28" t="s">
        <v>736</v>
      </c>
      <c r="DX7" s="28" t="s">
        <v>737</v>
      </c>
      <c r="DZ7" s="24" t="s">
        <v>752</v>
      </c>
      <c r="EA7" s="30">
        <f>SUM(BH16:BH19)</f>
        <v>0</v>
      </c>
      <c r="EB7" s="28" t="str">
        <f>IFERROR(SUM(BH50:BH53)/EA7,"NA")</f>
        <v>NA</v>
      </c>
      <c r="EC7" s="28" t="s">
        <v>738</v>
      </c>
      <c r="ED7" s="28" t="s">
        <v>737</v>
      </c>
      <c r="EF7" s="24" t="s">
        <v>752</v>
      </c>
      <c r="EG7" s="30">
        <f>SUM(BP16:BP19)</f>
        <v>0</v>
      </c>
      <c r="EH7" s="28" t="str">
        <f>IFERROR(SUM(BP50:BP53)/EG7,"NA")</f>
        <v>NA</v>
      </c>
      <c r="EI7" s="28" t="s">
        <v>739</v>
      </c>
      <c r="EJ7" s="28" t="s">
        <v>737</v>
      </c>
      <c r="EL7" s="24" t="s">
        <v>752</v>
      </c>
      <c r="EM7" s="30">
        <f>SUM(BX16:BX19)</f>
        <v>0</v>
      </c>
      <c r="EN7" s="28" t="str">
        <f>IFERROR(SUM(BX50:BX53)/EM7,"NA")</f>
        <v>NA</v>
      </c>
      <c r="EO7" s="28" t="s">
        <v>740</v>
      </c>
      <c r="EP7" s="28" t="s">
        <v>737</v>
      </c>
      <c r="ER7" s="24" t="s">
        <v>752</v>
      </c>
      <c r="ES7" s="45">
        <f>Exposure_Path_analytics!AD7</f>
        <v>24</v>
      </c>
      <c r="ET7" s="52">
        <f t="shared" si="1"/>
        <v>24</v>
      </c>
    </row>
    <row r="8" spans="1:150">
      <c r="B8" s="24" t="s">
        <v>750</v>
      </c>
      <c r="C8" s="24" t="s">
        <v>322</v>
      </c>
      <c r="D8" s="24">
        <f>COUNTIFS(Database!N$2:N$783,$B$2,Database!W$2:W$783,C8)</f>
        <v>0</v>
      </c>
      <c r="E8" s="24" t="str">
        <f t="shared" si="2"/>
        <v>NA</v>
      </c>
      <c r="F8" s="24" t="s">
        <v>755</v>
      </c>
      <c r="G8" s="24" t="s">
        <v>730</v>
      </c>
      <c r="H8" s="24" t="s">
        <v>706</v>
      </c>
      <c r="J8" s="24" t="s">
        <v>750</v>
      </c>
      <c r="K8" s="24" t="s">
        <v>322</v>
      </c>
      <c r="L8" s="24">
        <f>COUNTIFS(Database!N$2:N$783,$J$2,Database!W$2:W$783,K8)</f>
        <v>2</v>
      </c>
      <c r="M8" s="24">
        <f t="shared" si="3"/>
        <v>1</v>
      </c>
      <c r="N8" s="24" t="s">
        <v>755</v>
      </c>
      <c r="O8" s="24" t="s">
        <v>732</v>
      </c>
      <c r="P8" s="24" t="s">
        <v>706</v>
      </c>
      <c r="R8" s="24" t="s">
        <v>750</v>
      </c>
      <c r="S8" s="24" t="s">
        <v>322</v>
      </c>
      <c r="T8" s="24">
        <f>COUNTIFS(Database!N$2:N$783,$R$2,Database!W$2:W$783,S8)</f>
        <v>2</v>
      </c>
      <c r="U8" s="24">
        <f t="shared" si="4"/>
        <v>1</v>
      </c>
      <c r="V8" s="24" t="s">
        <v>755</v>
      </c>
      <c r="W8" s="24" t="s">
        <v>733</v>
      </c>
      <c r="X8" s="24" t="s">
        <v>706</v>
      </c>
      <c r="Z8" s="24" t="s">
        <v>750</v>
      </c>
      <c r="AA8" s="24" t="s">
        <v>322</v>
      </c>
      <c r="AB8" s="24">
        <f>COUNTIFS(Database!N$2:N$783,$Z$2,Database!W$2:W$783,AA8)</f>
        <v>0</v>
      </c>
      <c r="AC8" s="28" t="str">
        <f t="shared" si="5"/>
        <v>NA</v>
      </c>
      <c r="AD8" s="24" t="s">
        <v>755</v>
      </c>
      <c r="AE8" s="24" t="s">
        <v>734</v>
      </c>
      <c r="AF8" s="24" t="s">
        <v>706</v>
      </c>
      <c r="AH8" s="24" t="s">
        <v>750</v>
      </c>
      <c r="AI8" s="24" t="s">
        <v>322</v>
      </c>
      <c r="AJ8" s="24">
        <f>COUNTIFS(Database!N$2:N$783,$AH$2,Database!W$2:W$783,AI8)</f>
        <v>0</v>
      </c>
      <c r="AK8" s="28" t="str">
        <f t="shared" si="6"/>
        <v>NA</v>
      </c>
      <c r="AL8" s="24" t="s">
        <v>755</v>
      </c>
      <c r="AM8" s="24" t="s">
        <v>735</v>
      </c>
      <c r="AN8" s="24" t="s">
        <v>706</v>
      </c>
      <c r="AP8" s="24" t="s">
        <v>750</v>
      </c>
      <c r="AQ8" s="24" t="s">
        <v>322</v>
      </c>
      <c r="AR8" s="24">
        <f>COUNTIFS(Database!N$2:N$783,$AP$2,Database!W$2:W$783,AQ8)</f>
        <v>0</v>
      </c>
      <c r="AS8" s="28" t="str">
        <f t="shared" si="10"/>
        <v>NA</v>
      </c>
      <c r="AT8" s="24" t="s">
        <v>755</v>
      </c>
      <c r="AU8" s="24" t="s">
        <v>741</v>
      </c>
      <c r="AV8" s="24" t="s">
        <v>706</v>
      </c>
      <c r="AX8" s="24" t="s">
        <v>750</v>
      </c>
      <c r="AY8" s="24" t="s">
        <v>322</v>
      </c>
      <c r="AZ8" s="24">
        <f>COUNTIFS(Database!N$2:N$783,$AX$2,Database!W$2:W$783,AY8)</f>
        <v>0</v>
      </c>
      <c r="BA8" s="24" t="str">
        <f t="shared" si="11"/>
        <v>NA</v>
      </c>
      <c r="BB8" s="24" t="s">
        <v>756</v>
      </c>
      <c r="BC8" s="24" t="s">
        <v>736</v>
      </c>
      <c r="BD8" s="24" t="s">
        <v>706</v>
      </c>
      <c r="BF8" s="24" t="s">
        <v>750</v>
      </c>
      <c r="BG8" s="24" t="s">
        <v>322</v>
      </c>
      <c r="BH8" s="24">
        <f>COUNTIFS(Database!N$2:N$783,$BF$2,Database!W$2:W$783,BG8)</f>
        <v>0</v>
      </c>
      <c r="BI8" s="28" t="str">
        <f t="shared" si="7"/>
        <v>NA</v>
      </c>
      <c r="BJ8" s="24" t="s">
        <v>756</v>
      </c>
      <c r="BK8" s="24" t="s">
        <v>738</v>
      </c>
      <c r="BL8" s="24" t="s">
        <v>706</v>
      </c>
      <c r="BN8" s="24" t="s">
        <v>750</v>
      </c>
      <c r="BO8" s="24" t="s">
        <v>322</v>
      </c>
      <c r="BP8" s="24">
        <f>COUNTIFS(Database!N$2:N$783,$BN$2,Database!W$2:W$783,BO8)</f>
        <v>0</v>
      </c>
      <c r="BQ8" s="28" t="str">
        <f t="shared" si="8"/>
        <v>NA</v>
      </c>
      <c r="BR8" s="24" t="s">
        <v>756</v>
      </c>
      <c r="BS8" s="24" t="s">
        <v>739</v>
      </c>
      <c r="BT8" s="24" t="s">
        <v>706</v>
      </c>
      <c r="BV8" s="24" t="s">
        <v>750</v>
      </c>
      <c r="BW8" s="24" t="s">
        <v>322</v>
      </c>
      <c r="BX8" s="24">
        <f>COUNTIFS(Database!N$2:N$783,$BV$2,Database!W$2:W$783,BW8)</f>
        <v>0</v>
      </c>
      <c r="BY8" s="28" t="str">
        <f t="shared" si="9"/>
        <v>NA</v>
      </c>
      <c r="BZ8" s="24" t="s">
        <v>756</v>
      </c>
      <c r="CA8" s="24" t="s">
        <v>740</v>
      </c>
      <c r="CB8" s="24" t="s">
        <v>706</v>
      </c>
      <c r="CD8" s="24" t="s">
        <v>750</v>
      </c>
      <c r="CE8" s="24" t="s">
        <v>322</v>
      </c>
      <c r="CF8" s="47">
        <f>Exposure_Path_analytics!D8</f>
        <v>4</v>
      </c>
      <c r="CG8" s="45">
        <f t="shared" si="0"/>
        <v>4</v>
      </c>
      <c r="CJ8" s="23" t="s">
        <v>315</v>
      </c>
      <c r="CK8" s="23">
        <f>SUM(D20:D24)</f>
        <v>9</v>
      </c>
      <c r="CL8" s="29">
        <f>IFERROR(SUM(D54:D58)/CK8,"NA")</f>
        <v>0</v>
      </c>
      <c r="CM8" s="29" t="s">
        <v>730</v>
      </c>
      <c r="CN8" s="29" t="s">
        <v>731</v>
      </c>
      <c r="CP8" s="23" t="s">
        <v>315</v>
      </c>
      <c r="CQ8" s="23">
        <f>SUM(L20:L24)</f>
        <v>5</v>
      </c>
      <c r="CR8" s="29">
        <f>IFERROR(SUM(L54:L58)/CQ8,"NA")</f>
        <v>0</v>
      </c>
      <c r="CS8" s="29" t="s">
        <v>732</v>
      </c>
      <c r="CT8" s="29" t="s">
        <v>731</v>
      </c>
      <c r="CV8" s="23" t="s">
        <v>315</v>
      </c>
      <c r="CW8" s="23">
        <f>SUM(T20:T24)</f>
        <v>35</v>
      </c>
      <c r="CX8" s="29">
        <f>IFERROR(SUM(T54:T58)/CW8,"NA")</f>
        <v>0.2</v>
      </c>
      <c r="CY8" s="29" t="s">
        <v>733</v>
      </c>
      <c r="CZ8" s="29" t="s">
        <v>731</v>
      </c>
      <c r="DB8" s="23" t="s">
        <v>315</v>
      </c>
      <c r="DC8" s="23">
        <f>SUM(AB20:AB24)</f>
        <v>13</v>
      </c>
      <c r="DD8" s="29">
        <f>IFERROR(SUM(AB54:AB58)/DC8,"NA")</f>
        <v>7.6923076923076927E-2</v>
      </c>
      <c r="DE8" s="29" t="s">
        <v>734</v>
      </c>
      <c r="DF8" s="29" t="s">
        <v>731</v>
      </c>
      <c r="DH8" s="23" t="s">
        <v>315</v>
      </c>
      <c r="DI8" s="23">
        <f>SUM(AJ20:AJ24)</f>
        <v>16</v>
      </c>
      <c r="DJ8" s="29">
        <f>IFERROR(SUM(AJ54:AJ58)/DI8,"NA")</f>
        <v>0.125</v>
      </c>
      <c r="DK8" s="29" t="s">
        <v>735</v>
      </c>
      <c r="DL8" s="29" t="s">
        <v>731</v>
      </c>
      <c r="DN8" s="23" t="s">
        <v>315</v>
      </c>
      <c r="DO8" s="31">
        <f>SUM(AR20:AR24)</f>
        <v>5</v>
      </c>
      <c r="DP8" s="29">
        <f>IFERROR(SUM(AR54:AR58)/DO8,"NA")</f>
        <v>0</v>
      </c>
      <c r="DQ8" s="29" t="s">
        <v>741</v>
      </c>
      <c r="DR8" s="29" t="s">
        <v>731</v>
      </c>
      <c r="DT8" s="23" t="s">
        <v>315</v>
      </c>
      <c r="DU8" s="31">
        <f>SUM(AZ20:AZ24)</f>
        <v>14</v>
      </c>
      <c r="DV8" s="29">
        <f>IFERROR(SUM(AZ54:AZ58)/DU8,"NA")</f>
        <v>0</v>
      </c>
      <c r="DW8" s="29" t="s">
        <v>736</v>
      </c>
      <c r="DX8" s="29" t="s">
        <v>737</v>
      </c>
      <c r="DZ8" s="23" t="s">
        <v>315</v>
      </c>
      <c r="EA8" s="31">
        <f>SUM(BH20:BH24)</f>
        <v>13</v>
      </c>
      <c r="EB8" s="29">
        <f>IFERROR(SUM(BH54:BH58)/EA8,"NA")</f>
        <v>0.38461538461538464</v>
      </c>
      <c r="EC8" s="29" t="s">
        <v>738</v>
      </c>
      <c r="ED8" s="29" t="s">
        <v>737</v>
      </c>
      <c r="EF8" s="23" t="s">
        <v>315</v>
      </c>
      <c r="EG8" s="31">
        <f>SUM(BP20:BP24)</f>
        <v>2</v>
      </c>
      <c r="EH8" s="29">
        <f>IFERROR(SUM(BP54:BP58)/EG8,"NA")</f>
        <v>0</v>
      </c>
      <c r="EI8" s="29" t="s">
        <v>739</v>
      </c>
      <c r="EJ8" s="29" t="s">
        <v>737</v>
      </c>
      <c r="EL8" s="23" t="s">
        <v>315</v>
      </c>
      <c r="EM8" s="31">
        <f>SUM(BX20:BX24)</f>
        <v>16</v>
      </c>
      <c r="EN8" s="29">
        <f>IFERROR(SUM(BX54:BX58)/EM8,"NA")</f>
        <v>0.375</v>
      </c>
      <c r="EO8" s="29" t="s">
        <v>740</v>
      </c>
      <c r="EP8" s="29" t="s">
        <v>737</v>
      </c>
      <c r="ER8" s="23" t="s">
        <v>315</v>
      </c>
      <c r="ES8" s="46">
        <f>Exposure_Path_analytics!AD8</f>
        <v>128</v>
      </c>
      <c r="ET8" s="54">
        <f t="shared" si="1"/>
        <v>128</v>
      </c>
    </row>
    <row r="9" spans="1:150">
      <c r="B9" s="23" t="s">
        <v>751</v>
      </c>
      <c r="C9" s="25" t="s">
        <v>323</v>
      </c>
      <c r="D9" s="25">
        <f>COUNTIFS(Database!N$2:N$783,$B$2,Database!W$2:W$783,C9)</f>
        <v>0</v>
      </c>
      <c r="E9" s="25" t="str">
        <f t="shared" si="2"/>
        <v>NA</v>
      </c>
      <c r="F9" s="25" t="s">
        <v>755</v>
      </c>
      <c r="G9" s="25" t="s">
        <v>730</v>
      </c>
      <c r="H9" s="25" t="s">
        <v>706</v>
      </c>
      <c r="J9" s="23" t="s">
        <v>751</v>
      </c>
      <c r="K9" s="25" t="s">
        <v>323</v>
      </c>
      <c r="L9" s="25">
        <f>COUNTIFS(Database!N$2:N$783,$J$2,Database!W$2:W$783,K9)</f>
        <v>0</v>
      </c>
      <c r="M9" s="25" t="str">
        <f t="shared" si="3"/>
        <v>NA</v>
      </c>
      <c r="N9" s="25" t="s">
        <v>755</v>
      </c>
      <c r="O9" s="25" t="s">
        <v>732</v>
      </c>
      <c r="P9" s="25" t="s">
        <v>706</v>
      </c>
      <c r="R9" s="23" t="s">
        <v>751</v>
      </c>
      <c r="S9" s="25" t="s">
        <v>323</v>
      </c>
      <c r="T9" s="25">
        <f>COUNTIFS(Database!N$2:N$783,$R$2,Database!W$2:W$783,S9)</f>
        <v>4</v>
      </c>
      <c r="U9" s="25">
        <f t="shared" si="4"/>
        <v>0.25</v>
      </c>
      <c r="V9" s="25" t="s">
        <v>755</v>
      </c>
      <c r="W9" s="25" t="s">
        <v>733</v>
      </c>
      <c r="X9" s="25" t="s">
        <v>706</v>
      </c>
      <c r="Z9" s="23" t="s">
        <v>751</v>
      </c>
      <c r="AA9" s="25" t="s">
        <v>323</v>
      </c>
      <c r="AB9" s="25">
        <f>COUNTIFS(Database!N$2:N$783,$Z$2,Database!W$2:W$783,AA9)</f>
        <v>4</v>
      </c>
      <c r="AC9" s="36">
        <f t="shared" si="5"/>
        <v>0.75</v>
      </c>
      <c r="AD9" s="25" t="s">
        <v>755</v>
      </c>
      <c r="AE9" s="25" t="s">
        <v>734</v>
      </c>
      <c r="AF9" s="25" t="s">
        <v>706</v>
      </c>
      <c r="AH9" s="23" t="s">
        <v>751</v>
      </c>
      <c r="AI9" s="25" t="s">
        <v>323</v>
      </c>
      <c r="AJ9" s="25">
        <f>COUNTIFS(Database!N$2:N$783,$AH$2,Database!W$2:W$783,AI9)</f>
        <v>4</v>
      </c>
      <c r="AK9" s="36">
        <f t="shared" si="6"/>
        <v>0.5</v>
      </c>
      <c r="AL9" s="25" t="s">
        <v>755</v>
      </c>
      <c r="AM9" s="25" t="s">
        <v>735</v>
      </c>
      <c r="AN9" s="25" t="s">
        <v>706</v>
      </c>
      <c r="AP9" s="23" t="s">
        <v>751</v>
      </c>
      <c r="AQ9" s="25" t="s">
        <v>323</v>
      </c>
      <c r="AR9" s="25">
        <f>COUNTIFS(Database!N$2:N$783,$AP$2,Database!W$2:W$783,AQ9)</f>
        <v>4</v>
      </c>
      <c r="AS9" s="36">
        <f t="shared" si="10"/>
        <v>1</v>
      </c>
      <c r="AT9" s="25" t="s">
        <v>755</v>
      </c>
      <c r="AU9" s="25" t="s">
        <v>741</v>
      </c>
      <c r="AV9" s="25" t="s">
        <v>706</v>
      </c>
      <c r="AX9" s="23" t="s">
        <v>751</v>
      </c>
      <c r="AY9" s="25" t="s">
        <v>323</v>
      </c>
      <c r="AZ9" s="25">
        <f>COUNTIFS(Database!N$2:N$783,$AX$2,Database!W$2:W$783,AY9)</f>
        <v>4</v>
      </c>
      <c r="BA9" s="25">
        <f t="shared" si="11"/>
        <v>0</v>
      </c>
      <c r="BB9" s="25" t="s">
        <v>756</v>
      </c>
      <c r="BC9" s="25" t="s">
        <v>736</v>
      </c>
      <c r="BD9" s="25" t="s">
        <v>706</v>
      </c>
      <c r="BF9" s="23" t="s">
        <v>751</v>
      </c>
      <c r="BG9" s="25" t="s">
        <v>323</v>
      </c>
      <c r="BH9" s="25">
        <f>COUNTIFS(Database!N$2:N$783,$BF$2,Database!W$2:W$783,BG9)</f>
        <v>0</v>
      </c>
      <c r="BI9" s="36" t="str">
        <f t="shared" si="7"/>
        <v>NA</v>
      </c>
      <c r="BJ9" s="25" t="s">
        <v>756</v>
      </c>
      <c r="BK9" s="25" t="s">
        <v>738</v>
      </c>
      <c r="BL9" s="25" t="s">
        <v>706</v>
      </c>
      <c r="BN9" s="23" t="s">
        <v>751</v>
      </c>
      <c r="BO9" s="25" t="s">
        <v>323</v>
      </c>
      <c r="BP9" s="25">
        <f>COUNTIFS(Database!N$2:N$783,$BN$2,Database!W$2:W$783,BO9)</f>
        <v>0</v>
      </c>
      <c r="BQ9" s="36" t="str">
        <f t="shared" si="8"/>
        <v>NA</v>
      </c>
      <c r="BR9" s="25" t="s">
        <v>756</v>
      </c>
      <c r="BS9" s="25" t="s">
        <v>739</v>
      </c>
      <c r="BT9" s="25" t="s">
        <v>706</v>
      </c>
      <c r="BV9" s="23" t="s">
        <v>751</v>
      </c>
      <c r="BW9" s="25" t="s">
        <v>323</v>
      </c>
      <c r="BX9" s="25">
        <f>COUNTIFS(Database!N$2:N$783,$BV$2,Database!W$2:W$783,BW9)</f>
        <v>0</v>
      </c>
      <c r="BY9" s="36" t="str">
        <f t="shared" si="9"/>
        <v>NA</v>
      </c>
      <c r="BZ9" s="25" t="s">
        <v>756</v>
      </c>
      <c r="CA9" s="25" t="s">
        <v>740</v>
      </c>
      <c r="CB9" s="25" t="s">
        <v>706</v>
      </c>
      <c r="CD9" s="23" t="s">
        <v>751</v>
      </c>
      <c r="CE9" s="25" t="s">
        <v>323</v>
      </c>
      <c r="CF9" s="58">
        <f>Exposure_Path_analytics!D9</f>
        <v>20</v>
      </c>
      <c r="CG9" s="46">
        <f t="shared" si="0"/>
        <v>20</v>
      </c>
      <c r="CJ9" s="24" t="s">
        <v>753</v>
      </c>
      <c r="CK9" s="24">
        <f>SUM(D25:D27)</f>
        <v>0</v>
      </c>
      <c r="CL9" s="28" t="str">
        <f>IFERROR(SUM(D59:D61)/CK9,"NA")</f>
        <v>NA</v>
      </c>
      <c r="CM9" s="28" t="s">
        <v>730</v>
      </c>
      <c r="CN9" s="28" t="s">
        <v>731</v>
      </c>
      <c r="CP9" s="24" t="s">
        <v>753</v>
      </c>
      <c r="CQ9" s="24">
        <f>SUM(L25:L27)</f>
        <v>0</v>
      </c>
      <c r="CR9" s="28" t="str">
        <f>IFERROR(SUM(L59:L61)/CQ9,"NA")</f>
        <v>NA</v>
      </c>
      <c r="CS9" s="28" t="s">
        <v>732</v>
      </c>
      <c r="CT9" s="28" t="s">
        <v>731</v>
      </c>
      <c r="CV9" s="24" t="s">
        <v>753</v>
      </c>
      <c r="CW9" s="24">
        <f>SUM(T25:T27)</f>
        <v>32</v>
      </c>
      <c r="CX9" s="28">
        <f>IFERROR(SUM(T59:T61)/CW9,"NA")</f>
        <v>0.21875</v>
      </c>
      <c r="CY9" s="28" t="s">
        <v>733</v>
      </c>
      <c r="CZ9" s="28" t="s">
        <v>731</v>
      </c>
      <c r="DB9" s="24" t="s">
        <v>753</v>
      </c>
      <c r="DC9" s="24">
        <f>SUM(AB25:AB27)</f>
        <v>0</v>
      </c>
      <c r="DD9" s="28" t="str">
        <f>IFERROR(SUM(AB59:AB61)/DC9,"NA")</f>
        <v>NA</v>
      </c>
      <c r="DE9" s="28" t="s">
        <v>734</v>
      </c>
      <c r="DF9" s="28" t="s">
        <v>731</v>
      </c>
      <c r="DH9" s="24" t="s">
        <v>753</v>
      </c>
      <c r="DI9" s="24">
        <f>SUM(AJ25:AJ27)</f>
        <v>20</v>
      </c>
      <c r="DJ9" s="28">
        <f>IFERROR(SUM(AJ59:AJ61)/DI9,"NA")</f>
        <v>0.4</v>
      </c>
      <c r="DK9" s="28" t="s">
        <v>735</v>
      </c>
      <c r="DL9" s="28" t="s">
        <v>731</v>
      </c>
      <c r="DN9" s="24" t="s">
        <v>753</v>
      </c>
      <c r="DO9" s="30">
        <f>SUM(AR25:AR27)</f>
        <v>10</v>
      </c>
      <c r="DP9" s="28">
        <f>IFERROR(SUM(AR59:AR61)/DO9,"NA")</f>
        <v>0.4</v>
      </c>
      <c r="DQ9" s="28" t="s">
        <v>741</v>
      </c>
      <c r="DR9" s="28" t="s">
        <v>731</v>
      </c>
      <c r="DT9" s="24" t="s">
        <v>753</v>
      </c>
      <c r="DU9" s="30">
        <f>SUM(AZ25:AZ27)</f>
        <v>12</v>
      </c>
      <c r="DV9" s="28">
        <f>IFERROR(SUM(AZ59:AZ61)/DU9,"NA")</f>
        <v>0.41666666666666669</v>
      </c>
      <c r="DW9" s="28" t="s">
        <v>736</v>
      </c>
      <c r="DX9" s="28" t="s">
        <v>737</v>
      </c>
      <c r="DZ9" s="24" t="s">
        <v>753</v>
      </c>
      <c r="EA9" s="30">
        <f>SUM(BH25:BH27)</f>
        <v>26</v>
      </c>
      <c r="EB9" s="28">
        <f>IFERROR(SUM(BH59:BH61)/EA9,"NA")</f>
        <v>0</v>
      </c>
      <c r="EC9" s="28" t="s">
        <v>738</v>
      </c>
      <c r="ED9" s="28" t="s">
        <v>737</v>
      </c>
      <c r="EF9" s="24" t="s">
        <v>753</v>
      </c>
      <c r="EG9" s="30">
        <f>SUM(BP25:BP27)</f>
        <v>0</v>
      </c>
      <c r="EH9" s="28" t="str">
        <f>IFERROR(SUM(BP59:BP61)/EG9,"NA")</f>
        <v>NA</v>
      </c>
      <c r="EI9" s="28" t="s">
        <v>739</v>
      </c>
      <c r="EJ9" s="28" t="s">
        <v>737</v>
      </c>
      <c r="EL9" s="24" t="s">
        <v>753</v>
      </c>
      <c r="EM9" s="30">
        <f>SUM(BX25:BX27)</f>
        <v>2</v>
      </c>
      <c r="EN9" s="28">
        <f>IFERROR(SUM(BX59:BX61)/EM9,"NA")</f>
        <v>0</v>
      </c>
      <c r="EO9" s="28" t="s">
        <v>740</v>
      </c>
      <c r="EP9" s="28" t="s">
        <v>737</v>
      </c>
      <c r="ER9" s="24" t="s">
        <v>753</v>
      </c>
      <c r="ES9" s="45">
        <f>Exposure_Path_analytics!AD9</f>
        <v>102</v>
      </c>
      <c r="ET9" s="52">
        <f t="shared" si="1"/>
        <v>102</v>
      </c>
    </row>
    <row r="10" spans="1:150">
      <c r="B10" s="23" t="s">
        <v>751</v>
      </c>
      <c r="C10" s="25" t="s">
        <v>244</v>
      </c>
      <c r="D10" s="25">
        <f>COUNTIFS(Database!N$2:N$783,$B$2,Database!W$2:W$783,C10)</f>
        <v>0</v>
      </c>
      <c r="E10" s="25" t="str">
        <f>IFERROR(D44/D10,"NA")</f>
        <v>NA</v>
      </c>
      <c r="F10" s="25" t="s">
        <v>755</v>
      </c>
      <c r="G10" s="25" t="s">
        <v>730</v>
      </c>
      <c r="H10" s="25" t="s">
        <v>706</v>
      </c>
      <c r="J10" s="23" t="s">
        <v>751</v>
      </c>
      <c r="K10" s="25" t="s">
        <v>244</v>
      </c>
      <c r="L10" s="25">
        <f>COUNTIFS(Database!N$2:N$783,$J$2,Database!W$2:W$783,K10)</f>
        <v>0</v>
      </c>
      <c r="M10" s="25" t="str">
        <f t="shared" si="3"/>
        <v>NA</v>
      </c>
      <c r="N10" s="25" t="s">
        <v>755</v>
      </c>
      <c r="O10" s="25" t="s">
        <v>732</v>
      </c>
      <c r="P10" s="25" t="s">
        <v>706</v>
      </c>
      <c r="R10" s="23" t="s">
        <v>751</v>
      </c>
      <c r="S10" s="25" t="s">
        <v>244</v>
      </c>
      <c r="T10" s="25">
        <f>COUNTIFS(Database!N$2:N$783,$R$2,Database!W$2:W$783,S10)</f>
        <v>0</v>
      </c>
      <c r="U10" s="25" t="str">
        <f t="shared" si="4"/>
        <v>NA</v>
      </c>
      <c r="V10" s="25" t="s">
        <v>755</v>
      </c>
      <c r="W10" s="25" t="s">
        <v>733</v>
      </c>
      <c r="X10" s="25" t="s">
        <v>706</v>
      </c>
      <c r="Z10" s="23" t="s">
        <v>751</v>
      </c>
      <c r="AA10" s="25" t="s">
        <v>244</v>
      </c>
      <c r="AB10" s="25">
        <f>COUNTIFS(Database!N$2:N$783,$Z$2,Database!W$2:W$783,AA10)</f>
        <v>0</v>
      </c>
      <c r="AC10" s="36" t="str">
        <f>IFERROR(AB44/AB10,"NA")</f>
        <v>NA</v>
      </c>
      <c r="AD10" s="25" t="s">
        <v>755</v>
      </c>
      <c r="AE10" s="25" t="s">
        <v>734</v>
      </c>
      <c r="AF10" s="25" t="s">
        <v>706</v>
      </c>
      <c r="AH10" s="23" t="s">
        <v>751</v>
      </c>
      <c r="AI10" s="25" t="s">
        <v>244</v>
      </c>
      <c r="AJ10" s="25">
        <f>COUNTIFS(Database!N$2:N$783,$AH$2,Database!W$2:W$783,AI10)</f>
        <v>0</v>
      </c>
      <c r="AK10" s="36" t="str">
        <f t="shared" si="6"/>
        <v>NA</v>
      </c>
      <c r="AL10" s="25" t="s">
        <v>755</v>
      </c>
      <c r="AM10" s="25" t="s">
        <v>735</v>
      </c>
      <c r="AN10" s="25" t="s">
        <v>706</v>
      </c>
      <c r="AP10" s="23" t="s">
        <v>751</v>
      </c>
      <c r="AQ10" s="25" t="s">
        <v>244</v>
      </c>
      <c r="AR10" s="25">
        <f>COUNTIFS(Database!N$2:N$783,$AP$2,Database!W$2:W$783,AQ10)</f>
        <v>0</v>
      </c>
      <c r="AS10" s="36" t="str">
        <f t="shared" si="10"/>
        <v>NA</v>
      </c>
      <c r="AT10" s="25" t="s">
        <v>755</v>
      </c>
      <c r="AU10" s="25" t="s">
        <v>741</v>
      </c>
      <c r="AV10" s="25" t="s">
        <v>706</v>
      </c>
      <c r="AX10" s="23" t="s">
        <v>751</v>
      </c>
      <c r="AY10" s="25" t="s">
        <v>244</v>
      </c>
      <c r="AZ10" s="25">
        <f>COUNTIFS(Database!N$2:N$783,$AX$2,Database!W$2:W$783,AY10)</f>
        <v>4</v>
      </c>
      <c r="BA10" s="25">
        <f t="shared" si="11"/>
        <v>0</v>
      </c>
      <c r="BB10" s="25" t="s">
        <v>756</v>
      </c>
      <c r="BC10" s="25" t="s">
        <v>736</v>
      </c>
      <c r="BD10" s="25" t="s">
        <v>706</v>
      </c>
      <c r="BF10" s="23" t="s">
        <v>751</v>
      </c>
      <c r="BG10" s="25" t="s">
        <v>244</v>
      </c>
      <c r="BH10" s="25">
        <f>COUNTIFS(Database!N$2:N$783,$BF$2,Database!W$2:W$783,BG10)</f>
        <v>0</v>
      </c>
      <c r="BI10" s="36" t="str">
        <f t="shared" si="7"/>
        <v>NA</v>
      </c>
      <c r="BJ10" s="25" t="s">
        <v>756</v>
      </c>
      <c r="BK10" s="25" t="s">
        <v>738</v>
      </c>
      <c r="BL10" s="25" t="s">
        <v>706</v>
      </c>
      <c r="BN10" s="23" t="s">
        <v>751</v>
      </c>
      <c r="BO10" s="25" t="s">
        <v>244</v>
      </c>
      <c r="BP10" s="25">
        <f>COUNTIFS(Database!N$2:N$783,$BN$2,Database!W$2:W$783,BO10)</f>
        <v>0</v>
      </c>
      <c r="BQ10" s="36" t="str">
        <f t="shared" si="8"/>
        <v>NA</v>
      </c>
      <c r="BR10" s="25" t="s">
        <v>756</v>
      </c>
      <c r="BS10" s="25" t="s">
        <v>739</v>
      </c>
      <c r="BT10" s="25" t="s">
        <v>706</v>
      </c>
      <c r="BV10" s="23" t="s">
        <v>751</v>
      </c>
      <c r="BW10" s="25" t="s">
        <v>244</v>
      </c>
      <c r="BX10" s="25">
        <f>COUNTIFS(Database!N$2:N$783,$BV$2,Database!W$2:W$783,BW10)</f>
        <v>0</v>
      </c>
      <c r="BY10" s="36" t="str">
        <f t="shared" si="9"/>
        <v>NA</v>
      </c>
      <c r="BZ10" s="25" t="s">
        <v>756</v>
      </c>
      <c r="CA10" s="25" t="s">
        <v>740</v>
      </c>
      <c r="CB10" s="25" t="s">
        <v>706</v>
      </c>
      <c r="CD10" s="23" t="s">
        <v>751</v>
      </c>
      <c r="CE10" s="25" t="s">
        <v>244</v>
      </c>
      <c r="CF10" s="58">
        <f>Exposure_Path_analytics!D10</f>
        <v>4</v>
      </c>
      <c r="CG10" s="46">
        <f t="shared" si="0"/>
        <v>4</v>
      </c>
      <c r="CJ10" s="23" t="s">
        <v>754</v>
      </c>
      <c r="CK10" s="23">
        <f>SUM(D28:D32)</f>
        <v>0</v>
      </c>
      <c r="CL10" s="29" t="str">
        <f>IFERROR(SUM(D62:D66)/CK10,"NA")</f>
        <v>NA</v>
      </c>
      <c r="CM10" s="29" t="s">
        <v>730</v>
      </c>
      <c r="CN10" s="29" t="s">
        <v>731</v>
      </c>
      <c r="CP10" s="23" t="s">
        <v>754</v>
      </c>
      <c r="CQ10" s="23">
        <f>SUM(L28:L32)</f>
        <v>3</v>
      </c>
      <c r="CR10" s="29">
        <f>IFERROR(SUM(L62:L66)/CQ10,"NA")</f>
        <v>1</v>
      </c>
      <c r="CS10" s="29" t="s">
        <v>732</v>
      </c>
      <c r="CT10" s="29" t="s">
        <v>731</v>
      </c>
      <c r="CV10" s="23" t="s">
        <v>754</v>
      </c>
      <c r="CW10" s="23">
        <f>SUM(T28:T32)</f>
        <v>83</v>
      </c>
      <c r="CX10" s="29">
        <f>IFERROR(SUM(T62:T66)/CW10,"NA")</f>
        <v>0.57831325301204817</v>
      </c>
      <c r="CY10" s="29" t="s">
        <v>733</v>
      </c>
      <c r="CZ10" s="29" t="s">
        <v>731</v>
      </c>
      <c r="DB10" s="23" t="s">
        <v>754</v>
      </c>
      <c r="DC10" s="23">
        <f>SUM(AB28:AB32)</f>
        <v>87</v>
      </c>
      <c r="DD10" s="29">
        <f>IFERROR(SUM(AB62:AB66)/DC10,"NA")</f>
        <v>0.36781609195402298</v>
      </c>
      <c r="DE10" s="29" t="s">
        <v>734</v>
      </c>
      <c r="DF10" s="29" t="s">
        <v>731</v>
      </c>
      <c r="DH10" s="23" t="s">
        <v>754</v>
      </c>
      <c r="DI10" s="23">
        <f>SUM(AJ28:AJ32)</f>
        <v>12</v>
      </c>
      <c r="DJ10" s="29">
        <f>IFERROR(SUM(AJ62:AJ66)/DI10,"NA")</f>
        <v>0.33333333333333331</v>
      </c>
      <c r="DK10" s="29" t="s">
        <v>735</v>
      </c>
      <c r="DL10" s="29" t="s">
        <v>731</v>
      </c>
      <c r="DN10" s="23" t="s">
        <v>754</v>
      </c>
      <c r="DO10" s="31">
        <f>SUM(AR28:AR32)</f>
        <v>10</v>
      </c>
      <c r="DP10" s="29">
        <f>IFERROR(SUM(AR62:AR66)/DO10,"NA")</f>
        <v>0.3</v>
      </c>
      <c r="DQ10" s="29" t="s">
        <v>741</v>
      </c>
      <c r="DR10" s="29" t="s">
        <v>731</v>
      </c>
      <c r="DT10" s="23" t="s">
        <v>754</v>
      </c>
      <c r="DU10" s="31">
        <f>SUM(AZ28:AZ32)</f>
        <v>40</v>
      </c>
      <c r="DV10" s="29">
        <f>IFERROR(SUM(AZ62:AZ66)/DU10,"NA")</f>
        <v>0.17499999999999999</v>
      </c>
      <c r="DW10" s="29" t="s">
        <v>736</v>
      </c>
      <c r="DX10" s="29" t="s">
        <v>737</v>
      </c>
      <c r="DZ10" s="23" t="s">
        <v>754</v>
      </c>
      <c r="EA10" s="31">
        <f>SUM(BH28:BH32)</f>
        <v>38</v>
      </c>
      <c r="EB10" s="29">
        <f>IFERROR(SUM(BH62:BH66)/EA10,"NA")</f>
        <v>0</v>
      </c>
      <c r="EC10" s="29" t="s">
        <v>738</v>
      </c>
      <c r="ED10" s="29" t="s">
        <v>737</v>
      </c>
      <c r="EF10" s="23" t="s">
        <v>754</v>
      </c>
      <c r="EG10" s="31">
        <f>SUM(BP28:BP32)</f>
        <v>17</v>
      </c>
      <c r="EH10" s="29">
        <f>IFERROR(SUM(BP62:BP66)/EG10,"NA")</f>
        <v>0.35294117647058826</v>
      </c>
      <c r="EI10" s="29" t="s">
        <v>739</v>
      </c>
      <c r="EJ10" s="29" t="s">
        <v>737</v>
      </c>
      <c r="EL10" s="23" t="s">
        <v>754</v>
      </c>
      <c r="EM10" s="31">
        <f>SUM(BX28:BX32)</f>
        <v>15</v>
      </c>
      <c r="EN10" s="29">
        <f>IFERROR(SUM(BX62:BX66)/EM10,"NA")</f>
        <v>0.13333333333333333</v>
      </c>
      <c r="EO10" s="29" t="s">
        <v>740</v>
      </c>
      <c r="EP10" s="29" t="s">
        <v>737</v>
      </c>
      <c r="ER10" s="23" t="s">
        <v>754</v>
      </c>
      <c r="ES10" s="46">
        <f>Exposure_Path_analytics!AD10</f>
        <v>305</v>
      </c>
      <c r="ET10" s="54">
        <f>SUM(CK10,CW10,CQ10,DC10,DI10,DU10,EA10,EG10,EM10,DO10)</f>
        <v>305</v>
      </c>
    </row>
    <row r="11" spans="1:150">
      <c r="B11" s="23" t="s">
        <v>751</v>
      </c>
      <c r="C11" s="25" t="s">
        <v>324</v>
      </c>
      <c r="D11" s="25">
        <f>COUNTIFS(Database!N$2:N$783,$B$2,Database!W$2:W$783,C11)</f>
        <v>0</v>
      </c>
      <c r="E11" s="25" t="str">
        <f t="shared" si="2"/>
        <v>NA</v>
      </c>
      <c r="F11" s="25" t="s">
        <v>755</v>
      </c>
      <c r="G11" s="25" t="s">
        <v>730</v>
      </c>
      <c r="H11" s="25" t="s">
        <v>706</v>
      </c>
      <c r="J11" s="23" t="s">
        <v>751</v>
      </c>
      <c r="K11" s="25" t="s">
        <v>324</v>
      </c>
      <c r="L11" s="25">
        <f>COUNTIFS(Database!N$2:N$783,$J$2,Database!W$2:W$783,K11)</f>
        <v>0</v>
      </c>
      <c r="M11" s="25" t="str">
        <f t="shared" si="3"/>
        <v>NA</v>
      </c>
      <c r="N11" s="25" t="s">
        <v>755</v>
      </c>
      <c r="O11" s="25" t="s">
        <v>732</v>
      </c>
      <c r="P11" s="25" t="s">
        <v>706</v>
      </c>
      <c r="R11" s="23" t="s">
        <v>751</v>
      </c>
      <c r="S11" s="25" t="s">
        <v>324</v>
      </c>
      <c r="T11" s="25">
        <f>COUNTIFS(Database!N$2:N$783,$R$2,Database!W$2:W$783,S11)</f>
        <v>1</v>
      </c>
      <c r="U11" s="25">
        <f t="shared" si="4"/>
        <v>1</v>
      </c>
      <c r="V11" s="25" t="s">
        <v>755</v>
      </c>
      <c r="W11" s="25" t="s">
        <v>733</v>
      </c>
      <c r="X11" s="25" t="s">
        <v>706</v>
      </c>
      <c r="Z11" s="23" t="s">
        <v>751</v>
      </c>
      <c r="AA11" s="25" t="s">
        <v>324</v>
      </c>
      <c r="AB11" s="25">
        <f>COUNTIFS(Database!N$2:N$783,$Z$2,Database!W$2:W$783,AA11)</f>
        <v>0</v>
      </c>
      <c r="AC11" s="36" t="str">
        <f t="shared" ref="AC11:AC37" si="12">IFERROR(AB45/AB11,"NA")</f>
        <v>NA</v>
      </c>
      <c r="AD11" s="25" t="s">
        <v>755</v>
      </c>
      <c r="AE11" s="25" t="s">
        <v>734</v>
      </c>
      <c r="AF11" s="25" t="s">
        <v>706</v>
      </c>
      <c r="AH11" s="23" t="s">
        <v>751</v>
      </c>
      <c r="AI11" s="25" t="s">
        <v>324</v>
      </c>
      <c r="AJ11" s="25">
        <f>COUNTIFS(Database!N$2:N$783,$AH$2,Database!W$2:W$783,AI11)</f>
        <v>0</v>
      </c>
      <c r="AK11" s="36" t="str">
        <f t="shared" si="6"/>
        <v>NA</v>
      </c>
      <c r="AL11" s="25" t="s">
        <v>755</v>
      </c>
      <c r="AM11" s="25" t="s">
        <v>735</v>
      </c>
      <c r="AN11" s="25" t="s">
        <v>706</v>
      </c>
      <c r="AP11" s="23" t="s">
        <v>751</v>
      </c>
      <c r="AQ11" s="25" t="s">
        <v>324</v>
      </c>
      <c r="AR11" s="25">
        <f>COUNTIFS(Database!N$2:N$783,$AP$2,Database!W$2:W$783,AQ11)</f>
        <v>2</v>
      </c>
      <c r="AS11" s="36">
        <f t="shared" si="10"/>
        <v>1</v>
      </c>
      <c r="AT11" s="25" t="s">
        <v>755</v>
      </c>
      <c r="AU11" s="25" t="s">
        <v>741</v>
      </c>
      <c r="AV11" s="25" t="s">
        <v>706</v>
      </c>
      <c r="AX11" s="23" t="s">
        <v>751</v>
      </c>
      <c r="AY11" s="25" t="s">
        <v>324</v>
      </c>
      <c r="AZ11" s="25">
        <f>COUNTIFS(Database!N$2:N$783,$AX$2,Database!W$2:W$783,AY11)</f>
        <v>0</v>
      </c>
      <c r="BA11" s="25" t="str">
        <f t="shared" si="11"/>
        <v>NA</v>
      </c>
      <c r="BB11" s="25" t="s">
        <v>756</v>
      </c>
      <c r="BC11" s="25" t="s">
        <v>736</v>
      </c>
      <c r="BD11" s="25" t="s">
        <v>706</v>
      </c>
      <c r="BF11" s="23" t="s">
        <v>751</v>
      </c>
      <c r="BG11" s="25" t="s">
        <v>324</v>
      </c>
      <c r="BH11" s="25">
        <f>COUNTIFS(Database!N$2:N$783,$BF$2,Database!W$2:W$783,BG11)</f>
        <v>0</v>
      </c>
      <c r="BI11" s="36" t="str">
        <f t="shared" si="7"/>
        <v>NA</v>
      </c>
      <c r="BJ11" s="25" t="s">
        <v>756</v>
      </c>
      <c r="BK11" s="25" t="s">
        <v>738</v>
      </c>
      <c r="BL11" s="25" t="s">
        <v>706</v>
      </c>
      <c r="BN11" s="23" t="s">
        <v>751</v>
      </c>
      <c r="BO11" s="25" t="s">
        <v>324</v>
      </c>
      <c r="BP11" s="25">
        <f>COUNTIFS(Database!N$2:N$783,$BN$2,Database!W$2:W$783,BO11)</f>
        <v>0</v>
      </c>
      <c r="BQ11" s="36" t="str">
        <f t="shared" si="8"/>
        <v>NA</v>
      </c>
      <c r="BR11" s="25" t="s">
        <v>756</v>
      </c>
      <c r="BS11" s="25" t="s">
        <v>739</v>
      </c>
      <c r="BT11" s="25" t="s">
        <v>706</v>
      </c>
      <c r="BV11" s="23" t="s">
        <v>751</v>
      </c>
      <c r="BW11" s="25" t="s">
        <v>324</v>
      </c>
      <c r="BX11" s="25">
        <f>COUNTIFS(Database!N$2:N$783,$BV$2,Database!W$2:W$783,BW11)</f>
        <v>2</v>
      </c>
      <c r="BY11" s="36">
        <f t="shared" si="9"/>
        <v>0</v>
      </c>
      <c r="BZ11" s="25" t="s">
        <v>756</v>
      </c>
      <c r="CA11" s="25" t="s">
        <v>740</v>
      </c>
      <c r="CB11" s="25" t="s">
        <v>706</v>
      </c>
      <c r="CD11" s="23" t="s">
        <v>751</v>
      </c>
      <c r="CE11" s="25" t="s">
        <v>324</v>
      </c>
      <c r="CF11" s="58">
        <f>Exposure_Path_analytics!D11</f>
        <v>5</v>
      </c>
      <c r="CG11" s="46">
        <f t="shared" si="0"/>
        <v>5</v>
      </c>
      <c r="CJ11" s="24" t="s">
        <v>318</v>
      </c>
      <c r="CK11" s="24">
        <f>SUM(D33:D37)</f>
        <v>0</v>
      </c>
      <c r="CL11" s="28" t="str">
        <f>IFERROR(SUM(D67:D71)/CK11,"NA")</f>
        <v>NA</v>
      </c>
      <c r="CM11" s="28" t="s">
        <v>730</v>
      </c>
      <c r="CN11" s="28" t="s">
        <v>731</v>
      </c>
      <c r="CP11" s="24" t="s">
        <v>318</v>
      </c>
      <c r="CQ11" s="24">
        <f>SUM(L33:L37)</f>
        <v>1</v>
      </c>
      <c r="CR11" s="28">
        <f>IFERROR(SUM(L67:L71)/CQ11,"NA")</f>
        <v>1</v>
      </c>
      <c r="CS11" s="28" t="s">
        <v>732</v>
      </c>
      <c r="CT11" s="28" t="s">
        <v>731</v>
      </c>
      <c r="CV11" s="24" t="s">
        <v>318</v>
      </c>
      <c r="CW11" s="24">
        <f>SUM(T33:T37)</f>
        <v>25</v>
      </c>
      <c r="CX11" s="28">
        <f>IFERROR(SUM(T67:T71)/CW11,"NA")</f>
        <v>0.32</v>
      </c>
      <c r="CY11" s="28" t="s">
        <v>733</v>
      </c>
      <c r="CZ11" s="28" t="s">
        <v>731</v>
      </c>
      <c r="DB11" s="24" t="s">
        <v>318</v>
      </c>
      <c r="DC11" s="24">
        <f>SUM(AB33:AB37)</f>
        <v>12</v>
      </c>
      <c r="DD11" s="28">
        <f>IFERROR(SUM(AB67:AB71)/DC11,"NA")</f>
        <v>0.25</v>
      </c>
      <c r="DE11" s="28" t="s">
        <v>734</v>
      </c>
      <c r="DF11" s="28" t="s">
        <v>731</v>
      </c>
      <c r="DH11" s="24" t="s">
        <v>318</v>
      </c>
      <c r="DI11" s="24">
        <f>SUM(AJ33:AJ37)</f>
        <v>12</v>
      </c>
      <c r="DJ11" s="28">
        <f>IFERROR(SUM(AJ67:AJ71)/DI11,"NA")</f>
        <v>0.25</v>
      </c>
      <c r="DK11" s="28" t="s">
        <v>735</v>
      </c>
      <c r="DL11" s="28" t="s">
        <v>731</v>
      </c>
      <c r="DN11" s="24" t="s">
        <v>318</v>
      </c>
      <c r="DO11" s="30">
        <f>SUM(AR33:AR37)</f>
        <v>0</v>
      </c>
      <c r="DP11" s="28" t="str">
        <f>IFERROR(SUM(AR67:AR71)/DO11,"NA")</f>
        <v>NA</v>
      </c>
      <c r="DQ11" s="28" t="s">
        <v>741</v>
      </c>
      <c r="DR11" s="28" t="s">
        <v>731</v>
      </c>
      <c r="DT11" s="24" t="s">
        <v>318</v>
      </c>
      <c r="DU11" s="30">
        <f>SUM(AZ33:AZ37)</f>
        <v>0</v>
      </c>
      <c r="DV11" s="28" t="str">
        <f>IFERROR(SUM(AZ67:AZ71)/DU11,"NA")</f>
        <v>NA</v>
      </c>
      <c r="DW11" s="28" t="s">
        <v>736</v>
      </c>
      <c r="DX11" s="28" t="s">
        <v>737</v>
      </c>
      <c r="DZ11" s="24" t="s">
        <v>318</v>
      </c>
      <c r="EA11" s="30">
        <f>SUM(BH33:BH37)</f>
        <v>0</v>
      </c>
      <c r="EB11" s="28" t="str">
        <f>IFERROR(SUM(BH67:BH71)/EA11,"NA")</f>
        <v>NA</v>
      </c>
      <c r="EC11" s="28" t="s">
        <v>738</v>
      </c>
      <c r="ED11" s="28" t="s">
        <v>737</v>
      </c>
      <c r="EF11" s="24" t="s">
        <v>318</v>
      </c>
      <c r="EG11" s="30">
        <f>SUM(BP33:BP37)</f>
        <v>0</v>
      </c>
      <c r="EH11" s="28" t="str">
        <f>IFERROR(SUM(BP67:BP71)/EG11,"NA")</f>
        <v>NA</v>
      </c>
      <c r="EI11" s="28" t="s">
        <v>739</v>
      </c>
      <c r="EJ11" s="28" t="s">
        <v>737</v>
      </c>
      <c r="EL11" s="24" t="s">
        <v>318</v>
      </c>
      <c r="EM11" s="30">
        <f>SUM(BX33:BX37)</f>
        <v>1</v>
      </c>
      <c r="EN11" s="28">
        <f>IFERROR(SUM(BX67:BX71)/EM11,"NA")</f>
        <v>0</v>
      </c>
      <c r="EO11" s="28" t="s">
        <v>740</v>
      </c>
      <c r="EP11" s="28" t="s">
        <v>737</v>
      </c>
      <c r="ER11" s="24" t="s">
        <v>318</v>
      </c>
      <c r="ES11" s="45">
        <f>Exposure_Path_analytics!AD11</f>
        <v>51</v>
      </c>
      <c r="ET11" s="52">
        <f t="shared" si="1"/>
        <v>51</v>
      </c>
    </row>
    <row r="12" spans="1:150">
      <c r="B12" s="23" t="s">
        <v>751</v>
      </c>
      <c r="C12" s="25" t="s">
        <v>272</v>
      </c>
      <c r="D12" s="25">
        <f>COUNTIFS(Database!N$2:N$783,$B$2,Database!W$2:W$783,C12)</f>
        <v>6</v>
      </c>
      <c r="E12" s="25">
        <f t="shared" si="2"/>
        <v>0.5</v>
      </c>
      <c r="F12" s="25" t="s">
        <v>755</v>
      </c>
      <c r="G12" s="25" t="s">
        <v>730</v>
      </c>
      <c r="H12" s="25" t="s">
        <v>706</v>
      </c>
      <c r="J12" s="23" t="s">
        <v>751</v>
      </c>
      <c r="K12" s="25" t="s">
        <v>272</v>
      </c>
      <c r="L12" s="25">
        <f>COUNTIFS(Database!N$2:N$783,$J$2,Database!W$2:W$783,K12)</f>
        <v>0</v>
      </c>
      <c r="M12" s="25" t="str">
        <f t="shared" si="3"/>
        <v>NA</v>
      </c>
      <c r="N12" s="25" t="s">
        <v>755</v>
      </c>
      <c r="O12" s="25" t="s">
        <v>732</v>
      </c>
      <c r="P12" s="25" t="s">
        <v>706</v>
      </c>
      <c r="R12" s="23" t="s">
        <v>751</v>
      </c>
      <c r="S12" s="25" t="s">
        <v>272</v>
      </c>
      <c r="T12" s="25">
        <f>COUNTIFS(Database!N$2:N$783,$R$2,Database!W$2:W$783,S12)</f>
        <v>2</v>
      </c>
      <c r="U12" s="25">
        <f t="shared" si="4"/>
        <v>1</v>
      </c>
      <c r="V12" s="25" t="s">
        <v>755</v>
      </c>
      <c r="W12" s="25" t="s">
        <v>733</v>
      </c>
      <c r="X12" s="25" t="s">
        <v>706</v>
      </c>
      <c r="Z12" s="23" t="s">
        <v>751</v>
      </c>
      <c r="AA12" s="25" t="s">
        <v>272</v>
      </c>
      <c r="AB12" s="25">
        <f>COUNTIFS(Database!N$2:N$783,$Z$2,Database!W$2:W$783,AA12)</f>
        <v>3</v>
      </c>
      <c r="AC12" s="36">
        <f t="shared" si="12"/>
        <v>0</v>
      </c>
      <c r="AD12" s="25" t="s">
        <v>755</v>
      </c>
      <c r="AE12" s="25" t="s">
        <v>734</v>
      </c>
      <c r="AF12" s="25" t="s">
        <v>706</v>
      </c>
      <c r="AH12" s="23" t="s">
        <v>751</v>
      </c>
      <c r="AI12" s="25" t="s">
        <v>272</v>
      </c>
      <c r="AJ12" s="25">
        <f>COUNTIFS(Database!N$2:N$783,$AH$2,Database!W$2:W$783,AI12)</f>
        <v>0</v>
      </c>
      <c r="AK12" s="36" t="str">
        <f t="shared" si="6"/>
        <v>NA</v>
      </c>
      <c r="AL12" s="25" t="s">
        <v>755</v>
      </c>
      <c r="AM12" s="25" t="s">
        <v>735</v>
      </c>
      <c r="AN12" s="25" t="s">
        <v>706</v>
      </c>
      <c r="AP12" s="23" t="s">
        <v>751</v>
      </c>
      <c r="AQ12" s="25" t="s">
        <v>272</v>
      </c>
      <c r="AR12" s="25">
        <f>COUNTIFS(Database!N$2:N$783,$AP$2,Database!W$2:W$783,AQ12)</f>
        <v>0</v>
      </c>
      <c r="AS12" s="36" t="str">
        <f t="shared" si="10"/>
        <v>NA</v>
      </c>
      <c r="AT12" s="25" t="s">
        <v>755</v>
      </c>
      <c r="AU12" s="25" t="s">
        <v>741</v>
      </c>
      <c r="AV12" s="25" t="s">
        <v>706</v>
      </c>
      <c r="AX12" s="23" t="s">
        <v>751</v>
      </c>
      <c r="AY12" s="25" t="s">
        <v>272</v>
      </c>
      <c r="AZ12" s="25">
        <f>COUNTIFS(Database!N$2:N$783,$AX$2,Database!W$2:W$783,AY12)</f>
        <v>0</v>
      </c>
      <c r="BA12" s="25" t="str">
        <f t="shared" si="11"/>
        <v>NA</v>
      </c>
      <c r="BB12" s="25" t="s">
        <v>756</v>
      </c>
      <c r="BC12" s="25" t="s">
        <v>736</v>
      </c>
      <c r="BD12" s="25" t="s">
        <v>706</v>
      </c>
      <c r="BF12" s="23" t="s">
        <v>751</v>
      </c>
      <c r="BG12" s="25" t="s">
        <v>272</v>
      </c>
      <c r="BH12" s="25">
        <f>COUNTIFS(Database!N$2:N$783,$BF$2,Database!W$2:W$783,BG12)</f>
        <v>0</v>
      </c>
      <c r="BI12" s="36" t="str">
        <f t="shared" si="7"/>
        <v>NA</v>
      </c>
      <c r="BJ12" s="25" t="s">
        <v>756</v>
      </c>
      <c r="BK12" s="25" t="s">
        <v>738</v>
      </c>
      <c r="BL12" s="25" t="s">
        <v>706</v>
      </c>
      <c r="BN12" s="23" t="s">
        <v>751</v>
      </c>
      <c r="BO12" s="25" t="s">
        <v>272</v>
      </c>
      <c r="BP12" s="25">
        <f>COUNTIFS(Database!N$2:N$783,$BN$2,Database!W$2:W$783,BO12)</f>
        <v>3</v>
      </c>
      <c r="BQ12" s="36">
        <f t="shared" si="8"/>
        <v>1</v>
      </c>
      <c r="BR12" s="25" t="s">
        <v>756</v>
      </c>
      <c r="BS12" s="25" t="s">
        <v>739</v>
      </c>
      <c r="BT12" s="25" t="s">
        <v>706</v>
      </c>
      <c r="BV12" s="23" t="s">
        <v>751</v>
      </c>
      <c r="BW12" s="25" t="s">
        <v>272</v>
      </c>
      <c r="BX12" s="25">
        <f>COUNTIFS(Database!N$2:N$783,$BV$2,Database!W$2:W$783,BW12)</f>
        <v>13</v>
      </c>
      <c r="BY12" s="36">
        <f t="shared" si="9"/>
        <v>0.76923076923076927</v>
      </c>
      <c r="BZ12" s="25" t="s">
        <v>756</v>
      </c>
      <c r="CA12" s="25" t="s">
        <v>740</v>
      </c>
      <c r="CB12" s="25" t="s">
        <v>706</v>
      </c>
      <c r="CD12" s="23" t="s">
        <v>751</v>
      </c>
      <c r="CE12" s="25" t="s">
        <v>272</v>
      </c>
      <c r="CF12" s="58">
        <f>Exposure_Path_analytics!D12</f>
        <v>27</v>
      </c>
      <c r="CG12" s="46">
        <f t="shared" si="0"/>
        <v>27</v>
      </c>
      <c r="ET12" s="49"/>
    </row>
    <row r="13" spans="1:150">
      <c r="B13" s="23" t="s">
        <v>751</v>
      </c>
      <c r="C13" s="25" t="s">
        <v>325</v>
      </c>
      <c r="D13" s="25">
        <f>COUNTIFS(Database!N$2:N$783,$B$2,Database!W$2:W$783,C13)</f>
        <v>0</v>
      </c>
      <c r="E13" s="25" t="str">
        <f t="shared" si="2"/>
        <v>NA</v>
      </c>
      <c r="F13" s="25" t="s">
        <v>755</v>
      </c>
      <c r="G13" s="25" t="s">
        <v>730</v>
      </c>
      <c r="H13" s="25" t="s">
        <v>706</v>
      </c>
      <c r="J13" s="23" t="s">
        <v>751</v>
      </c>
      <c r="K13" s="25" t="s">
        <v>325</v>
      </c>
      <c r="L13" s="25">
        <f>COUNTIFS(Database!N$2:N$783,$J$2,Database!W$2:W$783,K13)</f>
        <v>0</v>
      </c>
      <c r="M13" s="25" t="str">
        <f t="shared" si="3"/>
        <v>NA</v>
      </c>
      <c r="N13" s="25" t="s">
        <v>755</v>
      </c>
      <c r="O13" s="25" t="s">
        <v>732</v>
      </c>
      <c r="P13" s="25" t="s">
        <v>706</v>
      </c>
      <c r="R13" s="23" t="s">
        <v>751</v>
      </c>
      <c r="S13" s="25" t="s">
        <v>325</v>
      </c>
      <c r="T13" s="25">
        <f>COUNTIFS(Database!N$2:N$783,$R$2,Database!W$2:W$783,S13)</f>
        <v>12</v>
      </c>
      <c r="U13" s="25">
        <f t="shared" si="4"/>
        <v>0.83333333333333337</v>
      </c>
      <c r="V13" s="25" t="s">
        <v>755</v>
      </c>
      <c r="W13" s="25" t="s">
        <v>733</v>
      </c>
      <c r="X13" s="25" t="s">
        <v>706</v>
      </c>
      <c r="Z13" s="23" t="s">
        <v>751</v>
      </c>
      <c r="AA13" s="25" t="s">
        <v>325</v>
      </c>
      <c r="AB13" s="25">
        <f>COUNTIFS(Database!N$2:N$783,$Z$2,Database!W$2:W$783,AA13)</f>
        <v>9</v>
      </c>
      <c r="AC13" s="36">
        <f t="shared" si="12"/>
        <v>0.33333333333333331</v>
      </c>
      <c r="AD13" s="25" t="s">
        <v>755</v>
      </c>
      <c r="AE13" s="25" t="s">
        <v>734</v>
      </c>
      <c r="AF13" s="25" t="s">
        <v>706</v>
      </c>
      <c r="AH13" s="23" t="s">
        <v>751</v>
      </c>
      <c r="AI13" s="25" t="s">
        <v>325</v>
      </c>
      <c r="AJ13" s="25">
        <f>COUNTIFS(Database!N$2:N$783,$AH$2,Database!W$2:W$783,AI13)</f>
        <v>3</v>
      </c>
      <c r="AK13" s="36">
        <f t="shared" si="6"/>
        <v>1</v>
      </c>
      <c r="AL13" s="25" t="s">
        <v>755</v>
      </c>
      <c r="AM13" s="25" t="s">
        <v>735</v>
      </c>
      <c r="AN13" s="25" t="s">
        <v>706</v>
      </c>
      <c r="AP13" s="23" t="s">
        <v>751</v>
      </c>
      <c r="AQ13" s="25" t="s">
        <v>325</v>
      </c>
      <c r="AR13" s="25">
        <f>COUNTIFS(Database!N$2:N$783,$AP$2,Database!W$2:W$783,AQ13)</f>
        <v>8</v>
      </c>
      <c r="AS13" s="36">
        <f t="shared" si="10"/>
        <v>0.375</v>
      </c>
      <c r="AT13" s="25" t="s">
        <v>755</v>
      </c>
      <c r="AU13" s="25" t="s">
        <v>741</v>
      </c>
      <c r="AV13" s="25" t="s">
        <v>706</v>
      </c>
      <c r="AX13" s="23" t="s">
        <v>751</v>
      </c>
      <c r="AY13" s="25" t="s">
        <v>325</v>
      </c>
      <c r="AZ13" s="25">
        <f>COUNTIFS(Database!N$2:N$783,$AX$2,Database!W$2:W$783,AY13)</f>
        <v>0</v>
      </c>
      <c r="BA13" s="25" t="str">
        <f t="shared" si="11"/>
        <v>NA</v>
      </c>
      <c r="BB13" s="25" t="s">
        <v>756</v>
      </c>
      <c r="BC13" s="25" t="s">
        <v>736</v>
      </c>
      <c r="BD13" s="25" t="s">
        <v>706</v>
      </c>
      <c r="BF13" s="23" t="s">
        <v>751</v>
      </c>
      <c r="BG13" s="25" t="s">
        <v>325</v>
      </c>
      <c r="BH13" s="25">
        <f>COUNTIFS(Database!N$2:N$783,$BF$2,Database!W$2:W$783,BG13)</f>
        <v>0</v>
      </c>
      <c r="BI13" s="36" t="str">
        <f t="shared" si="7"/>
        <v>NA</v>
      </c>
      <c r="BJ13" s="25" t="s">
        <v>756</v>
      </c>
      <c r="BK13" s="25" t="s">
        <v>738</v>
      </c>
      <c r="BL13" s="25" t="s">
        <v>706</v>
      </c>
      <c r="BN13" s="23" t="s">
        <v>751</v>
      </c>
      <c r="BO13" s="25" t="s">
        <v>325</v>
      </c>
      <c r="BP13" s="25">
        <f>COUNTIFS(Database!N$2:N$783,$BN$2,Database!W$2:W$783,BO13)</f>
        <v>2</v>
      </c>
      <c r="BQ13" s="36">
        <f t="shared" si="8"/>
        <v>1</v>
      </c>
      <c r="BR13" s="25" t="s">
        <v>756</v>
      </c>
      <c r="BS13" s="25" t="s">
        <v>739</v>
      </c>
      <c r="BT13" s="25" t="s">
        <v>706</v>
      </c>
      <c r="BV13" s="23" t="s">
        <v>751</v>
      </c>
      <c r="BW13" s="25" t="s">
        <v>325</v>
      </c>
      <c r="BX13" s="25">
        <f>COUNTIFS(Database!N$2:N$783,$BV$2,Database!W$2:W$783,BW13)</f>
        <v>2</v>
      </c>
      <c r="BY13" s="36">
        <f t="shared" si="9"/>
        <v>0</v>
      </c>
      <c r="BZ13" s="25" t="s">
        <v>756</v>
      </c>
      <c r="CA13" s="25" t="s">
        <v>740</v>
      </c>
      <c r="CB13" s="25" t="s">
        <v>706</v>
      </c>
      <c r="CD13" s="23" t="s">
        <v>751</v>
      </c>
      <c r="CE13" s="25" t="s">
        <v>325</v>
      </c>
      <c r="CF13" s="58">
        <f>Exposure_Path_analytics!D13</f>
        <v>36</v>
      </c>
      <c r="CG13" s="46">
        <f t="shared" si="0"/>
        <v>36</v>
      </c>
    </row>
    <row r="14" spans="1:150">
      <c r="B14" s="23" t="s">
        <v>751</v>
      </c>
      <c r="C14" s="25" t="s">
        <v>273</v>
      </c>
      <c r="D14" s="25">
        <f>COUNTIFS(Database!N$2:N$783,$B$2,Database!W$2:W$783,C14)</f>
        <v>0</v>
      </c>
      <c r="E14" s="25" t="str">
        <f t="shared" si="2"/>
        <v>NA</v>
      </c>
      <c r="F14" s="25" t="s">
        <v>755</v>
      </c>
      <c r="G14" s="25" t="s">
        <v>730</v>
      </c>
      <c r="H14" s="25" t="s">
        <v>706</v>
      </c>
      <c r="J14" s="23" t="s">
        <v>751</v>
      </c>
      <c r="K14" s="25" t="s">
        <v>273</v>
      </c>
      <c r="L14" s="25">
        <f>COUNTIFS(Database!N$2:N$783,$J$2,Database!W$2:W$783,K14)</f>
        <v>0</v>
      </c>
      <c r="M14" s="25" t="str">
        <f t="shared" si="3"/>
        <v>NA</v>
      </c>
      <c r="N14" s="25" t="s">
        <v>755</v>
      </c>
      <c r="O14" s="25" t="s">
        <v>732</v>
      </c>
      <c r="P14" s="25" t="s">
        <v>706</v>
      </c>
      <c r="R14" s="23" t="s">
        <v>751</v>
      </c>
      <c r="S14" s="25" t="s">
        <v>273</v>
      </c>
      <c r="T14" s="25">
        <f>COUNTIFS(Database!N$2:N$783,$R$2,Database!W$2:W$783,S14)</f>
        <v>1</v>
      </c>
      <c r="U14" s="25">
        <f t="shared" si="4"/>
        <v>1</v>
      </c>
      <c r="V14" s="25" t="s">
        <v>755</v>
      </c>
      <c r="W14" s="25" t="s">
        <v>733</v>
      </c>
      <c r="X14" s="25" t="s">
        <v>706</v>
      </c>
      <c r="Z14" s="23" t="s">
        <v>751</v>
      </c>
      <c r="AA14" s="25" t="s">
        <v>273</v>
      </c>
      <c r="AB14" s="25">
        <f>COUNTIFS(Database!N$2:N$783,$Z$2,Database!W$2:W$783,AA14)</f>
        <v>0</v>
      </c>
      <c r="AC14" s="36" t="str">
        <f t="shared" si="12"/>
        <v>NA</v>
      </c>
      <c r="AD14" s="25" t="s">
        <v>755</v>
      </c>
      <c r="AE14" s="25" t="s">
        <v>734</v>
      </c>
      <c r="AF14" s="25" t="s">
        <v>706</v>
      </c>
      <c r="AH14" s="23" t="s">
        <v>751</v>
      </c>
      <c r="AI14" s="25" t="s">
        <v>273</v>
      </c>
      <c r="AJ14" s="25">
        <f>COUNTIFS(Database!N$2:N$783,$AH$2,Database!W$2:W$783,AI14)</f>
        <v>0</v>
      </c>
      <c r="AK14" s="36" t="str">
        <f t="shared" si="6"/>
        <v>NA</v>
      </c>
      <c r="AL14" s="25" t="s">
        <v>755</v>
      </c>
      <c r="AM14" s="25" t="s">
        <v>735</v>
      </c>
      <c r="AN14" s="25" t="s">
        <v>706</v>
      </c>
      <c r="AP14" s="23" t="s">
        <v>751</v>
      </c>
      <c r="AQ14" s="25" t="s">
        <v>273</v>
      </c>
      <c r="AR14" s="25">
        <f>COUNTIFS(Database!N$2:N$783,$AP$2,Database!W$2:W$783,AQ14)</f>
        <v>0</v>
      </c>
      <c r="AS14" s="36" t="str">
        <f t="shared" si="10"/>
        <v>NA</v>
      </c>
      <c r="AT14" s="25" t="s">
        <v>755</v>
      </c>
      <c r="AU14" s="25" t="s">
        <v>741</v>
      </c>
      <c r="AV14" s="25" t="s">
        <v>706</v>
      </c>
      <c r="AX14" s="23" t="s">
        <v>751</v>
      </c>
      <c r="AY14" s="25" t="s">
        <v>273</v>
      </c>
      <c r="AZ14" s="25">
        <f>COUNTIFS(Database!N$2:N$783,$AX$2,Database!W$2:W$783,AY14)</f>
        <v>0</v>
      </c>
      <c r="BA14" s="25" t="str">
        <f t="shared" si="11"/>
        <v>NA</v>
      </c>
      <c r="BB14" s="25" t="s">
        <v>756</v>
      </c>
      <c r="BC14" s="25" t="s">
        <v>736</v>
      </c>
      <c r="BD14" s="25" t="s">
        <v>706</v>
      </c>
      <c r="BF14" s="23" t="s">
        <v>751</v>
      </c>
      <c r="BG14" s="25" t="s">
        <v>273</v>
      </c>
      <c r="BH14" s="25">
        <f>COUNTIFS(Database!N$2:N$783,$BF$2,Database!W$2:W$783,BG14)</f>
        <v>0</v>
      </c>
      <c r="BI14" s="36" t="str">
        <f t="shared" si="7"/>
        <v>NA</v>
      </c>
      <c r="BJ14" s="25" t="s">
        <v>756</v>
      </c>
      <c r="BK14" s="25" t="s">
        <v>738</v>
      </c>
      <c r="BL14" s="25" t="s">
        <v>706</v>
      </c>
      <c r="BN14" s="23" t="s">
        <v>751</v>
      </c>
      <c r="BO14" s="25" t="s">
        <v>273</v>
      </c>
      <c r="BP14" s="25">
        <f>COUNTIFS(Database!N$2:N$783,$BN$2,Database!W$2:W$783,BO14)</f>
        <v>1</v>
      </c>
      <c r="BQ14" s="36">
        <f t="shared" si="8"/>
        <v>1</v>
      </c>
      <c r="BR14" s="25" t="s">
        <v>756</v>
      </c>
      <c r="BS14" s="25" t="s">
        <v>739</v>
      </c>
      <c r="BT14" s="25" t="s">
        <v>706</v>
      </c>
      <c r="BV14" s="23" t="s">
        <v>751</v>
      </c>
      <c r="BW14" s="25" t="s">
        <v>273</v>
      </c>
      <c r="BX14" s="25">
        <f>COUNTIFS(Database!N$2:N$783,$BV$2,Database!W$2:W$783,BW14)</f>
        <v>0</v>
      </c>
      <c r="BY14" s="36" t="str">
        <f t="shared" si="9"/>
        <v>NA</v>
      </c>
      <c r="BZ14" s="25" t="s">
        <v>756</v>
      </c>
      <c r="CA14" s="25" t="s">
        <v>740</v>
      </c>
      <c r="CB14" s="25" t="s">
        <v>706</v>
      </c>
      <c r="CD14" s="23" t="s">
        <v>751</v>
      </c>
      <c r="CE14" s="25" t="s">
        <v>273</v>
      </c>
      <c r="CF14" s="58">
        <f>Exposure_Path_analytics!D14</f>
        <v>2</v>
      </c>
      <c r="CG14" s="46">
        <f t="shared" si="0"/>
        <v>2</v>
      </c>
      <c r="CW14" s="37"/>
      <c r="CX14" s="37"/>
      <c r="CY14" s="37"/>
      <c r="CZ14" s="37"/>
      <c r="DA14" s="37"/>
      <c r="DC14" s="37"/>
      <c r="DD14" s="37"/>
      <c r="DE14" s="37"/>
      <c r="DF14" s="37"/>
      <c r="DG14" s="37"/>
      <c r="DI14" s="37"/>
      <c r="DJ14" s="37"/>
      <c r="DK14" s="37"/>
      <c r="DL14" s="37"/>
      <c r="DV14" s="37"/>
      <c r="DW14" s="37"/>
      <c r="DX14" s="37"/>
      <c r="DY14" s="37"/>
      <c r="EA14" s="37"/>
      <c r="EB14" s="37"/>
      <c r="EC14" s="37"/>
    </row>
    <row r="15" spans="1:150">
      <c r="B15" s="23" t="s">
        <v>751</v>
      </c>
      <c r="C15" s="25" t="s">
        <v>233</v>
      </c>
      <c r="D15" s="25">
        <f>COUNTIFS(Database!N$2:N$783,$B$2,Database!W$2:W$783,C15)</f>
        <v>0</v>
      </c>
      <c r="E15" s="25" t="str">
        <f t="shared" si="2"/>
        <v>NA</v>
      </c>
      <c r="F15" s="25" t="s">
        <v>755</v>
      </c>
      <c r="G15" s="25" t="s">
        <v>730</v>
      </c>
      <c r="H15" s="25" t="s">
        <v>706</v>
      </c>
      <c r="J15" s="23" t="s">
        <v>751</v>
      </c>
      <c r="K15" s="25" t="s">
        <v>233</v>
      </c>
      <c r="L15" s="25">
        <f>COUNTIFS(Database!N$2:N$783,$J$2,Database!W$2:W$783,K15)</f>
        <v>0</v>
      </c>
      <c r="M15" s="25" t="str">
        <f t="shared" si="3"/>
        <v>NA</v>
      </c>
      <c r="N15" s="25" t="s">
        <v>755</v>
      </c>
      <c r="O15" s="25" t="s">
        <v>732</v>
      </c>
      <c r="P15" s="25" t="s">
        <v>706</v>
      </c>
      <c r="R15" s="23" t="s">
        <v>751</v>
      </c>
      <c r="S15" s="25" t="s">
        <v>233</v>
      </c>
      <c r="T15" s="25">
        <f>COUNTIFS(Database!N$2:N$783,$R$2,Database!W$2:W$783,S15)</f>
        <v>4</v>
      </c>
      <c r="U15" s="25">
        <f t="shared" si="4"/>
        <v>0.75</v>
      </c>
      <c r="V15" s="25" t="s">
        <v>755</v>
      </c>
      <c r="W15" s="25" t="s">
        <v>733</v>
      </c>
      <c r="X15" s="25" t="s">
        <v>706</v>
      </c>
      <c r="Z15" s="23" t="s">
        <v>751</v>
      </c>
      <c r="AA15" s="25" t="s">
        <v>233</v>
      </c>
      <c r="AB15" s="25">
        <f>COUNTIFS(Database!N$2:N$783,$Z$2,Database!W$2:W$783,AA15)</f>
        <v>0</v>
      </c>
      <c r="AC15" s="36" t="str">
        <f t="shared" si="12"/>
        <v>NA</v>
      </c>
      <c r="AD15" s="25" t="s">
        <v>755</v>
      </c>
      <c r="AE15" s="25" t="s">
        <v>734</v>
      </c>
      <c r="AF15" s="25" t="s">
        <v>706</v>
      </c>
      <c r="AH15" s="23" t="s">
        <v>751</v>
      </c>
      <c r="AI15" s="25" t="s">
        <v>233</v>
      </c>
      <c r="AJ15" s="25">
        <f>COUNTIFS(Database!N$2:N$783,$AH$2,Database!W$2:W$783,AI15)</f>
        <v>2</v>
      </c>
      <c r="AK15" s="36">
        <f t="shared" si="6"/>
        <v>0</v>
      </c>
      <c r="AL15" s="25" t="s">
        <v>755</v>
      </c>
      <c r="AM15" s="25" t="s">
        <v>735</v>
      </c>
      <c r="AN15" s="25" t="s">
        <v>706</v>
      </c>
      <c r="AP15" s="23" t="s">
        <v>751</v>
      </c>
      <c r="AQ15" s="25" t="s">
        <v>233</v>
      </c>
      <c r="AR15" s="25">
        <f>COUNTIFS(Database!N$2:N$783,$AP$2,Database!W$2:W$783,AQ15)</f>
        <v>0</v>
      </c>
      <c r="AS15" s="36" t="str">
        <f t="shared" si="10"/>
        <v>NA</v>
      </c>
      <c r="AT15" s="25" t="s">
        <v>755</v>
      </c>
      <c r="AU15" s="25" t="s">
        <v>741</v>
      </c>
      <c r="AV15" s="25" t="s">
        <v>706</v>
      </c>
      <c r="AX15" s="23" t="s">
        <v>751</v>
      </c>
      <c r="AY15" s="25" t="s">
        <v>233</v>
      </c>
      <c r="AZ15" s="25">
        <f>COUNTIFS(Database!N$2:N$783,$AX$2,Database!W$2:W$783,AY15)</f>
        <v>0</v>
      </c>
      <c r="BA15" s="25" t="str">
        <f t="shared" si="11"/>
        <v>NA</v>
      </c>
      <c r="BB15" s="25" t="s">
        <v>756</v>
      </c>
      <c r="BC15" s="25" t="s">
        <v>736</v>
      </c>
      <c r="BD15" s="25" t="s">
        <v>706</v>
      </c>
      <c r="BF15" s="23" t="s">
        <v>751</v>
      </c>
      <c r="BG15" s="25" t="s">
        <v>233</v>
      </c>
      <c r="BH15" s="25">
        <f>COUNTIFS(Database!N$2:N$783,$BF$2,Database!W$2:W$783,BG15)</f>
        <v>0</v>
      </c>
      <c r="BI15" s="36" t="str">
        <f t="shared" si="7"/>
        <v>NA</v>
      </c>
      <c r="BJ15" s="25" t="s">
        <v>756</v>
      </c>
      <c r="BK15" s="25" t="s">
        <v>738</v>
      </c>
      <c r="BL15" s="25" t="s">
        <v>706</v>
      </c>
      <c r="BN15" s="23" t="s">
        <v>751</v>
      </c>
      <c r="BO15" s="25" t="s">
        <v>233</v>
      </c>
      <c r="BP15" s="25">
        <f>COUNTIFS(Database!N$2:N$783,$BN$2,Database!W$2:W$783,BO15)</f>
        <v>0</v>
      </c>
      <c r="BQ15" s="36" t="str">
        <f t="shared" si="8"/>
        <v>NA</v>
      </c>
      <c r="BR15" s="25" t="s">
        <v>756</v>
      </c>
      <c r="BS15" s="25" t="s">
        <v>739</v>
      </c>
      <c r="BT15" s="25" t="s">
        <v>706</v>
      </c>
      <c r="BV15" s="23" t="s">
        <v>751</v>
      </c>
      <c r="BW15" s="25" t="s">
        <v>233</v>
      </c>
      <c r="BX15" s="25">
        <f>COUNTIFS(Database!N$2:N$783,$BV$2,Database!W$2:W$783,BW15)</f>
        <v>0</v>
      </c>
      <c r="BY15" s="36" t="str">
        <f t="shared" si="9"/>
        <v>NA</v>
      </c>
      <c r="BZ15" s="25" t="s">
        <v>756</v>
      </c>
      <c r="CA15" s="25" t="s">
        <v>740</v>
      </c>
      <c r="CB15" s="25" t="s">
        <v>706</v>
      </c>
      <c r="CD15" s="23" t="s">
        <v>751</v>
      </c>
      <c r="CE15" s="25" t="s">
        <v>233</v>
      </c>
      <c r="CF15" s="58">
        <f>Exposure_Path_analytics!D15</f>
        <v>6</v>
      </c>
      <c r="CG15" s="46">
        <f t="shared" si="0"/>
        <v>6</v>
      </c>
      <c r="CW15" s="37"/>
      <c r="CX15" s="37"/>
      <c r="CY15" s="37"/>
      <c r="CZ15" s="37"/>
      <c r="DA15" s="37"/>
      <c r="DC15" s="37"/>
      <c r="DD15" s="37"/>
      <c r="DE15" s="37"/>
      <c r="DF15" s="37"/>
      <c r="DG15" s="37"/>
      <c r="DI15" s="37"/>
      <c r="DJ15" s="37"/>
      <c r="DK15" s="37"/>
      <c r="DL15" s="37"/>
      <c r="DM15" s="37"/>
      <c r="DS15" s="37"/>
      <c r="DU15" s="37"/>
      <c r="DV15" s="37"/>
      <c r="DW15" s="37"/>
      <c r="DX15" s="37"/>
      <c r="DY15" s="37"/>
      <c r="EA15" s="37"/>
      <c r="EB15" s="37"/>
      <c r="EC15" s="37"/>
      <c r="ED15" s="37"/>
      <c r="EE15" s="37"/>
      <c r="EG15" s="37"/>
      <c r="EH15" s="37"/>
    </row>
    <row r="16" spans="1:150">
      <c r="B16" s="24" t="s">
        <v>752</v>
      </c>
      <c r="C16" s="24" t="s">
        <v>326</v>
      </c>
      <c r="D16" s="24">
        <f>COUNTIFS(Database!N$2:N$783,$B$2,Database!W$2:W$783,C16)</f>
        <v>0</v>
      </c>
      <c r="E16" s="24" t="str">
        <f t="shared" si="2"/>
        <v>NA</v>
      </c>
      <c r="F16" s="24" t="s">
        <v>755</v>
      </c>
      <c r="G16" s="24" t="s">
        <v>730</v>
      </c>
      <c r="H16" s="24" t="s">
        <v>706</v>
      </c>
      <c r="J16" s="24" t="s">
        <v>752</v>
      </c>
      <c r="K16" s="24" t="s">
        <v>326</v>
      </c>
      <c r="L16" s="24">
        <f>COUNTIFS(Database!N$2:N$783,$J$2,Database!W$2:W$783,K16)</f>
        <v>0</v>
      </c>
      <c r="M16" s="24" t="str">
        <f t="shared" si="3"/>
        <v>NA</v>
      </c>
      <c r="N16" s="24" t="s">
        <v>755</v>
      </c>
      <c r="O16" s="24" t="s">
        <v>732</v>
      </c>
      <c r="P16" s="24" t="s">
        <v>706</v>
      </c>
      <c r="R16" s="24" t="s">
        <v>752</v>
      </c>
      <c r="S16" s="24" t="s">
        <v>326</v>
      </c>
      <c r="T16" s="24">
        <f>COUNTIFS(Database!N$2:N$783,$R$2,Database!W$2:W$783,S16)</f>
        <v>2</v>
      </c>
      <c r="U16" s="24">
        <f t="shared" si="4"/>
        <v>0</v>
      </c>
      <c r="V16" s="24" t="s">
        <v>755</v>
      </c>
      <c r="W16" s="24" t="s">
        <v>733</v>
      </c>
      <c r="X16" s="24" t="s">
        <v>706</v>
      </c>
      <c r="Z16" s="24" t="s">
        <v>752</v>
      </c>
      <c r="AA16" s="24" t="s">
        <v>326</v>
      </c>
      <c r="AB16" s="24">
        <f>COUNTIFS(Database!N$2:N$783,$Z$2,Database!W$2:W$783,AA16)</f>
        <v>0</v>
      </c>
      <c r="AC16" s="28" t="str">
        <f t="shared" si="12"/>
        <v>NA</v>
      </c>
      <c r="AD16" s="24" t="s">
        <v>755</v>
      </c>
      <c r="AE16" s="24" t="s">
        <v>734</v>
      </c>
      <c r="AF16" s="24" t="s">
        <v>706</v>
      </c>
      <c r="AH16" s="24" t="s">
        <v>752</v>
      </c>
      <c r="AI16" s="24" t="s">
        <v>326</v>
      </c>
      <c r="AJ16" s="24">
        <f>COUNTIFS(Database!N$2:N$783,$AH$2,Database!W$2:W$783,AI16)</f>
        <v>0</v>
      </c>
      <c r="AK16" s="28" t="str">
        <f t="shared" si="6"/>
        <v>NA</v>
      </c>
      <c r="AL16" s="24" t="s">
        <v>755</v>
      </c>
      <c r="AM16" s="24" t="s">
        <v>735</v>
      </c>
      <c r="AN16" s="24" t="s">
        <v>706</v>
      </c>
      <c r="AP16" s="24" t="s">
        <v>752</v>
      </c>
      <c r="AQ16" s="24" t="s">
        <v>326</v>
      </c>
      <c r="AR16" s="24">
        <f>COUNTIFS(Database!N$2:N$783,$AP$2,Database!W$2:W$783,AQ16)</f>
        <v>0</v>
      </c>
      <c r="AS16" s="28" t="str">
        <f t="shared" si="10"/>
        <v>NA</v>
      </c>
      <c r="AT16" s="24" t="s">
        <v>755</v>
      </c>
      <c r="AU16" s="24" t="s">
        <v>741</v>
      </c>
      <c r="AV16" s="24" t="s">
        <v>706</v>
      </c>
      <c r="AX16" s="24" t="s">
        <v>752</v>
      </c>
      <c r="AY16" s="24" t="s">
        <v>326</v>
      </c>
      <c r="AZ16" s="24">
        <f>COUNTIFS(Database!N$2:N$783,$AX$2,Database!W$2:W$783,AY16)</f>
        <v>11</v>
      </c>
      <c r="BA16" s="24">
        <f t="shared" si="11"/>
        <v>9.0909090909090912E-2</v>
      </c>
      <c r="BB16" s="24" t="s">
        <v>756</v>
      </c>
      <c r="BC16" s="24" t="s">
        <v>736</v>
      </c>
      <c r="BD16" s="24" t="s">
        <v>706</v>
      </c>
      <c r="BF16" s="24" t="s">
        <v>752</v>
      </c>
      <c r="BG16" s="24" t="s">
        <v>326</v>
      </c>
      <c r="BH16" s="24">
        <f>COUNTIFS(Database!N$2:N$783,$BF$2,Database!W$2:W$783,BG16)</f>
        <v>0</v>
      </c>
      <c r="BI16" s="28" t="str">
        <f t="shared" si="7"/>
        <v>NA</v>
      </c>
      <c r="BJ16" s="24" t="s">
        <v>756</v>
      </c>
      <c r="BK16" s="24" t="s">
        <v>738</v>
      </c>
      <c r="BL16" s="24" t="s">
        <v>706</v>
      </c>
      <c r="BN16" s="24" t="s">
        <v>752</v>
      </c>
      <c r="BO16" s="24" t="s">
        <v>326</v>
      </c>
      <c r="BP16" s="24">
        <f>COUNTIFS(Database!N$2:N$783,$BN$2,Database!W$2:W$783,BO16)</f>
        <v>0</v>
      </c>
      <c r="BQ16" s="28" t="str">
        <f t="shared" si="8"/>
        <v>NA</v>
      </c>
      <c r="BR16" s="24" t="s">
        <v>756</v>
      </c>
      <c r="BS16" s="24" t="s">
        <v>739</v>
      </c>
      <c r="BT16" s="24" t="s">
        <v>706</v>
      </c>
      <c r="BV16" s="24" t="s">
        <v>752</v>
      </c>
      <c r="BW16" s="24" t="s">
        <v>326</v>
      </c>
      <c r="BX16" s="24">
        <f>COUNTIFS(Database!N$2:N$783,$BV$2,Database!W$2:W$783,BW16)</f>
        <v>0</v>
      </c>
      <c r="BY16" s="28" t="str">
        <f t="shared" si="9"/>
        <v>NA</v>
      </c>
      <c r="BZ16" s="24" t="s">
        <v>756</v>
      </c>
      <c r="CA16" s="24" t="s">
        <v>740</v>
      </c>
      <c r="CB16" s="24" t="s">
        <v>706</v>
      </c>
      <c r="CD16" s="24" t="s">
        <v>752</v>
      </c>
      <c r="CE16" s="24" t="s">
        <v>326</v>
      </c>
      <c r="CF16" s="47">
        <f>Exposure_Path_analytics!D16</f>
        <v>13</v>
      </c>
      <c r="CG16" s="45">
        <f t="shared" si="0"/>
        <v>13</v>
      </c>
      <c r="CW16" s="37"/>
      <c r="CX16" s="37"/>
      <c r="CY16" s="37"/>
      <c r="CZ16" s="37"/>
      <c r="DA16" s="37"/>
      <c r="DC16" s="37"/>
      <c r="DD16" s="37"/>
      <c r="DE16" s="37"/>
      <c r="DF16" s="37"/>
      <c r="DG16" s="37"/>
      <c r="DI16" s="37"/>
      <c r="DJ16" s="37"/>
      <c r="DK16" s="37"/>
      <c r="DL16" s="37"/>
      <c r="DM16" s="37"/>
      <c r="DS16" s="37"/>
      <c r="DU16" s="37"/>
      <c r="DV16" s="37"/>
      <c r="DW16" s="37"/>
      <c r="DX16" s="37"/>
      <c r="DY16" s="37"/>
      <c r="EA16" s="37"/>
      <c r="EB16" s="37"/>
      <c r="EC16" s="37"/>
      <c r="ED16" s="37"/>
      <c r="EE16" s="37"/>
      <c r="EG16" s="37"/>
      <c r="EH16" s="37"/>
    </row>
    <row r="17" spans="2:150">
      <c r="B17" s="24" t="s">
        <v>752</v>
      </c>
      <c r="C17" s="24" t="s">
        <v>327</v>
      </c>
      <c r="D17" s="24">
        <f>COUNTIFS(Database!N$2:N$783,$B$2,Database!W$2:W$783,C17)</f>
        <v>0</v>
      </c>
      <c r="E17" s="24" t="str">
        <f t="shared" si="2"/>
        <v>NA</v>
      </c>
      <c r="F17" s="24" t="s">
        <v>755</v>
      </c>
      <c r="G17" s="24" t="s">
        <v>730</v>
      </c>
      <c r="H17" s="24" t="s">
        <v>706</v>
      </c>
      <c r="J17" s="24" t="s">
        <v>752</v>
      </c>
      <c r="K17" s="24" t="s">
        <v>327</v>
      </c>
      <c r="L17" s="24">
        <f>COUNTIFS(Database!N$2:N$783,$J$2,Database!W$2:W$783,K17)</f>
        <v>0</v>
      </c>
      <c r="M17" s="24" t="str">
        <f t="shared" si="3"/>
        <v>NA</v>
      </c>
      <c r="N17" s="24" t="s">
        <v>755</v>
      </c>
      <c r="O17" s="24" t="s">
        <v>732</v>
      </c>
      <c r="P17" s="24" t="s">
        <v>706</v>
      </c>
      <c r="R17" s="24" t="s">
        <v>752</v>
      </c>
      <c r="S17" s="24" t="s">
        <v>327</v>
      </c>
      <c r="T17" s="24">
        <f>COUNTIFS(Database!N$2:N$783,$R$2,Database!W$2:W$783,S17)</f>
        <v>0</v>
      </c>
      <c r="U17" s="24" t="str">
        <f t="shared" si="4"/>
        <v>NA</v>
      </c>
      <c r="V17" s="24" t="s">
        <v>755</v>
      </c>
      <c r="W17" s="24" t="s">
        <v>733</v>
      </c>
      <c r="X17" s="24" t="s">
        <v>706</v>
      </c>
      <c r="Z17" s="24" t="s">
        <v>752</v>
      </c>
      <c r="AA17" s="24" t="s">
        <v>327</v>
      </c>
      <c r="AB17" s="24">
        <f>COUNTIFS(Database!N$2:N$783,$Z$2,Database!W$2:W$783,AA17)</f>
        <v>0</v>
      </c>
      <c r="AC17" s="28" t="str">
        <f t="shared" si="12"/>
        <v>NA</v>
      </c>
      <c r="AD17" s="24" t="s">
        <v>755</v>
      </c>
      <c r="AE17" s="24" t="s">
        <v>734</v>
      </c>
      <c r="AF17" s="24" t="s">
        <v>706</v>
      </c>
      <c r="AH17" s="24" t="s">
        <v>752</v>
      </c>
      <c r="AI17" s="24" t="s">
        <v>327</v>
      </c>
      <c r="AJ17" s="24">
        <f>COUNTIFS(Database!N$2:N$783,$AH$2,Database!W$2:W$783,AI17)</f>
        <v>6</v>
      </c>
      <c r="AK17" s="28">
        <f t="shared" si="6"/>
        <v>0.5</v>
      </c>
      <c r="AL17" s="24" t="s">
        <v>755</v>
      </c>
      <c r="AM17" s="24" t="s">
        <v>735</v>
      </c>
      <c r="AN17" s="24" t="s">
        <v>706</v>
      </c>
      <c r="AP17" s="24" t="s">
        <v>752</v>
      </c>
      <c r="AQ17" s="24" t="s">
        <v>327</v>
      </c>
      <c r="AR17" s="24">
        <f>COUNTIFS(Database!N$2:N$783,$AP$2,Database!W$2:W$783,AQ17)</f>
        <v>0</v>
      </c>
      <c r="AS17" s="28" t="str">
        <f t="shared" si="10"/>
        <v>NA</v>
      </c>
      <c r="AT17" s="24" t="s">
        <v>755</v>
      </c>
      <c r="AU17" s="24" t="s">
        <v>741</v>
      </c>
      <c r="AV17" s="24" t="s">
        <v>706</v>
      </c>
      <c r="AX17" s="24" t="s">
        <v>752</v>
      </c>
      <c r="AY17" s="24" t="s">
        <v>327</v>
      </c>
      <c r="AZ17" s="24">
        <f>COUNTIFS(Database!N$2:N$783,$AX$2,Database!W$2:W$783,AY17)</f>
        <v>1</v>
      </c>
      <c r="BA17" s="24">
        <f t="shared" si="11"/>
        <v>0</v>
      </c>
      <c r="BB17" s="24" t="s">
        <v>756</v>
      </c>
      <c r="BC17" s="24" t="s">
        <v>736</v>
      </c>
      <c r="BD17" s="24" t="s">
        <v>706</v>
      </c>
      <c r="BF17" s="24" t="s">
        <v>752</v>
      </c>
      <c r="BG17" s="24" t="s">
        <v>327</v>
      </c>
      <c r="BH17" s="24">
        <f>COUNTIFS(Database!N$2:N$783,$BF$2,Database!W$2:W$783,BG17)</f>
        <v>0</v>
      </c>
      <c r="BI17" s="28" t="str">
        <f t="shared" si="7"/>
        <v>NA</v>
      </c>
      <c r="BJ17" s="24" t="s">
        <v>756</v>
      </c>
      <c r="BK17" s="24" t="s">
        <v>738</v>
      </c>
      <c r="BL17" s="24" t="s">
        <v>706</v>
      </c>
      <c r="BN17" s="24" t="s">
        <v>752</v>
      </c>
      <c r="BO17" s="24" t="s">
        <v>327</v>
      </c>
      <c r="BP17" s="24">
        <f>COUNTIFS(Database!N$2:N$783,$BN$2,Database!W$2:W$783,BO17)</f>
        <v>0</v>
      </c>
      <c r="BQ17" s="28" t="str">
        <f t="shared" si="8"/>
        <v>NA</v>
      </c>
      <c r="BR17" s="24" t="s">
        <v>756</v>
      </c>
      <c r="BS17" s="24" t="s">
        <v>739</v>
      </c>
      <c r="BT17" s="24" t="s">
        <v>706</v>
      </c>
      <c r="BV17" s="24" t="s">
        <v>752</v>
      </c>
      <c r="BW17" s="24" t="s">
        <v>327</v>
      </c>
      <c r="BX17" s="24">
        <f>COUNTIFS(Database!N$2:N$783,$BV$2,Database!W$2:W$783,BW17)</f>
        <v>0</v>
      </c>
      <c r="BY17" s="28" t="str">
        <f t="shared" si="9"/>
        <v>NA</v>
      </c>
      <c r="BZ17" s="24" t="s">
        <v>756</v>
      </c>
      <c r="CA17" s="24" t="s">
        <v>740</v>
      </c>
      <c r="CB17" s="24" t="s">
        <v>706</v>
      </c>
      <c r="CD17" s="24" t="s">
        <v>752</v>
      </c>
      <c r="CE17" s="24" t="s">
        <v>327</v>
      </c>
      <c r="CF17" s="47">
        <f>Exposure_Path_analytics!D17</f>
        <v>7</v>
      </c>
      <c r="CG17" s="45">
        <f t="shared" si="0"/>
        <v>7</v>
      </c>
      <c r="CW17" s="38"/>
      <c r="CX17" s="38"/>
      <c r="CY17" s="38"/>
      <c r="CZ17" s="38"/>
      <c r="DA17" s="38"/>
      <c r="DC17" s="38"/>
      <c r="DD17" s="38"/>
      <c r="DE17" s="38"/>
      <c r="DF17" s="38"/>
      <c r="DG17" s="38"/>
      <c r="DI17" s="38"/>
      <c r="DJ17" s="38"/>
      <c r="DK17" s="38"/>
      <c r="DL17" s="37"/>
      <c r="DM17" s="37"/>
      <c r="DO17" s="37"/>
      <c r="DP17" s="37"/>
      <c r="DS17" s="37"/>
      <c r="DU17" s="37"/>
      <c r="DV17" s="37"/>
      <c r="DW17" s="37"/>
      <c r="DX17" s="37"/>
      <c r="DY17" s="37"/>
      <c r="EA17" s="37"/>
      <c r="EB17" s="37"/>
      <c r="EC17" s="37"/>
      <c r="ED17" s="37"/>
      <c r="EE17" s="37"/>
      <c r="EG17" s="37"/>
      <c r="EH17" s="37"/>
      <c r="EI17" s="37"/>
      <c r="EJ17" s="37"/>
      <c r="EK17" s="37"/>
      <c r="EM17" s="37"/>
      <c r="EN17" s="37"/>
      <c r="EQ17" s="37"/>
      <c r="ES17" s="37"/>
      <c r="ET17" s="37"/>
    </row>
    <row r="18" spans="2:150">
      <c r="B18" s="24" t="s">
        <v>752</v>
      </c>
      <c r="C18" s="24" t="s">
        <v>328</v>
      </c>
      <c r="D18" s="24">
        <f>COUNTIFS(Database!N$2:N$783,$B$2,Database!W$2:W$783,C18)</f>
        <v>0</v>
      </c>
      <c r="E18" s="24" t="str">
        <f t="shared" si="2"/>
        <v>NA</v>
      </c>
      <c r="F18" s="24" t="s">
        <v>755</v>
      </c>
      <c r="G18" s="24" t="s">
        <v>730</v>
      </c>
      <c r="H18" s="24" t="s">
        <v>706</v>
      </c>
      <c r="J18" s="24" t="s">
        <v>752</v>
      </c>
      <c r="K18" s="24" t="s">
        <v>328</v>
      </c>
      <c r="L18" s="24">
        <f>COUNTIFS(Database!N$2:N$783,$J$2,Database!W$2:W$783,K18)</f>
        <v>0</v>
      </c>
      <c r="M18" s="24" t="str">
        <f t="shared" si="3"/>
        <v>NA</v>
      </c>
      <c r="N18" s="24" t="s">
        <v>755</v>
      </c>
      <c r="O18" s="24" t="s">
        <v>732</v>
      </c>
      <c r="P18" s="24" t="s">
        <v>706</v>
      </c>
      <c r="R18" s="24" t="s">
        <v>752</v>
      </c>
      <c r="S18" s="24" t="s">
        <v>328</v>
      </c>
      <c r="T18" s="24">
        <f>COUNTIFS(Database!N$2:N$783,$R$2,Database!W$2:W$783,S18)</f>
        <v>2</v>
      </c>
      <c r="U18" s="24">
        <f t="shared" si="4"/>
        <v>0.5</v>
      </c>
      <c r="V18" s="24" t="s">
        <v>755</v>
      </c>
      <c r="W18" s="24" t="s">
        <v>733</v>
      </c>
      <c r="X18" s="24" t="s">
        <v>706</v>
      </c>
      <c r="Z18" s="24" t="s">
        <v>752</v>
      </c>
      <c r="AA18" s="24" t="s">
        <v>328</v>
      </c>
      <c r="AB18" s="24">
        <f>COUNTIFS(Database!N$2:N$783,$Z$2,Database!W$2:W$783,AA18)</f>
        <v>0</v>
      </c>
      <c r="AC18" s="28" t="str">
        <f t="shared" si="12"/>
        <v>NA</v>
      </c>
      <c r="AD18" s="24" t="s">
        <v>755</v>
      </c>
      <c r="AE18" s="24" t="s">
        <v>734</v>
      </c>
      <c r="AF18" s="24" t="s">
        <v>706</v>
      </c>
      <c r="AH18" s="24" t="s">
        <v>752</v>
      </c>
      <c r="AI18" s="24" t="s">
        <v>328</v>
      </c>
      <c r="AJ18" s="24">
        <f>COUNTIFS(Database!N$2:N$783,$AH$2,Database!W$2:W$783,AI18)</f>
        <v>0</v>
      </c>
      <c r="AK18" s="28" t="str">
        <f t="shared" si="6"/>
        <v>NA</v>
      </c>
      <c r="AL18" s="24" t="s">
        <v>755</v>
      </c>
      <c r="AM18" s="24" t="s">
        <v>735</v>
      </c>
      <c r="AN18" s="24" t="s">
        <v>706</v>
      </c>
      <c r="AP18" s="24" t="s">
        <v>752</v>
      </c>
      <c r="AQ18" s="24" t="s">
        <v>328</v>
      </c>
      <c r="AR18" s="24">
        <f>COUNTIFS(Database!N$2:N$783,$AP$2,Database!W$2:W$783,AQ18)</f>
        <v>0</v>
      </c>
      <c r="AS18" s="28" t="str">
        <f t="shared" si="10"/>
        <v>NA</v>
      </c>
      <c r="AT18" s="24" t="s">
        <v>755</v>
      </c>
      <c r="AU18" s="24" t="s">
        <v>741</v>
      </c>
      <c r="AV18" s="24" t="s">
        <v>706</v>
      </c>
      <c r="AX18" s="24" t="s">
        <v>752</v>
      </c>
      <c r="AY18" s="24" t="s">
        <v>328</v>
      </c>
      <c r="AZ18" s="24">
        <f>COUNTIFS(Database!N$2:N$783,$AX$2,Database!W$2:W$783,AY18)</f>
        <v>0</v>
      </c>
      <c r="BA18" s="24" t="str">
        <f t="shared" si="11"/>
        <v>NA</v>
      </c>
      <c r="BB18" s="24" t="s">
        <v>756</v>
      </c>
      <c r="BC18" s="24" t="s">
        <v>736</v>
      </c>
      <c r="BD18" s="24" t="s">
        <v>706</v>
      </c>
      <c r="BF18" s="24" t="s">
        <v>752</v>
      </c>
      <c r="BG18" s="24" t="s">
        <v>328</v>
      </c>
      <c r="BH18" s="24">
        <f>COUNTIFS(Database!N$2:N$783,$BF$2,Database!W$2:W$783,BG18)</f>
        <v>0</v>
      </c>
      <c r="BI18" s="28" t="str">
        <f t="shared" si="7"/>
        <v>NA</v>
      </c>
      <c r="BJ18" s="24" t="s">
        <v>756</v>
      </c>
      <c r="BK18" s="24" t="s">
        <v>738</v>
      </c>
      <c r="BL18" s="24" t="s">
        <v>706</v>
      </c>
      <c r="BN18" s="24" t="s">
        <v>752</v>
      </c>
      <c r="BO18" s="24" t="s">
        <v>328</v>
      </c>
      <c r="BP18" s="24">
        <f>COUNTIFS(Database!N$2:N$783,$BN$2,Database!W$2:W$783,BO18)</f>
        <v>0</v>
      </c>
      <c r="BQ18" s="28" t="str">
        <f t="shared" si="8"/>
        <v>NA</v>
      </c>
      <c r="BR18" s="24" t="s">
        <v>756</v>
      </c>
      <c r="BS18" s="24" t="s">
        <v>739</v>
      </c>
      <c r="BT18" s="24" t="s">
        <v>706</v>
      </c>
      <c r="BV18" s="24" t="s">
        <v>752</v>
      </c>
      <c r="BW18" s="24" t="s">
        <v>328</v>
      </c>
      <c r="BX18" s="24">
        <f>COUNTIFS(Database!N$2:N$783,$BV$2,Database!W$2:W$783,BW18)</f>
        <v>0</v>
      </c>
      <c r="BY18" s="28" t="str">
        <f t="shared" si="9"/>
        <v>NA</v>
      </c>
      <c r="BZ18" s="24" t="s">
        <v>756</v>
      </c>
      <c r="CA18" s="24" t="s">
        <v>740</v>
      </c>
      <c r="CB18" s="24" t="s">
        <v>706</v>
      </c>
      <c r="CD18" s="24" t="s">
        <v>752</v>
      </c>
      <c r="CE18" s="24" t="s">
        <v>328</v>
      </c>
      <c r="CF18" s="47">
        <f>Exposure_Path_analytics!D18</f>
        <v>2</v>
      </c>
      <c r="CG18" s="45">
        <f t="shared" si="0"/>
        <v>2</v>
      </c>
      <c r="CJ18" s="15"/>
      <c r="CP18" s="15"/>
      <c r="CV18" s="15"/>
      <c r="CW18" s="39"/>
      <c r="CX18" s="39"/>
      <c r="CY18" s="39"/>
      <c r="CZ18" s="39"/>
      <c r="DA18" s="39"/>
      <c r="DB18" s="15"/>
      <c r="DC18" s="39"/>
      <c r="DD18" s="39"/>
      <c r="DE18" s="39"/>
      <c r="DF18" s="39"/>
      <c r="DG18" s="39"/>
      <c r="DH18" s="15"/>
      <c r="DI18" s="39"/>
      <c r="DJ18" s="39"/>
      <c r="DK18" s="39"/>
      <c r="DL18" s="37"/>
      <c r="DM18" s="38"/>
      <c r="DN18" s="15"/>
      <c r="DO18" s="37"/>
      <c r="DP18" s="37"/>
      <c r="DS18" s="38"/>
      <c r="DT18" s="15"/>
      <c r="DU18" s="38"/>
      <c r="DV18" s="37"/>
      <c r="DW18" s="38"/>
      <c r="DX18" s="38"/>
      <c r="DY18" s="38"/>
      <c r="DZ18" s="15"/>
      <c r="EA18" s="38"/>
      <c r="EB18" s="38"/>
      <c r="EC18" s="37"/>
      <c r="ED18" s="38"/>
      <c r="EE18" s="38"/>
      <c r="EF18" s="15"/>
      <c r="EG18" s="38"/>
      <c r="EH18" s="37"/>
      <c r="EI18" s="37"/>
      <c r="EJ18" s="37"/>
      <c r="EK18" s="37"/>
      <c r="EL18" s="15"/>
      <c r="EM18" s="37"/>
      <c r="EN18" s="37"/>
      <c r="EQ18" s="37"/>
      <c r="ER18" s="15"/>
      <c r="ES18" s="37"/>
      <c r="ET18" s="37"/>
    </row>
    <row r="19" spans="2:150">
      <c r="B19" s="24" t="s">
        <v>752</v>
      </c>
      <c r="C19" s="24" t="s">
        <v>267</v>
      </c>
      <c r="D19" s="24">
        <f>COUNTIFS(Database!N$2:N$783,$B$2,Database!W$2:W$783,C19)</f>
        <v>0</v>
      </c>
      <c r="E19" s="24" t="str">
        <f t="shared" si="2"/>
        <v>NA</v>
      </c>
      <c r="F19" s="24" t="s">
        <v>755</v>
      </c>
      <c r="G19" s="24" t="s">
        <v>730</v>
      </c>
      <c r="H19" s="24" t="s">
        <v>706</v>
      </c>
      <c r="J19" s="24" t="s">
        <v>752</v>
      </c>
      <c r="K19" s="24" t="s">
        <v>267</v>
      </c>
      <c r="L19" s="24">
        <f>COUNTIFS(Database!N$2:N$783,$J$2,Database!W$2:W$783,K19)</f>
        <v>0</v>
      </c>
      <c r="M19" s="24" t="str">
        <f t="shared" si="3"/>
        <v>NA</v>
      </c>
      <c r="N19" s="24" t="s">
        <v>755</v>
      </c>
      <c r="O19" s="24" t="s">
        <v>732</v>
      </c>
      <c r="P19" s="24" t="s">
        <v>706</v>
      </c>
      <c r="R19" s="24" t="s">
        <v>752</v>
      </c>
      <c r="S19" s="24" t="s">
        <v>267</v>
      </c>
      <c r="T19" s="24">
        <f>COUNTIFS(Database!N$2:N$783,$R$2,Database!W$2:W$783,S19)</f>
        <v>2</v>
      </c>
      <c r="U19" s="24">
        <f t="shared" si="4"/>
        <v>0</v>
      </c>
      <c r="V19" s="24" t="s">
        <v>755</v>
      </c>
      <c r="W19" s="24" t="s">
        <v>733</v>
      </c>
      <c r="X19" s="24" t="s">
        <v>706</v>
      </c>
      <c r="Z19" s="24" t="s">
        <v>752</v>
      </c>
      <c r="AA19" s="24" t="s">
        <v>267</v>
      </c>
      <c r="AB19" s="24">
        <f>COUNTIFS(Database!N$2:N$783,$Z$2,Database!W$2:W$783,AA19)</f>
        <v>0</v>
      </c>
      <c r="AC19" s="28" t="str">
        <f t="shared" si="12"/>
        <v>NA</v>
      </c>
      <c r="AD19" s="24" t="s">
        <v>755</v>
      </c>
      <c r="AE19" s="24" t="s">
        <v>734</v>
      </c>
      <c r="AF19" s="24" t="s">
        <v>706</v>
      </c>
      <c r="AH19" s="24" t="s">
        <v>752</v>
      </c>
      <c r="AI19" s="24" t="s">
        <v>267</v>
      </c>
      <c r="AJ19" s="24">
        <f>COUNTIFS(Database!N$2:N$783,$AH$2,Database!W$2:W$783,AI19)</f>
        <v>0</v>
      </c>
      <c r="AK19" s="28" t="str">
        <f t="shared" si="6"/>
        <v>NA</v>
      </c>
      <c r="AL19" s="24" t="s">
        <v>755</v>
      </c>
      <c r="AM19" s="24" t="s">
        <v>735</v>
      </c>
      <c r="AN19" s="24" t="s">
        <v>706</v>
      </c>
      <c r="AP19" s="24" t="s">
        <v>752</v>
      </c>
      <c r="AQ19" s="24" t="s">
        <v>267</v>
      </c>
      <c r="AR19" s="24">
        <f>COUNTIFS(Database!N$2:N$783,$AP$2,Database!W$2:W$783,AQ19)</f>
        <v>0</v>
      </c>
      <c r="AS19" s="28" t="str">
        <f t="shared" si="10"/>
        <v>NA</v>
      </c>
      <c r="AT19" s="24" t="s">
        <v>755</v>
      </c>
      <c r="AU19" s="24" t="s">
        <v>741</v>
      </c>
      <c r="AV19" s="24" t="s">
        <v>706</v>
      </c>
      <c r="AX19" s="24" t="s">
        <v>752</v>
      </c>
      <c r="AY19" s="24" t="s">
        <v>267</v>
      </c>
      <c r="AZ19" s="24">
        <f>COUNTIFS(Database!N$2:N$783,$AX$2,Database!W$2:W$783,AY19)</f>
        <v>0</v>
      </c>
      <c r="BA19" s="24" t="str">
        <f t="shared" si="11"/>
        <v>NA</v>
      </c>
      <c r="BB19" s="24" t="s">
        <v>756</v>
      </c>
      <c r="BC19" s="24" t="s">
        <v>736</v>
      </c>
      <c r="BD19" s="24" t="s">
        <v>706</v>
      </c>
      <c r="BF19" s="24" t="s">
        <v>752</v>
      </c>
      <c r="BG19" s="24" t="s">
        <v>267</v>
      </c>
      <c r="BH19" s="24">
        <f>COUNTIFS(Database!N$2:N$783,$BF$2,Database!W$2:W$783,BG19)</f>
        <v>0</v>
      </c>
      <c r="BI19" s="28" t="str">
        <f t="shared" si="7"/>
        <v>NA</v>
      </c>
      <c r="BJ19" s="24" t="s">
        <v>756</v>
      </c>
      <c r="BK19" s="24" t="s">
        <v>738</v>
      </c>
      <c r="BL19" s="24" t="s">
        <v>706</v>
      </c>
      <c r="BN19" s="24" t="s">
        <v>752</v>
      </c>
      <c r="BO19" s="24" t="s">
        <v>267</v>
      </c>
      <c r="BP19" s="24">
        <f>COUNTIFS(Database!N$2:N$783,$BN$2,Database!W$2:W$783,BO19)</f>
        <v>0</v>
      </c>
      <c r="BQ19" s="28" t="str">
        <f t="shared" si="8"/>
        <v>NA</v>
      </c>
      <c r="BR19" s="24" t="s">
        <v>756</v>
      </c>
      <c r="BS19" s="24" t="s">
        <v>739</v>
      </c>
      <c r="BT19" s="24" t="s">
        <v>706</v>
      </c>
      <c r="BV19" s="24" t="s">
        <v>752</v>
      </c>
      <c r="BW19" s="24" t="s">
        <v>267</v>
      </c>
      <c r="BX19" s="24">
        <f>COUNTIFS(Database!N$2:N$783,$BV$2,Database!W$2:W$783,BW19)</f>
        <v>0</v>
      </c>
      <c r="BY19" s="28" t="str">
        <f t="shared" si="9"/>
        <v>NA</v>
      </c>
      <c r="BZ19" s="24" t="s">
        <v>756</v>
      </c>
      <c r="CA19" s="24" t="s">
        <v>740</v>
      </c>
      <c r="CB19" s="24" t="s">
        <v>706</v>
      </c>
      <c r="CD19" s="24" t="s">
        <v>752</v>
      </c>
      <c r="CE19" s="24" t="s">
        <v>267</v>
      </c>
      <c r="CF19" s="47">
        <f>Exposure_Path_analytics!D19</f>
        <v>2</v>
      </c>
      <c r="CG19" s="45">
        <f t="shared" si="0"/>
        <v>2</v>
      </c>
      <c r="CW19" s="39"/>
      <c r="CX19" s="39"/>
      <c r="CY19" s="39"/>
      <c r="CZ19" s="39"/>
      <c r="DA19" s="39"/>
      <c r="DC19" s="39"/>
      <c r="DD19" s="39"/>
      <c r="DE19" s="39"/>
      <c r="DF19" s="39"/>
      <c r="DG19" s="39"/>
      <c r="DI19" s="39"/>
      <c r="DJ19" s="39"/>
      <c r="DK19" s="39"/>
      <c r="DL19" s="37"/>
      <c r="DM19" s="39"/>
      <c r="DO19" s="37"/>
      <c r="DP19" s="37"/>
      <c r="DS19" s="39"/>
      <c r="DU19" s="39"/>
      <c r="DV19" s="37"/>
      <c r="DW19" s="39"/>
      <c r="DX19" s="39"/>
      <c r="DY19" s="39"/>
      <c r="EA19" s="39"/>
      <c r="EB19" s="39"/>
      <c r="EC19" s="37"/>
      <c r="ED19" s="39"/>
      <c r="EE19" s="39"/>
      <c r="EG19" s="39"/>
      <c r="EH19" s="37"/>
      <c r="EI19" s="37"/>
      <c r="EJ19" s="37"/>
      <c r="EK19" s="37"/>
      <c r="EM19" s="37"/>
      <c r="EN19" s="37"/>
      <c r="EQ19" s="37"/>
      <c r="ES19" s="37"/>
      <c r="ET19" s="37"/>
    </row>
    <row r="20" spans="2:150">
      <c r="B20" s="23" t="s">
        <v>315</v>
      </c>
      <c r="C20" s="25" t="s">
        <v>331</v>
      </c>
      <c r="D20" s="25">
        <f>COUNTIFS(Database!N$2:N$783,$B$2,Database!W$2:W$783,C20)</f>
        <v>0</v>
      </c>
      <c r="E20" s="25" t="str">
        <f t="shared" si="2"/>
        <v>NA</v>
      </c>
      <c r="F20" s="25" t="s">
        <v>755</v>
      </c>
      <c r="G20" s="25" t="s">
        <v>730</v>
      </c>
      <c r="H20" s="25" t="s">
        <v>706</v>
      </c>
      <c r="J20" s="23" t="s">
        <v>315</v>
      </c>
      <c r="K20" s="25" t="s">
        <v>331</v>
      </c>
      <c r="L20" s="25">
        <f>COUNTIFS(Database!N$2:N$783,$J$2,Database!W$2:W$783,K20)</f>
        <v>1</v>
      </c>
      <c r="M20" s="25">
        <f t="shared" si="3"/>
        <v>0</v>
      </c>
      <c r="N20" s="25" t="s">
        <v>755</v>
      </c>
      <c r="O20" s="25" t="s">
        <v>732</v>
      </c>
      <c r="P20" s="25" t="s">
        <v>706</v>
      </c>
      <c r="R20" s="23" t="s">
        <v>315</v>
      </c>
      <c r="S20" s="25" t="s">
        <v>331</v>
      </c>
      <c r="T20" s="25">
        <f>COUNTIFS(Database!N$2:N$783,$R$2,Database!W$2:W$783,S20)</f>
        <v>7</v>
      </c>
      <c r="U20" s="25">
        <f t="shared" si="4"/>
        <v>0.14285714285714285</v>
      </c>
      <c r="V20" s="25" t="s">
        <v>755</v>
      </c>
      <c r="W20" s="25" t="s">
        <v>733</v>
      </c>
      <c r="X20" s="25" t="s">
        <v>706</v>
      </c>
      <c r="Z20" s="23" t="s">
        <v>315</v>
      </c>
      <c r="AA20" s="25" t="s">
        <v>331</v>
      </c>
      <c r="AB20" s="25">
        <f>COUNTIFS(Database!N$2:N$783,$Z$2,Database!W$2:W$783,AA20)</f>
        <v>0</v>
      </c>
      <c r="AC20" s="36" t="str">
        <f t="shared" si="12"/>
        <v>NA</v>
      </c>
      <c r="AD20" s="25" t="s">
        <v>755</v>
      </c>
      <c r="AE20" s="25" t="s">
        <v>734</v>
      </c>
      <c r="AF20" s="25" t="s">
        <v>706</v>
      </c>
      <c r="AH20" s="23" t="s">
        <v>315</v>
      </c>
      <c r="AI20" s="25" t="s">
        <v>331</v>
      </c>
      <c r="AJ20" s="25">
        <f>COUNTIFS(Database!N$2:N$783,$AH$2,Database!W$2:W$783,AI20)</f>
        <v>0</v>
      </c>
      <c r="AK20" s="36" t="str">
        <f t="shared" si="6"/>
        <v>NA</v>
      </c>
      <c r="AL20" s="25" t="s">
        <v>755</v>
      </c>
      <c r="AM20" s="25" t="s">
        <v>735</v>
      </c>
      <c r="AN20" s="25" t="s">
        <v>706</v>
      </c>
      <c r="AP20" s="23" t="s">
        <v>315</v>
      </c>
      <c r="AQ20" s="25" t="s">
        <v>331</v>
      </c>
      <c r="AR20" s="25">
        <f>COUNTIFS(Database!N$2:N$783,$AP$2,Database!W$2:W$783,AQ20)</f>
        <v>0</v>
      </c>
      <c r="AS20" s="36" t="str">
        <f t="shared" si="10"/>
        <v>NA</v>
      </c>
      <c r="AT20" s="25" t="s">
        <v>755</v>
      </c>
      <c r="AU20" s="25" t="s">
        <v>741</v>
      </c>
      <c r="AV20" s="25" t="s">
        <v>706</v>
      </c>
      <c r="AX20" s="23" t="s">
        <v>315</v>
      </c>
      <c r="AY20" s="25" t="s">
        <v>331</v>
      </c>
      <c r="AZ20" s="25">
        <f>COUNTIFS(Database!N$2:N$783,$AX$2,Database!W$2:W$783,AY20)</f>
        <v>8</v>
      </c>
      <c r="BA20" s="25">
        <f t="shared" si="11"/>
        <v>0</v>
      </c>
      <c r="BB20" s="25" t="s">
        <v>756</v>
      </c>
      <c r="BC20" s="25" t="s">
        <v>736</v>
      </c>
      <c r="BD20" s="25" t="s">
        <v>706</v>
      </c>
      <c r="BF20" s="23" t="s">
        <v>315</v>
      </c>
      <c r="BG20" s="25" t="s">
        <v>331</v>
      </c>
      <c r="BH20" s="25">
        <f>COUNTIFS(Database!N$2:N$783,$BF$2,Database!W$2:W$783,BG20)</f>
        <v>3</v>
      </c>
      <c r="BI20" s="36">
        <f t="shared" si="7"/>
        <v>0.66666666666666663</v>
      </c>
      <c r="BJ20" s="25" t="s">
        <v>756</v>
      </c>
      <c r="BK20" s="25" t="s">
        <v>738</v>
      </c>
      <c r="BL20" s="25" t="s">
        <v>706</v>
      </c>
      <c r="BN20" s="23" t="s">
        <v>315</v>
      </c>
      <c r="BO20" s="25" t="s">
        <v>331</v>
      </c>
      <c r="BP20" s="25">
        <f>COUNTIFS(Database!N$2:N$783,$BN$2,Database!W$2:W$783,BO20)</f>
        <v>0</v>
      </c>
      <c r="BQ20" s="36" t="str">
        <f t="shared" si="8"/>
        <v>NA</v>
      </c>
      <c r="BR20" s="25" t="s">
        <v>756</v>
      </c>
      <c r="BS20" s="25" t="s">
        <v>739</v>
      </c>
      <c r="BT20" s="25" t="s">
        <v>706</v>
      </c>
      <c r="BV20" s="23" t="s">
        <v>315</v>
      </c>
      <c r="BW20" s="25" t="s">
        <v>331</v>
      </c>
      <c r="BX20" s="25">
        <f>COUNTIFS(Database!N$2:N$783,$BV$2,Database!W$2:W$783,BW20)</f>
        <v>7</v>
      </c>
      <c r="BY20" s="36">
        <f t="shared" si="9"/>
        <v>0.5714285714285714</v>
      </c>
      <c r="BZ20" s="25" t="s">
        <v>756</v>
      </c>
      <c r="CA20" s="25" t="s">
        <v>740</v>
      </c>
      <c r="CB20" s="25" t="s">
        <v>706</v>
      </c>
      <c r="CD20" s="23" t="s">
        <v>315</v>
      </c>
      <c r="CE20" s="25" t="s">
        <v>331</v>
      </c>
      <c r="CF20" s="58">
        <f>Exposure_Path_analytics!D20</f>
        <v>26</v>
      </c>
      <c r="CG20" s="46">
        <f t="shared" si="0"/>
        <v>26</v>
      </c>
      <c r="CW20" s="39"/>
      <c r="CX20" s="39"/>
      <c r="CY20" s="39"/>
      <c r="CZ20" s="39"/>
      <c r="DA20" s="39"/>
      <c r="DC20" s="39"/>
      <c r="DD20" s="39"/>
      <c r="DE20" s="39"/>
      <c r="DF20" s="39"/>
      <c r="DG20" s="39"/>
      <c r="DI20" s="39"/>
      <c r="DJ20" s="39"/>
      <c r="DK20" s="39"/>
      <c r="DL20" s="37"/>
      <c r="DM20" s="39"/>
      <c r="DO20" s="37"/>
      <c r="DP20" s="37"/>
      <c r="DS20" s="39"/>
      <c r="DU20" s="39"/>
      <c r="DV20" s="37"/>
      <c r="DW20" s="39"/>
      <c r="DX20" s="39"/>
      <c r="DY20" s="39"/>
      <c r="EA20" s="39"/>
      <c r="EB20" s="39"/>
      <c r="EC20" s="37"/>
      <c r="ED20" s="39"/>
      <c r="EE20" s="39"/>
      <c r="EG20" s="39"/>
      <c r="EH20" s="37"/>
      <c r="EI20" s="37"/>
      <c r="EJ20" s="37"/>
      <c r="EK20" s="37"/>
      <c r="EM20" s="37"/>
      <c r="EN20" s="37"/>
      <c r="EQ20" s="37"/>
      <c r="ES20" s="37"/>
      <c r="ET20" s="37"/>
    </row>
    <row r="21" spans="2:150">
      <c r="B21" s="23" t="s">
        <v>315</v>
      </c>
      <c r="C21" s="25" t="s">
        <v>234</v>
      </c>
      <c r="D21" s="25">
        <f>COUNTIFS(Database!N$2:N$783,$B$2,Database!W$2:W$783,C21)</f>
        <v>0</v>
      </c>
      <c r="E21" s="25" t="str">
        <f t="shared" si="2"/>
        <v>NA</v>
      </c>
      <c r="F21" s="25" t="s">
        <v>755</v>
      </c>
      <c r="G21" s="25" t="s">
        <v>730</v>
      </c>
      <c r="H21" s="25" t="s">
        <v>706</v>
      </c>
      <c r="J21" s="23" t="s">
        <v>315</v>
      </c>
      <c r="K21" s="25" t="s">
        <v>234</v>
      </c>
      <c r="L21" s="25">
        <f>COUNTIFS(Database!N$2:N$783,$J$2,Database!W$2:W$783,K21)</f>
        <v>0</v>
      </c>
      <c r="M21" s="25" t="str">
        <f t="shared" si="3"/>
        <v>NA</v>
      </c>
      <c r="N21" s="25" t="s">
        <v>755</v>
      </c>
      <c r="O21" s="25" t="s">
        <v>732</v>
      </c>
      <c r="P21" s="25" t="s">
        <v>706</v>
      </c>
      <c r="R21" s="23" t="s">
        <v>315</v>
      </c>
      <c r="S21" s="25" t="s">
        <v>234</v>
      </c>
      <c r="T21" s="25">
        <f>COUNTIFS(Database!N$2:N$783,$R$2,Database!W$2:W$783,S21)</f>
        <v>5</v>
      </c>
      <c r="U21" s="25">
        <f t="shared" si="4"/>
        <v>1</v>
      </c>
      <c r="V21" s="25" t="s">
        <v>755</v>
      </c>
      <c r="W21" s="25" t="s">
        <v>733</v>
      </c>
      <c r="X21" s="25" t="s">
        <v>706</v>
      </c>
      <c r="Z21" s="23" t="s">
        <v>315</v>
      </c>
      <c r="AA21" s="25" t="s">
        <v>234</v>
      </c>
      <c r="AB21" s="25">
        <f>COUNTIFS(Database!N$2:N$783,$Z$2,Database!W$2:W$783,AA21)</f>
        <v>0</v>
      </c>
      <c r="AC21" s="36" t="str">
        <f t="shared" si="12"/>
        <v>NA</v>
      </c>
      <c r="AD21" s="25" t="s">
        <v>755</v>
      </c>
      <c r="AE21" s="25" t="s">
        <v>734</v>
      </c>
      <c r="AF21" s="25" t="s">
        <v>706</v>
      </c>
      <c r="AH21" s="23" t="s">
        <v>315</v>
      </c>
      <c r="AI21" s="25" t="s">
        <v>234</v>
      </c>
      <c r="AJ21" s="25">
        <f>COUNTIFS(Database!N$2:N$783,$AH$2,Database!W$2:W$783,AI21)</f>
        <v>1</v>
      </c>
      <c r="AK21" s="36">
        <f t="shared" si="6"/>
        <v>1</v>
      </c>
      <c r="AL21" s="25" t="s">
        <v>755</v>
      </c>
      <c r="AM21" s="25" t="s">
        <v>735</v>
      </c>
      <c r="AN21" s="25" t="s">
        <v>706</v>
      </c>
      <c r="AP21" s="23" t="s">
        <v>315</v>
      </c>
      <c r="AQ21" s="25" t="s">
        <v>234</v>
      </c>
      <c r="AR21" s="25">
        <f>COUNTIFS(Database!N$2:N$783,$AP$2,Database!W$2:W$783,AQ21)</f>
        <v>0</v>
      </c>
      <c r="AS21" s="36" t="str">
        <f t="shared" si="10"/>
        <v>NA</v>
      </c>
      <c r="AT21" s="25" t="s">
        <v>755</v>
      </c>
      <c r="AU21" s="25" t="s">
        <v>741</v>
      </c>
      <c r="AV21" s="25" t="s">
        <v>706</v>
      </c>
      <c r="AX21" s="23" t="s">
        <v>315</v>
      </c>
      <c r="AY21" s="25" t="s">
        <v>234</v>
      </c>
      <c r="AZ21" s="25">
        <f>COUNTIFS(Database!N$2:N$783,$AX$2,Database!W$2:W$783,AY21)</f>
        <v>6</v>
      </c>
      <c r="BA21" s="25">
        <f t="shared" si="11"/>
        <v>0</v>
      </c>
      <c r="BB21" s="25" t="s">
        <v>756</v>
      </c>
      <c r="BC21" s="25" t="s">
        <v>736</v>
      </c>
      <c r="BD21" s="25" t="s">
        <v>706</v>
      </c>
      <c r="BF21" s="23" t="s">
        <v>315</v>
      </c>
      <c r="BG21" s="25" t="s">
        <v>234</v>
      </c>
      <c r="BH21" s="25">
        <f>COUNTIFS(Database!N$2:N$783,$BF$2,Database!W$2:W$783,BG21)</f>
        <v>3</v>
      </c>
      <c r="BI21" s="36">
        <f t="shared" si="7"/>
        <v>1</v>
      </c>
      <c r="BJ21" s="25" t="s">
        <v>756</v>
      </c>
      <c r="BK21" s="25" t="s">
        <v>738</v>
      </c>
      <c r="BL21" s="25" t="s">
        <v>706</v>
      </c>
      <c r="BN21" s="23" t="s">
        <v>315</v>
      </c>
      <c r="BO21" s="25" t="s">
        <v>234</v>
      </c>
      <c r="BP21" s="25">
        <f>COUNTIFS(Database!N$2:N$783,$BN$2,Database!W$2:W$783,BO21)</f>
        <v>0</v>
      </c>
      <c r="BQ21" s="36" t="str">
        <f t="shared" si="8"/>
        <v>NA</v>
      </c>
      <c r="BR21" s="25" t="s">
        <v>756</v>
      </c>
      <c r="BS21" s="25" t="s">
        <v>739</v>
      </c>
      <c r="BT21" s="25" t="s">
        <v>706</v>
      </c>
      <c r="BV21" s="23" t="s">
        <v>315</v>
      </c>
      <c r="BW21" s="25" t="s">
        <v>234</v>
      </c>
      <c r="BX21" s="25">
        <f>COUNTIFS(Database!N$2:N$783,$BV$2,Database!W$2:W$783,BW21)</f>
        <v>1</v>
      </c>
      <c r="BY21" s="36">
        <f t="shared" si="9"/>
        <v>1</v>
      </c>
      <c r="BZ21" s="25" t="s">
        <v>756</v>
      </c>
      <c r="CA21" s="25" t="s">
        <v>740</v>
      </c>
      <c r="CB21" s="25" t="s">
        <v>706</v>
      </c>
      <c r="CD21" s="23" t="s">
        <v>315</v>
      </c>
      <c r="CE21" s="25" t="s">
        <v>234</v>
      </c>
      <c r="CF21" s="58">
        <f>Exposure_Path_analytics!D21</f>
        <v>16</v>
      </c>
      <c r="CG21" s="46">
        <f t="shared" si="0"/>
        <v>16</v>
      </c>
      <c r="CW21" s="39"/>
      <c r="CX21" s="39"/>
      <c r="CY21" s="39"/>
      <c r="CZ21" s="39"/>
      <c r="DA21" s="39"/>
      <c r="DC21" s="39"/>
      <c r="DD21" s="39"/>
      <c r="DE21" s="39"/>
      <c r="DF21" s="39"/>
      <c r="DG21" s="39"/>
      <c r="DI21" s="39"/>
      <c r="DJ21" s="39"/>
      <c r="DK21" s="39"/>
      <c r="DL21" s="37"/>
      <c r="DM21" s="39"/>
      <c r="DO21" s="37"/>
      <c r="DP21" s="37"/>
      <c r="DS21" s="39"/>
      <c r="DU21" s="39"/>
      <c r="DV21" s="37"/>
      <c r="DW21" s="39"/>
      <c r="DX21" s="39"/>
      <c r="DY21" s="39"/>
      <c r="EA21" s="37"/>
      <c r="EB21" s="37"/>
      <c r="EC21" s="38"/>
      <c r="ED21" s="38"/>
      <c r="EE21" s="38"/>
      <c r="EG21" s="38"/>
      <c r="EH21" s="38"/>
      <c r="EI21" s="37"/>
      <c r="EJ21" s="41"/>
      <c r="EK21" s="41"/>
      <c r="EM21" s="37"/>
      <c r="EN21" s="37"/>
      <c r="EQ21" s="41"/>
      <c r="ES21" s="37"/>
      <c r="ET21" s="37"/>
    </row>
    <row r="22" spans="2:150">
      <c r="B22" s="23" t="s">
        <v>315</v>
      </c>
      <c r="C22" s="25" t="s">
        <v>69</v>
      </c>
      <c r="D22" s="25">
        <f>COUNTIFS(Database!N$2:N$783,$B$2,Database!W$2:W$783,C22)</f>
        <v>9</v>
      </c>
      <c r="E22" s="25">
        <f t="shared" si="2"/>
        <v>0</v>
      </c>
      <c r="F22" s="25" t="s">
        <v>755</v>
      </c>
      <c r="G22" s="25" t="s">
        <v>730</v>
      </c>
      <c r="H22" s="25" t="s">
        <v>706</v>
      </c>
      <c r="J22" s="23" t="s">
        <v>315</v>
      </c>
      <c r="K22" s="25" t="s">
        <v>69</v>
      </c>
      <c r="L22" s="25">
        <f>COUNTIFS(Database!N$2:N$783,$J$2,Database!W$2:W$783,K22)</f>
        <v>4</v>
      </c>
      <c r="M22" s="25">
        <f t="shared" si="3"/>
        <v>0</v>
      </c>
      <c r="N22" s="25" t="s">
        <v>755</v>
      </c>
      <c r="O22" s="25" t="s">
        <v>732</v>
      </c>
      <c r="P22" s="25" t="s">
        <v>706</v>
      </c>
      <c r="R22" s="23" t="s">
        <v>315</v>
      </c>
      <c r="S22" s="25" t="s">
        <v>69</v>
      </c>
      <c r="T22" s="25">
        <f>COUNTIFS(Database!N$2:N$783,$R$2,Database!W$2:W$783,S22)</f>
        <v>17</v>
      </c>
      <c r="U22" s="25">
        <f t="shared" si="4"/>
        <v>5.8823529411764705E-2</v>
      </c>
      <c r="V22" s="25" t="s">
        <v>755</v>
      </c>
      <c r="W22" s="25" t="s">
        <v>733</v>
      </c>
      <c r="X22" s="25" t="s">
        <v>706</v>
      </c>
      <c r="Z22" s="23" t="s">
        <v>315</v>
      </c>
      <c r="AA22" s="25" t="s">
        <v>69</v>
      </c>
      <c r="AB22" s="25">
        <f>COUNTIFS(Database!N$2:N$783,$Z$2,Database!W$2:W$783,AA22)</f>
        <v>13</v>
      </c>
      <c r="AC22" s="36">
        <f t="shared" si="12"/>
        <v>7.6923076923076927E-2</v>
      </c>
      <c r="AD22" s="25" t="s">
        <v>755</v>
      </c>
      <c r="AE22" s="25" t="s">
        <v>734</v>
      </c>
      <c r="AF22" s="25" t="s">
        <v>706</v>
      </c>
      <c r="AH22" s="23" t="s">
        <v>315</v>
      </c>
      <c r="AI22" s="25" t="s">
        <v>69</v>
      </c>
      <c r="AJ22" s="25">
        <f>COUNTIFS(Database!N$2:N$783,$AH$2,Database!W$2:W$783,AI22)</f>
        <v>15</v>
      </c>
      <c r="AK22" s="36">
        <f t="shared" si="6"/>
        <v>6.6666666666666666E-2</v>
      </c>
      <c r="AL22" s="25" t="s">
        <v>755</v>
      </c>
      <c r="AM22" s="25" t="s">
        <v>735</v>
      </c>
      <c r="AN22" s="25" t="s">
        <v>706</v>
      </c>
      <c r="AP22" s="23" t="s">
        <v>315</v>
      </c>
      <c r="AQ22" s="25" t="s">
        <v>69</v>
      </c>
      <c r="AR22" s="25">
        <f>COUNTIFS(Database!N$2:N$783,$AP$2,Database!W$2:W$783,AQ22)</f>
        <v>2</v>
      </c>
      <c r="AS22" s="36">
        <f t="shared" si="10"/>
        <v>0</v>
      </c>
      <c r="AT22" s="25" t="s">
        <v>755</v>
      </c>
      <c r="AU22" s="25" t="s">
        <v>741</v>
      </c>
      <c r="AV22" s="25" t="s">
        <v>706</v>
      </c>
      <c r="AX22" s="23" t="s">
        <v>315</v>
      </c>
      <c r="AY22" s="25" t="s">
        <v>69</v>
      </c>
      <c r="AZ22" s="25">
        <f>COUNTIFS(Database!N$2:N$783,$AX$2,Database!W$2:W$783,AY22)</f>
        <v>0</v>
      </c>
      <c r="BA22" s="25" t="str">
        <f t="shared" si="11"/>
        <v>NA</v>
      </c>
      <c r="BB22" s="25" t="s">
        <v>756</v>
      </c>
      <c r="BC22" s="25" t="s">
        <v>736</v>
      </c>
      <c r="BD22" s="25" t="s">
        <v>706</v>
      </c>
      <c r="BF22" s="23" t="s">
        <v>315</v>
      </c>
      <c r="BG22" s="25" t="s">
        <v>69</v>
      </c>
      <c r="BH22" s="25">
        <f>COUNTIFS(Database!N$2:N$783,$BF$2,Database!W$2:W$783,BG22)</f>
        <v>3</v>
      </c>
      <c r="BI22" s="36">
        <f t="shared" si="7"/>
        <v>0</v>
      </c>
      <c r="BJ22" s="25" t="s">
        <v>756</v>
      </c>
      <c r="BK22" s="25" t="s">
        <v>738</v>
      </c>
      <c r="BL22" s="25" t="s">
        <v>706</v>
      </c>
      <c r="BN22" s="23" t="s">
        <v>315</v>
      </c>
      <c r="BO22" s="25" t="s">
        <v>69</v>
      </c>
      <c r="BP22" s="25">
        <f>COUNTIFS(Database!N$2:N$783,$BN$2,Database!W$2:W$783,BO22)</f>
        <v>0</v>
      </c>
      <c r="BQ22" s="36" t="str">
        <f t="shared" si="8"/>
        <v>NA</v>
      </c>
      <c r="BR22" s="25" t="s">
        <v>756</v>
      </c>
      <c r="BS22" s="25" t="s">
        <v>739</v>
      </c>
      <c r="BT22" s="25" t="s">
        <v>706</v>
      </c>
      <c r="BV22" s="23" t="s">
        <v>315</v>
      </c>
      <c r="BW22" s="25" t="s">
        <v>69</v>
      </c>
      <c r="BX22" s="25">
        <f>COUNTIFS(Database!N$2:N$783,$BV$2,Database!W$2:W$783,BW22)</f>
        <v>3</v>
      </c>
      <c r="BY22" s="36">
        <f t="shared" si="9"/>
        <v>0.33333333333333331</v>
      </c>
      <c r="BZ22" s="25" t="s">
        <v>756</v>
      </c>
      <c r="CA22" s="25" t="s">
        <v>740</v>
      </c>
      <c r="CB22" s="25" t="s">
        <v>706</v>
      </c>
      <c r="CD22" s="23" t="s">
        <v>315</v>
      </c>
      <c r="CE22" s="25" t="s">
        <v>69</v>
      </c>
      <c r="CF22" s="58">
        <f>Exposure_Path_analytics!D22</f>
        <v>66</v>
      </c>
      <c r="CG22" s="46">
        <f t="shared" si="0"/>
        <v>66</v>
      </c>
      <c r="CW22" s="39"/>
      <c r="CX22" s="39"/>
      <c r="CY22" s="39"/>
      <c r="CZ22" s="39"/>
      <c r="DA22" s="39"/>
      <c r="DC22" s="39"/>
      <c r="DD22" s="39"/>
      <c r="DE22" s="39"/>
      <c r="DF22" s="39"/>
      <c r="DG22" s="39"/>
      <c r="DI22" s="39"/>
      <c r="DJ22" s="39"/>
      <c r="DK22" s="39"/>
      <c r="DL22" s="37"/>
      <c r="DM22" s="39"/>
      <c r="DO22" s="37"/>
      <c r="DP22" s="37"/>
      <c r="DS22" s="39"/>
      <c r="DU22" s="39"/>
      <c r="DV22" s="37"/>
      <c r="DW22" s="39"/>
      <c r="DX22" s="39"/>
      <c r="DY22" s="39"/>
      <c r="EA22" s="37"/>
      <c r="EB22" s="37"/>
      <c r="EC22" s="39"/>
      <c r="ED22" s="39"/>
      <c r="EE22" s="39"/>
      <c r="EG22" s="39"/>
      <c r="EH22" s="39"/>
      <c r="EI22" s="37"/>
      <c r="EJ22" s="42"/>
      <c r="EK22" s="42"/>
      <c r="EM22" s="37"/>
      <c r="EN22" s="37"/>
      <c r="EQ22" s="42"/>
      <c r="ES22" s="37"/>
      <c r="ET22" s="37"/>
    </row>
    <row r="23" spans="2:150">
      <c r="B23" s="23" t="s">
        <v>315</v>
      </c>
      <c r="C23" s="25" t="s">
        <v>330</v>
      </c>
      <c r="D23" s="25">
        <f>COUNTIFS(Database!N$2:N$783,$B$2,Database!W$2:W$783,C23)</f>
        <v>0</v>
      </c>
      <c r="E23" s="25" t="str">
        <f t="shared" si="2"/>
        <v>NA</v>
      </c>
      <c r="F23" s="25" t="s">
        <v>755</v>
      </c>
      <c r="G23" s="25" t="s">
        <v>730</v>
      </c>
      <c r="H23" s="25" t="s">
        <v>706</v>
      </c>
      <c r="J23" s="23" t="s">
        <v>315</v>
      </c>
      <c r="K23" s="25" t="s">
        <v>330</v>
      </c>
      <c r="L23" s="25">
        <f>COUNTIFS(Database!N$2:N$783,$J$2,Database!W$2:W$783,K23)</f>
        <v>0</v>
      </c>
      <c r="M23" s="25" t="str">
        <f t="shared" si="3"/>
        <v>NA</v>
      </c>
      <c r="N23" s="25" t="s">
        <v>755</v>
      </c>
      <c r="O23" s="25" t="s">
        <v>732</v>
      </c>
      <c r="P23" s="25" t="s">
        <v>706</v>
      </c>
      <c r="R23" s="23" t="s">
        <v>315</v>
      </c>
      <c r="S23" s="25" t="s">
        <v>330</v>
      </c>
      <c r="T23" s="25">
        <f>COUNTIFS(Database!N$2:N$783,$R$2,Database!W$2:W$783,S23)</f>
        <v>0</v>
      </c>
      <c r="U23" s="25" t="str">
        <f t="shared" si="4"/>
        <v>NA</v>
      </c>
      <c r="V23" s="25" t="s">
        <v>755</v>
      </c>
      <c r="W23" s="25" t="s">
        <v>733</v>
      </c>
      <c r="X23" s="25" t="s">
        <v>706</v>
      </c>
      <c r="Z23" s="23" t="s">
        <v>315</v>
      </c>
      <c r="AA23" s="25" t="s">
        <v>330</v>
      </c>
      <c r="AB23" s="25">
        <f>COUNTIFS(Database!N$2:N$783,$Z$2,Database!W$2:W$783,AA23)</f>
        <v>0</v>
      </c>
      <c r="AC23" s="36" t="str">
        <f t="shared" si="12"/>
        <v>NA</v>
      </c>
      <c r="AD23" s="25" t="s">
        <v>755</v>
      </c>
      <c r="AE23" s="25" t="s">
        <v>734</v>
      </c>
      <c r="AF23" s="25" t="s">
        <v>706</v>
      </c>
      <c r="AH23" s="23" t="s">
        <v>315</v>
      </c>
      <c r="AI23" s="25" t="s">
        <v>330</v>
      </c>
      <c r="AJ23" s="25">
        <f>COUNTIFS(Database!N$2:N$783,$AH$2,Database!W$2:W$783,AI23)</f>
        <v>0</v>
      </c>
      <c r="AK23" s="36" t="str">
        <f t="shared" si="6"/>
        <v>NA</v>
      </c>
      <c r="AL23" s="25" t="s">
        <v>755</v>
      </c>
      <c r="AM23" s="25" t="s">
        <v>735</v>
      </c>
      <c r="AN23" s="25" t="s">
        <v>706</v>
      </c>
      <c r="AP23" s="23" t="s">
        <v>315</v>
      </c>
      <c r="AQ23" s="25" t="s">
        <v>330</v>
      </c>
      <c r="AR23" s="25">
        <f>COUNTIFS(Database!N$2:N$783,$AP$2,Database!W$2:W$783,AQ23)</f>
        <v>2</v>
      </c>
      <c r="AS23" s="36">
        <f t="shared" si="10"/>
        <v>0</v>
      </c>
      <c r="AT23" s="25" t="s">
        <v>755</v>
      </c>
      <c r="AU23" s="25" t="s">
        <v>741</v>
      </c>
      <c r="AV23" s="25" t="s">
        <v>706</v>
      </c>
      <c r="AX23" s="23" t="s">
        <v>315</v>
      </c>
      <c r="AY23" s="25" t="s">
        <v>330</v>
      </c>
      <c r="AZ23" s="25">
        <f>COUNTIFS(Database!N$2:N$783,$AX$2,Database!W$2:W$783,AY23)</f>
        <v>0</v>
      </c>
      <c r="BA23" s="25" t="str">
        <f t="shared" si="11"/>
        <v>NA</v>
      </c>
      <c r="BB23" s="25" t="s">
        <v>756</v>
      </c>
      <c r="BC23" s="25" t="s">
        <v>736</v>
      </c>
      <c r="BD23" s="25" t="s">
        <v>706</v>
      </c>
      <c r="BF23" s="23" t="s">
        <v>315</v>
      </c>
      <c r="BG23" s="25" t="s">
        <v>330</v>
      </c>
      <c r="BH23" s="25">
        <f>COUNTIFS(Database!N$2:N$783,$BF$2,Database!W$2:W$783,BG23)</f>
        <v>1</v>
      </c>
      <c r="BI23" s="36">
        <f t="shared" si="7"/>
        <v>0</v>
      </c>
      <c r="BJ23" s="25" t="s">
        <v>756</v>
      </c>
      <c r="BK23" s="25" t="s">
        <v>738</v>
      </c>
      <c r="BL23" s="25" t="s">
        <v>706</v>
      </c>
      <c r="BN23" s="23" t="s">
        <v>315</v>
      </c>
      <c r="BO23" s="25" t="s">
        <v>330</v>
      </c>
      <c r="BP23" s="25">
        <f>COUNTIFS(Database!N$2:N$783,$BN$2,Database!W$2:W$783,BO23)</f>
        <v>2</v>
      </c>
      <c r="BQ23" s="36">
        <f t="shared" si="8"/>
        <v>0</v>
      </c>
      <c r="BR23" s="25" t="s">
        <v>756</v>
      </c>
      <c r="BS23" s="25" t="s">
        <v>739</v>
      </c>
      <c r="BT23" s="25" t="s">
        <v>706</v>
      </c>
      <c r="BV23" s="23" t="s">
        <v>315</v>
      </c>
      <c r="BW23" s="25" t="s">
        <v>330</v>
      </c>
      <c r="BX23" s="25">
        <f>COUNTIFS(Database!N$2:N$783,$BV$2,Database!W$2:W$783,BW23)</f>
        <v>4</v>
      </c>
      <c r="BY23" s="36">
        <f t="shared" si="9"/>
        <v>0</v>
      </c>
      <c r="BZ23" s="25" t="s">
        <v>756</v>
      </c>
      <c r="CA23" s="25" t="s">
        <v>740</v>
      </c>
      <c r="CB23" s="25" t="s">
        <v>706</v>
      </c>
      <c r="CD23" s="23" t="s">
        <v>315</v>
      </c>
      <c r="CE23" s="25" t="s">
        <v>330</v>
      </c>
      <c r="CF23" s="58">
        <f>Exposure_Path_analytics!D23</f>
        <v>9</v>
      </c>
      <c r="CG23" s="46">
        <f t="shared" si="0"/>
        <v>9</v>
      </c>
      <c r="CW23" s="39"/>
      <c r="CX23" s="39"/>
      <c r="CY23" s="39"/>
      <c r="CZ23" s="39"/>
      <c r="DA23" s="39"/>
      <c r="DC23" s="39"/>
      <c r="DD23" s="39"/>
      <c r="DE23" s="39"/>
      <c r="DF23" s="39"/>
      <c r="DG23" s="39"/>
      <c r="DI23" s="39"/>
      <c r="DJ23" s="39"/>
      <c r="DK23" s="39"/>
      <c r="DL23" s="37"/>
      <c r="DM23" s="39"/>
      <c r="DO23" s="37"/>
      <c r="DP23" s="37"/>
      <c r="DS23" s="39"/>
      <c r="DU23" s="39"/>
      <c r="DV23" s="37"/>
      <c r="DW23" s="39"/>
      <c r="DX23" s="39"/>
      <c r="DY23" s="39"/>
      <c r="EA23" s="37"/>
      <c r="EB23" s="37"/>
      <c r="EC23" s="39"/>
      <c r="ED23" s="39"/>
      <c r="EE23" s="39"/>
      <c r="EG23" s="39"/>
      <c r="EH23" s="39"/>
      <c r="EI23" s="37"/>
      <c r="EJ23" s="42"/>
      <c r="EK23" s="42"/>
      <c r="EM23" s="37"/>
      <c r="EN23" s="37"/>
      <c r="EQ23" s="42"/>
      <c r="ES23" s="37"/>
      <c r="ET23" s="37"/>
    </row>
    <row r="24" spans="2:150">
      <c r="B24" s="23" t="s">
        <v>315</v>
      </c>
      <c r="C24" s="25" t="s">
        <v>329</v>
      </c>
      <c r="D24" s="25">
        <f>COUNTIFS(Database!N$2:N$783,$B$2,Database!W$2:W$783,C24)</f>
        <v>0</v>
      </c>
      <c r="E24" s="25" t="str">
        <f t="shared" si="2"/>
        <v>NA</v>
      </c>
      <c r="F24" s="25" t="s">
        <v>755</v>
      </c>
      <c r="G24" s="25" t="s">
        <v>730</v>
      </c>
      <c r="H24" s="25" t="s">
        <v>706</v>
      </c>
      <c r="J24" s="23" t="s">
        <v>315</v>
      </c>
      <c r="K24" s="25" t="s">
        <v>329</v>
      </c>
      <c r="L24" s="25">
        <f>COUNTIFS(Database!N$2:N$783,$J$2,Database!W$2:W$783,K24)</f>
        <v>0</v>
      </c>
      <c r="M24" s="25" t="str">
        <f t="shared" si="3"/>
        <v>NA</v>
      </c>
      <c r="N24" s="25" t="s">
        <v>755</v>
      </c>
      <c r="O24" s="25" t="s">
        <v>732</v>
      </c>
      <c r="P24" s="25" t="s">
        <v>706</v>
      </c>
      <c r="R24" s="23" t="s">
        <v>315</v>
      </c>
      <c r="S24" s="25" t="s">
        <v>329</v>
      </c>
      <c r="T24" s="25">
        <f>COUNTIFS(Database!N$2:N$783,$R$2,Database!W$2:W$783,S24)</f>
        <v>6</v>
      </c>
      <c r="U24" s="25">
        <f t="shared" si="4"/>
        <v>0</v>
      </c>
      <c r="V24" s="25" t="s">
        <v>755</v>
      </c>
      <c r="W24" s="25" t="s">
        <v>733</v>
      </c>
      <c r="X24" s="25" t="s">
        <v>706</v>
      </c>
      <c r="Z24" s="23" t="s">
        <v>315</v>
      </c>
      <c r="AA24" s="25" t="s">
        <v>329</v>
      </c>
      <c r="AB24" s="25">
        <f>COUNTIFS(Database!N$2:N$783,$Z$2,Database!W$2:W$783,AA24)</f>
        <v>0</v>
      </c>
      <c r="AC24" s="36" t="str">
        <f t="shared" si="12"/>
        <v>NA</v>
      </c>
      <c r="AD24" s="25" t="s">
        <v>755</v>
      </c>
      <c r="AE24" s="25" t="s">
        <v>734</v>
      </c>
      <c r="AF24" s="25" t="s">
        <v>706</v>
      </c>
      <c r="AH24" s="23" t="s">
        <v>315</v>
      </c>
      <c r="AI24" s="25" t="s">
        <v>329</v>
      </c>
      <c r="AJ24" s="25">
        <f>COUNTIFS(Database!N$2:N$783,$AH$2,Database!W$2:W$783,AI24)</f>
        <v>0</v>
      </c>
      <c r="AK24" s="36" t="str">
        <f t="shared" si="6"/>
        <v>NA</v>
      </c>
      <c r="AL24" s="25" t="s">
        <v>755</v>
      </c>
      <c r="AM24" s="25" t="s">
        <v>735</v>
      </c>
      <c r="AN24" s="25" t="s">
        <v>706</v>
      </c>
      <c r="AP24" s="23" t="s">
        <v>315</v>
      </c>
      <c r="AQ24" s="25" t="s">
        <v>329</v>
      </c>
      <c r="AR24" s="25">
        <f>COUNTIFS(Database!N$2:N$783,$AP$2,Database!W$2:W$783,AQ24)</f>
        <v>1</v>
      </c>
      <c r="AS24" s="36">
        <f t="shared" si="10"/>
        <v>0</v>
      </c>
      <c r="AT24" s="25" t="s">
        <v>755</v>
      </c>
      <c r="AU24" s="25" t="s">
        <v>741</v>
      </c>
      <c r="AV24" s="25" t="s">
        <v>706</v>
      </c>
      <c r="AX24" s="23" t="s">
        <v>315</v>
      </c>
      <c r="AY24" s="25" t="s">
        <v>329</v>
      </c>
      <c r="AZ24" s="25">
        <f>COUNTIFS(Database!N$2:N$783,$AX$2,Database!W$2:W$783,AY24)</f>
        <v>0</v>
      </c>
      <c r="BA24" s="25" t="str">
        <f t="shared" si="11"/>
        <v>NA</v>
      </c>
      <c r="BB24" s="25" t="s">
        <v>756</v>
      </c>
      <c r="BC24" s="25" t="s">
        <v>736</v>
      </c>
      <c r="BD24" s="25" t="s">
        <v>706</v>
      </c>
      <c r="BF24" s="23" t="s">
        <v>315</v>
      </c>
      <c r="BG24" s="25" t="s">
        <v>329</v>
      </c>
      <c r="BH24" s="25">
        <f>COUNTIFS(Database!N$2:N$783,$BF$2,Database!W$2:W$783,BG24)</f>
        <v>3</v>
      </c>
      <c r="BI24" s="36">
        <f t="shared" si="7"/>
        <v>0</v>
      </c>
      <c r="BJ24" s="25" t="s">
        <v>756</v>
      </c>
      <c r="BK24" s="25" t="s">
        <v>738</v>
      </c>
      <c r="BL24" s="25" t="s">
        <v>706</v>
      </c>
      <c r="BN24" s="23" t="s">
        <v>315</v>
      </c>
      <c r="BO24" s="25" t="s">
        <v>329</v>
      </c>
      <c r="BP24" s="25">
        <f>COUNTIFS(Database!N$2:N$783,$BN$2,Database!W$2:W$783,BO24)</f>
        <v>0</v>
      </c>
      <c r="BQ24" s="36" t="str">
        <f t="shared" si="8"/>
        <v>NA</v>
      </c>
      <c r="BR24" s="25" t="s">
        <v>756</v>
      </c>
      <c r="BS24" s="25" t="s">
        <v>739</v>
      </c>
      <c r="BT24" s="25" t="s">
        <v>706</v>
      </c>
      <c r="BV24" s="23" t="s">
        <v>315</v>
      </c>
      <c r="BW24" s="25" t="s">
        <v>329</v>
      </c>
      <c r="BX24" s="25">
        <f>COUNTIFS(Database!N$2:N$783,$BV$2,Database!W$2:W$783,BW24)</f>
        <v>1</v>
      </c>
      <c r="BY24" s="36">
        <f t="shared" si="9"/>
        <v>0</v>
      </c>
      <c r="BZ24" s="25" t="s">
        <v>756</v>
      </c>
      <c r="CA24" s="25" t="s">
        <v>740</v>
      </c>
      <c r="CB24" s="25" t="s">
        <v>706</v>
      </c>
      <c r="CD24" s="23" t="s">
        <v>315</v>
      </c>
      <c r="CE24" s="25" t="s">
        <v>329</v>
      </c>
      <c r="CF24" s="58">
        <f>Exposure_Path_analytics!D24</f>
        <v>11</v>
      </c>
      <c r="CG24" s="46">
        <f t="shared" si="0"/>
        <v>11</v>
      </c>
      <c r="CW24" s="39"/>
      <c r="CX24" s="39"/>
      <c r="CY24" s="39"/>
      <c r="CZ24" s="39"/>
      <c r="DA24" s="39"/>
      <c r="DC24" s="39"/>
      <c r="DD24" s="39"/>
      <c r="DE24" s="39"/>
      <c r="DF24" s="39"/>
      <c r="DG24" s="39"/>
      <c r="DI24" s="39"/>
      <c r="DJ24" s="39"/>
      <c r="DK24" s="39"/>
      <c r="DL24" s="37"/>
      <c r="DM24" s="39"/>
      <c r="DO24" s="37"/>
      <c r="DP24" s="37"/>
      <c r="DS24" s="39"/>
      <c r="DU24" s="39"/>
      <c r="DV24" s="37"/>
      <c r="DW24" s="39"/>
      <c r="DX24" s="39"/>
      <c r="DY24" s="39"/>
      <c r="EA24" s="37"/>
      <c r="EB24" s="37"/>
      <c r="EC24" s="39"/>
      <c r="ED24" s="39"/>
      <c r="EE24" s="39"/>
      <c r="EG24" s="39"/>
      <c r="EH24" s="39"/>
      <c r="EI24" s="37"/>
      <c r="EJ24" s="42"/>
      <c r="EK24" s="42"/>
      <c r="EM24" s="37"/>
      <c r="EN24" s="37"/>
      <c r="EQ24" s="42"/>
      <c r="ES24" s="37"/>
      <c r="ET24" s="37"/>
    </row>
    <row r="25" spans="2:150">
      <c r="B25" s="24" t="s">
        <v>753</v>
      </c>
      <c r="C25" s="24" t="s">
        <v>334</v>
      </c>
      <c r="D25" s="24">
        <f>COUNTIFS(Database!N$2:N$783,$B$2,Database!W$2:W$783,C25)</f>
        <v>0</v>
      </c>
      <c r="E25" s="24" t="str">
        <f t="shared" si="2"/>
        <v>NA</v>
      </c>
      <c r="F25" s="24" t="s">
        <v>755</v>
      </c>
      <c r="G25" s="24" t="s">
        <v>730</v>
      </c>
      <c r="H25" s="24" t="s">
        <v>706</v>
      </c>
      <c r="J25" s="24" t="s">
        <v>753</v>
      </c>
      <c r="K25" s="24" t="s">
        <v>334</v>
      </c>
      <c r="L25" s="24">
        <f>COUNTIFS(Database!N$2:N$783,$J$2,Database!W$2:W$783,K25)</f>
        <v>0</v>
      </c>
      <c r="M25" s="24" t="str">
        <f t="shared" si="3"/>
        <v>NA</v>
      </c>
      <c r="N25" s="24" t="s">
        <v>755</v>
      </c>
      <c r="O25" s="24" t="s">
        <v>732</v>
      </c>
      <c r="P25" s="24" t="s">
        <v>706</v>
      </c>
      <c r="R25" s="24" t="s">
        <v>753</v>
      </c>
      <c r="S25" s="24" t="s">
        <v>334</v>
      </c>
      <c r="T25" s="24">
        <f>COUNTIFS(Database!N$2:N$783,$R$2,Database!W$2:W$783,S25)</f>
        <v>0</v>
      </c>
      <c r="U25" s="24" t="str">
        <f t="shared" si="4"/>
        <v>NA</v>
      </c>
      <c r="V25" s="24" t="s">
        <v>755</v>
      </c>
      <c r="W25" s="24" t="s">
        <v>733</v>
      </c>
      <c r="X25" s="24" t="s">
        <v>706</v>
      </c>
      <c r="Z25" s="24" t="s">
        <v>753</v>
      </c>
      <c r="AA25" s="24" t="s">
        <v>334</v>
      </c>
      <c r="AB25" s="24">
        <f>COUNTIFS(Database!N$2:N$783,$Z$2,Database!W$2:W$783,AA25)</f>
        <v>0</v>
      </c>
      <c r="AC25" s="28" t="str">
        <f t="shared" si="12"/>
        <v>NA</v>
      </c>
      <c r="AD25" s="24" t="s">
        <v>755</v>
      </c>
      <c r="AE25" s="24" t="s">
        <v>734</v>
      </c>
      <c r="AF25" s="24" t="s">
        <v>706</v>
      </c>
      <c r="AH25" s="24" t="s">
        <v>753</v>
      </c>
      <c r="AI25" s="24" t="s">
        <v>334</v>
      </c>
      <c r="AJ25" s="24">
        <f>COUNTIFS(Database!N$2:N$783,$AH$2,Database!W$2:W$783,AI25)</f>
        <v>0</v>
      </c>
      <c r="AK25" s="28" t="str">
        <f t="shared" si="6"/>
        <v>NA</v>
      </c>
      <c r="AL25" s="24" t="s">
        <v>755</v>
      </c>
      <c r="AM25" s="24" t="s">
        <v>735</v>
      </c>
      <c r="AN25" s="24" t="s">
        <v>706</v>
      </c>
      <c r="AP25" s="24" t="s">
        <v>753</v>
      </c>
      <c r="AQ25" s="24" t="s">
        <v>334</v>
      </c>
      <c r="AR25" s="24">
        <f>COUNTIFS(Database!N$2:N$783,$AP$2,Database!W$2:W$783,AQ25)</f>
        <v>0</v>
      </c>
      <c r="AS25" s="28" t="str">
        <f t="shared" si="10"/>
        <v>NA</v>
      </c>
      <c r="AT25" s="24" t="s">
        <v>755</v>
      </c>
      <c r="AU25" s="24" t="s">
        <v>741</v>
      </c>
      <c r="AV25" s="24" t="s">
        <v>706</v>
      </c>
      <c r="AX25" s="24" t="s">
        <v>753</v>
      </c>
      <c r="AY25" s="24" t="s">
        <v>334</v>
      </c>
      <c r="AZ25" s="24">
        <f>COUNTIFS(Database!N$2:N$783,$AX$2,Database!W$2:W$783,AY25)</f>
        <v>6</v>
      </c>
      <c r="BA25" s="24">
        <f t="shared" si="11"/>
        <v>0.33333333333333331</v>
      </c>
      <c r="BB25" s="24" t="s">
        <v>756</v>
      </c>
      <c r="BC25" s="24" t="s">
        <v>736</v>
      </c>
      <c r="BD25" s="24" t="s">
        <v>706</v>
      </c>
      <c r="BF25" s="24" t="s">
        <v>753</v>
      </c>
      <c r="BG25" s="24" t="s">
        <v>334</v>
      </c>
      <c r="BH25" s="24">
        <f>COUNTIFS(Database!N$2:N$783,$BF$2,Database!W$2:W$783,BG25)</f>
        <v>5</v>
      </c>
      <c r="BI25" s="28">
        <f t="shared" si="7"/>
        <v>0</v>
      </c>
      <c r="BJ25" s="24" t="s">
        <v>756</v>
      </c>
      <c r="BK25" s="24" t="s">
        <v>738</v>
      </c>
      <c r="BL25" s="24" t="s">
        <v>706</v>
      </c>
      <c r="BN25" s="24" t="s">
        <v>753</v>
      </c>
      <c r="BO25" s="24" t="s">
        <v>334</v>
      </c>
      <c r="BP25" s="24">
        <f>COUNTIFS(Database!N$2:N$783,$BN$2,Database!W$2:W$783,BO25)</f>
        <v>0</v>
      </c>
      <c r="BQ25" s="28" t="str">
        <f t="shared" si="8"/>
        <v>NA</v>
      </c>
      <c r="BR25" s="24" t="s">
        <v>756</v>
      </c>
      <c r="BS25" s="24" t="s">
        <v>739</v>
      </c>
      <c r="BT25" s="24" t="s">
        <v>706</v>
      </c>
      <c r="BV25" s="24" t="s">
        <v>753</v>
      </c>
      <c r="BW25" s="24" t="s">
        <v>334</v>
      </c>
      <c r="BX25" s="24">
        <f>COUNTIFS(Database!N$2:N$783,$BV$2,Database!W$2:W$783,BW25)</f>
        <v>0</v>
      </c>
      <c r="BY25" s="28" t="str">
        <f t="shared" si="9"/>
        <v>NA</v>
      </c>
      <c r="BZ25" s="24" t="s">
        <v>756</v>
      </c>
      <c r="CA25" s="24" t="s">
        <v>740</v>
      </c>
      <c r="CB25" s="24" t="s">
        <v>706</v>
      </c>
      <c r="CD25" s="24" t="s">
        <v>753</v>
      </c>
      <c r="CE25" s="24" t="s">
        <v>334</v>
      </c>
      <c r="CF25" s="47">
        <f>Exposure_Path_analytics!D25</f>
        <v>11</v>
      </c>
      <c r="CG25" s="45">
        <f t="shared" si="0"/>
        <v>11</v>
      </c>
      <c r="CW25" s="37"/>
      <c r="CX25" s="37"/>
      <c r="CY25" s="37"/>
      <c r="CZ25" s="37"/>
      <c r="DA25" s="37"/>
      <c r="DC25" s="37"/>
      <c r="DD25" s="37"/>
      <c r="DE25" s="37"/>
      <c r="DF25" s="37"/>
      <c r="DG25" s="37"/>
      <c r="DI25" s="37"/>
      <c r="DJ25" s="37"/>
      <c r="DK25" s="37"/>
      <c r="DL25" s="37"/>
      <c r="DM25" s="39"/>
      <c r="DO25" s="37"/>
      <c r="DP25" s="37"/>
      <c r="DS25" s="39"/>
      <c r="DU25" s="39"/>
      <c r="DV25" s="37"/>
      <c r="DW25" s="39"/>
      <c r="DX25" s="39"/>
      <c r="DY25" s="39"/>
      <c r="EA25" s="37"/>
      <c r="EB25" s="37"/>
      <c r="EC25" s="39"/>
      <c r="ED25" s="39"/>
      <c r="EE25" s="39"/>
      <c r="EG25" s="39"/>
      <c r="EH25" s="39"/>
      <c r="EI25" s="37"/>
      <c r="EJ25" s="42"/>
      <c r="EK25" s="42"/>
      <c r="EM25" s="37"/>
      <c r="EN25" s="37"/>
      <c r="EQ25" s="42"/>
      <c r="ES25" s="37"/>
      <c r="ET25" s="37"/>
    </row>
    <row r="26" spans="2:150">
      <c r="B26" s="24" t="s">
        <v>753</v>
      </c>
      <c r="C26" s="24" t="s">
        <v>332</v>
      </c>
      <c r="D26" s="24">
        <f>COUNTIFS(Database!N$2:N$783,$B$2,Database!W$2:W$783,C26)</f>
        <v>0</v>
      </c>
      <c r="E26" s="24" t="str">
        <f t="shared" si="2"/>
        <v>NA</v>
      </c>
      <c r="F26" s="24" t="s">
        <v>755</v>
      </c>
      <c r="G26" s="24" t="s">
        <v>730</v>
      </c>
      <c r="H26" s="24" t="s">
        <v>706</v>
      </c>
      <c r="J26" s="24" t="s">
        <v>753</v>
      </c>
      <c r="K26" s="24" t="s">
        <v>332</v>
      </c>
      <c r="L26" s="24">
        <f>COUNTIFS(Database!N$2:N$783,$J$2,Database!W$2:W$783,K26)</f>
        <v>0</v>
      </c>
      <c r="M26" s="24" t="str">
        <f t="shared" si="3"/>
        <v>NA</v>
      </c>
      <c r="N26" s="24" t="s">
        <v>755</v>
      </c>
      <c r="O26" s="24" t="s">
        <v>732</v>
      </c>
      <c r="P26" s="24" t="s">
        <v>706</v>
      </c>
      <c r="R26" s="24" t="s">
        <v>753</v>
      </c>
      <c r="S26" s="24" t="s">
        <v>332</v>
      </c>
      <c r="T26" s="24">
        <f>COUNTIFS(Database!N$2:N$783,$R$2,Database!W$2:W$783,S26)</f>
        <v>24</v>
      </c>
      <c r="U26" s="24">
        <f t="shared" si="4"/>
        <v>0.125</v>
      </c>
      <c r="V26" s="24" t="s">
        <v>755</v>
      </c>
      <c r="W26" s="24" t="s">
        <v>733</v>
      </c>
      <c r="X26" s="24" t="s">
        <v>706</v>
      </c>
      <c r="Z26" s="24" t="s">
        <v>753</v>
      </c>
      <c r="AA26" s="24" t="s">
        <v>332</v>
      </c>
      <c r="AB26" s="24">
        <f>COUNTIFS(Database!N$2:N$783,$Z$2,Database!W$2:W$783,AA26)</f>
        <v>0</v>
      </c>
      <c r="AC26" s="28" t="str">
        <f t="shared" si="12"/>
        <v>NA</v>
      </c>
      <c r="AD26" s="24" t="s">
        <v>755</v>
      </c>
      <c r="AE26" s="24" t="s">
        <v>734</v>
      </c>
      <c r="AF26" s="24" t="s">
        <v>706</v>
      </c>
      <c r="AH26" s="24" t="s">
        <v>753</v>
      </c>
      <c r="AI26" s="24" t="s">
        <v>332</v>
      </c>
      <c r="AJ26" s="24">
        <f>COUNTIFS(Database!N$2:N$783,$AH$2,Database!W$2:W$783,AI26)</f>
        <v>20</v>
      </c>
      <c r="AK26" s="28">
        <f t="shared" si="6"/>
        <v>0.4</v>
      </c>
      <c r="AL26" s="24" t="s">
        <v>755</v>
      </c>
      <c r="AM26" s="24" t="s">
        <v>735</v>
      </c>
      <c r="AN26" s="24" t="s">
        <v>706</v>
      </c>
      <c r="AP26" s="24" t="s">
        <v>753</v>
      </c>
      <c r="AQ26" s="24" t="s">
        <v>332</v>
      </c>
      <c r="AR26" s="24">
        <f>COUNTIFS(Database!N$2:N$783,$AP$2,Database!W$2:W$783,AQ26)</f>
        <v>4</v>
      </c>
      <c r="AS26" s="28">
        <f t="shared" si="10"/>
        <v>0.25</v>
      </c>
      <c r="AT26" s="24" t="s">
        <v>755</v>
      </c>
      <c r="AU26" s="24" t="s">
        <v>741</v>
      </c>
      <c r="AV26" s="24" t="s">
        <v>706</v>
      </c>
      <c r="AX26" s="24" t="s">
        <v>753</v>
      </c>
      <c r="AY26" s="24" t="s">
        <v>332</v>
      </c>
      <c r="AZ26" s="24">
        <f>COUNTIFS(Database!N$2:N$783,$AX$2,Database!W$2:W$783,AY26)</f>
        <v>0</v>
      </c>
      <c r="BA26" s="24" t="str">
        <f t="shared" si="11"/>
        <v>NA</v>
      </c>
      <c r="BB26" s="24" t="s">
        <v>756</v>
      </c>
      <c r="BC26" s="24" t="s">
        <v>736</v>
      </c>
      <c r="BD26" s="24" t="s">
        <v>706</v>
      </c>
      <c r="BF26" s="24" t="s">
        <v>753</v>
      </c>
      <c r="BG26" s="24" t="s">
        <v>332</v>
      </c>
      <c r="BH26" s="24">
        <f>COUNTIFS(Database!N$2:N$783,$BF$2,Database!W$2:W$783,BG26)</f>
        <v>14</v>
      </c>
      <c r="BI26" s="28">
        <f t="shared" si="7"/>
        <v>0</v>
      </c>
      <c r="BJ26" s="24" t="s">
        <v>756</v>
      </c>
      <c r="BK26" s="24" t="s">
        <v>738</v>
      </c>
      <c r="BL26" s="24" t="s">
        <v>706</v>
      </c>
      <c r="BN26" s="24" t="s">
        <v>753</v>
      </c>
      <c r="BO26" s="24" t="s">
        <v>332</v>
      </c>
      <c r="BP26" s="24">
        <f>COUNTIFS(Database!N$2:N$783,$BN$2,Database!W$2:W$783,BO26)</f>
        <v>0</v>
      </c>
      <c r="BQ26" s="28" t="str">
        <f t="shared" si="8"/>
        <v>NA</v>
      </c>
      <c r="BR26" s="24" t="s">
        <v>756</v>
      </c>
      <c r="BS26" s="24" t="s">
        <v>739</v>
      </c>
      <c r="BT26" s="24" t="s">
        <v>706</v>
      </c>
      <c r="BV26" s="24" t="s">
        <v>753</v>
      </c>
      <c r="BW26" s="24" t="s">
        <v>332</v>
      </c>
      <c r="BX26" s="24">
        <f>COUNTIFS(Database!N$2:N$783,$BV$2,Database!W$2:W$783,BW26)</f>
        <v>2</v>
      </c>
      <c r="BY26" s="28">
        <f t="shared" si="9"/>
        <v>0</v>
      </c>
      <c r="BZ26" s="24" t="s">
        <v>756</v>
      </c>
      <c r="CA26" s="24" t="s">
        <v>740</v>
      </c>
      <c r="CB26" s="24" t="s">
        <v>706</v>
      </c>
      <c r="CD26" s="24" t="s">
        <v>753</v>
      </c>
      <c r="CE26" s="24" t="s">
        <v>332</v>
      </c>
      <c r="CF26" s="47">
        <f>Exposure_Path_analytics!D26</f>
        <v>64</v>
      </c>
      <c r="CG26" s="45">
        <f t="shared" si="0"/>
        <v>64</v>
      </c>
      <c r="CW26" s="37"/>
      <c r="CX26" s="37"/>
      <c r="CY26" s="37"/>
      <c r="CZ26" s="37"/>
      <c r="DA26" s="37"/>
      <c r="DC26" s="37"/>
      <c r="DD26" s="37"/>
      <c r="DE26" s="37"/>
      <c r="DF26" s="37"/>
      <c r="DG26" s="37"/>
      <c r="DI26" s="37"/>
      <c r="DJ26" s="37"/>
      <c r="DK26" s="37"/>
      <c r="DL26" s="37"/>
      <c r="DM26" s="37"/>
      <c r="DO26" s="37"/>
      <c r="DP26" s="37"/>
      <c r="DS26" s="37"/>
      <c r="DU26" s="37"/>
      <c r="DV26" s="37"/>
      <c r="DW26" s="37"/>
      <c r="DX26" s="37"/>
      <c r="DY26" s="37"/>
      <c r="EA26" s="37"/>
      <c r="EB26" s="37"/>
      <c r="EC26" s="39"/>
      <c r="ED26" s="39"/>
      <c r="EE26" s="39"/>
      <c r="EG26" s="39"/>
      <c r="EH26" s="39"/>
      <c r="EI26" s="37"/>
      <c r="EJ26" s="42"/>
      <c r="EK26" s="42"/>
      <c r="EM26" s="37"/>
      <c r="EN26" s="37"/>
      <c r="EQ26" s="42"/>
      <c r="ES26" s="37"/>
      <c r="ET26" s="37"/>
    </row>
    <row r="27" spans="2:150">
      <c r="B27" s="24" t="s">
        <v>753</v>
      </c>
      <c r="C27" s="24" t="s">
        <v>333</v>
      </c>
      <c r="D27" s="24">
        <f>COUNTIFS(Database!N$2:N$783,$B$2,Database!W$2:W$783,C27)</f>
        <v>0</v>
      </c>
      <c r="E27" s="24" t="str">
        <f t="shared" si="2"/>
        <v>NA</v>
      </c>
      <c r="F27" s="24" t="s">
        <v>755</v>
      </c>
      <c r="G27" s="24" t="s">
        <v>730</v>
      </c>
      <c r="H27" s="24" t="s">
        <v>706</v>
      </c>
      <c r="J27" s="24" t="s">
        <v>753</v>
      </c>
      <c r="K27" s="24" t="s">
        <v>333</v>
      </c>
      <c r="L27" s="24">
        <f>COUNTIFS(Database!N$2:N$783,$J$2,Database!W$2:W$783,K27)</f>
        <v>0</v>
      </c>
      <c r="M27" s="24" t="str">
        <f t="shared" si="3"/>
        <v>NA</v>
      </c>
      <c r="N27" s="24" t="s">
        <v>755</v>
      </c>
      <c r="O27" s="24" t="s">
        <v>732</v>
      </c>
      <c r="P27" s="24" t="s">
        <v>706</v>
      </c>
      <c r="R27" s="24" t="s">
        <v>753</v>
      </c>
      <c r="S27" s="24" t="s">
        <v>333</v>
      </c>
      <c r="T27" s="24">
        <f>COUNTIFS(Database!N$2:N$783,$R$2,Database!W$2:W$783,S27)</f>
        <v>8</v>
      </c>
      <c r="U27" s="24">
        <f t="shared" si="4"/>
        <v>0.5</v>
      </c>
      <c r="V27" s="24" t="s">
        <v>755</v>
      </c>
      <c r="W27" s="24" t="s">
        <v>733</v>
      </c>
      <c r="X27" s="24" t="s">
        <v>706</v>
      </c>
      <c r="Z27" s="24" t="s">
        <v>753</v>
      </c>
      <c r="AA27" s="24" t="s">
        <v>333</v>
      </c>
      <c r="AB27" s="24">
        <f>COUNTIFS(Database!N$2:N$783,$Z$2,Database!W$2:W$783,AA27)</f>
        <v>0</v>
      </c>
      <c r="AC27" s="28" t="str">
        <f t="shared" si="12"/>
        <v>NA</v>
      </c>
      <c r="AD27" s="24" t="s">
        <v>755</v>
      </c>
      <c r="AE27" s="24" t="s">
        <v>734</v>
      </c>
      <c r="AF27" s="24" t="s">
        <v>706</v>
      </c>
      <c r="AH27" s="24" t="s">
        <v>753</v>
      </c>
      <c r="AI27" s="24" t="s">
        <v>333</v>
      </c>
      <c r="AJ27" s="24">
        <f>COUNTIFS(Database!N$2:N$783,$AH$2,Database!W$2:W$783,AI27)</f>
        <v>0</v>
      </c>
      <c r="AK27" s="28" t="str">
        <f t="shared" si="6"/>
        <v>NA</v>
      </c>
      <c r="AL27" s="24" t="s">
        <v>755</v>
      </c>
      <c r="AM27" s="24" t="s">
        <v>735</v>
      </c>
      <c r="AN27" s="24" t="s">
        <v>706</v>
      </c>
      <c r="AP27" s="24" t="s">
        <v>753</v>
      </c>
      <c r="AQ27" s="24" t="s">
        <v>333</v>
      </c>
      <c r="AR27" s="24">
        <f>COUNTIFS(Database!N$2:N$783,$AP$2,Database!W$2:W$783,AQ27)</f>
        <v>6</v>
      </c>
      <c r="AS27" s="28">
        <f t="shared" si="10"/>
        <v>0.5</v>
      </c>
      <c r="AT27" s="24" t="s">
        <v>755</v>
      </c>
      <c r="AU27" s="24" t="s">
        <v>741</v>
      </c>
      <c r="AV27" s="24" t="s">
        <v>706</v>
      </c>
      <c r="AX27" s="24" t="s">
        <v>753</v>
      </c>
      <c r="AY27" s="24" t="s">
        <v>333</v>
      </c>
      <c r="AZ27" s="24">
        <f>COUNTIFS(Database!N$2:N$783,$AX$2,Database!W$2:W$783,AY27)</f>
        <v>6</v>
      </c>
      <c r="BA27" s="24">
        <f t="shared" si="11"/>
        <v>0.5</v>
      </c>
      <c r="BB27" s="24" t="s">
        <v>756</v>
      </c>
      <c r="BC27" s="24" t="s">
        <v>736</v>
      </c>
      <c r="BD27" s="24" t="s">
        <v>706</v>
      </c>
      <c r="BF27" s="24" t="s">
        <v>753</v>
      </c>
      <c r="BG27" s="24" t="s">
        <v>333</v>
      </c>
      <c r="BH27" s="24">
        <f>COUNTIFS(Database!N$2:N$783,$BF$2,Database!W$2:W$783,BG27)</f>
        <v>7</v>
      </c>
      <c r="BI27" s="28">
        <f t="shared" si="7"/>
        <v>0</v>
      </c>
      <c r="BJ27" s="24" t="s">
        <v>756</v>
      </c>
      <c r="BK27" s="24" t="s">
        <v>738</v>
      </c>
      <c r="BL27" s="24" t="s">
        <v>706</v>
      </c>
      <c r="BN27" s="24" t="s">
        <v>753</v>
      </c>
      <c r="BO27" s="24" t="s">
        <v>333</v>
      </c>
      <c r="BP27" s="24">
        <f>COUNTIFS(Database!N$2:N$783,$BN$2,Database!W$2:W$783,BO27)</f>
        <v>0</v>
      </c>
      <c r="BQ27" s="28" t="str">
        <f t="shared" si="8"/>
        <v>NA</v>
      </c>
      <c r="BR27" s="24" t="s">
        <v>756</v>
      </c>
      <c r="BS27" s="24" t="s">
        <v>739</v>
      </c>
      <c r="BT27" s="24" t="s">
        <v>706</v>
      </c>
      <c r="BV27" s="24" t="s">
        <v>753</v>
      </c>
      <c r="BW27" s="24" t="s">
        <v>333</v>
      </c>
      <c r="BX27" s="24">
        <f>COUNTIFS(Database!N$2:N$783,$BV$2,Database!W$2:W$783,BW27)</f>
        <v>0</v>
      </c>
      <c r="BY27" s="28" t="str">
        <f t="shared" si="9"/>
        <v>NA</v>
      </c>
      <c r="BZ27" s="24" t="s">
        <v>756</v>
      </c>
      <c r="CA27" s="24" t="s">
        <v>740</v>
      </c>
      <c r="CB27" s="24" t="s">
        <v>706</v>
      </c>
      <c r="CD27" s="24" t="s">
        <v>753</v>
      </c>
      <c r="CE27" s="24" t="s">
        <v>333</v>
      </c>
      <c r="CF27" s="47">
        <f>Exposure_Path_analytics!D27</f>
        <v>27</v>
      </c>
      <c r="CG27" s="45">
        <f t="shared" si="0"/>
        <v>27</v>
      </c>
      <c r="CW27" s="37"/>
      <c r="CX27" s="37"/>
      <c r="CY27" s="37"/>
      <c r="CZ27" s="37"/>
      <c r="DA27" s="37"/>
      <c r="DC27" s="37"/>
      <c r="DD27" s="37"/>
      <c r="DE27" s="37"/>
      <c r="DF27" s="37"/>
      <c r="DG27" s="37"/>
      <c r="DI27" s="37"/>
      <c r="DJ27" s="37"/>
      <c r="DK27" s="37"/>
      <c r="DL27" s="37"/>
      <c r="DM27" s="37"/>
      <c r="DO27" s="37"/>
      <c r="DP27" s="37"/>
      <c r="DS27" s="37"/>
      <c r="DU27" s="37"/>
      <c r="DV27" s="37"/>
      <c r="DW27" s="37"/>
      <c r="DX27" s="37"/>
      <c r="DY27" s="37"/>
      <c r="EA27" s="37"/>
      <c r="EB27" s="37"/>
      <c r="EC27" s="39"/>
      <c r="ED27" s="39"/>
      <c r="EE27" s="39"/>
      <c r="EG27" s="39"/>
      <c r="EH27" s="39"/>
      <c r="EI27" s="37"/>
      <c r="EJ27" s="42"/>
      <c r="EK27" s="42"/>
      <c r="EM27" s="37"/>
      <c r="EN27" s="37"/>
      <c r="EQ27" s="42"/>
      <c r="ES27" s="37"/>
      <c r="ET27" s="37"/>
    </row>
    <row r="28" spans="2:150">
      <c r="B28" s="23" t="s">
        <v>754</v>
      </c>
      <c r="C28" s="25" t="s">
        <v>336</v>
      </c>
      <c r="D28" s="25">
        <f>COUNTIFS(Database!N$2:N$783,$B$2,Database!W$2:W$783,C28)</f>
        <v>0</v>
      </c>
      <c r="E28" s="25" t="str">
        <f t="shared" si="2"/>
        <v>NA</v>
      </c>
      <c r="F28" s="25" t="s">
        <v>755</v>
      </c>
      <c r="G28" s="25" t="s">
        <v>730</v>
      </c>
      <c r="H28" s="25" t="s">
        <v>706</v>
      </c>
      <c r="J28" s="23" t="s">
        <v>754</v>
      </c>
      <c r="K28" s="25" t="s">
        <v>336</v>
      </c>
      <c r="L28" s="25">
        <f>COUNTIFS(Database!N$2:N$783,$J$2,Database!W$2:W$783,K28)</f>
        <v>0</v>
      </c>
      <c r="M28" s="25" t="str">
        <f t="shared" si="3"/>
        <v>NA</v>
      </c>
      <c r="N28" s="25" t="s">
        <v>755</v>
      </c>
      <c r="O28" s="25" t="s">
        <v>732</v>
      </c>
      <c r="P28" s="25" t="s">
        <v>706</v>
      </c>
      <c r="R28" s="23" t="s">
        <v>754</v>
      </c>
      <c r="S28" s="25" t="s">
        <v>336</v>
      </c>
      <c r="T28" s="25">
        <f>COUNTIFS(Database!N$2:N$783,$R$2,Database!W$2:W$783,S28)</f>
        <v>8</v>
      </c>
      <c r="U28" s="25">
        <f t="shared" si="4"/>
        <v>0.375</v>
      </c>
      <c r="V28" s="25" t="s">
        <v>755</v>
      </c>
      <c r="W28" s="25" t="s">
        <v>733</v>
      </c>
      <c r="X28" s="25" t="s">
        <v>706</v>
      </c>
      <c r="Z28" s="23" t="s">
        <v>754</v>
      </c>
      <c r="AA28" s="25" t="s">
        <v>336</v>
      </c>
      <c r="AB28" s="25">
        <f>COUNTIFS(Database!N$2:N$783,$Z$2,Database!W$2:W$783,AA28)</f>
        <v>14</v>
      </c>
      <c r="AC28" s="36">
        <f t="shared" si="12"/>
        <v>0.2857142857142857</v>
      </c>
      <c r="AD28" s="25" t="s">
        <v>755</v>
      </c>
      <c r="AE28" s="25" t="s">
        <v>734</v>
      </c>
      <c r="AF28" s="25" t="s">
        <v>706</v>
      </c>
      <c r="AH28" s="23" t="s">
        <v>754</v>
      </c>
      <c r="AI28" s="25" t="s">
        <v>336</v>
      </c>
      <c r="AJ28" s="25">
        <f>COUNTIFS(Database!N$2:N$783,$AH$2,Database!W$2:W$783,AI28)</f>
        <v>0</v>
      </c>
      <c r="AK28" s="36" t="str">
        <f t="shared" si="6"/>
        <v>NA</v>
      </c>
      <c r="AL28" s="25" t="s">
        <v>755</v>
      </c>
      <c r="AM28" s="25" t="s">
        <v>735</v>
      </c>
      <c r="AN28" s="25" t="s">
        <v>706</v>
      </c>
      <c r="AP28" s="23" t="s">
        <v>754</v>
      </c>
      <c r="AQ28" s="25" t="s">
        <v>336</v>
      </c>
      <c r="AR28" s="25">
        <f>COUNTIFS(Database!N$2:N$783,$AP$2,Database!W$2:W$783,AQ28)</f>
        <v>0</v>
      </c>
      <c r="AS28" s="36" t="str">
        <f t="shared" si="10"/>
        <v>NA</v>
      </c>
      <c r="AT28" s="25" t="s">
        <v>755</v>
      </c>
      <c r="AU28" s="25" t="s">
        <v>741</v>
      </c>
      <c r="AV28" s="25" t="s">
        <v>706</v>
      </c>
      <c r="AX28" s="23" t="s">
        <v>754</v>
      </c>
      <c r="AY28" s="25" t="s">
        <v>336</v>
      </c>
      <c r="AZ28" s="25">
        <f>COUNTIFS(Database!N$2:N$783,$AX$2,Database!W$2:W$783,AY28)</f>
        <v>2</v>
      </c>
      <c r="BA28" s="25">
        <f t="shared" si="11"/>
        <v>0.5</v>
      </c>
      <c r="BB28" s="25" t="s">
        <v>756</v>
      </c>
      <c r="BC28" s="25" t="s">
        <v>736</v>
      </c>
      <c r="BD28" s="25" t="s">
        <v>706</v>
      </c>
      <c r="BF28" s="23" t="s">
        <v>754</v>
      </c>
      <c r="BG28" s="25" t="s">
        <v>336</v>
      </c>
      <c r="BH28" s="25">
        <f>COUNTIFS(Database!N$2:N$783,$BF$2,Database!W$2:W$783,BG28)</f>
        <v>12</v>
      </c>
      <c r="BI28" s="36">
        <f t="shared" si="7"/>
        <v>0</v>
      </c>
      <c r="BJ28" s="25" t="s">
        <v>756</v>
      </c>
      <c r="BK28" s="25" t="s">
        <v>738</v>
      </c>
      <c r="BL28" s="25" t="s">
        <v>706</v>
      </c>
      <c r="BN28" s="23" t="s">
        <v>754</v>
      </c>
      <c r="BO28" s="25" t="s">
        <v>336</v>
      </c>
      <c r="BP28" s="25">
        <f>COUNTIFS(Database!N$2:N$783,$BN$2,Database!W$2:W$783,BO28)</f>
        <v>0</v>
      </c>
      <c r="BQ28" s="36" t="str">
        <f t="shared" si="8"/>
        <v>NA</v>
      </c>
      <c r="BR28" s="25" t="s">
        <v>756</v>
      </c>
      <c r="BS28" s="25" t="s">
        <v>739</v>
      </c>
      <c r="BT28" s="25" t="s">
        <v>706</v>
      </c>
      <c r="BV28" s="23" t="s">
        <v>754</v>
      </c>
      <c r="BW28" s="25" t="s">
        <v>336</v>
      </c>
      <c r="BX28" s="25">
        <f>COUNTIFS(Database!N$2:N$783,$BV$2,Database!W$2:W$783,BW28)</f>
        <v>0</v>
      </c>
      <c r="BY28" s="36" t="str">
        <f t="shared" si="9"/>
        <v>NA</v>
      </c>
      <c r="BZ28" s="25" t="s">
        <v>756</v>
      </c>
      <c r="CA28" s="25" t="s">
        <v>740</v>
      </c>
      <c r="CB28" s="25" t="s">
        <v>706</v>
      </c>
      <c r="CD28" s="23" t="s">
        <v>754</v>
      </c>
      <c r="CE28" s="25" t="s">
        <v>336</v>
      </c>
      <c r="CF28" s="58">
        <f>Exposure_Path_analytics!D28</f>
        <v>36</v>
      </c>
      <c r="CG28" s="46">
        <f t="shared" si="0"/>
        <v>36</v>
      </c>
      <c r="CW28" s="37"/>
      <c r="CX28" s="37"/>
      <c r="CY28" s="37"/>
      <c r="CZ28" s="37"/>
      <c r="DA28" s="37"/>
      <c r="DC28" s="37"/>
      <c r="DD28" s="37"/>
      <c r="DE28" s="37"/>
      <c r="DF28" s="37"/>
      <c r="DG28" s="37"/>
      <c r="DI28" s="37"/>
      <c r="DJ28" s="37"/>
      <c r="DK28" s="37"/>
      <c r="DL28" s="37"/>
      <c r="DM28" s="37"/>
      <c r="DO28" s="37"/>
      <c r="DP28" s="37"/>
      <c r="DS28" s="37"/>
      <c r="DU28" s="37"/>
      <c r="DV28" s="37"/>
      <c r="DW28" s="37"/>
      <c r="DX28" s="37"/>
      <c r="DY28" s="37"/>
      <c r="EA28" s="37"/>
      <c r="EB28" s="37"/>
      <c r="EC28" s="39"/>
      <c r="ED28" s="39"/>
      <c r="EE28" s="39"/>
      <c r="EG28" s="39"/>
      <c r="EH28" s="39"/>
      <c r="EI28" s="37"/>
      <c r="EJ28" s="42"/>
      <c r="EK28" s="42"/>
      <c r="EM28" s="37"/>
      <c r="EN28" s="37"/>
      <c r="EQ28" s="42"/>
      <c r="ES28" s="37"/>
      <c r="ET28" s="37"/>
    </row>
    <row r="29" spans="2:150">
      <c r="B29" s="23" t="s">
        <v>754</v>
      </c>
      <c r="C29" s="25" t="s">
        <v>180</v>
      </c>
      <c r="D29" s="25">
        <f>COUNTIFS(Database!N$2:N$783,$B$2,Database!W$2:W$783,C29)</f>
        <v>0</v>
      </c>
      <c r="E29" s="25" t="str">
        <f t="shared" si="2"/>
        <v>NA</v>
      </c>
      <c r="F29" s="25" t="s">
        <v>755</v>
      </c>
      <c r="G29" s="25" t="s">
        <v>730</v>
      </c>
      <c r="H29" s="25" t="s">
        <v>706</v>
      </c>
      <c r="J29" s="23" t="s">
        <v>754</v>
      </c>
      <c r="K29" s="25" t="s">
        <v>180</v>
      </c>
      <c r="L29" s="25">
        <f>COUNTIFS(Database!N$2:N$783,$J$2,Database!W$2:W$783,K29)</f>
        <v>0</v>
      </c>
      <c r="M29" s="25" t="str">
        <f t="shared" si="3"/>
        <v>NA</v>
      </c>
      <c r="N29" s="25" t="s">
        <v>755</v>
      </c>
      <c r="O29" s="25" t="s">
        <v>732</v>
      </c>
      <c r="P29" s="25" t="s">
        <v>706</v>
      </c>
      <c r="R29" s="23" t="s">
        <v>754</v>
      </c>
      <c r="S29" s="25" t="s">
        <v>180</v>
      </c>
      <c r="T29" s="25">
        <f>COUNTIFS(Database!N$2:N$783,$R$2,Database!W$2:W$783,S29)</f>
        <v>8</v>
      </c>
      <c r="U29" s="25">
        <f t="shared" si="4"/>
        <v>0.75</v>
      </c>
      <c r="V29" s="25" t="s">
        <v>755</v>
      </c>
      <c r="W29" s="25" t="s">
        <v>733</v>
      </c>
      <c r="X29" s="25" t="s">
        <v>706</v>
      </c>
      <c r="Z29" s="23" t="s">
        <v>754</v>
      </c>
      <c r="AA29" s="25" t="s">
        <v>180</v>
      </c>
      <c r="AB29" s="25">
        <f>COUNTIFS(Database!N$2:N$783,$Z$2,Database!W$2:W$783,AA29)</f>
        <v>10</v>
      </c>
      <c r="AC29" s="36">
        <f t="shared" si="12"/>
        <v>0.2</v>
      </c>
      <c r="AD29" s="25" t="s">
        <v>755</v>
      </c>
      <c r="AE29" s="25" t="s">
        <v>734</v>
      </c>
      <c r="AF29" s="25" t="s">
        <v>706</v>
      </c>
      <c r="AH29" s="23" t="s">
        <v>754</v>
      </c>
      <c r="AI29" s="25" t="s">
        <v>180</v>
      </c>
      <c r="AJ29" s="25">
        <f>COUNTIFS(Database!N$2:N$783,$AH$2,Database!W$2:W$783,AI29)</f>
        <v>0</v>
      </c>
      <c r="AK29" s="36" t="str">
        <f t="shared" si="6"/>
        <v>NA</v>
      </c>
      <c r="AL29" s="25" t="s">
        <v>755</v>
      </c>
      <c r="AM29" s="25" t="s">
        <v>735</v>
      </c>
      <c r="AN29" s="25" t="s">
        <v>706</v>
      </c>
      <c r="AP29" s="23" t="s">
        <v>754</v>
      </c>
      <c r="AQ29" s="25" t="s">
        <v>180</v>
      </c>
      <c r="AR29" s="25">
        <f>COUNTIFS(Database!N$2:N$783,$AP$2,Database!W$2:W$783,AQ29)</f>
        <v>2</v>
      </c>
      <c r="AS29" s="36">
        <f t="shared" si="10"/>
        <v>0</v>
      </c>
      <c r="AT29" s="25" t="s">
        <v>755</v>
      </c>
      <c r="AU29" s="25" t="s">
        <v>741</v>
      </c>
      <c r="AV29" s="25" t="s">
        <v>706</v>
      </c>
      <c r="AX29" s="23" t="s">
        <v>754</v>
      </c>
      <c r="AY29" s="25" t="s">
        <v>180</v>
      </c>
      <c r="AZ29" s="25">
        <f>COUNTIFS(Database!N$2:N$783,$AX$2,Database!W$2:W$783,AY29)</f>
        <v>0</v>
      </c>
      <c r="BA29" s="25" t="str">
        <f t="shared" si="11"/>
        <v>NA</v>
      </c>
      <c r="BB29" s="25" t="s">
        <v>756</v>
      </c>
      <c r="BC29" s="25" t="s">
        <v>736</v>
      </c>
      <c r="BD29" s="25" t="s">
        <v>706</v>
      </c>
      <c r="BF29" s="23" t="s">
        <v>754</v>
      </c>
      <c r="BG29" s="25" t="s">
        <v>180</v>
      </c>
      <c r="BH29" s="25">
        <f>COUNTIFS(Database!N$2:N$783,$BF$2,Database!W$2:W$783,BG29)</f>
        <v>7</v>
      </c>
      <c r="BI29" s="36">
        <f t="shared" si="7"/>
        <v>0</v>
      </c>
      <c r="BJ29" s="25" t="s">
        <v>756</v>
      </c>
      <c r="BK29" s="25" t="s">
        <v>738</v>
      </c>
      <c r="BL29" s="25" t="s">
        <v>706</v>
      </c>
      <c r="BN29" s="23" t="s">
        <v>754</v>
      </c>
      <c r="BO29" s="25" t="s">
        <v>180</v>
      </c>
      <c r="BP29" s="25">
        <f>COUNTIFS(Database!N$2:N$783,$BN$2,Database!W$2:W$783,BO29)</f>
        <v>0</v>
      </c>
      <c r="BQ29" s="36" t="str">
        <f t="shared" si="8"/>
        <v>NA</v>
      </c>
      <c r="BR29" s="25" t="s">
        <v>756</v>
      </c>
      <c r="BS29" s="25" t="s">
        <v>739</v>
      </c>
      <c r="BT29" s="25" t="s">
        <v>706</v>
      </c>
      <c r="BV29" s="23" t="s">
        <v>754</v>
      </c>
      <c r="BW29" s="25" t="s">
        <v>180</v>
      </c>
      <c r="BX29" s="25">
        <f>COUNTIFS(Database!N$2:N$783,$BV$2,Database!W$2:W$783,BW29)</f>
        <v>11</v>
      </c>
      <c r="BY29" s="36">
        <f t="shared" si="9"/>
        <v>0</v>
      </c>
      <c r="BZ29" s="25" t="s">
        <v>756</v>
      </c>
      <c r="CA29" s="25" t="s">
        <v>740</v>
      </c>
      <c r="CB29" s="25" t="s">
        <v>706</v>
      </c>
      <c r="CD29" s="23" t="s">
        <v>754</v>
      </c>
      <c r="CE29" s="25" t="s">
        <v>180</v>
      </c>
      <c r="CF29" s="58">
        <f>Exposure_Path_analytics!D29</f>
        <v>38</v>
      </c>
      <c r="CG29" s="46">
        <f t="shared" si="0"/>
        <v>38</v>
      </c>
      <c r="CJ29" s="15"/>
      <c r="CP29" s="15"/>
      <c r="CV29" s="15"/>
      <c r="CW29" s="37"/>
      <c r="CX29" s="37"/>
      <c r="CY29" s="37"/>
      <c r="CZ29" s="37"/>
      <c r="DA29" s="37"/>
      <c r="DB29" s="15"/>
      <c r="DC29" s="37"/>
      <c r="DD29" s="37"/>
      <c r="DE29" s="37"/>
      <c r="DF29" s="37"/>
      <c r="DG29" s="37"/>
      <c r="DH29" s="15"/>
      <c r="DI29" s="37"/>
      <c r="DJ29" s="37"/>
      <c r="DK29" s="37"/>
      <c r="DL29" s="37"/>
      <c r="DM29" s="37"/>
      <c r="DN29" s="15"/>
      <c r="DO29" s="37"/>
      <c r="DP29" s="37"/>
      <c r="DS29" s="37"/>
      <c r="DT29" s="15"/>
      <c r="DU29" s="37"/>
      <c r="DV29" s="37"/>
      <c r="DW29" s="37"/>
      <c r="DX29" s="37"/>
      <c r="DY29" s="37"/>
      <c r="DZ29" s="15"/>
      <c r="EA29" s="37"/>
      <c r="EB29" s="37"/>
      <c r="EC29" s="37"/>
      <c r="ED29" s="37"/>
      <c r="EE29" s="37"/>
      <c r="EF29" s="15"/>
      <c r="EG29" s="37"/>
      <c r="EH29" s="37"/>
      <c r="EI29" s="37"/>
      <c r="EJ29" s="37"/>
      <c r="EK29" s="37"/>
      <c r="EL29" s="15"/>
      <c r="EM29" s="37"/>
      <c r="EN29" s="37"/>
      <c r="EQ29" s="37"/>
      <c r="ER29" s="15"/>
      <c r="ES29" s="37"/>
      <c r="ET29" s="37"/>
    </row>
    <row r="30" spans="2:150">
      <c r="B30" s="23" t="s">
        <v>754</v>
      </c>
      <c r="C30" s="25" t="s">
        <v>338</v>
      </c>
      <c r="D30" s="25">
        <f>COUNTIFS(Database!N$2:N$783,$B$2,Database!W$2:W$783,C30)</f>
        <v>0</v>
      </c>
      <c r="E30" s="25" t="str">
        <f t="shared" si="2"/>
        <v>NA</v>
      </c>
      <c r="F30" s="25" t="s">
        <v>755</v>
      </c>
      <c r="G30" s="25" t="s">
        <v>730</v>
      </c>
      <c r="H30" s="25" t="s">
        <v>706</v>
      </c>
      <c r="J30" s="23" t="s">
        <v>754</v>
      </c>
      <c r="K30" s="25" t="s">
        <v>338</v>
      </c>
      <c r="L30" s="25">
        <f>COUNTIFS(Database!N$2:N$783,$J$2,Database!W$2:W$783,K30)</f>
        <v>1</v>
      </c>
      <c r="M30" s="25">
        <f t="shared" si="3"/>
        <v>1</v>
      </c>
      <c r="N30" s="25" t="s">
        <v>755</v>
      </c>
      <c r="O30" s="25" t="s">
        <v>732</v>
      </c>
      <c r="P30" s="25" t="s">
        <v>706</v>
      </c>
      <c r="R30" s="23" t="s">
        <v>754</v>
      </c>
      <c r="S30" s="25" t="s">
        <v>338</v>
      </c>
      <c r="T30" s="25">
        <f>COUNTIFS(Database!N$2:N$783,$R$2,Database!W$2:W$783,S30)</f>
        <v>15</v>
      </c>
      <c r="U30" s="25">
        <f t="shared" si="4"/>
        <v>0.8</v>
      </c>
      <c r="V30" s="25" t="s">
        <v>755</v>
      </c>
      <c r="W30" s="25" t="s">
        <v>733</v>
      </c>
      <c r="X30" s="25" t="s">
        <v>706</v>
      </c>
      <c r="Z30" s="23" t="s">
        <v>754</v>
      </c>
      <c r="AA30" s="25" t="s">
        <v>338</v>
      </c>
      <c r="AB30" s="25">
        <f>COUNTIFS(Database!N$2:N$783,$Z$2,Database!W$2:W$783,AA30)</f>
        <v>4</v>
      </c>
      <c r="AC30" s="36">
        <f t="shared" si="12"/>
        <v>1</v>
      </c>
      <c r="AD30" s="25" t="s">
        <v>755</v>
      </c>
      <c r="AE30" s="25" t="s">
        <v>734</v>
      </c>
      <c r="AF30" s="25" t="s">
        <v>706</v>
      </c>
      <c r="AH30" s="23" t="s">
        <v>754</v>
      </c>
      <c r="AI30" s="25" t="s">
        <v>338</v>
      </c>
      <c r="AJ30" s="25">
        <f>COUNTIFS(Database!N$2:N$783,$AH$2,Database!W$2:W$783,AI30)</f>
        <v>3</v>
      </c>
      <c r="AK30" s="36">
        <f t="shared" si="6"/>
        <v>0.33333333333333331</v>
      </c>
      <c r="AL30" s="25" t="s">
        <v>755</v>
      </c>
      <c r="AM30" s="25" t="s">
        <v>735</v>
      </c>
      <c r="AN30" s="25" t="s">
        <v>706</v>
      </c>
      <c r="AP30" s="23" t="s">
        <v>754</v>
      </c>
      <c r="AQ30" s="25" t="s">
        <v>338</v>
      </c>
      <c r="AR30" s="25">
        <f>COUNTIFS(Database!N$2:N$783,$AP$2,Database!W$2:W$783,AQ30)</f>
        <v>0</v>
      </c>
      <c r="AS30" s="36" t="str">
        <f t="shared" si="10"/>
        <v>NA</v>
      </c>
      <c r="AT30" s="25" t="s">
        <v>755</v>
      </c>
      <c r="AU30" s="25" t="s">
        <v>741</v>
      </c>
      <c r="AV30" s="25" t="s">
        <v>706</v>
      </c>
      <c r="AX30" s="23" t="s">
        <v>754</v>
      </c>
      <c r="AY30" s="25" t="s">
        <v>338</v>
      </c>
      <c r="AZ30" s="25">
        <f>COUNTIFS(Database!N$2:N$783,$AX$2,Database!W$2:W$783,AY30)</f>
        <v>8</v>
      </c>
      <c r="BA30" s="25">
        <f t="shared" si="11"/>
        <v>0</v>
      </c>
      <c r="BB30" s="25" t="s">
        <v>756</v>
      </c>
      <c r="BC30" s="25" t="s">
        <v>736</v>
      </c>
      <c r="BD30" s="25" t="s">
        <v>706</v>
      </c>
      <c r="BF30" s="23" t="s">
        <v>754</v>
      </c>
      <c r="BG30" s="25" t="s">
        <v>338</v>
      </c>
      <c r="BH30" s="25">
        <f>COUNTIFS(Database!N$2:N$783,$BF$2,Database!W$2:W$783,BG30)</f>
        <v>0</v>
      </c>
      <c r="BI30" s="36" t="str">
        <f t="shared" si="7"/>
        <v>NA</v>
      </c>
      <c r="BJ30" s="25" t="s">
        <v>756</v>
      </c>
      <c r="BK30" s="25" t="s">
        <v>738</v>
      </c>
      <c r="BL30" s="25" t="s">
        <v>706</v>
      </c>
      <c r="BN30" s="23" t="s">
        <v>754</v>
      </c>
      <c r="BO30" s="25" t="s">
        <v>338</v>
      </c>
      <c r="BP30" s="25">
        <f>COUNTIFS(Database!N$2:N$783,$BN$2,Database!W$2:W$783,BO30)</f>
        <v>5</v>
      </c>
      <c r="BQ30" s="36">
        <f t="shared" si="8"/>
        <v>0.4</v>
      </c>
      <c r="BR30" s="25" t="s">
        <v>756</v>
      </c>
      <c r="BS30" s="25" t="s">
        <v>739</v>
      </c>
      <c r="BT30" s="25" t="s">
        <v>706</v>
      </c>
      <c r="BV30" s="23" t="s">
        <v>754</v>
      </c>
      <c r="BW30" s="25" t="s">
        <v>338</v>
      </c>
      <c r="BX30" s="25">
        <f>COUNTIFS(Database!N$2:N$783,$BV$2,Database!W$2:W$783,BW30)</f>
        <v>0</v>
      </c>
      <c r="BY30" s="36" t="str">
        <f t="shared" si="9"/>
        <v>NA</v>
      </c>
      <c r="BZ30" s="25" t="s">
        <v>756</v>
      </c>
      <c r="CA30" s="25" t="s">
        <v>740</v>
      </c>
      <c r="CB30" s="25" t="s">
        <v>706</v>
      </c>
      <c r="CD30" s="23" t="s">
        <v>754</v>
      </c>
      <c r="CE30" s="25" t="s">
        <v>338</v>
      </c>
      <c r="CF30" s="58">
        <f>Exposure_Path_analytics!D30</f>
        <v>36</v>
      </c>
      <c r="CG30" s="46">
        <f t="shared" si="0"/>
        <v>36</v>
      </c>
      <c r="CW30" s="37"/>
      <c r="CX30" s="37"/>
      <c r="CY30" s="37"/>
      <c r="CZ30" s="37"/>
      <c r="DA30" s="37"/>
      <c r="DC30" s="37"/>
      <c r="DD30" s="37"/>
      <c r="DE30" s="37"/>
      <c r="DF30" s="37"/>
      <c r="DG30" s="37"/>
      <c r="DI30" s="37"/>
      <c r="DJ30" s="37"/>
      <c r="DK30" s="37"/>
      <c r="DL30" s="37"/>
      <c r="DM30" s="37"/>
      <c r="DO30" s="37"/>
      <c r="DP30" s="37"/>
      <c r="DS30" s="37"/>
      <c r="DU30" s="37"/>
      <c r="DV30" s="37"/>
      <c r="DW30" s="37"/>
      <c r="DX30" s="37"/>
      <c r="DY30" s="37"/>
      <c r="EA30" s="37"/>
      <c r="EB30" s="37"/>
      <c r="EC30" s="37"/>
      <c r="ED30" s="37"/>
      <c r="EE30" s="37"/>
      <c r="EG30" s="37"/>
      <c r="EH30" s="37"/>
      <c r="EI30" s="37"/>
      <c r="EJ30" s="37"/>
      <c r="EK30" s="37"/>
      <c r="EM30" s="37"/>
      <c r="EN30" s="37"/>
      <c r="EQ30" s="37"/>
      <c r="ES30" s="37"/>
      <c r="ET30" s="37"/>
    </row>
    <row r="31" spans="2:150">
      <c r="B31" s="23" t="s">
        <v>754</v>
      </c>
      <c r="C31" s="25" t="s">
        <v>337</v>
      </c>
      <c r="D31" s="25">
        <f>COUNTIFS(Database!N$2:N$783,$B$2,Database!W$2:W$783,C31)</f>
        <v>0</v>
      </c>
      <c r="E31" s="25" t="str">
        <f t="shared" si="2"/>
        <v>NA</v>
      </c>
      <c r="F31" s="25" t="s">
        <v>755</v>
      </c>
      <c r="G31" s="25" t="s">
        <v>730</v>
      </c>
      <c r="H31" s="25" t="s">
        <v>706</v>
      </c>
      <c r="J31" s="23" t="s">
        <v>754</v>
      </c>
      <c r="K31" s="25" t="s">
        <v>337</v>
      </c>
      <c r="L31" s="25">
        <f>COUNTIFS(Database!N$2:N$783,$J$2,Database!W$2:W$783,K31)</f>
        <v>0</v>
      </c>
      <c r="M31" s="25" t="str">
        <f t="shared" si="3"/>
        <v>NA</v>
      </c>
      <c r="N31" s="25" t="s">
        <v>755</v>
      </c>
      <c r="O31" s="25" t="s">
        <v>732</v>
      </c>
      <c r="P31" s="25" t="s">
        <v>706</v>
      </c>
      <c r="R31" s="23" t="s">
        <v>754</v>
      </c>
      <c r="S31" s="25" t="s">
        <v>337</v>
      </c>
      <c r="T31" s="25">
        <f>COUNTIFS(Database!N$2:N$783,$R$2,Database!W$2:W$783,S31)</f>
        <v>25</v>
      </c>
      <c r="U31" s="25">
        <f t="shared" si="4"/>
        <v>0.56000000000000005</v>
      </c>
      <c r="V31" s="25" t="s">
        <v>755</v>
      </c>
      <c r="W31" s="25" t="s">
        <v>733</v>
      </c>
      <c r="X31" s="25" t="s">
        <v>706</v>
      </c>
      <c r="Z31" s="23" t="s">
        <v>754</v>
      </c>
      <c r="AA31" s="25" t="s">
        <v>337</v>
      </c>
      <c r="AB31" s="25">
        <f>COUNTIFS(Database!N$2:N$783,$Z$2,Database!W$2:W$783,AA31)</f>
        <v>20</v>
      </c>
      <c r="AC31" s="36">
        <f t="shared" si="12"/>
        <v>0.15</v>
      </c>
      <c r="AD31" s="25" t="s">
        <v>755</v>
      </c>
      <c r="AE31" s="25" t="s">
        <v>734</v>
      </c>
      <c r="AF31" s="25" t="s">
        <v>706</v>
      </c>
      <c r="AH31" s="23" t="s">
        <v>754</v>
      </c>
      <c r="AI31" s="25" t="s">
        <v>337</v>
      </c>
      <c r="AJ31" s="25">
        <f>COUNTIFS(Database!N$2:N$783,$AH$2,Database!W$2:W$783,AI31)</f>
        <v>0</v>
      </c>
      <c r="AK31" s="36" t="str">
        <f t="shared" si="6"/>
        <v>NA</v>
      </c>
      <c r="AL31" s="25" t="s">
        <v>755</v>
      </c>
      <c r="AM31" s="25" t="s">
        <v>735</v>
      </c>
      <c r="AN31" s="25" t="s">
        <v>706</v>
      </c>
      <c r="AP31" s="23" t="s">
        <v>754</v>
      </c>
      <c r="AQ31" s="25" t="s">
        <v>337</v>
      </c>
      <c r="AR31" s="25">
        <f>COUNTIFS(Database!N$2:N$783,$AP$2,Database!W$2:W$783,AQ31)</f>
        <v>0</v>
      </c>
      <c r="AS31" s="36" t="str">
        <f t="shared" si="10"/>
        <v>NA</v>
      </c>
      <c r="AT31" s="25" t="s">
        <v>755</v>
      </c>
      <c r="AU31" s="25" t="s">
        <v>741</v>
      </c>
      <c r="AV31" s="25" t="s">
        <v>706</v>
      </c>
      <c r="AX31" s="23" t="s">
        <v>754</v>
      </c>
      <c r="AY31" s="25" t="s">
        <v>337</v>
      </c>
      <c r="AZ31" s="25">
        <f>COUNTIFS(Database!N$2:N$783,$AX$2,Database!W$2:W$783,AY31)</f>
        <v>0</v>
      </c>
      <c r="BA31" s="25" t="str">
        <f t="shared" si="11"/>
        <v>NA</v>
      </c>
      <c r="BB31" s="25" t="s">
        <v>756</v>
      </c>
      <c r="BC31" s="25" t="s">
        <v>736</v>
      </c>
      <c r="BD31" s="25" t="s">
        <v>706</v>
      </c>
      <c r="BF31" s="23" t="s">
        <v>754</v>
      </c>
      <c r="BG31" s="25" t="s">
        <v>337</v>
      </c>
      <c r="BH31" s="25">
        <f>COUNTIFS(Database!N$2:N$783,$BF$2,Database!W$2:W$783,BG31)</f>
        <v>0</v>
      </c>
      <c r="BI31" s="36" t="str">
        <f t="shared" si="7"/>
        <v>NA</v>
      </c>
      <c r="BJ31" s="25" t="s">
        <v>756</v>
      </c>
      <c r="BK31" s="25" t="s">
        <v>738</v>
      </c>
      <c r="BL31" s="25" t="s">
        <v>706</v>
      </c>
      <c r="BN31" s="23" t="s">
        <v>754</v>
      </c>
      <c r="BO31" s="25" t="s">
        <v>337</v>
      </c>
      <c r="BP31" s="25">
        <f>COUNTIFS(Database!N$2:N$783,$BN$2,Database!W$2:W$783,BO31)</f>
        <v>0</v>
      </c>
      <c r="BQ31" s="36" t="str">
        <f t="shared" si="8"/>
        <v>NA</v>
      </c>
      <c r="BR31" s="25" t="s">
        <v>756</v>
      </c>
      <c r="BS31" s="25" t="s">
        <v>739</v>
      </c>
      <c r="BT31" s="25" t="s">
        <v>706</v>
      </c>
      <c r="BV31" s="23" t="s">
        <v>754</v>
      </c>
      <c r="BW31" s="25" t="s">
        <v>337</v>
      </c>
      <c r="BX31" s="25">
        <f>COUNTIFS(Database!N$2:N$783,$BV$2,Database!W$2:W$783,BW31)</f>
        <v>2</v>
      </c>
      <c r="BY31" s="36">
        <f t="shared" si="9"/>
        <v>1</v>
      </c>
      <c r="BZ31" s="25" t="s">
        <v>756</v>
      </c>
      <c r="CA31" s="25" t="s">
        <v>740</v>
      </c>
      <c r="CB31" s="25" t="s">
        <v>706</v>
      </c>
      <c r="CD31" s="23" t="s">
        <v>754</v>
      </c>
      <c r="CE31" s="25" t="s">
        <v>337</v>
      </c>
      <c r="CF31" s="58">
        <f>Exposure_Path_analytics!D31</f>
        <v>47</v>
      </c>
      <c r="CG31" s="46">
        <f t="shared" si="0"/>
        <v>47</v>
      </c>
      <c r="DL31" s="37"/>
      <c r="DM31" s="37"/>
      <c r="DO31" s="37"/>
      <c r="DP31" s="37"/>
      <c r="DS31" s="37"/>
      <c r="DU31" s="37"/>
      <c r="DV31" s="37"/>
      <c r="DW31" s="37"/>
      <c r="DX31" s="37"/>
      <c r="DY31" s="37"/>
      <c r="EA31" s="37"/>
      <c r="EB31" s="37"/>
      <c r="EC31" s="37"/>
      <c r="ED31" s="37"/>
      <c r="EE31" s="37"/>
      <c r="EG31" s="37"/>
      <c r="EH31" s="37"/>
      <c r="EI31" s="37"/>
      <c r="EJ31" s="37"/>
      <c r="EK31" s="37"/>
      <c r="EM31" s="37"/>
      <c r="EN31" s="37"/>
      <c r="EQ31" s="37"/>
      <c r="ES31" s="37"/>
      <c r="ET31" s="37"/>
    </row>
    <row r="32" spans="2:150">
      <c r="B32" s="23" t="s">
        <v>754</v>
      </c>
      <c r="C32" s="25" t="s">
        <v>335</v>
      </c>
      <c r="D32" s="25">
        <f>COUNTIFS(Database!N$2:N$783,$B$2,Database!W$2:W$783,C32)</f>
        <v>0</v>
      </c>
      <c r="E32" s="25" t="str">
        <f t="shared" si="2"/>
        <v>NA</v>
      </c>
      <c r="F32" s="25" t="s">
        <v>755</v>
      </c>
      <c r="G32" s="25" t="s">
        <v>730</v>
      </c>
      <c r="H32" s="25" t="s">
        <v>706</v>
      </c>
      <c r="J32" s="23" t="s">
        <v>754</v>
      </c>
      <c r="K32" s="25" t="s">
        <v>335</v>
      </c>
      <c r="L32" s="25">
        <f>COUNTIFS(Database!N$2:N$783,$J$2,Database!W$2:W$783,K32)</f>
        <v>2</v>
      </c>
      <c r="M32" s="25">
        <f t="shared" si="3"/>
        <v>1</v>
      </c>
      <c r="N32" s="25" t="s">
        <v>755</v>
      </c>
      <c r="O32" s="25" t="s">
        <v>732</v>
      </c>
      <c r="P32" s="25" t="s">
        <v>706</v>
      </c>
      <c r="R32" s="23" t="s">
        <v>754</v>
      </c>
      <c r="S32" s="25" t="s">
        <v>335</v>
      </c>
      <c r="T32" s="25">
        <f>COUNTIFS(Database!N$2:N$783,$R$2,Database!W$2:W$783,S32)</f>
        <v>27</v>
      </c>
      <c r="U32" s="25">
        <f t="shared" si="4"/>
        <v>0.48148148148148145</v>
      </c>
      <c r="V32" s="25" t="s">
        <v>755</v>
      </c>
      <c r="W32" s="25" t="s">
        <v>733</v>
      </c>
      <c r="X32" s="25" t="s">
        <v>706</v>
      </c>
      <c r="Z32" s="23" t="s">
        <v>754</v>
      </c>
      <c r="AA32" s="25" t="s">
        <v>335</v>
      </c>
      <c r="AB32" s="25">
        <f>COUNTIFS(Database!N$2:N$783,$Z$2,Database!W$2:W$783,AA32)</f>
        <v>39</v>
      </c>
      <c r="AC32" s="36">
        <f t="shared" si="12"/>
        <v>0.48717948717948717</v>
      </c>
      <c r="AD32" s="25" t="s">
        <v>755</v>
      </c>
      <c r="AE32" s="25" t="s">
        <v>734</v>
      </c>
      <c r="AF32" s="25" t="s">
        <v>706</v>
      </c>
      <c r="AH32" s="23" t="s">
        <v>754</v>
      </c>
      <c r="AI32" s="25" t="s">
        <v>335</v>
      </c>
      <c r="AJ32" s="25">
        <f>COUNTIFS(Database!N$2:N$783,$AH$2,Database!W$2:W$783,AI32)</f>
        <v>9</v>
      </c>
      <c r="AK32" s="36">
        <f t="shared" si="6"/>
        <v>0.33333333333333331</v>
      </c>
      <c r="AL32" s="25" t="s">
        <v>755</v>
      </c>
      <c r="AM32" s="25" t="s">
        <v>735</v>
      </c>
      <c r="AN32" s="25" t="s">
        <v>706</v>
      </c>
      <c r="AP32" s="23" t="s">
        <v>754</v>
      </c>
      <c r="AQ32" s="25" t="s">
        <v>335</v>
      </c>
      <c r="AR32" s="25">
        <f>COUNTIFS(Database!N$2:N$783,$AP$2,Database!W$2:W$783,AQ32)</f>
        <v>8</v>
      </c>
      <c r="AS32" s="36">
        <f t="shared" si="10"/>
        <v>0.375</v>
      </c>
      <c r="AT32" s="25" t="s">
        <v>755</v>
      </c>
      <c r="AU32" s="25" t="s">
        <v>741</v>
      </c>
      <c r="AV32" s="25" t="s">
        <v>706</v>
      </c>
      <c r="AX32" s="23" t="s">
        <v>754</v>
      </c>
      <c r="AY32" s="25" t="s">
        <v>335</v>
      </c>
      <c r="AZ32" s="25">
        <f>COUNTIFS(Database!N$2:N$783,$AX$2,Database!W$2:W$783,AY32)</f>
        <v>30</v>
      </c>
      <c r="BA32" s="25">
        <f t="shared" si="11"/>
        <v>0.2</v>
      </c>
      <c r="BB32" s="25" t="s">
        <v>756</v>
      </c>
      <c r="BC32" s="25" t="s">
        <v>736</v>
      </c>
      <c r="BD32" s="25" t="s">
        <v>706</v>
      </c>
      <c r="BF32" s="23" t="s">
        <v>754</v>
      </c>
      <c r="BG32" s="25" t="s">
        <v>335</v>
      </c>
      <c r="BH32" s="25">
        <f>COUNTIFS(Database!N$2:N$783,$BF$2,Database!W$2:W$783,BG32)</f>
        <v>19</v>
      </c>
      <c r="BI32" s="36">
        <f t="shared" si="7"/>
        <v>0</v>
      </c>
      <c r="BJ32" s="25" t="s">
        <v>756</v>
      </c>
      <c r="BK32" s="25" t="s">
        <v>738</v>
      </c>
      <c r="BL32" s="25" t="s">
        <v>706</v>
      </c>
      <c r="BN32" s="23" t="s">
        <v>754</v>
      </c>
      <c r="BO32" s="25" t="s">
        <v>335</v>
      </c>
      <c r="BP32" s="25">
        <f>COUNTIFS(Database!N$2:N$783,$BN$2,Database!W$2:W$783,BO32)</f>
        <v>12</v>
      </c>
      <c r="BQ32" s="36">
        <f t="shared" si="8"/>
        <v>0.33333333333333331</v>
      </c>
      <c r="BR32" s="25" t="s">
        <v>756</v>
      </c>
      <c r="BS32" s="25" t="s">
        <v>739</v>
      </c>
      <c r="BT32" s="25" t="s">
        <v>706</v>
      </c>
      <c r="BV32" s="23" t="s">
        <v>754</v>
      </c>
      <c r="BW32" s="25" t="s">
        <v>335</v>
      </c>
      <c r="BX32" s="25">
        <f>COUNTIFS(Database!N$2:N$783,$BV$2,Database!W$2:W$783,BW32)</f>
        <v>2</v>
      </c>
      <c r="BY32" s="36">
        <f t="shared" si="9"/>
        <v>0</v>
      </c>
      <c r="BZ32" s="25" t="s">
        <v>756</v>
      </c>
      <c r="CA32" s="25" t="s">
        <v>740</v>
      </c>
      <c r="CB32" s="25" t="s">
        <v>706</v>
      </c>
      <c r="CD32" s="23" t="s">
        <v>754</v>
      </c>
      <c r="CE32" s="25" t="s">
        <v>335</v>
      </c>
      <c r="CF32" s="58">
        <f>Exposure_Path_analytics!D32</f>
        <v>148</v>
      </c>
      <c r="CG32" s="46">
        <f t="shared" si="0"/>
        <v>148</v>
      </c>
      <c r="DO32" s="37"/>
      <c r="DP32" s="37"/>
      <c r="EA32" s="37"/>
      <c r="EB32" s="37"/>
      <c r="EC32" s="37"/>
      <c r="ED32" s="37"/>
      <c r="EE32" s="37"/>
      <c r="EG32" s="37"/>
      <c r="EH32" s="37"/>
      <c r="EI32" s="37"/>
      <c r="EJ32" s="37"/>
      <c r="EK32" s="37"/>
      <c r="EM32" s="37"/>
      <c r="EN32" s="37"/>
      <c r="EQ32" s="37"/>
      <c r="ES32" s="37"/>
      <c r="ET32" s="37"/>
    </row>
    <row r="33" spans="2:150">
      <c r="B33" s="24" t="s">
        <v>318</v>
      </c>
      <c r="C33" s="24" t="s">
        <v>268</v>
      </c>
      <c r="D33" s="24">
        <f>COUNTIFS(Database!N$2:N$783,$B$2,Database!W$2:W$783,C33)</f>
        <v>0</v>
      </c>
      <c r="E33" s="24" t="str">
        <f t="shared" si="2"/>
        <v>NA</v>
      </c>
      <c r="F33" s="24" t="s">
        <v>755</v>
      </c>
      <c r="G33" s="24" t="s">
        <v>730</v>
      </c>
      <c r="H33" s="24" t="s">
        <v>706</v>
      </c>
      <c r="J33" s="24" t="s">
        <v>318</v>
      </c>
      <c r="K33" s="24" t="s">
        <v>268</v>
      </c>
      <c r="L33" s="24">
        <f>COUNTIFS(Database!N$2:N$783,$J$2,Database!W$2:W$783,K33)</f>
        <v>0</v>
      </c>
      <c r="M33" s="24" t="str">
        <f t="shared" si="3"/>
        <v>NA</v>
      </c>
      <c r="N33" s="24" t="s">
        <v>755</v>
      </c>
      <c r="O33" s="24" t="s">
        <v>732</v>
      </c>
      <c r="P33" s="24" t="s">
        <v>706</v>
      </c>
      <c r="R33" s="24" t="s">
        <v>318</v>
      </c>
      <c r="S33" s="24" t="s">
        <v>268</v>
      </c>
      <c r="T33" s="24">
        <f>COUNTIFS(Database!N$2:N$783,$R$2,Database!W$2:W$783,S33)</f>
        <v>4</v>
      </c>
      <c r="U33" s="24">
        <f t="shared" si="4"/>
        <v>0</v>
      </c>
      <c r="V33" s="24" t="s">
        <v>755</v>
      </c>
      <c r="W33" s="24" t="s">
        <v>733</v>
      </c>
      <c r="X33" s="24" t="s">
        <v>706</v>
      </c>
      <c r="Z33" s="24" t="s">
        <v>318</v>
      </c>
      <c r="AA33" s="24" t="s">
        <v>268</v>
      </c>
      <c r="AB33" s="24">
        <f>COUNTIFS(Database!N$2:N$783,$Z$2,Database!W$2:W$783,AA33)</f>
        <v>2</v>
      </c>
      <c r="AC33" s="28">
        <f t="shared" si="12"/>
        <v>0</v>
      </c>
      <c r="AD33" s="24" t="s">
        <v>755</v>
      </c>
      <c r="AE33" s="24" t="s">
        <v>734</v>
      </c>
      <c r="AF33" s="24" t="s">
        <v>706</v>
      </c>
      <c r="AH33" s="24" t="s">
        <v>318</v>
      </c>
      <c r="AI33" s="24" t="s">
        <v>268</v>
      </c>
      <c r="AJ33" s="24">
        <f>COUNTIFS(Database!N$2:N$783,$AH$2,Database!W$2:W$783,AI33)</f>
        <v>2</v>
      </c>
      <c r="AK33" s="28">
        <f t="shared" si="6"/>
        <v>0</v>
      </c>
      <c r="AL33" s="24" t="s">
        <v>755</v>
      </c>
      <c r="AM33" s="24" t="s">
        <v>735</v>
      </c>
      <c r="AN33" s="24" t="s">
        <v>706</v>
      </c>
      <c r="AP33" s="24" t="s">
        <v>318</v>
      </c>
      <c r="AQ33" s="24" t="s">
        <v>268</v>
      </c>
      <c r="AR33" s="24">
        <f>COUNTIFS(Database!N$2:N$783,$AP$2,Database!W$2:W$783,AQ33)</f>
        <v>0</v>
      </c>
      <c r="AS33" s="28" t="str">
        <f t="shared" si="10"/>
        <v>NA</v>
      </c>
      <c r="AT33" s="24" t="s">
        <v>755</v>
      </c>
      <c r="AU33" s="24" t="s">
        <v>741</v>
      </c>
      <c r="AV33" s="24" t="s">
        <v>706</v>
      </c>
      <c r="AX33" s="24" t="s">
        <v>318</v>
      </c>
      <c r="AY33" s="24" t="s">
        <v>268</v>
      </c>
      <c r="AZ33" s="24">
        <f>COUNTIFS(Database!N$2:N$783,$AX$2,Database!W$2:W$783,AY33)</f>
        <v>0</v>
      </c>
      <c r="BA33" s="24" t="str">
        <f t="shared" si="11"/>
        <v>NA</v>
      </c>
      <c r="BB33" s="24" t="s">
        <v>756</v>
      </c>
      <c r="BC33" s="24" t="s">
        <v>736</v>
      </c>
      <c r="BD33" s="24" t="s">
        <v>706</v>
      </c>
      <c r="BF33" s="24" t="s">
        <v>318</v>
      </c>
      <c r="BG33" s="24" t="s">
        <v>268</v>
      </c>
      <c r="BH33" s="24">
        <f>COUNTIFS(Database!N$2:N$783,$BF$2,Database!W$2:W$783,BG33)</f>
        <v>0</v>
      </c>
      <c r="BI33" s="28" t="str">
        <f t="shared" si="7"/>
        <v>NA</v>
      </c>
      <c r="BJ33" s="24" t="s">
        <v>756</v>
      </c>
      <c r="BK33" s="24" t="s">
        <v>738</v>
      </c>
      <c r="BL33" s="24" t="s">
        <v>706</v>
      </c>
      <c r="BN33" s="24" t="s">
        <v>318</v>
      </c>
      <c r="BO33" s="24" t="s">
        <v>268</v>
      </c>
      <c r="BP33" s="24">
        <f>COUNTIFS(Database!N$2:N$783,$BN$2,Database!W$2:W$783,BO33)</f>
        <v>0</v>
      </c>
      <c r="BQ33" s="28" t="str">
        <f t="shared" si="8"/>
        <v>NA</v>
      </c>
      <c r="BR33" s="24" t="s">
        <v>756</v>
      </c>
      <c r="BS33" s="24" t="s">
        <v>739</v>
      </c>
      <c r="BT33" s="24" t="s">
        <v>706</v>
      </c>
      <c r="BV33" s="24" t="s">
        <v>318</v>
      </c>
      <c r="BW33" s="24" t="s">
        <v>268</v>
      </c>
      <c r="BX33" s="24">
        <f>COUNTIFS(Database!N$2:N$783,$BV$2,Database!W$2:W$783,BW33)</f>
        <v>0</v>
      </c>
      <c r="BY33" s="28" t="str">
        <f t="shared" si="9"/>
        <v>NA</v>
      </c>
      <c r="BZ33" s="24" t="s">
        <v>756</v>
      </c>
      <c r="CA33" s="24" t="s">
        <v>740</v>
      </c>
      <c r="CB33" s="24" t="s">
        <v>706</v>
      </c>
      <c r="CD33" s="24" t="s">
        <v>318</v>
      </c>
      <c r="CE33" s="24" t="s">
        <v>268</v>
      </c>
      <c r="CF33" s="47">
        <f>Exposure_Path_analytics!D33</f>
        <v>8</v>
      </c>
      <c r="CG33" s="45">
        <f t="shared" si="0"/>
        <v>8</v>
      </c>
      <c r="DO33" s="37"/>
      <c r="DP33" s="37"/>
      <c r="EA33" s="37"/>
      <c r="EB33" s="37"/>
      <c r="EC33" s="37"/>
      <c r="ED33" s="37"/>
      <c r="EE33" s="37"/>
      <c r="EG33" s="37"/>
      <c r="EH33" s="37"/>
      <c r="EI33" s="37"/>
      <c r="EJ33" s="37"/>
      <c r="EK33" s="37"/>
      <c r="EM33" s="37"/>
      <c r="EN33" s="37"/>
      <c r="EQ33" s="37"/>
      <c r="ES33" s="37"/>
      <c r="ET33" s="37"/>
    </row>
    <row r="34" spans="2:150">
      <c r="B34" s="24" t="s">
        <v>318</v>
      </c>
      <c r="C34" s="24" t="s">
        <v>269</v>
      </c>
      <c r="D34" s="24">
        <f>COUNTIFS(Database!N$2:N$783,$B$2,Database!W$2:W$783,C34)</f>
        <v>0</v>
      </c>
      <c r="E34" s="24" t="str">
        <f t="shared" si="2"/>
        <v>NA</v>
      </c>
      <c r="F34" s="24" t="s">
        <v>755</v>
      </c>
      <c r="G34" s="24" t="s">
        <v>730</v>
      </c>
      <c r="H34" s="24" t="s">
        <v>706</v>
      </c>
      <c r="J34" s="24" t="s">
        <v>318</v>
      </c>
      <c r="K34" s="24" t="s">
        <v>269</v>
      </c>
      <c r="L34" s="24">
        <f>COUNTIFS(Database!N$2:N$783,$J$2,Database!W$2:W$783,K34)</f>
        <v>0</v>
      </c>
      <c r="M34" s="24" t="str">
        <f t="shared" si="3"/>
        <v>NA</v>
      </c>
      <c r="N34" s="24" t="s">
        <v>755</v>
      </c>
      <c r="O34" s="24" t="s">
        <v>732</v>
      </c>
      <c r="P34" s="24" t="s">
        <v>706</v>
      </c>
      <c r="R34" s="24" t="s">
        <v>318</v>
      </c>
      <c r="S34" s="24" t="s">
        <v>269</v>
      </c>
      <c r="T34" s="24">
        <f>COUNTIFS(Database!N$2:N$783,$R$2,Database!W$2:W$783,S34)</f>
        <v>4</v>
      </c>
      <c r="U34" s="24">
        <f t="shared" si="4"/>
        <v>0.25</v>
      </c>
      <c r="V34" s="24" t="s">
        <v>755</v>
      </c>
      <c r="W34" s="24" t="s">
        <v>733</v>
      </c>
      <c r="X34" s="24" t="s">
        <v>706</v>
      </c>
      <c r="Z34" s="24" t="s">
        <v>318</v>
      </c>
      <c r="AA34" s="24" t="s">
        <v>269</v>
      </c>
      <c r="AB34" s="24">
        <f>COUNTIFS(Database!N$2:N$783,$Z$2,Database!W$2:W$783,AA34)</f>
        <v>2</v>
      </c>
      <c r="AC34" s="28">
        <f t="shared" si="12"/>
        <v>0.5</v>
      </c>
      <c r="AD34" s="24" t="s">
        <v>755</v>
      </c>
      <c r="AE34" s="24" t="s">
        <v>734</v>
      </c>
      <c r="AF34" s="24" t="s">
        <v>706</v>
      </c>
      <c r="AH34" s="24" t="s">
        <v>318</v>
      </c>
      <c r="AI34" s="24" t="s">
        <v>269</v>
      </c>
      <c r="AJ34" s="24">
        <f>COUNTIFS(Database!N$2:N$783,$AH$2,Database!W$2:W$783,AI34)</f>
        <v>2</v>
      </c>
      <c r="AK34" s="28">
        <f t="shared" si="6"/>
        <v>0.5</v>
      </c>
      <c r="AL34" s="24" t="s">
        <v>755</v>
      </c>
      <c r="AM34" s="24" t="s">
        <v>735</v>
      </c>
      <c r="AN34" s="24" t="s">
        <v>706</v>
      </c>
      <c r="AP34" s="24" t="s">
        <v>318</v>
      </c>
      <c r="AQ34" s="24" t="s">
        <v>269</v>
      </c>
      <c r="AR34" s="24">
        <f>COUNTIFS(Database!N$2:N$783,$AP$2,Database!W$2:W$783,AQ34)</f>
        <v>0</v>
      </c>
      <c r="AS34" s="28" t="str">
        <f t="shared" si="10"/>
        <v>NA</v>
      </c>
      <c r="AT34" s="24" t="s">
        <v>755</v>
      </c>
      <c r="AU34" s="24" t="s">
        <v>741</v>
      </c>
      <c r="AV34" s="24" t="s">
        <v>706</v>
      </c>
      <c r="AX34" s="24" t="s">
        <v>318</v>
      </c>
      <c r="AY34" s="24" t="s">
        <v>269</v>
      </c>
      <c r="AZ34" s="24">
        <f>COUNTIFS(Database!N$2:N$783,$AX$2,Database!W$2:W$783,AY34)</f>
        <v>0</v>
      </c>
      <c r="BA34" s="24" t="str">
        <f t="shared" si="11"/>
        <v>NA</v>
      </c>
      <c r="BB34" s="24" t="s">
        <v>756</v>
      </c>
      <c r="BC34" s="24" t="s">
        <v>736</v>
      </c>
      <c r="BD34" s="24" t="s">
        <v>706</v>
      </c>
      <c r="BF34" s="24" t="s">
        <v>318</v>
      </c>
      <c r="BG34" s="24" t="s">
        <v>269</v>
      </c>
      <c r="BH34" s="24">
        <f>COUNTIFS(Database!N$2:N$783,$BF$2,Database!W$2:W$783,BG34)</f>
        <v>0</v>
      </c>
      <c r="BI34" s="28" t="str">
        <f t="shared" si="7"/>
        <v>NA</v>
      </c>
      <c r="BJ34" s="24" t="s">
        <v>756</v>
      </c>
      <c r="BK34" s="24" t="s">
        <v>738</v>
      </c>
      <c r="BL34" s="24" t="s">
        <v>706</v>
      </c>
      <c r="BN34" s="24" t="s">
        <v>318</v>
      </c>
      <c r="BO34" s="24" t="s">
        <v>269</v>
      </c>
      <c r="BP34" s="24">
        <f>COUNTIFS(Database!N$2:N$783,$BN$2,Database!W$2:W$783,BO34)</f>
        <v>0</v>
      </c>
      <c r="BQ34" s="28" t="str">
        <f t="shared" si="8"/>
        <v>NA</v>
      </c>
      <c r="BR34" s="24" t="s">
        <v>756</v>
      </c>
      <c r="BS34" s="24" t="s">
        <v>739</v>
      </c>
      <c r="BT34" s="24" t="s">
        <v>706</v>
      </c>
      <c r="BV34" s="24" t="s">
        <v>318</v>
      </c>
      <c r="BW34" s="24" t="s">
        <v>269</v>
      </c>
      <c r="BX34" s="24">
        <f>COUNTIFS(Database!N$2:N$783,$BV$2,Database!W$2:W$783,BW34)</f>
        <v>0</v>
      </c>
      <c r="BY34" s="28" t="str">
        <f t="shared" si="9"/>
        <v>NA</v>
      </c>
      <c r="BZ34" s="24" t="s">
        <v>756</v>
      </c>
      <c r="CA34" s="24" t="s">
        <v>740</v>
      </c>
      <c r="CB34" s="24" t="s">
        <v>706</v>
      </c>
      <c r="CD34" s="24" t="s">
        <v>318</v>
      </c>
      <c r="CE34" s="24" t="s">
        <v>269</v>
      </c>
      <c r="CF34" s="47">
        <f>Exposure_Path_analytics!D34</f>
        <v>8</v>
      </c>
      <c r="CG34" s="45">
        <f t="shared" si="0"/>
        <v>8</v>
      </c>
      <c r="CJ34" s="15"/>
      <c r="CP34" s="15"/>
      <c r="CV34" s="15"/>
      <c r="DB34" s="15"/>
      <c r="DH34" s="15"/>
      <c r="DN34" s="15"/>
      <c r="DO34" s="37"/>
      <c r="DP34" s="37"/>
      <c r="DT34" s="15"/>
      <c r="DZ34" s="15"/>
      <c r="EA34" s="37"/>
      <c r="EB34" s="37"/>
      <c r="EC34" s="37"/>
      <c r="ED34" s="37"/>
      <c r="EE34" s="37"/>
      <c r="EF34" s="15"/>
      <c r="EG34" s="37"/>
      <c r="EH34" s="37"/>
      <c r="EI34" s="37"/>
      <c r="EJ34" s="37"/>
      <c r="EK34" s="37"/>
      <c r="EL34" s="15"/>
      <c r="EM34" s="37"/>
      <c r="EN34" s="37"/>
      <c r="EQ34" s="37"/>
      <c r="ER34" s="15"/>
      <c r="ES34" s="37"/>
      <c r="ET34" s="37"/>
    </row>
    <row r="35" spans="2:150">
      <c r="B35" s="24" t="s">
        <v>318</v>
      </c>
      <c r="C35" s="24" t="s">
        <v>270</v>
      </c>
      <c r="D35" s="24">
        <f>COUNTIFS(Database!N$2:N$783,$B$2,Database!W$2:W$783,C35)</f>
        <v>0</v>
      </c>
      <c r="E35" s="24" t="str">
        <f t="shared" si="2"/>
        <v>NA</v>
      </c>
      <c r="F35" s="24" t="s">
        <v>755</v>
      </c>
      <c r="G35" s="24" t="s">
        <v>730</v>
      </c>
      <c r="H35" s="24" t="s">
        <v>706</v>
      </c>
      <c r="J35" s="24" t="s">
        <v>318</v>
      </c>
      <c r="K35" s="24" t="s">
        <v>270</v>
      </c>
      <c r="L35" s="24">
        <f>COUNTIFS(Database!N$2:N$783,$J$2,Database!W$2:W$783,K35)</f>
        <v>0</v>
      </c>
      <c r="M35" s="24" t="str">
        <f t="shared" si="3"/>
        <v>NA</v>
      </c>
      <c r="N35" s="24" t="s">
        <v>755</v>
      </c>
      <c r="O35" s="24" t="s">
        <v>732</v>
      </c>
      <c r="P35" s="24" t="s">
        <v>706</v>
      </c>
      <c r="R35" s="24" t="s">
        <v>318</v>
      </c>
      <c r="S35" s="24" t="s">
        <v>270</v>
      </c>
      <c r="T35" s="24">
        <f>COUNTIFS(Database!N$2:N$783,$R$2,Database!W$2:W$783,S35)</f>
        <v>4</v>
      </c>
      <c r="U35" s="24">
        <f t="shared" si="4"/>
        <v>0.75</v>
      </c>
      <c r="V35" s="24" t="s">
        <v>755</v>
      </c>
      <c r="W35" s="24" t="s">
        <v>733</v>
      </c>
      <c r="X35" s="24" t="s">
        <v>706</v>
      </c>
      <c r="Z35" s="24" t="s">
        <v>318</v>
      </c>
      <c r="AA35" s="24" t="s">
        <v>270</v>
      </c>
      <c r="AB35" s="24">
        <f>COUNTIFS(Database!N$2:N$783,$Z$2,Database!W$2:W$783,AA35)</f>
        <v>2</v>
      </c>
      <c r="AC35" s="28">
        <f t="shared" si="12"/>
        <v>0</v>
      </c>
      <c r="AD35" s="24" t="s">
        <v>755</v>
      </c>
      <c r="AE35" s="24" t="s">
        <v>734</v>
      </c>
      <c r="AF35" s="24" t="s">
        <v>706</v>
      </c>
      <c r="AH35" s="24" t="s">
        <v>318</v>
      </c>
      <c r="AI35" s="24" t="s">
        <v>270</v>
      </c>
      <c r="AJ35" s="24">
        <f>COUNTIFS(Database!N$2:N$783,$AH$2,Database!W$2:W$783,AI35)</f>
        <v>2</v>
      </c>
      <c r="AK35" s="28">
        <f t="shared" si="6"/>
        <v>0.5</v>
      </c>
      <c r="AL35" s="24" t="s">
        <v>755</v>
      </c>
      <c r="AM35" s="24" t="s">
        <v>735</v>
      </c>
      <c r="AN35" s="24" t="s">
        <v>706</v>
      </c>
      <c r="AP35" s="24" t="s">
        <v>318</v>
      </c>
      <c r="AQ35" s="24" t="s">
        <v>270</v>
      </c>
      <c r="AR35" s="24">
        <f>COUNTIFS(Database!N$2:N$783,$AP$2,Database!W$2:W$783,AQ35)</f>
        <v>0</v>
      </c>
      <c r="AS35" s="28" t="str">
        <f t="shared" si="10"/>
        <v>NA</v>
      </c>
      <c r="AT35" s="24" t="s">
        <v>755</v>
      </c>
      <c r="AU35" s="24" t="s">
        <v>741</v>
      </c>
      <c r="AV35" s="24" t="s">
        <v>706</v>
      </c>
      <c r="AX35" s="24" t="s">
        <v>318</v>
      </c>
      <c r="AY35" s="24" t="s">
        <v>270</v>
      </c>
      <c r="AZ35" s="24">
        <f>COUNTIFS(Database!N$2:N$783,$AX$2,Database!W$2:W$783,AY35)</f>
        <v>0</v>
      </c>
      <c r="BA35" s="24" t="str">
        <f t="shared" si="11"/>
        <v>NA</v>
      </c>
      <c r="BB35" s="24" t="s">
        <v>756</v>
      </c>
      <c r="BC35" s="24" t="s">
        <v>736</v>
      </c>
      <c r="BD35" s="24" t="s">
        <v>706</v>
      </c>
      <c r="BF35" s="24" t="s">
        <v>318</v>
      </c>
      <c r="BG35" s="24" t="s">
        <v>270</v>
      </c>
      <c r="BH35" s="24">
        <f>COUNTIFS(Database!N$2:N$783,$BF$2,Database!W$2:W$783,BG35)</f>
        <v>0</v>
      </c>
      <c r="BI35" s="28" t="str">
        <f t="shared" si="7"/>
        <v>NA</v>
      </c>
      <c r="BJ35" s="24" t="s">
        <v>756</v>
      </c>
      <c r="BK35" s="24" t="s">
        <v>738</v>
      </c>
      <c r="BL35" s="24" t="s">
        <v>706</v>
      </c>
      <c r="BN35" s="24" t="s">
        <v>318</v>
      </c>
      <c r="BO35" s="24" t="s">
        <v>270</v>
      </c>
      <c r="BP35" s="24">
        <f>COUNTIFS(Database!N$2:N$783,$BN$2,Database!W$2:W$783,BO35)</f>
        <v>0</v>
      </c>
      <c r="BQ35" s="28" t="str">
        <f t="shared" si="8"/>
        <v>NA</v>
      </c>
      <c r="BR35" s="24" t="s">
        <v>756</v>
      </c>
      <c r="BS35" s="24" t="s">
        <v>739</v>
      </c>
      <c r="BT35" s="24" t="s">
        <v>706</v>
      </c>
      <c r="BV35" s="24" t="s">
        <v>318</v>
      </c>
      <c r="BW35" s="24" t="s">
        <v>270</v>
      </c>
      <c r="BX35" s="24">
        <f>COUNTIFS(Database!N$2:N$783,$BV$2,Database!W$2:W$783,BW35)</f>
        <v>0</v>
      </c>
      <c r="BY35" s="28" t="str">
        <f t="shared" si="9"/>
        <v>NA</v>
      </c>
      <c r="BZ35" s="24" t="s">
        <v>756</v>
      </c>
      <c r="CA35" s="24" t="s">
        <v>740</v>
      </c>
      <c r="CB35" s="24" t="s">
        <v>706</v>
      </c>
      <c r="CD35" s="24" t="s">
        <v>318</v>
      </c>
      <c r="CE35" s="24" t="s">
        <v>270</v>
      </c>
      <c r="CF35" s="47">
        <f>Exposure_Path_analytics!D35</f>
        <v>8</v>
      </c>
      <c r="CG35" s="45">
        <f t="shared" si="0"/>
        <v>8</v>
      </c>
    </row>
    <row r="36" spans="2:150">
      <c r="B36" s="24" t="s">
        <v>318</v>
      </c>
      <c r="C36" s="24" t="s">
        <v>271</v>
      </c>
      <c r="D36" s="24">
        <f>COUNTIFS(Database!N$2:N$783,$B$2,Database!W$2:W$783,C36)</f>
        <v>0</v>
      </c>
      <c r="E36" s="24" t="str">
        <f t="shared" si="2"/>
        <v>NA</v>
      </c>
      <c r="F36" s="24" t="s">
        <v>755</v>
      </c>
      <c r="G36" s="24" t="s">
        <v>730</v>
      </c>
      <c r="H36" s="24" t="s">
        <v>706</v>
      </c>
      <c r="J36" s="24" t="s">
        <v>318</v>
      </c>
      <c r="K36" s="24" t="s">
        <v>271</v>
      </c>
      <c r="L36" s="24">
        <f>COUNTIFS(Database!N$2:N$783,$J$2,Database!W$2:W$783,K36)</f>
        <v>0</v>
      </c>
      <c r="M36" s="24" t="str">
        <f t="shared" si="3"/>
        <v>NA</v>
      </c>
      <c r="N36" s="24" t="s">
        <v>755</v>
      </c>
      <c r="O36" s="24" t="s">
        <v>732</v>
      </c>
      <c r="P36" s="24" t="s">
        <v>706</v>
      </c>
      <c r="R36" s="24" t="s">
        <v>318</v>
      </c>
      <c r="S36" s="24" t="s">
        <v>271</v>
      </c>
      <c r="T36" s="24">
        <f>COUNTIFS(Database!N$2:N$783,$R$2,Database!W$2:W$783,S36)</f>
        <v>12</v>
      </c>
      <c r="U36" s="24">
        <f t="shared" si="4"/>
        <v>0.25</v>
      </c>
      <c r="V36" s="24" t="s">
        <v>755</v>
      </c>
      <c r="W36" s="24" t="s">
        <v>733</v>
      </c>
      <c r="X36" s="24" t="s">
        <v>706</v>
      </c>
      <c r="Z36" s="24" t="s">
        <v>318</v>
      </c>
      <c r="AA36" s="24" t="s">
        <v>271</v>
      </c>
      <c r="AB36" s="24">
        <f>COUNTIFS(Database!N$2:N$783,$Z$2,Database!W$2:W$783,AA36)</f>
        <v>6</v>
      </c>
      <c r="AC36" s="28">
        <f t="shared" si="12"/>
        <v>0.33333333333333331</v>
      </c>
      <c r="AD36" s="24" t="s">
        <v>755</v>
      </c>
      <c r="AE36" s="24" t="s">
        <v>734</v>
      </c>
      <c r="AF36" s="24" t="s">
        <v>706</v>
      </c>
      <c r="AH36" s="24" t="s">
        <v>318</v>
      </c>
      <c r="AI36" s="24" t="s">
        <v>271</v>
      </c>
      <c r="AJ36" s="24">
        <f>COUNTIFS(Database!N$2:N$783,$AH$2,Database!W$2:W$783,AI36)</f>
        <v>6</v>
      </c>
      <c r="AK36" s="28">
        <f t="shared" si="6"/>
        <v>0.16666666666666666</v>
      </c>
      <c r="AL36" s="24" t="s">
        <v>755</v>
      </c>
      <c r="AM36" s="24" t="s">
        <v>735</v>
      </c>
      <c r="AN36" s="24" t="s">
        <v>706</v>
      </c>
      <c r="AP36" s="24" t="s">
        <v>318</v>
      </c>
      <c r="AQ36" s="24" t="s">
        <v>271</v>
      </c>
      <c r="AR36" s="24">
        <f>COUNTIFS(Database!N$2:N$783,$AP$2,Database!W$2:W$783,AQ36)</f>
        <v>0</v>
      </c>
      <c r="AS36" s="28" t="str">
        <f t="shared" si="10"/>
        <v>NA</v>
      </c>
      <c r="AT36" s="24" t="s">
        <v>755</v>
      </c>
      <c r="AU36" s="24" t="s">
        <v>741</v>
      </c>
      <c r="AV36" s="24" t="s">
        <v>706</v>
      </c>
      <c r="AX36" s="24" t="s">
        <v>318</v>
      </c>
      <c r="AY36" s="24" t="s">
        <v>271</v>
      </c>
      <c r="AZ36" s="24">
        <f>COUNTIFS(Database!N$2:N$783,$AX$2,Database!W$2:W$783,AY36)</f>
        <v>0</v>
      </c>
      <c r="BA36" s="24" t="str">
        <f t="shared" si="11"/>
        <v>NA</v>
      </c>
      <c r="BB36" s="24" t="s">
        <v>756</v>
      </c>
      <c r="BC36" s="24" t="s">
        <v>736</v>
      </c>
      <c r="BD36" s="24" t="s">
        <v>706</v>
      </c>
      <c r="BF36" s="24" t="s">
        <v>318</v>
      </c>
      <c r="BG36" s="24" t="s">
        <v>271</v>
      </c>
      <c r="BH36" s="24">
        <f>COUNTIFS(Database!N$2:N$783,$BF$2,Database!W$2:W$783,BG36)</f>
        <v>0</v>
      </c>
      <c r="BI36" s="28" t="str">
        <f t="shared" si="7"/>
        <v>NA</v>
      </c>
      <c r="BJ36" s="24" t="s">
        <v>756</v>
      </c>
      <c r="BK36" s="24" t="s">
        <v>738</v>
      </c>
      <c r="BL36" s="24" t="s">
        <v>706</v>
      </c>
      <c r="BN36" s="24" t="s">
        <v>318</v>
      </c>
      <c r="BO36" s="24" t="s">
        <v>271</v>
      </c>
      <c r="BP36" s="24">
        <f>COUNTIFS(Database!N$2:N$783,$BN$2,Database!W$2:W$783,BO36)</f>
        <v>0</v>
      </c>
      <c r="BQ36" s="28" t="str">
        <f t="shared" si="8"/>
        <v>NA</v>
      </c>
      <c r="BR36" s="24" t="s">
        <v>756</v>
      </c>
      <c r="BS36" s="24" t="s">
        <v>739</v>
      </c>
      <c r="BT36" s="24" t="s">
        <v>706</v>
      </c>
      <c r="BV36" s="24" t="s">
        <v>318</v>
      </c>
      <c r="BW36" s="24" t="s">
        <v>271</v>
      </c>
      <c r="BX36" s="24">
        <f>COUNTIFS(Database!N$2:N$783,$BV$2,Database!W$2:W$783,BW36)</f>
        <v>1</v>
      </c>
      <c r="BY36" s="28">
        <f t="shared" si="9"/>
        <v>0</v>
      </c>
      <c r="BZ36" s="24" t="s">
        <v>756</v>
      </c>
      <c r="CA36" s="24" t="s">
        <v>740</v>
      </c>
      <c r="CB36" s="24" t="s">
        <v>706</v>
      </c>
      <c r="CD36" s="24" t="s">
        <v>318</v>
      </c>
      <c r="CE36" s="24" t="s">
        <v>271</v>
      </c>
      <c r="CF36" s="47">
        <f>Exposure_Path_analytics!D36</f>
        <v>25</v>
      </c>
      <c r="CG36" s="45">
        <f t="shared" si="0"/>
        <v>25</v>
      </c>
    </row>
    <row r="37" spans="2:150">
      <c r="B37" s="24" t="s">
        <v>318</v>
      </c>
      <c r="C37" s="24" t="s">
        <v>339</v>
      </c>
      <c r="D37" s="24">
        <f>COUNTIFS(Database!N$2:N$783,$B$2,Database!W$2:W$783,C37)</f>
        <v>0</v>
      </c>
      <c r="E37" s="24" t="str">
        <f t="shared" si="2"/>
        <v>NA</v>
      </c>
      <c r="F37" s="24" t="s">
        <v>755</v>
      </c>
      <c r="G37" s="24" t="s">
        <v>730</v>
      </c>
      <c r="H37" s="24" t="s">
        <v>706</v>
      </c>
      <c r="J37" s="24" t="s">
        <v>318</v>
      </c>
      <c r="K37" s="24" t="s">
        <v>339</v>
      </c>
      <c r="L37" s="24">
        <f>COUNTIFS(Database!N$2:N$783,$J$2,Database!W$2:W$783,K37)</f>
        <v>1</v>
      </c>
      <c r="M37" s="24">
        <f t="shared" si="3"/>
        <v>1</v>
      </c>
      <c r="N37" s="24" t="s">
        <v>755</v>
      </c>
      <c r="O37" s="24" t="s">
        <v>732</v>
      </c>
      <c r="P37" s="24" t="s">
        <v>706</v>
      </c>
      <c r="R37" s="24" t="s">
        <v>318</v>
      </c>
      <c r="S37" s="24" t="s">
        <v>339</v>
      </c>
      <c r="T37" s="24">
        <f>COUNTIFS(Database!N$2:N$783,$R$2,Database!W$2:W$783,S37)</f>
        <v>1</v>
      </c>
      <c r="U37" s="24">
        <f t="shared" si="4"/>
        <v>1</v>
      </c>
      <c r="V37" s="24" t="s">
        <v>755</v>
      </c>
      <c r="W37" s="24" t="s">
        <v>733</v>
      </c>
      <c r="X37" s="24" t="s">
        <v>706</v>
      </c>
      <c r="Z37" s="24" t="s">
        <v>318</v>
      </c>
      <c r="AA37" s="24" t="s">
        <v>339</v>
      </c>
      <c r="AB37" s="24">
        <f>COUNTIFS(Database!N$2:N$783,$Z$2,Database!W$2:W$783,AA37)</f>
        <v>0</v>
      </c>
      <c r="AC37" s="28" t="str">
        <f t="shared" si="12"/>
        <v>NA</v>
      </c>
      <c r="AD37" s="24" t="s">
        <v>755</v>
      </c>
      <c r="AE37" s="24" t="s">
        <v>734</v>
      </c>
      <c r="AF37" s="24" t="s">
        <v>706</v>
      </c>
      <c r="AH37" s="24" t="s">
        <v>318</v>
      </c>
      <c r="AI37" s="24" t="s">
        <v>339</v>
      </c>
      <c r="AJ37" s="24">
        <f>COUNTIFS(Database!N$2:N$783,$AH$2,Database!W$2:W$783,AI37)</f>
        <v>0</v>
      </c>
      <c r="AK37" s="28" t="str">
        <f t="shared" si="6"/>
        <v>NA</v>
      </c>
      <c r="AL37" s="24" t="s">
        <v>755</v>
      </c>
      <c r="AM37" s="24" t="s">
        <v>735</v>
      </c>
      <c r="AN37" s="24" t="s">
        <v>706</v>
      </c>
      <c r="AP37" s="24" t="s">
        <v>318</v>
      </c>
      <c r="AQ37" s="24" t="s">
        <v>339</v>
      </c>
      <c r="AR37" s="24">
        <f>COUNTIFS(Database!N$2:N$783,$AP$2,Database!W$2:W$783,AQ37)</f>
        <v>0</v>
      </c>
      <c r="AS37" s="28" t="str">
        <f t="shared" si="10"/>
        <v>NA</v>
      </c>
      <c r="AT37" s="24" t="s">
        <v>755</v>
      </c>
      <c r="AU37" s="24" t="s">
        <v>741</v>
      </c>
      <c r="AV37" s="24" t="s">
        <v>706</v>
      </c>
      <c r="AX37" s="24" t="s">
        <v>318</v>
      </c>
      <c r="AY37" s="24" t="s">
        <v>339</v>
      </c>
      <c r="AZ37" s="24">
        <f>COUNTIFS(Database!N$2:N$783,$AX$2,Database!W$2:W$783,AY37)</f>
        <v>0</v>
      </c>
      <c r="BA37" s="24" t="str">
        <f t="shared" si="11"/>
        <v>NA</v>
      </c>
      <c r="BB37" s="24" t="s">
        <v>756</v>
      </c>
      <c r="BC37" s="24" t="s">
        <v>736</v>
      </c>
      <c r="BD37" s="24" t="s">
        <v>706</v>
      </c>
      <c r="BF37" s="24" t="s">
        <v>318</v>
      </c>
      <c r="BG37" s="24" t="s">
        <v>339</v>
      </c>
      <c r="BH37" s="24">
        <f>COUNTIFS(Database!N$2:N$783,$BF$2,Database!W$2:W$783,BG37)</f>
        <v>0</v>
      </c>
      <c r="BI37" s="28" t="str">
        <f t="shared" si="7"/>
        <v>NA</v>
      </c>
      <c r="BJ37" s="24" t="s">
        <v>756</v>
      </c>
      <c r="BK37" s="24" t="s">
        <v>738</v>
      </c>
      <c r="BL37" s="24" t="s">
        <v>706</v>
      </c>
      <c r="BN37" s="24" t="s">
        <v>318</v>
      </c>
      <c r="BO37" s="24" t="s">
        <v>339</v>
      </c>
      <c r="BP37" s="24">
        <f>COUNTIFS(Database!N$2:N$783,$BN$2,Database!W$2:W$783,BO37)</f>
        <v>0</v>
      </c>
      <c r="BQ37" s="28" t="str">
        <f t="shared" si="8"/>
        <v>NA</v>
      </c>
      <c r="BR37" s="24" t="s">
        <v>756</v>
      </c>
      <c r="BS37" s="24" t="s">
        <v>739</v>
      </c>
      <c r="BT37" s="24" t="s">
        <v>706</v>
      </c>
      <c r="BV37" s="24" t="s">
        <v>318</v>
      </c>
      <c r="BW37" s="24" t="s">
        <v>339</v>
      </c>
      <c r="BX37" s="24">
        <f>COUNTIFS(Database!N$2:N$783,$BV$2,Database!W$2:W$783,BW37)</f>
        <v>0</v>
      </c>
      <c r="BY37" s="28" t="str">
        <f t="shared" si="9"/>
        <v>NA</v>
      </c>
      <c r="BZ37" s="24" t="s">
        <v>756</v>
      </c>
      <c r="CA37" s="24" t="s">
        <v>740</v>
      </c>
      <c r="CB37" s="24" t="s">
        <v>706</v>
      </c>
      <c r="CD37" s="24" t="s">
        <v>318</v>
      </c>
      <c r="CE37" s="24" t="s">
        <v>339</v>
      </c>
      <c r="CF37" s="47">
        <f>Exposure_Path_analytics!D37</f>
        <v>2</v>
      </c>
      <c r="CG37" s="45">
        <f t="shared" si="0"/>
        <v>2</v>
      </c>
    </row>
    <row r="38" spans="2:150">
      <c r="B38" s="26" t="s">
        <v>706</v>
      </c>
      <c r="C38" s="26" t="s">
        <v>706</v>
      </c>
      <c r="D38" s="26">
        <f>SUM(D39:D71)</f>
        <v>3</v>
      </c>
      <c r="E38" s="26" t="s">
        <v>708</v>
      </c>
      <c r="F38" s="26" t="s">
        <v>755</v>
      </c>
      <c r="G38" s="26" t="s">
        <v>730</v>
      </c>
      <c r="H38" s="26" t="s">
        <v>113</v>
      </c>
      <c r="J38" s="26" t="s">
        <v>706</v>
      </c>
      <c r="K38" s="26" t="s">
        <v>706</v>
      </c>
      <c r="L38" s="26">
        <f>SUM(L39:L71)</f>
        <v>6</v>
      </c>
      <c r="M38" s="26" t="s">
        <v>708</v>
      </c>
      <c r="N38" s="26" t="s">
        <v>755</v>
      </c>
      <c r="O38" s="26" t="s">
        <v>732</v>
      </c>
      <c r="P38" s="26" t="s">
        <v>113</v>
      </c>
      <c r="R38" s="26" t="s">
        <v>706</v>
      </c>
      <c r="S38" s="26" t="s">
        <v>706</v>
      </c>
      <c r="T38" s="26">
        <f>SUM(T39:T71)</f>
        <v>96</v>
      </c>
      <c r="U38" s="26" t="s">
        <v>708</v>
      </c>
      <c r="V38" s="26" t="s">
        <v>755</v>
      </c>
      <c r="W38" s="26" t="s">
        <v>733</v>
      </c>
      <c r="X38" s="26" t="s">
        <v>113</v>
      </c>
      <c r="Z38" s="26" t="s">
        <v>706</v>
      </c>
      <c r="AA38" s="26" t="s">
        <v>706</v>
      </c>
      <c r="AB38" s="26">
        <f>SUM(AB39:AB71)</f>
        <v>42</v>
      </c>
      <c r="AC38" s="26" t="s">
        <v>708</v>
      </c>
      <c r="AD38" s="26" t="s">
        <v>755</v>
      </c>
      <c r="AE38" s="26" t="s">
        <v>734</v>
      </c>
      <c r="AF38" s="26" t="s">
        <v>113</v>
      </c>
      <c r="AH38" s="26" t="s">
        <v>706</v>
      </c>
      <c r="AI38" s="26" t="s">
        <v>706</v>
      </c>
      <c r="AJ38" s="26">
        <f>SUM(AJ39:AJ71)</f>
        <v>25</v>
      </c>
      <c r="AK38" s="26" t="s">
        <v>708</v>
      </c>
      <c r="AL38" s="26" t="s">
        <v>755</v>
      </c>
      <c r="AM38" s="26" t="s">
        <v>735</v>
      </c>
      <c r="AN38" s="26" t="s">
        <v>113</v>
      </c>
      <c r="AP38" s="26" t="s">
        <v>706</v>
      </c>
      <c r="AQ38" s="26" t="s">
        <v>706</v>
      </c>
      <c r="AR38" s="26">
        <f>SUM(AR39:AR71)</f>
        <v>24</v>
      </c>
      <c r="AS38" s="27" t="s">
        <v>708</v>
      </c>
      <c r="AT38" s="26" t="s">
        <v>755</v>
      </c>
      <c r="AU38" s="26" t="s">
        <v>741</v>
      </c>
      <c r="AV38" s="26" t="s">
        <v>113</v>
      </c>
      <c r="AX38" s="26" t="s">
        <v>706</v>
      </c>
      <c r="AY38" s="26" t="s">
        <v>706</v>
      </c>
      <c r="AZ38" s="26">
        <f>SUM(AZ39:AZ71)</f>
        <v>16</v>
      </c>
      <c r="BA38" s="26" t="s">
        <v>708</v>
      </c>
      <c r="BB38" s="26" t="s">
        <v>756</v>
      </c>
      <c r="BC38" s="26" t="s">
        <v>736</v>
      </c>
      <c r="BD38" s="26" t="s">
        <v>113</v>
      </c>
      <c r="BF38" s="26" t="s">
        <v>706</v>
      </c>
      <c r="BG38" s="26" t="s">
        <v>706</v>
      </c>
      <c r="BH38" s="26">
        <f>SUM(BH39:BH71)</f>
        <v>7</v>
      </c>
      <c r="BI38" s="27" t="s">
        <v>708</v>
      </c>
      <c r="BJ38" s="26" t="s">
        <v>756</v>
      </c>
      <c r="BK38" s="26" t="s">
        <v>738</v>
      </c>
      <c r="BL38" s="26" t="s">
        <v>113</v>
      </c>
      <c r="BN38" s="26" t="s">
        <v>706</v>
      </c>
      <c r="BO38" s="26" t="s">
        <v>706</v>
      </c>
      <c r="BP38" s="26">
        <f>SUM(BP39:BP71)</f>
        <v>12</v>
      </c>
      <c r="BQ38" s="27" t="s">
        <v>708</v>
      </c>
      <c r="BR38" s="26" t="s">
        <v>756</v>
      </c>
      <c r="BS38" s="26" t="s">
        <v>739</v>
      </c>
      <c r="BT38" s="26" t="s">
        <v>113</v>
      </c>
      <c r="BV38" s="26" t="s">
        <v>706</v>
      </c>
      <c r="BW38" s="26" t="s">
        <v>706</v>
      </c>
      <c r="BX38" s="26">
        <f>SUM(BX39:BX71)</f>
        <v>20</v>
      </c>
      <c r="BY38" s="27" t="s">
        <v>708</v>
      </c>
      <c r="BZ38" s="26" t="s">
        <v>756</v>
      </c>
      <c r="CA38" s="26" t="s">
        <v>740</v>
      </c>
      <c r="CB38" s="26" t="s">
        <v>113</v>
      </c>
      <c r="CD38" s="26" t="s">
        <v>706</v>
      </c>
      <c r="CE38" s="26" t="s">
        <v>706</v>
      </c>
      <c r="CF38" s="26">
        <f>Exposure_Path_analytics!D38</f>
        <v>251</v>
      </c>
      <c r="CG38" s="44">
        <f t="shared" si="0"/>
        <v>251</v>
      </c>
    </row>
    <row r="39" spans="2:150">
      <c r="B39" s="24" t="s">
        <v>750</v>
      </c>
      <c r="C39" s="24" t="s">
        <v>321</v>
      </c>
      <c r="D39" s="24">
        <f>COUNTIFS(Database!N$2:N$783,$B$2,Database!W$2:W$783,C39,Database!Y$2:Y$783,"YES")</f>
        <v>0</v>
      </c>
      <c r="E39" s="24" t="s">
        <v>708</v>
      </c>
      <c r="F39" s="24" t="s">
        <v>755</v>
      </c>
      <c r="G39" s="24" t="s">
        <v>730</v>
      </c>
      <c r="H39" s="24" t="s">
        <v>113</v>
      </c>
      <c r="J39" s="24" t="s">
        <v>750</v>
      </c>
      <c r="K39" s="24" t="s">
        <v>321</v>
      </c>
      <c r="L39" s="24">
        <f>COUNTIFS(Database!N$2:N$783,$J$2,Database!W$2:W$783,K39,Database!Y$2:Y$783,"YES")</f>
        <v>0</v>
      </c>
      <c r="M39" s="24" t="s">
        <v>708</v>
      </c>
      <c r="N39" s="24" t="s">
        <v>755</v>
      </c>
      <c r="O39" s="24" t="s">
        <v>732</v>
      </c>
      <c r="P39" s="24" t="s">
        <v>113</v>
      </c>
      <c r="R39" s="24" t="s">
        <v>750</v>
      </c>
      <c r="S39" s="24" t="s">
        <v>321</v>
      </c>
      <c r="T39" s="24">
        <f>COUNTIFS(Database!N$2:N$783,$R$2,Database!W$2:W$783,S39,Database!Y$2:Y$783,"YES")</f>
        <v>0</v>
      </c>
      <c r="U39" s="24" t="s">
        <v>708</v>
      </c>
      <c r="V39" s="24" t="s">
        <v>755</v>
      </c>
      <c r="W39" s="24" t="s">
        <v>733</v>
      </c>
      <c r="X39" s="24" t="s">
        <v>113</v>
      </c>
      <c r="Z39" s="24" t="s">
        <v>750</v>
      </c>
      <c r="AA39" s="24" t="s">
        <v>321</v>
      </c>
      <c r="AB39" s="24">
        <f>COUNTIFS(Database!N$2:N$783,$Z$2,Database!W$2:W$783,AA39,Database!Y$2:Y$783,"YES")</f>
        <v>0</v>
      </c>
      <c r="AC39" s="24" t="s">
        <v>708</v>
      </c>
      <c r="AD39" s="24" t="s">
        <v>755</v>
      </c>
      <c r="AE39" s="24" t="s">
        <v>734</v>
      </c>
      <c r="AF39" s="24" t="s">
        <v>113</v>
      </c>
      <c r="AH39" s="24" t="s">
        <v>750</v>
      </c>
      <c r="AI39" s="24" t="s">
        <v>321</v>
      </c>
      <c r="AJ39" s="24">
        <f>COUNTIFS(Database!N$2:N$783,$AH$2,Database!W$2:W$783,AI39,Database!Y$2:Y$783,"YES")</f>
        <v>0</v>
      </c>
      <c r="AK39" s="24" t="s">
        <v>708</v>
      </c>
      <c r="AL39" s="24" t="s">
        <v>755</v>
      </c>
      <c r="AM39" s="24" t="s">
        <v>735</v>
      </c>
      <c r="AN39" s="24" t="s">
        <v>113</v>
      </c>
      <c r="AP39" s="24" t="s">
        <v>750</v>
      </c>
      <c r="AQ39" s="24" t="s">
        <v>321</v>
      </c>
      <c r="AR39" s="24">
        <f>COUNTIFS(Database!N$2:N$783,$AP$2,Database!W$2:W$783,AQ39,Database!Y$2:Y$783,"YES")</f>
        <v>4</v>
      </c>
      <c r="AS39" s="28" t="s">
        <v>708</v>
      </c>
      <c r="AT39" s="24" t="s">
        <v>755</v>
      </c>
      <c r="AU39" s="24" t="s">
        <v>741</v>
      </c>
      <c r="AV39" s="24" t="s">
        <v>113</v>
      </c>
      <c r="AX39" s="24" t="s">
        <v>750</v>
      </c>
      <c r="AY39" s="24" t="s">
        <v>321</v>
      </c>
      <c r="AZ39" s="24">
        <f>COUNTIFS(Database!N$2:N$783,$AX$2,Database!W$2:W$783,AY39,Database!Y$2:Y$783,"YES")</f>
        <v>0</v>
      </c>
      <c r="BA39" s="24" t="s">
        <v>708</v>
      </c>
      <c r="BB39" s="24" t="s">
        <v>756</v>
      </c>
      <c r="BC39" s="24" t="s">
        <v>736</v>
      </c>
      <c r="BD39" s="24" t="s">
        <v>113</v>
      </c>
      <c r="BF39" s="24" t="s">
        <v>750</v>
      </c>
      <c r="BG39" s="24" t="s">
        <v>321</v>
      </c>
      <c r="BH39" s="24">
        <f>COUNTIFS(Database!N$2:N$783,$BF$2,Database!W$2:W$783,BG39,Database!Y$2:Y$783,"YES")</f>
        <v>0</v>
      </c>
      <c r="BI39" s="28" t="s">
        <v>708</v>
      </c>
      <c r="BJ39" s="24" t="s">
        <v>756</v>
      </c>
      <c r="BK39" s="24" t="s">
        <v>738</v>
      </c>
      <c r="BL39" s="24" t="s">
        <v>113</v>
      </c>
      <c r="BN39" s="24" t="s">
        <v>750</v>
      </c>
      <c r="BO39" s="24" t="s">
        <v>321</v>
      </c>
      <c r="BP39" s="24">
        <f>COUNTIFS(Database!N$2:N$783,$BN$2,Database!W$2:W$783,BO39,Database!Y$2:Y$783,"YES")</f>
        <v>0</v>
      </c>
      <c r="BQ39" s="28" t="s">
        <v>708</v>
      </c>
      <c r="BR39" s="24" t="s">
        <v>756</v>
      </c>
      <c r="BS39" s="24" t="s">
        <v>739</v>
      </c>
      <c r="BT39" s="24" t="s">
        <v>113</v>
      </c>
      <c r="BV39" s="24" t="s">
        <v>750</v>
      </c>
      <c r="BW39" s="24" t="s">
        <v>321</v>
      </c>
      <c r="BX39" s="24">
        <f>COUNTIFS(Database!N$2:N$783,$BV$2,Database!W$2:W$783,BW39,Database!Y$2:Y$783,"YES")</f>
        <v>0</v>
      </c>
      <c r="BY39" s="28" t="s">
        <v>708</v>
      </c>
      <c r="BZ39" s="24" t="s">
        <v>756</v>
      </c>
      <c r="CA39" s="24" t="s">
        <v>740</v>
      </c>
      <c r="CB39" s="24" t="s">
        <v>113</v>
      </c>
      <c r="CD39" s="24" t="s">
        <v>750</v>
      </c>
      <c r="CE39" s="24" t="s">
        <v>321</v>
      </c>
      <c r="CF39" s="47">
        <f>Exposure_Path_analytics!D39</f>
        <v>4</v>
      </c>
      <c r="CG39" s="45">
        <f t="shared" si="0"/>
        <v>4</v>
      </c>
    </row>
    <row r="40" spans="2:150">
      <c r="B40" s="24" t="s">
        <v>750</v>
      </c>
      <c r="C40" s="24" t="s">
        <v>320</v>
      </c>
      <c r="D40" s="24">
        <f>COUNTIFS(Database!N$2:N$783,$B$2,Database!W$2:W$783,C40,Database!Y$2:Y$783,"YES")</f>
        <v>0</v>
      </c>
      <c r="E40" s="24" t="s">
        <v>708</v>
      </c>
      <c r="F40" s="24" t="s">
        <v>755</v>
      </c>
      <c r="G40" s="24" t="s">
        <v>730</v>
      </c>
      <c r="H40" s="24" t="s">
        <v>113</v>
      </c>
      <c r="J40" s="24" t="s">
        <v>750</v>
      </c>
      <c r="K40" s="24" t="s">
        <v>320</v>
      </c>
      <c r="L40" s="24">
        <f>COUNTIFS(Database!N$2:N$783,$J$2,Database!W$2:W$783,K40,Database!Y$2:Y$783,"YES")</f>
        <v>0</v>
      </c>
      <c r="M40" s="24" t="s">
        <v>708</v>
      </c>
      <c r="N40" s="24" t="s">
        <v>755</v>
      </c>
      <c r="O40" s="24" t="s">
        <v>732</v>
      </c>
      <c r="P40" s="24" t="s">
        <v>113</v>
      </c>
      <c r="R40" s="24" t="s">
        <v>750</v>
      </c>
      <c r="S40" s="24" t="s">
        <v>320</v>
      </c>
      <c r="T40" s="24">
        <f>COUNTIFS(Database!N$2:N$783,$R$2,Database!W$2:W$783,S40,Database!Y$2:Y$783,"YES")</f>
        <v>3</v>
      </c>
      <c r="U40" s="24" t="s">
        <v>708</v>
      </c>
      <c r="V40" s="24" t="s">
        <v>755</v>
      </c>
      <c r="W40" s="24" t="s">
        <v>733</v>
      </c>
      <c r="X40" s="24" t="s">
        <v>113</v>
      </c>
      <c r="Z40" s="24" t="s">
        <v>750</v>
      </c>
      <c r="AA40" s="24" t="s">
        <v>320</v>
      </c>
      <c r="AB40" s="24">
        <f>COUNTIFS(Database!N$2:N$783,$Z$2,Database!W$2:W$783,AA40,Database!Y$2:Y$783,"YES")</f>
        <v>0</v>
      </c>
      <c r="AC40" s="24" t="s">
        <v>708</v>
      </c>
      <c r="AD40" s="24" t="s">
        <v>755</v>
      </c>
      <c r="AE40" s="24" t="s">
        <v>734</v>
      </c>
      <c r="AF40" s="24" t="s">
        <v>113</v>
      </c>
      <c r="AH40" s="24" t="s">
        <v>750</v>
      </c>
      <c r="AI40" s="24" t="s">
        <v>320</v>
      </c>
      <c r="AJ40" s="24">
        <f>COUNTIFS(Database!N$2:N$783,$AH$2,Database!W$2:W$783,AI40,Database!Y$2:Y$783,"YES")</f>
        <v>0</v>
      </c>
      <c r="AK40" s="24" t="s">
        <v>708</v>
      </c>
      <c r="AL40" s="24" t="s">
        <v>755</v>
      </c>
      <c r="AM40" s="24" t="s">
        <v>735</v>
      </c>
      <c r="AN40" s="24" t="s">
        <v>113</v>
      </c>
      <c r="AP40" s="24" t="s">
        <v>750</v>
      </c>
      <c r="AQ40" s="24" t="s">
        <v>320</v>
      </c>
      <c r="AR40" s="24">
        <f>COUNTIFS(Database!N$2:N$783,$AP$2,Database!W$2:W$783,AQ40,Database!Y$2:Y$783,"YES")</f>
        <v>4</v>
      </c>
      <c r="AS40" s="28" t="s">
        <v>708</v>
      </c>
      <c r="AT40" s="24" t="s">
        <v>755</v>
      </c>
      <c r="AU40" s="24" t="s">
        <v>741</v>
      </c>
      <c r="AV40" s="24" t="s">
        <v>113</v>
      </c>
      <c r="AX40" s="24" t="s">
        <v>750</v>
      </c>
      <c r="AY40" s="24" t="s">
        <v>320</v>
      </c>
      <c r="AZ40" s="24">
        <f>COUNTIFS(Database!N$2:N$783,$AX$2,Database!W$2:W$783,AY40,Database!Y$2:Y$783,"YES")</f>
        <v>0</v>
      </c>
      <c r="BA40" s="24" t="s">
        <v>708</v>
      </c>
      <c r="BB40" s="24" t="s">
        <v>756</v>
      </c>
      <c r="BC40" s="24" t="s">
        <v>736</v>
      </c>
      <c r="BD40" s="24" t="s">
        <v>113</v>
      </c>
      <c r="BF40" s="24" t="s">
        <v>750</v>
      </c>
      <c r="BG40" s="24" t="s">
        <v>320</v>
      </c>
      <c r="BH40" s="24">
        <f>COUNTIFS(Database!N$2:N$783,$BF$2,Database!W$2:W$783,BG40,Database!Y$2:Y$783,"YES")</f>
        <v>2</v>
      </c>
      <c r="BI40" s="28" t="s">
        <v>708</v>
      </c>
      <c r="BJ40" s="24" t="s">
        <v>756</v>
      </c>
      <c r="BK40" s="24" t="s">
        <v>738</v>
      </c>
      <c r="BL40" s="24" t="s">
        <v>113</v>
      </c>
      <c r="BN40" s="24" t="s">
        <v>750</v>
      </c>
      <c r="BO40" s="24" t="s">
        <v>320</v>
      </c>
      <c r="BP40" s="24">
        <f>COUNTIFS(Database!N$2:N$783,$BN$2,Database!W$2:W$783,BO40,Database!Y$2:Y$783,"YES")</f>
        <v>0</v>
      </c>
      <c r="BQ40" s="28" t="s">
        <v>708</v>
      </c>
      <c r="BR40" s="24" t="s">
        <v>756</v>
      </c>
      <c r="BS40" s="24" t="s">
        <v>739</v>
      </c>
      <c r="BT40" s="24" t="s">
        <v>113</v>
      </c>
      <c r="BV40" s="24" t="s">
        <v>750</v>
      </c>
      <c r="BW40" s="24" t="s">
        <v>320</v>
      </c>
      <c r="BX40" s="24">
        <f>COUNTIFS(Database!N$2:N$783,$BV$2,Database!W$2:W$783,BW40,Database!Y$2:Y$783,"YES")</f>
        <v>2</v>
      </c>
      <c r="BY40" s="28" t="s">
        <v>708</v>
      </c>
      <c r="BZ40" s="24" t="s">
        <v>756</v>
      </c>
      <c r="CA40" s="24" t="s">
        <v>740</v>
      </c>
      <c r="CB40" s="24" t="s">
        <v>113</v>
      </c>
      <c r="CD40" s="24" t="s">
        <v>750</v>
      </c>
      <c r="CE40" s="24" t="s">
        <v>320</v>
      </c>
      <c r="CF40" s="47">
        <f>Exposure_Path_analytics!D40</f>
        <v>11</v>
      </c>
      <c r="CG40" s="45">
        <f t="shared" si="0"/>
        <v>11</v>
      </c>
    </row>
    <row r="41" spans="2:150">
      <c r="B41" s="24" t="s">
        <v>750</v>
      </c>
      <c r="C41" s="24" t="s">
        <v>319</v>
      </c>
      <c r="D41" s="24">
        <f>COUNTIFS(Database!N$2:N$783,$B$2,Database!W$2:W$783,C41,Database!Y$2:Y$783,"YES")</f>
        <v>0</v>
      </c>
      <c r="E41" s="24" t="s">
        <v>708</v>
      </c>
      <c r="F41" s="24" t="s">
        <v>755</v>
      </c>
      <c r="G41" s="24" t="s">
        <v>730</v>
      </c>
      <c r="H41" s="24" t="s">
        <v>113</v>
      </c>
      <c r="J41" s="24" t="s">
        <v>750</v>
      </c>
      <c r="K41" s="24" t="s">
        <v>319</v>
      </c>
      <c r="L41" s="24">
        <f>COUNTIFS(Database!N$2:N$783,$J$2,Database!W$2:W$783,K41,Database!Y$2:Y$783,"YES")</f>
        <v>0</v>
      </c>
      <c r="M41" s="24" t="s">
        <v>708</v>
      </c>
      <c r="N41" s="24" t="s">
        <v>755</v>
      </c>
      <c r="O41" s="24" t="s">
        <v>732</v>
      </c>
      <c r="P41" s="24" t="s">
        <v>113</v>
      </c>
      <c r="R41" s="24" t="s">
        <v>750</v>
      </c>
      <c r="S41" s="24" t="s">
        <v>319</v>
      </c>
      <c r="T41" s="24">
        <f>COUNTIFS(Database!N$2:N$783,$R$2,Database!W$2:W$783,S41,Database!Y$2:Y$783,"YES")</f>
        <v>2</v>
      </c>
      <c r="U41" s="24" t="s">
        <v>708</v>
      </c>
      <c r="V41" s="24" t="s">
        <v>755</v>
      </c>
      <c r="W41" s="24" t="s">
        <v>733</v>
      </c>
      <c r="X41" s="24" t="s">
        <v>113</v>
      </c>
      <c r="Z41" s="24" t="s">
        <v>750</v>
      </c>
      <c r="AA41" s="24" t="s">
        <v>319</v>
      </c>
      <c r="AB41" s="24">
        <f>COUNTIFS(Database!N$2:N$783,$Z$2,Database!W$2:W$783,AA41,Database!Y$2:Y$783,"YES")</f>
        <v>0</v>
      </c>
      <c r="AC41" s="24" t="s">
        <v>708</v>
      </c>
      <c r="AD41" s="24" t="s">
        <v>755</v>
      </c>
      <c r="AE41" s="24" t="s">
        <v>734</v>
      </c>
      <c r="AF41" s="24" t="s">
        <v>113</v>
      </c>
      <c r="AH41" s="24" t="s">
        <v>750</v>
      </c>
      <c r="AI41" s="24" t="s">
        <v>319</v>
      </c>
      <c r="AJ41" s="24">
        <f>COUNTIFS(Database!N$2:N$783,$AH$2,Database!W$2:W$783,AI41,Database!Y$2:Y$783,"YES")</f>
        <v>0</v>
      </c>
      <c r="AK41" s="24" t="s">
        <v>708</v>
      </c>
      <c r="AL41" s="24" t="s">
        <v>755</v>
      </c>
      <c r="AM41" s="24" t="s">
        <v>735</v>
      </c>
      <c r="AN41" s="24" t="s">
        <v>113</v>
      </c>
      <c r="AP41" s="24" t="s">
        <v>750</v>
      </c>
      <c r="AQ41" s="24" t="s">
        <v>319</v>
      </c>
      <c r="AR41" s="24">
        <f>COUNTIFS(Database!N$2:N$783,$AP$2,Database!W$2:W$783,AQ41,Database!Y$2:Y$783,"YES")</f>
        <v>0</v>
      </c>
      <c r="AS41" s="28" t="s">
        <v>708</v>
      </c>
      <c r="AT41" s="24" t="s">
        <v>755</v>
      </c>
      <c r="AU41" s="24" t="s">
        <v>741</v>
      </c>
      <c r="AV41" s="24" t="s">
        <v>113</v>
      </c>
      <c r="AX41" s="24" t="s">
        <v>750</v>
      </c>
      <c r="AY41" s="24" t="s">
        <v>319</v>
      </c>
      <c r="AZ41" s="24">
        <f>COUNTIFS(Database!N$2:N$783,$AX$2,Database!W$2:W$783,AY41,Database!Y$2:Y$783,"YES")</f>
        <v>3</v>
      </c>
      <c r="BA41" s="24" t="s">
        <v>708</v>
      </c>
      <c r="BB41" s="24" t="s">
        <v>756</v>
      </c>
      <c r="BC41" s="24" t="s">
        <v>736</v>
      </c>
      <c r="BD41" s="24" t="s">
        <v>113</v>
      </c>
      <c r="BF41" s="24" t="s">
        <v>750</v>
      </c>
      <c r="BG41" s="24" t="s">
        <v>319</v>
      </c>
      <c r="BH41" s="24">
        <f>COUNTIFS(Database!N$2:N$783,$BF$2,Database!W$2:W$783,BG41,Database!Y$2:Y$783,"YES")</f>
        <v>0</v>
      </c>
      <c r="BI41" s="28" t="s">
        <v>708</v>
      </c>
      <c r="BJ41" s="24" t="s">
        <v>756</v>
      </c>
      <c r="BK41" s="24" t="s">
        <v>738</v>
      </c>
      <c r="BL41" s="24" t="s">
        <v>113</v>
      </c>
      <c r="BN41" s="24" t="s">
        <v>750</v>
      </c>
      <c r="BO41" s="24" t="s">
        <v>319</v>
      </c>
      <c r="BP41" s="24">
        <f>COUNTIFS(Database!N$2:N$783,$BN$2,Database!W$2:W$783,BO41,Database!Y$2:Y$783,"YES")</f>
        <v>0</v>
      </c>
      <c r="BQ41" s="28" t="s">
        <v>708</v>
      </c>
      <c r="BR41" s="24" t="s">
        <v>756</v>
      </c>
      <c r="BS41" s="24" t="s">
        <v>739</v>
      </c>
      <c r="BT41" s="24" t="s">
        <v>113</v>
      </c>
      <c r="BV41" s="24" t="s">
        <v>750</v>
      </c>
      <c r="BW41" s="24" t="s">
        <v>319</v>
      </c>
      <c r="BX41" s="24">
        <f>COUNTIFS(Database!N$2:N$783,$BV$2,Database!W$2:W$783,BW41,Database!Y$2:Y$783,"YES")</f>
        <v>0</v>
      </c>
      <c r="BY41" s="28" t="s">
        <v>708</v>
      </c>
      <c r="BZ41" s="24" t="s">
        <v>756</v>
      </c>
      <c r="CA41" s="24" t="s">
        <v>740</v>
      </c>
      <c r="CB41" s="24" t="s">
        <v>113</v>
      </c>
      <c r="CD41" s="24" t="s">
        <v>750</v>
      </c>
      <c r="CE41" s="24" t="s">
        <v>319</v>
      </c>
      <c r="CF41" s="47">
        <f>Exposure_Path_analytics!D41</f>
        <v>5</v>
      </c>
      <c r="CG41" s="45">
        <f t="shared" si="0"/>
        <v>5</v>
      </c>
    </row>
    <row r="42" spans="2:150">
      <c r="B42" s="24" t="s">
        <v>750</v>
      </c>
      <c r="C42" s="24" t="s">
        <v>322</v>
      </c>
      <c r="D42" s="24">
        <f>COUNTIFS(Database!N$2:N$783,$B$2,Database!W$2:W$783,C42,Database!Y$2:Y$783,"YES")</f>
        <v>0</v>
      </c>
      <c r="E42" s="24" t="s">
        <v>708</v>
      </c>
      <c r="F42" s="24" t="s">
        <v>755</v>
      </c>
      <c r="G42" s="24" t="s">
        <v>730</v>
      </c>
      <c r="H42" s="24" t="s">
        <v>113</v>
      </c>
      <c r="J42" s="24" t="s">
        <v>750</v>
      </c>
      <c r="K42" s="24" t="s">
        <v>322</v>
      </c>
      <c r="L42" s="24">
        <f>COUNTIFS(Database!N$2:N$783,$J$2,Database!W$2:W$783,K42,Database!Y$2:Y$783,"YES")</f>
        <v>2</v>
      </c>
      <c r="M42" s="24" t="s">
        <v>708</v>
      </c>
      <c r="N42" s="24" t="s">
        <v>755</v>
      </c>
      <c r="O42" s="24" t="s">
        <v>732</v>
      </c>
      <c r="P42" s="24" t="s">
        <v>113</v>
      </c>
      <c r="R42" s="24" t="s">
        <v>750</v>
      </c>
      <c r="S42" s="24" t="s">
        <v>322</v>
      </c>
      <c r="T42" s="24">
        <f>COUNTIFS(Database!N$2:N$783,$R$2,Database!W$2:W$783,S42,Database!Y$2:Y$783,"YES")</f>
        <v>2</v>
      </c>
      <c r="U42" s="24" t="s">
        <v>708</v>
      </c>
      <c r="V42" s="24" t="s">
        <v>755</v>
      </c>
      <c r="W42" s="24" t="s">
        <v>733</v>
      </c>
      <c r="X42" s="24" t="s">
        <v>113</v>
      </c>
      <c r="Z42" s="24" t="s">
        <v>750</v>
      </c>
      <c r="AA42" s="24" t="s">
        <v>322</v>
      </c>
      <c r="AB42" s="24">
        <f>COUNTIFS(Database!N$2:N$783,$Z$2,Database!W$2:W$783,AA42,Database!Y$2:Y$783,"YES")</f>
        <v>0</v>
      </c>
      <c r="AC42" s="24" t="s">
        <v>708</v>
      </c>
      <c r="AD42" s="24" t="s">
        <v>755</v>
      </c>
      <c r="AE42" s="24" t="s">
        <v>734</v>
      </c>
      <c r="AF42" s="24" t="s">
        <v>113</v>
      </c>
      <c r="AH42" s="24" t="s">
        <v>750</v>
      </c>
      <c r="AI42" s="24" t="s">
        <v>322</v>
      </c>
      <c r="AJ42" s="24">
        <f>COUNTIFS(Database!N$2:N$783,$AH$2,Database!W$2:W$783,AI42,Database!Y$2:Y$783,"YES")</f>
        <v>0</v>
      </c>
      <c r="AK42" s="24" t="s">
        <v>708</v>
      </c>
      <c r="AL42" s="24" t="s">
        <v>755</v>
      </c>
      <c r="AM42" s="24" t="s">
        <v>735</v>
      </c>
      <c r="AN42" s="24" t="s">
        <v>113</v>
      </c>
      <c r="AP42" s="24" t="s">
        <v>750</v>
      </c>
      <c r="AQ42" s="24" t="s">
        <v>322</v>
      </c>
      <c r="AR42" s="24">
        <f>COUNTIFS(Database!N$2:N$783,$AP$2,Database!W$2:W$783,AQ42,Database!Y$2:Y$783,"YES")</f>
        <v>0</v>
      </c>
      <c r="AS42" s="28" t="s">
        <v>708</v>
      </c>
      <c r="AT42" s="24" t="s">
        <v>755</v>
      </c>
      <c r="AU42" s="24" t="s">
        <v>741</v>
      </c>
      <c r="AV42" s="24" t="s">
        <v>113</v>
      </c>
      <c r="AX42" s="24" t="s">
        <v>750</v>
      </c>
      <c r="AY42" s="24" t="s">
        <v>322</v>
      </c>
      <c r="AZ42" s="24">
        <f>COUNTIFS(Database!N$2:N$783,$AX$2,Database!W$2:W$783,AY42,Database!Y$2:Y$783,"YES")</f>
        <v>0</v>
      </c>
      <c r="BA42" s="24" t="s">
        <v>708</v>
      </c>
      <c r="BB42" s="24" t="s">
        <v>756</v>
      </c>
      <c r="BC42" s="24" t="s">
        <v>736</v>
      </c>
      <c r="BD42" s="24" t="s">
        <v>113</v>
      </c>
      <c r="BF42" s="24" t="s">
        <v>750</v>
      </c>
      <c r="BG42" s="24" t="s">
        <v>322</v>
      </c>
      <c r="BH42" s="24">
        <f>COUNTIFS(Database!N$2:N$783,$BF$2,Database!W$2:W$783,BG42,Database!Y$2:Y$783,"YES")</f>
        <v>0</v>
      </c>
      <c r="BI42" s="28" t="s">
        <v>708</v>
      </c>
      <c r="BJ42" s="24" t="s">
        <v>756</v>
      </c>
      <c r="BK42" s="24" t="s">
        <v>738</v>
      </c>
      <c r="BL42" s="24" t="s">
        <v>113</v>
      </c>
      <c r="BN42" s="24" t="s">
        <v>750</v>
      </c>
      <c r="BO42" s="24" t="s">
        <v>322</v>
      </c>
      <c r="BP42" s="24">
        <f>COUNTIFS(Database!N$2:N$783,$BN$2,Database!W$2:W$783,BO42,Database!Y$2:Y$783,"YES")</f>
        <v>0</v>
      </c>
      <c r="BQ42" s="28" t="s">
        <v>708</v>
      </c>
      <c r="BR42" s="24" t="s">
        <v>756</v>
      </c>
      <c r="BS42" s="24" t="s">
        <v>739</v>
      </c>
      <c r="BT42" s="24" t="s">
        <v>113</v>
      </c>
      <c r="BV42" s="24" t="s">
        <v>750</v>
      </c>
      <c r="BW42" s="24" t="s">
        <v>322</v>
      </c>
      <c r="BX42" s="24">
        <f>COUNTIFS(Database!N$2:N$783,$BV$2,Database!W$2:W$783,BW42,Database!Y$2:Y$783,"YES")</f>
        <v>0</v>
      </c>
      <c r="BY42" s="28" t="s">
        <v>708</v>
      </c>
      <c r="BZ42" s="24" t="s">
        <v>756</v>
      </c>
      <c r="CA42" s="24" t="s">
        <v>740</v>
      </c>
      <c r="CB42" s="24" t="s">
        <v>113</v>
      </c>
      <c r="CD42" s="24" t="s">
        <v>750</v>
      </c>
      <c r="CE42" s="24" t="s">
        <v>322</v>
      </c>
      <c r="CF42" s="47">
        <f>Exposure_Path_analytics!D42</f>
        <v>4</v>
      </c>
      <c r="CG42" s="45">
        <f t="shared" si="0"/>
        <v>4</v>
      </c>
    </row>
    <row r="43" spans="2:150">
      <c r="B43" s="23" t="s">
        <v>751</v>
      </c>
      <c r="C43" s="25" t="s">
        <v>323</v>
      </c>
      <c r="D43" s="25">
        <f>COUNTIFS(Database!N$2:N$783,$B$2,Database!W$2:W$783,C43,Database!Y$2:Y$783,"YES")</f>
        <v>0</v>
      </c>
      <c r="E43" s="25" t="s">
        <v>708</v>
      </c>
      <c r="F43" s="25" t="s">
        <v>755</v>
      </c>
      <c r="G43" s="25" t="s">
        <v>730</v>
      </c>
      <c r="H43" s="25" t="s">
        <v>113</v>
      </c>
      <c r="J43" s="23" t="s">
        <v>751</v>
      </c>
      <c r="K43" s="25" t="s">
        <v>323</v>
      </c>
      <c r="L43" s="25">
        <f>COUNTIFS(Database!N$2:N$783,$J$2,Database!W$2:W$783,K43,Database!Y$2:Y$783,"YES")</f>
        <v>0</v>
      </c>
      <c r="M43" s="25" t="s">
        <v>708</v>
      </c>
      <c r="N43" s="25" t="s">
        <v>755</v>
      </c>
      <c r="O43" s="25" t="s">
        <v>732</v>
      </c>
      <c r="P43" s="25" t="s">
        <v>113</v>
      </c>
      <c r="R43" s="23" t="s">
        <v>751</v>
      </c>
      <c r="S43" s="25" t="s">
        <v>323</v>
      </c>
      <c r="T43" s="25">
        <f>COUNTIFS(Database!N$2:N$783,$R$2,Database!W$2:W$783,S43,Database!Y$2:Y$783,"YES")</f>
        <v>1</v>
      </c>
      <c r="U43" s="25" t="s">
        <v>708</v>
      </c>
      <c r="V43" s="25" t="s">
        <v>755</v>
      </c>
      <c r="W43" s="25" t="s">
        <v>733</v>
      </c>
      <c r="X43" s="25" t="s">
        <v>113</v>
      </c>
      <c r="Z43" s="23" t="s">
        <v>751</v>
      </c>
      <c r="AA43" s="25" t="s">
        <v>323</v>
      </c>
      <c r="AB43" s="25">
        <f>COUNTIFS(Database!N$2:N$783,$Z$2,Database!W$2:W$783,AA43,Database!Y$2:Y$783,"YES")</f>
        <v>3</v>
      </c>
      <c r="AC43" s="25" t="s">
        <v>708</v>
      </c>
      <c r="AD43" s="25" t="s">
        <v>755</v>
      </c>
      <c r="AE43" s="25" t="s">
        <v>734</v>
      </c>
      <c r="AF43" s="25" t="s">
        <v>113</v>
      </c>
      <c r="AH43" s="23" t="s">
        <v>751</v>
      </c>
      <c r="AI43" s="25" t="s">
        <v>323</v>
      </c>
      <c r="AJ43" s="25">
        <f>COUNTIFS(Database!N$2:N$783,$AH$2,Database!W$2:W$783,AI43,Database!Y$2:Y$783,"YES")</f>
        <v>2</v>
      </c>
      <c r="AK43" s="25" t="s">
        <v>708</v>
      </c>
      <c r="AL43" s="25" t="s">
        <v>755</v>
      </c>
      <c r="AM43" s="25" t="s">
        <v>735</v>
      </c>
      <c r="AN43" s="25" t="s">
        <v>113</v>
      </c>
      <c r="AP43" s="23" t="s">
        <v>751</v>
      </c>
      <c r="AQ43" s="25" t="s">
        <v>323</v>
      </c>
      <c r="AR43" s="25">
        <f>COUNTIFS(Database!N$2:N$783,$AP$2,Database!W$2:W$783,AQ43,Database!Y$2:Y$783,"YES")</f>
        <v>4</v>
      </c>
      <c r="AS43" s="36" t="s">
        <v>708</v>
      </c>
      <c r="AT43" s="25" t="s">
        <v>755</v>
      </c>
      <c r="AU43" s="25" t="s">
        <v>741</v>
      </c>
      <c r="AV43" s="25" t="s">
        <v>113</v>
      </c>
      <c r="AX43" s="23" t="s">
        <v>751</v>
      </c>
      <c r="AY43" s="25" t="s">
        <v>323</v>
      </c>
      <c r="AZ43" s="25">
        <f>COUNTIFS(Database!N$2:N$783,$AX$2,Database!W$2:W$783,AY43,Database!Y$2:Y$783,"YES")</f>
        <v>0</v>
      </c>
      <c r="BA43" s="25" t="s">
        <v>708</v>
      </c>
      <c r="BB43" s="25" t="s">
        <v>756</v>
      </c>
      <c r="BC43" s="25" t="s">
        <v>736</v>
      </c>
      <c r="BD43" s="25" t="s">
        <v>113</v>
      </c>
      <c r="BF43" s="23" t="s">
        <v>751</v>
      </c>
      <c r="BG43" s="25" t="s">
        <v>323</v>
      </c>
      <c r="BH43" s="25">
        <f>COUNTIFS(Database!N$2:N$783,$BF$2,Database!W$2:W$783,BG43,Database!Y$2:Y$783,"YES")</f>
        <v>0</v>
      </c>
      <c r="BI43" s="36" t="s">
        <v>708</v>
      </c>
      <c r="BJ43" s="25" t="s">
        <v>756</v>
      </c>
      <c r="BK43" s="25" t="s">
        <v>738</v>
      </c>
      <c r="BL43" s="25" t="s">
        <v>113</v>
      </c>
      <c r="BN43" s="23" t="s">
        <v>751</v>
      </c>
      <c r="BO43" s="25" t="s">
        <v>323</v>
      </c>
      <c r="BP43" s="25">
        <f>COUNTIFS(Database!N$2:N$783,$BN$2,Database!W$2:W$783,BO43,Database!Y$2:Y$783,"YES")</f>
        <v>0</v>
      </c>
      <c r="BQ43" s="36" t="s">
        <v>708</v>
      </c>
      <c r="BR43" s="25" t="s">
        <v>756</v>
      </c>
      <c r="BS43" s="25" t="s">
        <v>739</v>
      </c>
      <c r="BT43" s="25" t="s">
        <v>113</v>
      </c>
      <c r="BV43" s="23" t="s">
        <v>751</v>
      </c>
      <c r="BW43" s="25" t="s">
        <v>323</v>
      </c>
      <c r="BX43" s="25">
        <f>COUNTIFS(Database!N$2:N$783,$BV$2,Database!W$2:W$783,BW43,Database!Y$2:Y$783,"YES")</f>
        <v>0</v>
      </c>
      <c r="BY43" s="36" t="s">
        <v>708</v>
      </c>
      <c r="BZ43" s="25" t="s">
        <v>756</v>
      </c>
      <c r="CA43" s="25" t="s">
        <v>740</v>
      </c>
      <c r="CB43" s="25" t="s">
        <v>113</v>
      </c>
      <c r="CD43" s="23" t="s">
        <v>751</v>
      </c>
      <c r="CE43" s="25" t="s">
        <v>323</v>
      </c>
      <c r="CF43" s="58">
        <f>Exposure_Path_analytics!D43</f>
        <v>10</v>
      </c>
      <c r="CG43" s="46">
        <f t="shared" si="0"/>
        <v>10</v>
      </c>
    </row>
    <row r="44" spans="2:150">
      <c r="B44" s="23" t="s">
        <v>751</v>
      </c>
      <c r="C44" s="25" t="s">
        <v>244</v>
      </c>
      <c r="D44" s="25">
        <f>COUNTIFS(Database!N$2:N$783,$B$2,Database!W$2:W$783,C44,Database!Y$2:Y$783,"YES")</f>
        <v>0</v>
      </c>
      <c r="E44" s="25" t="s">
        <v>708</v>
      </c>
      <c r="F44" s="25" t="s">
        <v>755</v>
      </c>
      <c r="G44" s="25" t="s">
        <v>730</v>
      </c>
      <c r="H44" s="25" t="s">
        <v>113</v>
      </c>
      <c r="J44" s="23" t="s">
        <v>751</v>
      </c>
      <c r="K44" s="25" t="s">
        <v>244</v>
      </c>
      <c r="L44" s="25">
        <f>COUNTIFS(Database!N$2:N$783,$J$2,Database!W$2:W$783,K44,Database!Y$2:Y$783,"YES")</f>
        <v>0</v>
      </c>
      <c r="M44" s="25" t="s">
        <v>708</v>
      </c>
      <c r="N44" s="25" t="s">
        <v>755</v>
      </c>
      <c r="O44" s="25" t="s">
        <v>732</v>
      </c>
      <c r="P44" s="25" t="s">
        <v>113</v>
      </c>
      <c r="R44" s="23" t="s">
        <v>751</v>
      </c>
      <c r="S44" s="25" t="s">
        <v>244</v>
      </c>
      <c r="T44" s="25">
        <f>COUNTIFS(Database!N$2:N$783,$R$2,Database!W$2:W$783,S44,Database!Y$2:Y$783,"YES")</f>
        <v>0</v>
      </c>
      <c r="U44" s="25" t="s">
        <v>708</v>
      </c>
      <c r="V44" s="25" t="s">
        <v>755</v>
      </c>
      <c r="W44" s="25" t="s">
        <v>733</v>
      </c>
      <c r="X44" s="25" t="s">
        <v>113</v>
      </c>
      <c r="Z44" s="23" t="s">
        <v>751</v>
      </c>
      <c r="AA44" s="25" t="s">
        <v>244</v>
      </c>
      <c r="AB44" s="25">
        <f>COUNTIFS(Database!N$2:N$783,$Z$2,Database!W$2:W$783,AA44,Database!Y$2:Y$783,"YES")</f>
        <v>0</v>
      </c>
      <c r="AC44" s="25" t="s">
        <v>708</v>
      </c>
      <c r="AD44" s="25" t="s">
        <v>755</v>
      </c>
      <c r="AE44" s="25" t="s">
        <v>734</v>
      </c>
      <c r="AF44" s="25" t="s">
        <v>113</v>
      </c>
      <c r="AH44" s="23" t="s">
        <v>751</v>
      </c>
      <c r="AI44" s="25" t="s">
        <v>244</v>
      </c>
      <c r="AJ44" s="25">
        <f>COUNTIFS(Database!N$2:N$783,$AH$2,Database!W$2:W$783,AI44,Database!Y$2:Y$783,"YES")</f>
        <v>0</v>
      </c>
      <c r="AK44" s="25" t="s">
        <v>708</v>
      </c>
      <c r="AL44" s="25" t="s">
        <v>755</v>
      </c>
      <c r="AM44" s="25" t="s">
        <v>735</v>
      </c>
      <c r="AN44" s="25" t="s">
        <v>113</v>
      </c>
      <c r="AP44" s="23" t="s">
        <v>751</v>
      </c>
      <c r="AQ44" s="25" t="s">
        <v>244</v>
      </c>
      <c r="AR44" s="25">
        <f>COUNTIFS(Database!N$2:N$783,$AP$2,Database!W$2:W$783,AQ44,Database!Y$2:Y$783,"YES")</f>
        <v>0</v>
      </c>
      <c r="AS44" s="36" t="s">
        <v>708</v>
      </c>
      <c r="AT44" s="25" t="s">
        <v>755</v>
      </c>
      <c r="AU44" s="25" t="s">
        <v>741</v>
      </c>
      <c r="AV44" s="25" t="s">
        <v>113</v>
      </c>
      <c r="AX44" s="23" t="s">
        <v>751</v>
      </c>
      <c r="AY44" s="25" t="s">
        <v>244</v>
      </c>
      <c r="AZ44" s="25">
        <f>COUNTIFS(Database!N$2:N$783,$AX$2,Database!W$2:W$783,AY44,Database!Y$2:Y$783,"YES")</f>
        <v>0</v>
      </c>
      <c r="BA44" s="25" t="s">
        <v>708</v>
      </c>
      <c r="BB44" s="25" t="s">
        <v>756</v>
      </c>
      <c r="BC44" s="25" t="s">
        <v>736</v>
      </c>
      <c r="BD44" s="25" t="s">
        <v>113</v>
      </c>
      <c r="BF44" s="23" t="s">
        <v>751</v>
      </c>
      <c r="BG44" s="25" t="s">
        <v>244</v>
      </c>
      <c r="BH44" s="25">
        <f>COUNTIFS(Database!N$2:N$783,$BF$2,Database!W$2:W$783,BG44,Database!Y$2:Y$783,"YES")</f>
        <v>0</v>
      </c>
      <c r="BI44" s="36" t="s">
        <v>708</v>
      </c>
      <c r="BJ44" s="25" t="s">
        <v>756</v>
      </c>
      <c r="BK44" s="25" t="s">
        <v>738</v>
      </c>
      <c r="BL44" s="25" t="s">
        <v>113</v>
      </c>
      <c r="BN44" s="23" t="s">
        <v>751</v>
      </c>
      <c r="BO44" s="25" t="s">
        <v>244</v>
      </c>
      <c r="BP44" s="25">
        <f>COUNTIFS(Database!N$2:N$783,$BN$2,Database!W$2:W$783,BO44,Database!Y$2:Y$783,"YES")</f>
        <v>0</v>
      </c>
      <c r="BQ44" s="36" t="s">
        <v>708</v>
      </c>
      <c r="BR44" s="25" t="s">
        <v>756</v>
      </c>
      <c r="BS44" s="25" t="s">
        <v>739</v>
      </c>
      <c r="BT44" s="25" t="s">
        <v>113</v>
      </c>
      <c r="BV44" s="23" t="s">
        <v>751</v>
      </c>
      <c r="BW44" s="25" t="s">
        <v>244</v>
      </c>
      <c r="BX44" s="25">
        <f>COUNTIFS(Database!N$2:N$783,$BV$2,Database!W$2:W$783,BW44,Database!Y$2:Y$783,"YES")</f>
        <v>0</v>
      </c>
      <c r="BY44" s="36" t="s">
        <v>708</v>
      </c>
      <c r="BZ44" s="25" t="s">
        <v>756</v>
      </c>
      <c r="CA44" s="25" t="s">
        <v>740</v>
      </c>
      <c r="CB44" s="25" t="s">
        <v>113</v>
      </c>
      <c r="CD44" s="23" t="s">
        <v>751</v>
      </c>
      <c r="CE44" s="25" t="s">
        <v>244</v>
      </c>
      <c r="CF44" s="58">
        <f>Exposure_Path_analytics!D44</f>
        <v>0</v>
      </c>
      <c r="CG44" s="46">
        <f t="shared" si="0"/>
        <v>0</v>
      </c>
    </row>
    <row r="45" spans="2:150">
      <c r="B45" s="23" t="s">
        <v>751</v>
      </c>
      <c r="C45" s="25" t="s">
        <v>324</v>
      </c>
      <c r="D45" s="25">
        <f>COUNTIFS(Database!N$2:N$783,$B$2,Database!W$2:W$783,C45,Database!Y$2:Y$783,"YES")</f>
        <v>0</v>
      </c>
      <c r="E45" s="25" t="s">
        <v>708</v>
      </c>
      <c r="F45" s="25" t="s">
        <v>755</v>
      </c>
      <c r="G45" s="25" t="s">
        <v>730</v>
      </c>
      <c r="H45" s="25" t="s">
        <v>113</v>
      </c>
      <c r="J45" s="23" t="s">
        <v>751</v>
      </c>
      <c r="K45" s="25" t="s">
        <v>324</v>
      </c>
      <c r="L45" s="25">
        <f>COUNTIFS(Database!N$2:N$783,$J$2,Database!W$2:W$783,K45,Database!Y$2:Y$783,"YES")</f>
        <v>0</v>
      </c>
      <c r="M45" s="25" t="s">
        <v>708</v>
      </c>
      <c r="N45" s="25" t="s">
        <v>755</v>
      </c>
      <c r="O45" s="25" t="s">
        <v>732</v>
      </c>
      <c r="P45" s="25" t="s">
        <v>113</v>
      </c>
      <c r="R45" s="23" t="s">
        <v>751</v>
      </c>
      <c r="S45" s="25" t="s">
        <v>324</v>
      </c>
      <c r="T45" s="25">
        <f>COUNTIFS(Database!N$2:N$783,$R$2,Database!W$2:W$783,S45,Database!Y$2:Y$783,"YES")</f>
        <v>1</v>
      </c>
      <c r="U45" s="25" t="s">
        <v>708</v>
      </c>
      <c r="V45" s="25" t="s">
        <v>755</v>
      </c>
      <c r="W45" s="25" t="s">
        <v>733</v>
      </c>
      <c r="X45" s="25" t="s">
        <v>113</v>
      </c>
      <c r="Z45" s="23" t="s">
        <v>751</v>
      </c>
      <c r="AA45" s="25" t="s">
        <v>324</v>
      </c>
      <c r="AB45" s="25">
        <f>COUNTIFS(Database!N$2:N$783,$Z$2,Database!W$2:W$783,AA45,Database!Y$2:Y$783,"YES")</f>
        <v>0</v>
      </c>
      <c r="AC45" s="25" t="s">
        <v>708</v>
      </c>
      <c r="AD45" s="25" t="s">
        <v>755</v>
      </c>
      <c r="AE45" s="25" t="s">
        <v>734</v>
      </c>
      <c r="AF45" s="25" t="s">
        <v>113</v>
      </c>
      <c r="AH45" s="23" t="s">
        <v>751</v>
      </c>
      <c r="AI45" s="25" t="s">
        <v>324</v>
      </c>
      <c r="AJ45" s="25">
        <f>COUNTIFS(Database!N$2:N$783,$AH$2,Database!W$2:W$783,AI45,Database!Y$2:Y$783,"YES")</f>
        <v>0</v>
      </c>
      <c r="AK45" s="25" t="s">
        <v>708</v>
      </c>
      <c r="AL45" s="25" t="s">
        <v>755</v>
      </c>
      <c r="AM45" s="25" t="s">
        <v>735</v>
      </c>
      <c r="AN45" s="25" t="s">
        <v>113</v>
      </c>
      <c r="AP45" s="23" t="s">
        <v>751</v>
      </c>
      <c r="AQ45" s="25" t="s">
        <v>324</v>
      </c>
      <c r="AR45" s="25">
        <f>COUNTIFS(Database!N$2:N$783,$AP$2,Database!W$2:W$783,AQ45,Database!Y$2:Y$783,"YES")</f>
        <v>2</v>
      </c>
      <c r="AS45" s="36" t="s">
        <v>708</v>
      </c>
      <c r="AT45" s="25" t="s">
        <v>755</v>
      </c>
      <c r="AU45" s="25" t="s">
        <v>741</v>
      </c>
      <c r="AV45" s="25" t="s">
        <v>113</v>
      </c>
      <c r="AX45" s="23" t="s">
        <v>751</v>
      </c>
      <c r="AY45" s="25" t="s">
        <v>324</v>
      </c>
      <c r="AZ45" s="25">
        <f>COUNTIFS(Database!N$2:N$783,$AX$2,Database!W$2:W$783,AY45,Database!Y$2:Y$783,"YES")</f>
        <v>0</v>
      </c>
      <c r="BA45" s="25" t="s">
        <v>708</v>
      </c>
      <c r="BB45" s="25" t="s">
        <v>756</v>
      </c>
      <c r="BC45" s="25" t="s">
        <v>736</v>
      </c>
      <c r="BD45" s="25" t="s">
        <v>113</v>
      </c>
      <c r="BF45" s="23" t="s">
        <v>751</v>
      </c>
      <c r="BG45" s="25" t="s">
        <v>324</v>
      </c>
      <c r="BH45" s="25">
        <f>COUNTIFS(Database!N$2:N$783,$BF$2,Database!W$2:W$783,BG45,Database!Y$2:Y$783,"YES")</f>
        <v>0</v>
      </c>
      <c r="BI45" s="36" t="s">
        <v>708</v>
      </c>
      <c r="BJ45" s="25" t="s">
        <v>756</v>
      </c>
      <c r="BK45" s="25" t="s">
        <v>738</v>
      </c>
      <c r="BL45" s="25" t="s">
        <v>113</v>
      </c>
      <c r="BN45" s="23" t="s">
        <v>751</v>
      </c>
      <c r="BO45" s="25" t="s">
        <v>324</v>
      </c>
      <c r="BP45" s="25">
        <f>COUNTIFS(Database!N$2:N$783,$BN$2,Database!W$2:W$783,BO45,Database!Y$2:Y$783,"YES")</f>
        <v>0</v>
      </c>
      <c r="BQ45" s="36" t="s">
        <v>708</v>
      </c>
      <c r="BR45" s="25" t="s">
        <v>756</v>
      </c>
      <c r="BS45" s="25" t="s">
        <v>739</v>
      </c>
      <c r="BT45" s="25" t="s">
        <v>113</v>
      </c>
      <c r="BV45" s="23" t="s">
        <v>751</v>
      </c>
      <c r="BW45" s="25" t="s">
        <v>324</v>
      </c>
      <c r="BX45" s="25">
        <f>COUNTIFS(Database!N$2:N$783,$BV$2,Database!W$2:W$783,BW45,Database!Y$2:Y$783,"YES")</f>
        <v>0</v>
      </c>
      <c r="BY45" s="36" t="s">
        <v>708</v>
      </c>
      <c r="BZ45" s="25" t="s">
        <v>756</v>
      </c>
      <c r="CA45" s="25" t="s">
        <v>740</v>
      </c>
      <c r="CB45" s="25" t="s">
        <v>113</v>
      </c>
      <c r="CD45" s="23" t="s">
        <v>751</v>
      </c>
      <c r="CE45" s="25" t="s">
        <v>324</v>
      </c>
      <c r="CF45" s="58">
        <f>Exposure_Path_analytics!D45</f>
        <v>3</v>
      </c>
      <c r="CG45" s="46">
        <f t="shared" si="0"/>
        <v>3</v>
      </c>
    </row>
    <row r="46" spans="2:150">
      <c r="B46" s="23" t="s">
        <v>751</v>
      </c>
      <c r="C46" s="25" t="s">
        <v>272</v>
      </c>
      <c r="D46" s="25">
        <f>COUNTIFS(Database!N$2:N$783,$B$2,Database!W$2:W$783,C46,Database!Y$2:Y$783,"YES")</f>
        <v>3</v>
      </c>
      <c r="E46" s="25" t="s">
        <v>708</v>
      </c>
      <c r="F46" s="25" t="s">
        <v>755</v>
      </c>
      <c r="G46" s="25" t="s">
        <v>730</v>
      </c>
      <c r="H46" s="25" t="s">
        <v>113</v>
      </c>
      <c r="J46" s="23" t="s">
        <v>751</v>
      </c>
      <c r="K46" s="25" t="s">
        <v>272</v>
      </c>
      <c r="L46" s="25">
        <f>COUNTIFS(Database!N$2:N$783,$J$2,Database!W$2:W$783,K46,Database!Y$2:Y$783,"YES")</f>
        <v>0</v>
      </c>
      <c r="M46" s="25" t="s">
        <v>708</v>
      </c>
      <c r="N46" s="25" t="s">
        <v>755</v>
      </c>
      <c r="O46" s="25" t="s">
        <v>732</v>
      </c>
      <c r="P46" s="25" t="s">
        <v>113</v>
      </c>
      <c r="R46" s="23" t="s">
        <v>751</v>
      </c>
      <c r="S46" s="25" t="s">
        <v>272</v>
      </c>
      <c r="T46" s="25">
        <f>COUNTIFS(Database!N$2:N$783,$R$2,Database!W$2:W$783,S46,Database!Y$2:Y$783,"YES")</f>
        <v>2</v>
      </c>
      <c r="U46" s="25" t="s">
        <v>708</v>
      </c>
      <c r="V46" s="25" t="s">
        <v>755</v>
      </c>
      <c r="W46" s="25" t="s">
        <v>733</v>
      </c>
      <c r="X46" s="25" t="s">
        <v>113</v>
      </c>
      <c r="Z46" s="23" t="s">
        <v>751</v>
      </c>
      <c r="AA46" s="25" t="s">
        <v>272</v>
      </c>
      <c r="AB46" s="25">
        <f>COUNTIFS(Database!N$2:N$783,$Z$2,Database!W$2:W$783,AA46,Database!Y$2:Y$783,"YES")</f>
        <v>0</v>
      </c>
      <c r="AC46" s="25" t="s">
        <v>708</v>
      </c>
      <c r="AD46" s="25" t="s">
        <v>755</v>
      </c>
      <c r="AE46" s="25" t="s">
        <v>734</v>
      </c>
      <c r="AF46" s="25" t="s">
        <v>113</v>
      </c>
      <c r="AH46" s="23" t="s">
        <v>751</v>
      </c>
      <c r="AI46" s="25" t="s">
        <v>272</v>
      </c>
      <c r="AJ46" s="25">
        <f>COUNTIFS(Database!N$2:N$783,$AH$2,Database!W$2:W$783,AI46,Database!Y$2:Y$783,"YES")</f>
        <v>0</v>
      </c>
      <c r="AK46" s="25" t="s">
        <v>708</v>
      </c>
      <c r="AL46" s="25" t="s">
        <v>755</v>
      </c>
      <c r="AM46" s="25" t="s">
        <v>735</v>
      </c>
      <c r="AN46" s="25" t="s">
        <v>113</v>
      </c>
      <c r="AP46" s="23" t="s">
        <v>751</v>
      </c>
      <c r="AQ46" s="25" t="s">
        <v>272</v>
      </c>
      <c r="AR46" s="25">
        <f>COUNTIFS(Database!N$2:N$783,$AP$2,Database!W$2:W$783,AQ46,Database!Y$2:Y$783,"YES")</f>
        <v>0</v>
      </c>
      <c r="AS46" s="36" t="s">
        <v>708</v>
      </c>
      <c r="AT46" s="25" t="s">
        <v>755</v>
      </c>
      <c r="AU46" s="25" t="s">
        <v>741</v>
      </c>
      <c r="AV46" s="25" t="s">
        <v>113</v>
      </c>
      <c r="AX46" s="23" t="s">
        <v>751</v>
      </c>
      <c r="AY46" s="25" t="s">
        <v>272</v>
      </c>
      <c r="AZ46" s="25">
        <f>COUNTIFS(Database!N$2:N$783,$AX$2,Database!W$2:W$783,AY46,Database!Y$2:Y$783,"YES")</f>
        <v>0</v>
      </c>
      <c r="BA46" s="25" t="s">
        <v>708</v>
      </c>
      <c r="BB46" s="25" t="s">
        <v>756</v>
      </c>
      <c r="BC46" s="25" t="s">
        <v>736</v>
      </c>
      <c r="BD46" s="25" t="s">
        <v>113</v>
      </c>
      <c r="BF46" s="23" t="s">
        <v>751</v>
      </c>
      <c r="BG46" s="25" t="s">
        <v>272</v>
      </c>
      <c r="BH46" s="25">
        <f>COUNTIFS(Database!N$2:N$783,$BF$2,Database!W$2:W$783,BG46,Database!Y$2:Y$783,"YES")</f>
        <v>0</v>
      </c>
      <c r="BI46" s="36" t="s">
        <v>708</v>
      </c>
      <c r="BJ46" s="25" t="s">
        <v>756</v>
      </c>
      <c r="BK46" s="25" t="s">
        <v>738</v>
      </c>
      <c r="BL46" s="25" t="s">
        <v>113</v>
      </c>
      <c r="BN46" s="23" t="s">
        <v>751</v>
      </c>
      <c r="BO46" s="25" t="s">
        <v>272</v>
      </c>
      <c r="BP46" s="25">
        <f>COUNTIFS(Database!N$2:N$783,$BN$2,Database!W$2:W$783,BO46,Database!Y$2:Y$783,"YES")</f>
        <v>3</v>
      </c>
      <c r="BQ46" s="36" t="s">
        <v>708</v>
      </c>
      <c r="BR46" s="25" t="s">
        <v>756</v>
      </c>
      <c r="BS46" s="25" t="s">
        <v>739</v>
      </c>
      <c r="BT46" s="25" t="s">
        <v>113</v>
      </c>
      <c r="BV46" s="23" t="s">
        <v>751</v>
      </c>
      <c r="BW46" s="25" t="s">
        <v>272</v>
      </c>
      <c r="BX46" s="25">
        <f>COUNTIFS(Database!N$2:N$783,$BV$2,Database!W$2:W$783,BW46,Database!Y$2:Y$783,"YES")</f>
        <v>10</v>
      </c>
      <c r="BY46" s="36" t="s">
        <v>708</v>
      </c>
      <c r="BZ46" s="25" t="s">
        <v>756</v>
      </c>
      <c r="CA46" s="25" t="s">
        <v>740</v>
      </c>
      <c r="CB46" s="25" t="s">
        <v>113</v>
      </c>
      <c r="CD46" s="23" t="s">
        <v>751</v>
      </c>
      <c r="CE46" s="25" t="s">
        <v>272</v>
      </c>
      <c r="CF46" s="58">
        <f>Exposure_Path_analytics!D46</f>
        <v>18</v>
      </c>
      <c r="CG46" s="46">
        <f t="shared" si="0"/>
        <v>18</v>
      </c>
    </row>
    <row r="47" spans="2:150">
      <c r="B47" s="23" t="s">
        <v>751</v>
      </c>
      <c r="C47" s="25" t="s">
        <v>325</v>
      </c>
      <c r="D47" s="25">
        <f>COUNTIFS(Database!N$2:N$783,$B$2,Database!W$2:W$783,C47,Database!Y$2:Y$783,"YES")</f>
        <v>0</v>
      </c>
      <c r="E47" s="25" t="s">
        <v>708</v>
      </c>
      <c r="F47" s="25" t="s">
        <v>755</v>
      </c>
      <c r="G47" s="25" t="s">
        <v>730</v>
      </c>
      <c r="H47" s="25" t="s">
        <v>113</v>
      </c>
      <c r="J47" s="23" t="s">
        <v>751</v>
      </c>
      <c r="K47" s="25" t="s">
        <v>325</v>
      </c>
      <c r="L47" s="25">
        <f>COUNTIFS(Database!N$2:N$783,$J$2,Database!W$2:W$783,K47,Database!Y$2:Y$783,"YES")</f>
        <v>0</v>
      </c>
      <c r="M47" s="25" t="s">
        <v>708</v>
      </c>
      <c r="N47" s="25" t="s">
        <v>755</v>
      </c>
      <c r="O47" s="25" t="s">
        <v>732</v>
      </c>
      <c r="P47" s="25" t="s">
        <v>113</v>
      </c>
      <c r="R47" s="23" t="s">
        <v>751</v>
      </c>
      <c r="S47" s="25" t="s">
        <v>325</v>
      </c>
      <c r="T47" s="25">
        <f>COUNTIFS(Database!N$2:N$783,$R$2,Database!W$2:W$783,S47,Database!Y$2:Y$783,"YES")</f>
        <v>10</v>
      </c>
      <c r="U47" s="25" t="s">
        <v>708</v>
      </c>
      <c r="V47" s="25" t="s">
        <v>755</v>
      </c>
      <c r="W47" s="25" t="s">
        <v>733</v>
      </c>
      <c r="X47" s="25" t="s">
        <v>113</v>
      </c>
      <c r="Z47" s="23" t="s">
        <v>751</v>
      </c>
      <c r="AA47" s="25" t="s">
        <v>325</v>
      </c>
      <c r="AB47" s="25">
        <f>COUNTIFS(Database!N$2:N$783,$Z$2,Database!W$2:W$783,AA47,Database!Y$2:Y$783,"YES")</f>
        <v>3</v>
      </c>
      <c r="AC47" s="25" t="s">
        <v>708</v>
      </c>
      <c r="AD47" s="25" t="s">
        <v>755</v>
      </c>
      <c r="AE47" s="25" t="s">
        <v>734</v>
      </c>
      <c r="AF47" s="25" t="s">
        <v>113</v>
      </c>
      <c r="AH47" s="23" t="s">
        <v>751</v>
      </c>
      <c r="AI47" s="25" t="s">
        <v>325</v>
      </c>
      <c r="AJ47" s="25">
        <f>COUNTIFS(Database!N$2:N$783,$AH$2,Database!W$2:W$783,AI47,Database!Y$2:Y$783,"YES")</f>
        <v>3</v>
      </c>
      <c r="AK47" s="25" t="s">
        <v>708</v>
      </c>
      <c r="AL47" s="25" t="s">
        <v>755</v>
      </c>
      <c r="AM47" s="25" t="s">
        <v>735</v>
      </c>
      <c r="AN47" s="25" t="s">
        <v>113</v>
      </c>
      <c r="AP47" s="23" t="s">
        <v>751</v>
      </c>
      <c r="AQ47" s="25" t="s">
        <v>325</v>
      </c>
      <c r="AR47" s="25">
        <f>COUNTIFS(Database!N$2:N$783,$AP$2,Database!W$2:W$783,AQ47,Database!Y$2:Y$783,"YES")</f>
        <v>3</v>
      </c>
      <c r="AS47" s="36" t="s">
        <v>708</v>
      </c>
      <c r="AT47" s="25" t="s">
        <v>755</v>
      </c>
      <c r="AU47" s="25" t="s">
        <v>741</v>
      </c>
      <c r="AV47" s="25" t="s">
        <v>113</v>
      </c>
      <c r="AX47" s="23" t="s">
        <v>751</v>
      </c>
      <c r="AY47" s="25" t="s">
        <v>325</v>
      </c>
      <c r="AZ47" s="25">
        <f>COUNTIFS(Database!N$2:N$783,$AX$2,Database!W$2:W$783,AY47,Database!Y$2:Y$783,"YES")</f>
        <v>0</v>
      </c>
      <c r="BA47" s="25" t="s">
        <v>708</v>
      </c>
      <c r="BB47" s="25" t="s">
        <v>756</v>
      </c>
      <c r="BC47" s="25" t="s">
        <v>736</v>
      </c>
      <c r="BD47" s="25" t="s">
        <v>113</v>
      </c>
      <c r="BF47" s="23" t="s">
        <v>751</v>
      </c>
      <c r="BG47" s="25" t="s">
        <v>325</v>
      </c>
      <c r="BH47" s="25">
        <f>COUNTIFS(Database!N$2:N$783,$BF$2,Database!W$2:W$783,BG47,Database!Y$2:Y$783,"YES")</f>
        <v>0</v>
      </c>
      <c r="BI47" s="36" t="s">
        <v>708</v>
      </c>
      <c r="BJ47" s="25" t="s">
        <v>756</v>
      </c>
      <c r="BK47" s="25" t="s">
        <v>738</v>
      </c>
      <c r="BL47" s="25" t="s">
        <v>113</v>
      </c>
      <c r="BN47" s="23" t="s">
        <v>751</v>
      </c>
      <c r="BO47" s="25" t="s">
        <v>325</v>
      </c>
      <c r="BP47" s="25">
        <f>COUNTIFS(Database!N$2:N$783,$BN$2,Database!W$2:W$783,BO47,Database!Y$2:Y$783,"YES")</f>
        <v>2</v>
      </c>
      <c r="BQ47" s="36" t="s">
        <v>708</v>
      </c>
      <c r="BR47" s="25" t="s">
        <v>756</v>
      </c>
      <c r="BS47" s="25" t="s">
        <v>739</v>
      </c>
      <c r="BT47" s="25" t="s">
        <v>113</v>
      </c>
      <c r="BV47" s="23" t="s">
        <v>751</v>
      </c>
      <c r="BW47" s="25" t="s">
        <v>325</v>
      </c>
      <c r="BX47" s="25">
        <f>COUNTIFS(Database!N$2:N$783,$BV$2,Database!W$2:W$783,BW47,Database!Y$2:Y$783,"YES")</f>
        <v>0</v>
      </c>
      <c r="BY47" s="36" t="s">
        <v>708</v>
      </c>
      <c r="BZ47" s="25" t="s">
        <v>756</v>
      </c>
      <c r="CA47" s="25" t="s">
        <v>740</v>
      </c>
      <c r="CB47" s="25" t="s">
        <v>113</v>
      </c>
      <c r="CD47" s="23" t="s">
        <v>751</v>
      </c>
      <c r="CE47" s="25" t="s">
        <v>325</v>
      </c>
      <c r="CF47" s="58">
        <f>Exposure_Path_analytics!D47</f>
        <v>21</v>
      </c>
      <c r="CG47" s="46">
        <f t="shared" si="0"/>
        <v>21</v>
      </c>
    </row>
    <row r="48" spans="2:150">
      <c r="B48" s="23" t="s">
        <v>751</v>
      </c>
      <c r="C48" s="25" t="s">
        <v>273</v>
      </c>
      <c r="D48" s="25">
        <f>COUNTIFS(Database!N$2:N$783,$B$2,Database!W$2:W$783,C48,Database!Y$2:Y$783,"YES")</f>
        <v>0</v>
      </c>
      <c r="E48" s="25" t="s">
        <v>708</v>
      </c>
      <c r="F48" s="25" t="s">
        <v>755</v>
      </c>
      <c r="G48" s="25" t="s">
        <v>730</v>
      </c>
      <c r="H48" s="25" t="s">
        <v>113</v>
      </c>
      <c r="J48" s="23" t="s">
        <v>751</v>
      </c>
      <c r="K48" s="25" t="s">
        <v>273</v>
      </c>
      <c r="L48" s="25">
        <f>COUNTIFS(Database!N$2:N$783,$J$2,Database!W$2:W$783,K48,Database!Y$2:Y$783,"YES")</f>
        <v>0</v>
      </c>
      <c r="M48" s="25" t="s">
        <v>708</v>
      </c>
      <c r="N48" s="25" t="s">
        <v>755</v>
      </c>
      <c r="O48" s="25" t="s">
        <v>732</v>
      </c>
      <c r="P48" s="25" t="s">
        <v>113</v>
      </c>
      <c r="R48" s="23" t="s">
        <v>751</v>
      </c>
      <c r="S48" s="25" t="s">
        <v>273</v>
      </c>
      <c r="T48" s="25">
        <f>COUNTIFS(Database!N$2:N$783,$R$2,Database!W$2:W$783,S48,Database!Y$2:Y$783,"YES")</f>
        <v>1</v>
      </c>
      <c r="U48" s="25" t="s">
        <v>708</v>
      </c>
      <c r="V48" s="25" t="s">
        <v>755</v>
      </c>
      <c r="W48" s="25" t="s">
        <v>733</v>
      </c>
      <c r="X48" s="25" t="s">
        <v>113</v>
      </c>
      <c r="Z48" s="23" t="s">
        <v>751</v>
      </c>
      <c r="AA48" s="25" t="s">
        <v>273</v>
      </c>
      <c r="AB48" s="25">
        <f>COUNTIFS(Database!N$2:N$783,$Z$2,Database!W$2:W$783,AA48,Database!Y$2:Y$783,"YES")</f>
        <v>0</v>
      </c>
      <c r="AC48" s="25" t="s">
        <v>708</v>
      </c>
      <c r="AD48" s="25" t="s">
        <v>755</v>
      </c>
      <c r="AE48" s="25" t="s">
        <v>734</v>
      </c>
      <c r="AF48" s="25" t="s">
        <v>113</v>
      </c>
      <c r="AH48" s="23" t="s">
        <v>751</v>
      </c>
      <c r="AI48" s="25" t="s">
        <v>273</v>
      </c>
      <c r="AJ48" s="25">
        <f>COUNTIFS(Database!N$2:N$783,$AH$2,Database!W$2:W$783,AI48,Database!Y$2:Y$783,"YES")</f>
        <v>0</v>
      </c>
      <c r="AK48" s="25" t="s">
        <v>708</v>
      </c>
      <c r="AL48" s="25" t="s">
        <v>755</v>
      </c>
      <c r="AM48" s="25" t="s">
        <v>735</v>
      </c>
      <c r="AN48" s="25" t="s">
        <v>113</v>
      </c>
      <c r="AP48" s="23" t="s">
        <v>751</v>
      </c>
      <c r="AQ48" s="25" t="s">
        <v>273</v>
      </c>
      <c r="AR48" s="25">
        <f>COUNTIFS(Database!N$2:N$783,$AP$2,Database!W$2:W$783,AQ48,Database!Y$2:Y$783,"YES")</f>
        <v>0</v>
      </c>
      <c r="AS48" s="36" t="s">
        <v>708</v>
      </c>
      <c r="AT48" s="25" t="s">
        <v>755</v>
      </c>
      <c r="AU48" s="25" t="s">
        <v>741</v>
      </c>
      <c r="AV48" s="25" t="s">
        <v>113</v>
      </c>
      <c r="AX48" s="23" t="s">
        <v>751</v>
      </c>
      <c r="AY48" s="25" t="s">
        <v>273</v>
      </c>
      <c r="AZ48" s="25">
        <f>COUNTIFS(Database!N$2:N$783,$AX$2,Database!W$2:W$783,AY48,Database!Y$2:Y$783,"YES")</f>
        <v>0</v>
      </c>
      <c r="BA48" s="25" t="s">
        <v>708</v>
      </c>
      <c r="BB48" s="25" t="s">
        <v>756</v>
      </c>
      <c r="BC48" s="25" t="s">
        <v>736</v>
      </c>
      <c r="BD48" s="25" t="s">
        <v>113</v>
      </c>
      <c r="BF48" s="23" t="s">
        <v>751</v>
      </c>
      <c r="BG48" s="25" t="s">
        <v>273</v>
      </c>
      <c r="BH48" s="25">
        <f>COUNTIFS(Database!N$2:N$783,$BF$2,Database!W$2:W$783,BG48,Database!Y$2:Y$783,"YES")</f>
        <v>0</v>
      </c>
      <c r="BI48" s="36" t="s">
        <v>708</v>
      </c>
      <c r="BJ48" s="25" t="s">
        <v>756</v>
      </c>
      <c r="BK48" s="25" t="s">
        <v>738</v>
      </c>
      <c r="BL48" s="25" t="s">
        <v>113</v>
      </c>
      <c r="BN48" s="23" t="s">
        <v>751</v>
      </c>
      <c r="BO48" s="25" t="s">
        <v>273</v>
      </c>
      <c r="BP48" s="25">
        <f>COUNTIFS(Database!N$2:N$783,$BN$2,Database!W$2:W$783,BO48,Database!Y$2:Y$783,"YES")</f>
        <v>1</v>
      </c>
      <c r="BQ48" s="36" t="s">
        <v>708</v>
      </c>
      <c r="BR48" s="25" t="s">
        <v>756</v>
      </c>
      <c r="BS48" s="25" t="s">
        <v>739</v>
      </c>
      <c r="BT48" s="25" t="s">
        <v>113</v>
      </c>
      <c r="BV48" s="23" t="s">
        <v>751</v>
      </c>
      <c r="BW48" s="25" t="s">
        <v>273</v>
      </c>
      <c r="BX48" s="25">
        <f>COUNTIFS(Database!N$2:N$783,$BV$2,Database!W$2:W$783,BW48,Database!Y$2:Y$783,"YES")</f>
        <v>0</v>
      </c>
      <c r="BY48" s="36" t="s">
        <v>708</v>
      </c>
      <c r="BZ48" s="25" t="s">
        <v>756</v>
      </c>
      <c r="CA48" s="25" t="s">
        <v>740</v>
      </c>
      <c r="CB48" s="25" t="s">
        <v>113</v>
      </c>
      <c r="CD48" s="23" t="s">
        <v>751</v>
      </c>
      <c r="CE48" s="25" t="s">
        <v>273</v>
      </c>
      <c r="CF48" s="58">
        <f>Exposure_Path_analytics!D48</f>
        <v>2</v>
      </c>
      <c r="CG48" s="46">
        <f t="shared" si="0"/>
        <v>2</v>
      </c>
    </row>
    <row r="49" spans="2:85">
      <c r="B49" s="23" t="s">
        <v>751</v>
      </c>
      <c r="C49" s="25" t="s">
        <v>233</v>
      </c>
      <c r="D49" s="25">
        <f>COUNTIFS(Database!N$2:N$783,$B$2,Database!W$2:W$783,C49,Database!Y$2:Y$783,"YES")</f>
        <v>0</v>
      </c>
      <c r="E49" s="25" t="s">
        <v>708</v>
      </c>
      <c r="F49" s="25" t="s">
        <v>755</v>
      </c>
      <c r="G49" s="25" t="s">
        <v>730</v>
      </c>
      <c r="H49" s="25" t="s">
        <v>113</v>
      </c>
      <c r="J49" s="23" t="s">
        <v>751</v>
      </c>
      <c r="K49" s="25" t="s">
        <v>233</v>
      </c>
      <c r="L49" s="25">
        <f>COUNTIFS(Database!N$2:N$783,$J$2,Database!W$2:W$783,K49,Database!Y$2:Y$783,"YES")</f>
        <v>0</v>
      </c>
      <c r="M49" s="25" t="s">
        <v>708</v>
      </c>
      <c r="N49" s="25" t="s">
        <v>755</v>
      </c>
      <c r="O49" s="25" t="s">
        <v>732</v>
      </c>
      <c r="P49" s="25" t="s">
        <v>113</v>
      </c>
      <c r="R49" s="23" t="s">
        <v>751</v>
      </c>
      <c r="S49" s="25" t="s">
        <v>233</v>
      </c>
      <c r="T49" s="25">
        <f>COUNTIFS(Database!N$2:N$783,$R$2,Database!W$2:W$783,S49,Database!Y$2:Y$783,"YES")</f>
        <v>3</v>
      </c>
      <c r="U49" s="25" t="s">
        <v>708</v>
      </c>
      <c r="V49" s="25" t="s">
        <v>755</v>
      </c>
      <c r="W49" s="25" t="s">
        <v>733</v>
      </c>
      <c r="X49" s="25" t="s">
        <v>113</v>
      </c>
      <c r="Z49" s="23" t="s">
        <v>751</v>
      </c>
      <c r="AA49" s="25" t="s">
        <v>233</v>
      </c>
      <c r="AB49" s="25">
        <f>COUNTIFS(Database!N$2:N$783,$Z$2,Database!W$2:W$783,AA49,Database!Y$2:Y$783,"YES")</f>
        <v>0</v>
      </c>
      <c r="AC49" s="25" t="s">
        <v>708</v>
      </c>
      <c r="AD49" s="25" t="s">
        <v>755</v>
      </c>
      <c r="AE49" s="25" t="s">
        <v>734</v>
      </c>
      <c r="AF49" s="25" t="s">
        <v>113</v>
      </c>
      <c r="AH49" s="23" t="s">
        <v>751</v>
      </c>
      <c r="AI49" s="25" t="s">
        <v>233</v>
      </c>
      <c r="AJ49" s="25">
        <f>COUNTIFS(Database!N$2:N$783,$AH$2,Database!W$2:W$783,AI49,Database!Y$2:Y$783,"YES")</f>
        <v>0</v>
      </c>
      <c r="AK49" s="25" t="s">
        <v>708</v>
      </c>
      <c r="AL49" s="25" t="s">
        <v>755</v>
      </c>
      <c r="AM49" s="25" t="s">
        <v>735</v>
      </c>
      <c r="AN49" s="25" t="s">
        <v>113</v>
      </c>
      <c r="AP49" s="23" t="s">
        <v>751</v>
      </c>
      <c r="AQ49" s="25" t="s">
        <v>233</v>
      </c>
      <c r="AR49" s="25">
        <f>COUNTIFS(Database!N$2:N$783,$AP$2,Database!W$2:W$783,AQ49,Database!Y$2:Y$783,"YES")</f>
        <v>0</v>
      </c>
      <c r="AS49" s="36" t="s">
        <v>708</v>
      </c>
      <c r="AT49" s="25" t="s">
        <v>755</v>
      </c>
      <c r="AU49" s="25" t="s">
        <v>741</v>
      </c>
      <c r="AV49" s="25" t="s">
        <v>113</v>
      </c>
      <c r="AX49" s="23" t="s">
        <v>751</v>
      </c>
      <c r="AY49" s="25" t="s">
        <v>233</v>
      </c>
      <c r="AZ49" s="25">
        <f>COUNTIFS(Database!N$2:N$783,$AX$2,Database!W$2:W$783,AY49,Database!Y$2:Y$783,"YES")</f>
        <v>0</v>
      </c>
      <c r="BA49" s="25" t="s">
        <v>708</v>
      </c>
      <c r="BB49" s="25" t="s">
        <v>756</v>
      </c>
      <c r="BC49" s="25" t="s">
        <v>736</v>
      </c>
      <c r="BD49" s="25" t="s">
        <v>113</v>
      </c>
      <c r="BF49" s="23" t="s">
        <v>751</v>
      </c>
      <c r="BG49" s="25" t="s">
        <v>233</v>
      </c>
      <c r="BH49" s="25">
        <f>COUNTIFS(Database!N$2:N$783,$BF$2,Database!W$2:W$783,BG49,Database!Y$2:Y$783,"YES")</f>
        <v>0</v>
      </c>
      <c r="BI49" s="36" t="s">
        <v>708</v>
      </c>
      <c r="BJ49" s="25" t="s">
        <v>756</v>
      </c>
      <c r="BK49" s="25" t="s">
        <v>738</v>
      </c>
      <c r="BL49" s="25" t="s">
        <v>113</v>
      </c>
      <c r="BN49" s="23" t="s">
        <v>751</v>
      </c>
      <c r="BO49" s="25" t="s">
        <v>233</v>
      </c>
      <c r="BP49" s="25">
        <f>COUNTIFS(Database!N$2:N$783,$BN$2,Database!W$2:W$783,BO49,Database!Y$2:Y$783,"YES")</f>
        <v>0</v>
      </c>
      <c r="BQ49" s="36" t="s">
        <v>708</v>
      </c>
      <c r="BR49" s="25" t="s">
        <v>756</v>
      </c>
      <c r="BS49" s="25" t="s">
        <v>739</v>
      </c>
      <c r="BT49" s="25" t="s">
        <v>113</v>
      </c>
      <c r="BV49" s="23" t="s">
        <v>751</v>
      </c>
      <c r="BW49" s="25" t="s">
        <v>233</v>
      </c>
      <c r="BX49" s="25">
        <f>COUNTIFS(Database!N$2:N$783,$BV$2,Database!W$2:W$783,BW49,Database!Y$2:Y$783,"YES")</f>
        <v>0</v>
      </c>
      <c r="BY49" s="36" t="s">
        <v>708</v>
      </c>
      <c r="BZ49" s="25" t="s">
        <v>756</v>
      </c>
      <c r="CA49" s="25" t="s">
        <v>740</v>
      </c>
      <c r="CB49" s="25" t="s">
        <v>113</v>
      </c>
      <c r="CD49" s="23" t="s">
        <v>751</v>
      </c>
      <c r="CE49" s="25" t="s">
        <v>233</v>
      </c>
      <c r="CF49" s="58">
        <f>Exposure_Path_analytics!D49</f>
        <v>3</v>
      </c>
      <c r="CG49" s="46">
        <f t="shared" si="0"/>
        <v>3</v>
      </c>
    </row>
    <row r="50" spans="2:85">
      <c r="B50" s="24" t="s">
        <v>752</v>
      </c>
      <c r="C50" s="24" t="s">
        <v>326</v>
      </c>
      <c r="D50" s="24">
        <f>COUNTIFS(Database!N$2:N$783,$B$2,Database!W$2:W$783,C50,Database!Y$2:Y$783,"YES")</f>
        <v>0</v>
      </c>
      <c r="E50" s="24" t="s">
        <v>708</v>
      </c>
      <c r="F50" s="24" t="s">
        <v>755</v>
      </c>
      <c r="G50" s="24" t="s">
        <v>730</v>
      </c>
      <c r="H50" s="24" t="s">
        <v>113</v>
      </c>
      <c r="J50" s="24" t="s">
        <v>752</v>
      </c>
      <c r="K50" s="24" t="s">
        <v>326</v>
      </c>
      <c r="L50" s="24">
        <f>COUNTIFS(Database!N$2:N$783,$J$2,Database!W$2:W$783,K50,Database!Y$2:Y$783,"YES")</f>
        <v>0</v>
      </c>
      <c r="M50" s="24" t="s">
        <v>708</v>
      </c>
      <c r="N50" s="24" t="s">
        <v>755</v>
      </c>
      <c r="O50" s="24" t="s">
        <v>732</v>
      </c>
      <c r="P50" s="24" t="s">
        <v>113</v>
      </c>
      <c r="R50" s="24" t="s">
        <v>752</v>
      </c>
      <c r="S50" s="24" t="s">
        <v>326</v>
      </c>
      <c r="T50" s="24">
        <f>COUNTIFS(Database!N$2:N$783,$R$2,Database!W$2:W$783,S50,Database!Y$2:Y$783,"YES")</f>
        <v>0</v>
      </c>
      <c r="U50" s="24" t="s">
        <v>708</v>
      </c>
      <c r="V50" s="24" t="s">
        <v>755</v>
      </c>
      <c r="W50" s="24" t="s">
        <v>733</v>
      </c>
      <c r="X50" s="24" t="s">
        <v>113</v>
      </c>
      <c r="Z50" s="24" t="s">
        <v>752</v>
      </c>
      <c r="AA50" s="24" t="s">
        <v>326</v>
      </c>
      <c r="AB50" s="24">
        <f>COUNTIFS(Database!N$2:N$783,$Z$2,Database!W$2:W$783,AA50,Database!Y$2:Y$783,"YES")</f>
        <v>0</v>
      </c>
      <c r="AC50" s="24" t="s">
        <v>708</v>
      </c>
      <c r="AD50" s="24" t="s">
        <v>755</v>
      </c>
      <c r="AE50" s="24" t="s">
        <v>734</v>
      </c>
      <c r="AF50" s="24" t="s">
        <v>113</v>
      </c>
      <c r="AH50" s="24" t="s">
        <v>752</v>
      </c>
      <c r="AI50" s="24" t="s">
        <v>326</v>
      </c>
      <c r="AJ50" s="24">
        <f>COUNTIFS(Database!N$2:N$783,$AH$2,Database!W$2:W$783,AI50,Database!Y$2:Y$783,"YES")</f>
        <v>0</v>
      </c>
      <c r="AK50" s="24" t="s">
        <v>708</v>
      </c>
      <c r="AL50" s="24" t="s">
        <v>755</v>
      </c>
      <c r="AM50" s="24" t="s">
        <v>735</v>
      </c>
      <c r="AN50" s="24" t="s">
        <v>113</v>
      </c>
      <c r="AP50" s="24" t="s">
        <v>752</v>
      </c>
      <c r="AQ50" s="24" t="s">
        <v>326</v>
      </c>
      <c r="AR50" s="24">
        <f>COUNTIFS(Database!N$2:N$783,$AP$2,Database!W$2:W$783,AQ50,Database!Y$2:Y$783,"YES")</f>
        <v>0</v>
      </c>
      <c r="AS50" s="28" t="s">
        <v>708</v>
      </c>
      <c r="AT50" s="24" t="s">
        <v>755</v>
      </c>
      <c r="AU50" s="24" t="s">
        <v>741</v>
      </c>
      <c r="AV50" s="24" t="s">
        <v>113</v>
      </c>
      <c r="AX50" s="24" t="s">
        <v>752</v>
      </c>
      <c r="AY50" s="24" t="s">
        <v>326</v>
      </c>
      <c r="AZ50" s="24">
        <f>COUNTIFS(Database!N$2:N$783,$AX$2,Database!W$2:W$783,AY50,Database!Y$2:Y$783,"YES")</f>
        <v>1</v>
      </c>
      <c r="BA50" s="24" t="s">
        <v>708</v>
      </c>
      <c r="BB50" s="24" t="s">
        <v>756</v>
      </c>
      <c r="BC50" s="24" t="s">
        <v>736</v>
      </c>
      <c r="BD50" s="24" t="s">
        <v>113</v>
      </c>
      <c r="BF50" s="24" t="s">
        <v>752</v>
      </c>
      <c r="BG50" s="24" t="s">
        <v>326</v>
      </c>
      <c r="BH50" s="24">
        <f>COUNTIFS(Database!N$2:N$783,$BF$2,Database!W$2:W$783,BG50,Database!Y$2:Y$783,"YES")</f>
        <v>0</v>
      </c>
      <c r="BI50" s="28" t="s">
        <v>708</v>
      </c>
      <c r="BJ50" s="24" t="s">
        <v>756</v>
      </c>
      <c r="BK50" s="24" t="s">
        <v>738</v>
      </c>
      <c r="BL50" s="24" t="s">
        <v>113</v>
      </c>
      <c r="BN50" s="24" t="s">
        <v>752</v>
      </c>
      <c r="BO50" s="24" t="s">
        <v>326</v>
      </c>
      <c r="BP50" s="24">
        <f>COUNTIFS(Database!N$2:N$783,$BN$2,Database!W$2:W$783,BO50,Database!Y$2:Y$783,"YES")</f>
        <v>0</v>
      </c>
      <c r="BQ50" s="28" t="s">
        <v>708</v>
      </c>
      <c r="BR50" s="24" t="s">
        <v>756</v>
      </c>
      <c r="BS50" s="24" t="s">
        <v>739</v>
      </c>
      <c r="BT50" s="24" t="s">
        <v>113</v>
      </c>
      <c r="BV50" s="24" t="s">
        <v>752</v>
      </c>
      <c r="BW50" s="24" t="s">
        <v>326</v>
      </c>
      <c r="BX50" s="24">
        <f>COUNTIFS(Database!N$2:N$783,$BV$2,Database!W$2:W$783,BW50,Database!Y$2:Y$783,"YES")</f>
        <v>0</v>
      </c>
      <c r="BY50" s="28" t="s">
        <v>708</v>
      </c>
      <c r="BZ50" s="24" t="s">
        <v>756</v>
      </c>
      <c r="CA50" s="24" t="s">
        <v>740</v>
      </c>
      <c r="CB50" s="24" t="s">
        <v>113</v>
      </c>
      <c r="CD50" s="24" t="s">
        <v>752</v>
      </c>
      <c r="CE50" s="24" t="s">
        <v>326</v>
      </c>
      <c r="CF50" s="47">
        <f>Exposure_Path_analytics!D50</f>
        <v>1</v>
      </c>
      <c r="CG50" s="45">
        <f t="shared" si="0"/>
        <v>1</v>
      </c>
    </row>
    <row r="51" spans="2:85">
      <c r="B51" s="24" t="s">
        <v>752</v>
      </c>
      <c r="C51" s="24" t="s">
        <v>327</v>
      </c>
      <c r="D51" s="24">
        <f>COUNTIFS(Database!N$2:N$783,$B$2,Database!W$2:W$783,C51,Database!Y$2:Y$783,"YES")</f>
        <v>0</v>
      </c>
      <c r="E51" s="24" t="s">
        <v>708</v>
      </c>
      <c r="F51" s="24" t="s">
        <v>755</v>
      </c>
      <c r="G51" s="24" t="s">
        <v>730</v>
      </c>
      <c r="H51" s="24" t="s">
        <v>113</v>
      </c>
      <c r="J51" s="24" t="s">
        <v>752</v>
      </c>
      <c r="K51" s="24" t="s">
        <v>327</v>
      </c>
      <c r="L51" s="24">
        <f>COUNTIFS(Database!N$2:N$783,$J$2,Database!W$2:W$783,K51,Database!Y$2:Y$783,"YES")</f>
        <v>0</v>
      </c>
      <c r="M51" s="24" t="s">
        <v>708</v>
      </c>
      <c r="N51" s="24" t="s">
        <v>755</v>
      </c>
      <c r="O51" s="24" t="s">
        <v>732</v>
      </c>
      <c r="P51" s="24" t="s">
        <v>113</v>
      </c>
      <c r="R51" s="24" t="s">
        <v>752</v>
      </c>
      <c r="S51" s="24" t="s">
        <v>327</v>
      </c>
      <c r="T51" s="24">
        <f>COUNTIFS(Database!N$2:N$783,$R$2,Database!W$2:W$783,S51,Database!Y$2:Y$783,"YES")</f>
        <v>0</v>
      </c>
      <c r="U51" s="24" t="s">
        <v>708</v>
      </c>
      <c r="V51" s="24" t="s">
        <v>755</v>
      </c>
      <c r="W51" s="24" t="s">
        <v>733</v>
      </c>
      <c r="X51" s="24" t="s">
        <v>113</v>
      </c>
      <c r="Z51" s="24" t="s">
        <v>752</v>
      </c>
      <c r="AA51" s="24" t="s">
        <v>327</v>
      </c>
      <c r="AB51" s="24">
        <f>COUNTIFS(Database!N$2:N$783,$Z$2,Database!W$2:W$783,AA51,Database!Y$2:Y$783,"YES")</f>
        <v>0</v>
      </c>
      <c r="AC51" s="24" t="s">
        <v>708</v>
      </c>
      <c r="AD51" s="24" t="s">
        <v>755</v>
      </c>
      <c r="AE51" s="24" t="s">
        <v>734</v>
      </c>
      <c r="AF51" s="24" t="s">
        <v>113</v>
      </c>
      <c r="AH51" s="24" t="s">
        <v>752</v>
      </c>
      <c r="AI51" s="24" t="s">
        <v>327</v>
      </c>
      <c r="AJ51" s="24">
        <f>COUNTIFS(Database!N$2:N$783,$AH$2,Database!W$2:W$783,AI51,Database!Y$2:Y$783,"YES")</f>
        <v>3</v>
      </c>
      <c r="AK51" s="24" t="s">
        <v>708</v>
      </c>
      <c r="AL51" s="24" t="s">
        <v>755</v>
      </c>
      <c r="AM51" s="24" t="s">
        <v>735</v>
      </c>
      <c r="AN51" s="24" t="s">
        <v>113</v>
      </c>
      <c r="AP51" s="24" t="s">
        <v>752</v>
      </c>
      <c r="AQ51" s="24" t="s">
        <v>327</v>
      </c>
      <c r="AR51" s="24">
        <f>COUNTIFS(Database!N$2:N$783,$AP$2,Database!W$2:W$783,AQ51,Database!Y$2:Y$783,"YES")</f>
        <v>0</v>
      </c>
      <c r="AS51" s="28" t="s">
        <v>708</v>
      </c>
      <c r="AT51" s="24" t="s">
        <v>755</v>
      </c>
      <c r="AU51" s="24" t="s">
        <v>741</v>
      </c>
      <c r="AV51" s="24" t="s">
        <v>113</v>
      </c>
      <c r="AX51" s="24" t="s">
        <v>752</v>
      </c>
      <c r="AY51" s="24" t="s">
        <v>327</v>
      </c>
      <c r="AZ51" s="24">
        <f>COUNTIFS(Database!N$2:N$783,$AX$2,Database!W$2:W$783,AY51,Database!Y$2:Y$783,"YES")</f>
        <v>0</v>
      </c>
      <c r="BA51" s="24" t="s">
        <v>708</v>
      </c>
      <c r="BB51" s="24" t="s">
        <v>756</v>
      </c>
      <c r="BC51" s="24" t="s">
        <v>736</v>
      </c>
      <c r="BD51" s="24" t="s">
        <v>113</v>
      </c>
      <c r="BF51" s="24" t="s">
        <v>752</v>
      </c>
      <c r="BG51" s="24" t="s">
        <v>327</v>
      </c>
      <c r="BH51" s="24">
        <f>COUNTIFS(Database!N$2:N$783,$BF$2,Database!W$2:W$783,BG51,Database!Y$2:Y$783,"YES")</f>
        <v>0</v>
      </c>
      <c r="BI51" s="28" t="s">
        <v>708</v>
      </c>
      <c r="BJ51" s="24" t="s">
        <v>756</v>
      </c>
      <c r="BK51" s="24" t="s">
        <v>738</v>
      </c>
      <c r="BL51" s="24" t="s">
        <v>113</v>
      </c>
      <c r="BN51" s="24" t="s">
        <v>752</v>
      </c>
      <c r="BO51" s="24" t="s">
        <v>327</v>
      </c>
      <c r="BP51" s="24">
        <f>COUNTIFS(Database!N$2:N$783,$BN$2,Database!W$2:W$783,BO51,Database!Y$2:Y$783,"YES")</f>
        <v>0</v>
      </c>
      <c r="BQ51" s="28" t="s">
        <v>708</v>
      </c>
      <c r="BR51" s="24" t="s">
        <v>756</v>
      </c>
      <c r="BS51" s="24" t="s">
        <v>739</v>
      </c>
      <c r="BT51" s="24" t="s">
        <v>113</v>
      </c>
      <c r="BV51" s="24" t="s">
        <v>752</v>
      </c>
      <c r="BW51" s="24" t="s">
        <v>327</v>
      </c>
      <c r="BX51" s="24">
        <f>COUNTIFS(Database!N$2:N$783,$BV$2,Database!W$2:W$783,BW51,Database!Y$2:Y$783,"YES")</f>
        <v>0</v>
      </c>
      <c r="BY51" s="28" t="s">
        <v>708</v>
      </c>
      <c r="BZ51" s="24" t="s">
        <v>756</v>
      </c>
      <c r="CA51" s="24" t="s">
        <v>740</v>
      </c>
      <c r="CB51" s="24" t="s">
        <v>113</v>
      </c>
      <c r="CD51" s="24" t="s">
        <v>752</v>
      </c>
      <c r="CE51" s="24" t="s">
        <v>327</v>
      </c>
      <c r="CF51" s="47">
        <f>Exposure_Path_analytics!D51</f>
        <v>3</v>
      </c>
      <c r="CG51" s="45">
        <f t="shared" si="0"/>
        <v>3</v>
      </c>
    </row>
    <row r="52" spans="2:85">
      <c r="B52" s="24" t="s">
        <v>752</v>
      </c>
      <c r="C52" s="24" t="s">
        <v>328</v>
      </c>
      <c r="D52" s="24">
        <f>COUNTIFS(Database!N$2:N$783,$B$2,Database!W$2:W$783,C52,Database!Y$2:Y$783,"YES")</f>
        <v>0</v>
      </c>
      <c r="E52" s="24" t="s">
        <v>708</v>
      </c>
      <c r="F52" s="24" t="s">
        <v>755</v>
      </c>
      <c r="G52" s="24" t="s">
        <v>730</v>
      </c>
      <c r="H52" s="24" t="s">
        <v>113</v>
      </c>
      <c r="J52" s="24" t="s">
        <v>752</v>
      </c>
      <c r="K52" s="24" t="s">
        <v>328</v>
      </c>
      <c r="L52" s="24">
        <f>COUNTIFS(Database!N$2:N$783,$J$2,Database!W$2:W$783,K52,Database!Y$2:Y$783,"YES")</f>
        <v>0</v>
      </c>
      <c r="M52" s="24" t="s">
        <v>708</v>
      </c>
      <c r="N52" s="24" t="s">
        <v>755</v>
      </c>
      <c r="O52" s="24" t="s">
        <v>732</v>
      </c>
      <c r="P52" s="24" t="s">
        <v>113</v>
      </c>
      <c r="R52" s="24" t="s">
        <v>752</v>
      </c>
      <c r="S52" s="24" t="s">
        <v>328</v>
      </c>
      <c r="T52" s="24">
        <f>COUNTIFS(Database!N$2:N$783,$R$2,Database!W$2:W$783,S52,Database!Y$2:Y$783,"YES")</f>
        <v>1</v>
      </c>
      <c r="U52" s="24" t="s">
        <v>708</v>
      </c>
      <c r="V52" s="24" t="s">
        <v>755</v>
      </c>
      <c r="W52" s="24" t="s">
        <v>733</v>
      </c>
      <c r="X52" s="24" t="s">
        <v>113</v>
      </c>
      <c r="Z52" s="24" t="s">
        <v>752</v>
      </c>
      <c r="AA52" s="24" t="s">
        <v>328</v>
      </c>
      <c r="AB52" s="24">
        <f>COUNTIFS(Database!N$2:N$783,$Z$2,Database!W$2:W$783,AA52,Database!Y$2:Y$783,"YES")</f>
        <v>0</v>
      </c>
      <c r="AC52" s="24" t="s">
        <v>708</v>
      </c>
      <c r="AD52" s="24" t="s">
        <v>755</v>
      </c>
      <c r="AE52" s="24" t="s">
        <v>734</v>
      </c>
      <c r="AF52" s="24" t="s">
        <v>113</v>
      </c>
      <c r="AH52" s="24" t="s">
        <v>752</v>
      </c>
      <c r="AI52" s="24" t="s">
        <v>328</v>
      </c>
      <c r="AJ52" s="24">
        <f>COUNTIFS(Database!N$2:N$783,$AH$2,Database!W$2:W$783,AI52,Database!Y$2:Y$783,"YES")</f>
        <v>0</v>
      </c>
      <c r="AK52" s="24" t="s">
        <v>708</v>
      </c>
      <c r="AL52" s="24" t="s">
        <v>755</v>
      </c>
      <c r="AM52" s="24" t="s">
        <v>735</v>
      </c>
      <c r="AN52" s="24" t="s">
        <v>113</v>
      </c>
      <c r="AP52" s="24" t="s">
        <v>752</v>
      </c>
      <c r="AQ52" s="24" t="s">
        <v>328</v>
      </c>
      <c r="AR52" s="24">
        <f>COUNTIFS(Database!N$2:N$783,$AP$2,Database!W$2:W$783,AQ52,Database!Y$2:Y$783,"YES")</f>
        <v>0</v>
      </c>
      <c r="AS52" s="28" t="s">
        <v>708</v>
      </c>
      <c r="AT52" s="24" t="s">
        <v>755</v>
      </c>
      <c r="AU52" s="24" t="s">
        <v>741</v>
      </c>
      <c r="AV52" s="24" t="s">
        <v>113</v>
      </c>
      <c r="AX52" s="24" t="s">
        <v>752</v>
      </c>
      <c r="AY52" s="24" t="s">
        <v>328</v>
      </c>
      <c r="AZ52" s="24">
        <f>COUNTIFS(Database!N$2:N$783,$AX$2,Database!W$2:W$783,AY52,Database!Y$2:Y$783,"YES")</f>
        <v>0</v>
      </c>
      <c r="BA52" s="24" t="s">
        <v>708</v>
      </c>
      <c r="BB52" s="24" t="s">
        <v>756</v>
      </c>
      <c r="BC52" s="24" t="s">
        <v>736</v>
      </c>
      <c r="BD52" s="24" t="s">
        <v>113</v>
      </c>
      <c r="BF52" s="24" t="s">
        <v>752</v>
      </c>
      <c r="BG52" s="24" t="s">
        <v>328</v>
      </c>
      <c r="BH52" s="24">
        <f>COUNTIFS(Database!N$2:N$783,$BF$2,Database!W$2:W$783,BG52,Database!Y$2:Y$783,"YES")</f>
        <v>0</v>
      </c>
      <c r="BI52" s="28" t="s">
        <v>708</v>
      </c>
      <c r="BJ52" s="24" t="s">
        <v>756</v>
      </c>
      <c r="BK52" s="24" t="s">
        <v>738</v>
      </c>
      <c r="BL52" s="24" t="s">
        <v>113</v>
      </c>
      <c r="BN52" s="24" t="s">
        <v>752</v>
      </c>
      <c r="BO52" s="24" t="s">
        <v>328</v>
      </c>
      <c r="BP52" s="24">
        <f>COUNTIFS(Database!N$2:N$783,$BN$2,Database!W$2:W$783,BO52,Database!Y$2:Y$783,"YES")</f>
        <v>0</v>
      </c>
      <c r="BQ52" s="28" t="s">
        <v>708</v>
      </c>
      <c r="BR52" s="24" t="s">
        <v>756</v>
      </c>
      <c r="BS52" s="24" t="s">
        <v>739</v>
      </c>
      <c r="BT52" s="24" t="s">
        <v>113</v>
      </c>
      <c r="BV52" s="24" t="s">
        <v>752</v>
      </c>
      <c r="BW52" s="24" t="s">
        <v>328</v>
      </c>
      <c r="BX52" s="24">
        <f>COUNTIFS(Database!N$2:N$783,$BV$2,Database!W$2:W$783,BW52,Database!Y$2:Y$783,"YES")</f>
        <v>0</v>
      </c>
      <c r="BY52" s="28" t="s">
        <v>708</v>
      </c>
      <c r="BZ52" s="24" t="s">
        <v>756</v>
      </c>
      <c r="CA52" s="24" t="s">
        <v>740</v>
      </c>
      <c r="CB52" s="24" t="s">
        <v>113</v>
      </c>
      <c r="CD52" s="24" t="s">
        <v>752</v>
      </c>
      <c r="CE52" s="24" t="s">
        <v>328</v>
      </c>
      <c r="CF52" s="47">
        <f>Exposure_Path_analytics!D52</f>
        <v>1</v>
      </c>
      <c r="CG52" s="45">
        <f t="shared" si="0"/>
        <v>1</v>
      </c>
    </row>
    <row r="53" spans="2:85">
      <c r="B53" s="24" t="s">
        <v>752</v>
      </c>
      <c r="C53" s="24" t="s">
        <v>267</v>
      </c>
      <c r="D53" s="24">
        <f>COUNTIFS(Database!N$2:N$783,$B$2,Database!W$2:W$783,C53,Database!Y$2:Y$783,"YES")</f>
        <v>0</v>
      </c>
      <c r="E53" s="24" t="s">
        <v>708</v>
      </c>
      <c r="F53" s="24" t="s">
        <v>755</v>
      </c>
      <c r="G53" s="24" t="s">
        <v>730</v>
      </c>
      <c r="H53" s="24" t="s">
        <v>113</v>
      </c>
      <c r="J53" s="24" t="s">
        <v>752</v>
      </c>
      <c r="K53" s="24" t="s">
        <v>267</v>
      </c>
      <c r="L53" s="24">
        <f>COUNTIFS(Database!N$2:N$783,$J$2,Database!W$2:W$783,K53,Database!Y$2:Y$783,"YES")</f>
        <v>0</v>
      </c>
      <c r="M53" s="24" t="s">
        <v>708</v>
      </c>
      <c r="N53" s="24" t="s">
        <v>755</v>
      </c>
      <c r="O53" s="24" t="s">
        <v>732</v>
      </c>
      <c r="P53" s="24" t="s">
        <v>113</v>
      </c>
      <c r="R53" s="24" t="s">
        <v>752</v>
      </c>
      <c r="S53" s="24" t="s">
        <v>267</v>
      </c>
      <c r="T53" s="24">
        <f>COUNTIFS(Database!N$2:N$783,$R$2,Database!W$2:W$783,S53,Database!Y$2:Y$783,"YES")</f>
        <v>0</v>
      </c>
      <c r="U53" s="24" t="s">
        <v>708</v>
      </c>
      <c r="V53" s="24" t="s">
        <v>755</v>
      </c>
      <c r="W53" s="24" t="s">
        <v>733</v>
      </c>
      <c r="X53" s="24" t="s">
        <v>113</v>
      </c>
      <c r="Z53" s="24" t="s">
        <v>752</v>
      </c>
      <c r="AA53" s="24" t="s">
        <v>267</v>
      </c>
      <c r="AB53" s="24">
        <f>COUNTIFS(Database!N$2:N$783,$Z$2,Database!W$2:W$783,AA53,Database!Y$2:Y$783,"YES")</f>
        <v>0</v>
      </c>
      <c r="AC53" s="24" t="s">
        <v>708</v>
      </c>
      <c r="AD53" s="24" t="s">
        <v>755</v>
      </c>
      <c r="AE53" s="24" t="s">
        <v>734</v>
      </c>
      <c r="AF53" s="24" t="s">
        <v>113</v>
      </c>
      <c r="AH53" s="24" t="s">
        <v>752</v>
      </c>
      <c r="AI53" s="24" t="s">
        <v>267</v>
      </c>
      <c r="AJ53" s="24">
        <f>COUNTIFS(Database!N$2:N$783,$AH$2,Database!W$2:W$783,AI53,Database!Y$2:Y$783,"YES")</f>
        <v>0</v>
      </c>
      <c r="AK53" s="24" t="s">
        <v>708</v>
      </c>
      <c r="AL53" s="24" t="s">
        <v>755</v>
      </c>
      <c r="AM53" s="24" t="s">
        <v>735</v>
      </c>
      <c r="AN53" s="24" t="s">
        <v>113</v>
      </c>
      <c r="AP53" s="24" t="s">
        <v>752</v>
      </c>
      <c r="AQ53" s="24" t="s">
        <v>267</v>
      </c>
      <c r="AR53" s="24">
        <f>COUNTIFS(Database!N$2:N$783,$AP$2,Database!W$2:W$783,AQ53,Database!Y$2:Y$783,"YES")</f>
        <v>0</v>
      </c>
      <c r="AS53" s="28" t="s">
        <v>708</v>
      </c>
      <c r="AT53" s="24" t="s">
        <v>755</v>
      </c>
      <c r="AU53" s="24" t="s">
        <v>741</v>
      </c>
      <c r="AV53" s="24" t="s">
        <v>113</v>
      </c>
      <c r="AX53" s="24" t="s">
        <v>752</v>
      </c>
      <c r="AY53" s="24" t="s">
        <v>267</v>
      </c>
      <c r="AZ53" s="24">
        <f>COUNTIFS(Database!N$2:N$783,$AX$2,Database!W$2:W$783,AY53,Database!Y$2:Y$783,"YES")</f>
        <v>0</v>
      </c>
      <c r="BA53" s="24" t="s">
        <v>708</v>
      </c>
      <c r="BB53" s="24" t="s">
        <v>756</v>
      </c>
      <c r="BC53" s="24" t="s">
        <v>736</v>
      </c>
      <c r="BD53" s="24" t="s">
        <v>113</v>
      </c>
      <c r="BF53" s="24" t="s">
        <v>752</v>
      </c>
      <c r="BG53" s="24" t="s">
        <v>267</v>
      </c>
      <c r="BH53" s="24">
        <f>COUNTIFS(Database!N$2:N$783,$BF$2,Database!W$2:W$783,BG53,Database!Y$2:Y$783,"YES")</f>
        <v>0</v>
      </c>
      <c r="BI53" s="28" t="s">
        <v>708</v>
      </c>
      <c r="BJ53" s="24" t="s">
        <v>756</v>
      </c>
      <c r="BK53" s="24" t="s">
        <v>738</v>
      </c>
      <c r="BL53" s="24" t="s">
        <v>113</v>
      </c>
      <c r="BN53" s="24" t="s">
        <v>752</v>
      </c>
      <c r="BO53" s="24" t="s">
        <v>267</v>
      </c>
      <c r="BP53" s="24">
        <f>COUNTIFS(Database!N$2:N$783,$BN$2,Database!W$2:W$783,BO53,Database!Y$2:Y$783,"YES")</f>
        <v>0</v>
      </c>
      <c r="BQ53" s="28" t="s">
        <v>708</v>
      </c>
      <c r="BR53" s="24" t="s">
        <v>756</v>
      </c>
      <c r="BS53" s="24" t="s">
        <v>739</v>
      </c>
      <c r="BT53" s="24" t="s">
        <v>113</v>
      </c>
      <c r="BV53" s="24" t="s">
        <v>752</v>
      </c>
      <c r="BW53" s="24" t="s">
        <v>267</v>
      </c>
      <c r="BX53" s="24">
        <f>COUNTIFS(Database!N$2:N$783,$BV$2,Database!W$2:W$783,BW53,Database!Y$2:Y$783,"YES")</f>
        <v>0</v>
      </c>
      <c r="BY53" s="28" t="s">
        <v>708</v>
      </c>
      <c r="BZ53" s="24" t="s">
        <v>756</v>
      </c>
      <c r="CA53" s="24" t="s">
        <v>740</v>
      </c>
      <c r="CB53" s="24" t="s">
        <v>113</v>
      </c>
      <c r="CD53" s="24" t="s">
        <v>752</v>
      </c>
      <c r="CE53" s="24" t="s">
        <v>267</v>
      </c>
      <c r="CF53" s="47">
        <f>Exposure_Path_analytics!D53</f>
        <v>0</v>
      </c>
      <c r="CG53" s="45">
        <f t="shared" si="0"/>
        <v>0</v>
      </c>
    </row>
    <row r="54" spans="2:85">
      <c r="B54" s="23" t="s">
        <v>315</v>
      </c>
      <c r="C54" s="25" t="s">
        <v>331</v>
      </c>
      <c r="D54" s="25">
        <f>COUNTIFS(Database!N$2:N$783,$B$2,Database!W$2:W$783,C54,Database!Y$2:Y$783,"YES")</f>
        <v>0</v>
      </c>
      <c r="E54" s="25" t="s">
        <v>708</v>
      </c>
      <c r="F54" s="25" t="s">
        <v>755</v>
      </c>
      <c r="G54" s="25" t="s">
        <v>730</v>
      </c>
      <c r="H54" s="25" t="s">
        <v>113</v>
      </c>
      <c r="J54" s="23" t="s">
        <v>315</v>
      </c>
      <c r="K54" s="25" t="s">
        <v>331</v>
      </c>
      <c r="L54" s="25">
        <f>COUNTIFS(Database!N$2:N$783,$J$2,Database!W$2:W$783,K54,Database!Y$2:Y$783,"YES")</f>
        <v>0</v>
      </c>
      <c r="M54" s="25" t="s">
        <v>708</v>
      </c>
      <c r="N54" s="25" t="s">
        <v>755</v>
      </c>
      <c r="O54" s="25" t="s">
        <v>732</v>
      </c>
      <c r="P54" s="25" t="s">
        <v>113</v>
      </c>
      <c r="R54" s="23" t="s">
        <v>315</v>
      </c>
      <c r="S54" s="25" t="s">
        <v>331</v>
      </c>
      <c r="T54" s="25">
        <f>COUNTIFS(Database!N$2:N$783,$R$2,Database!W$2:W$783,S54,Database!Y$2:Y$783,"YES")</f>
        <v>1</v>
      </c>
      <c r="U54" s="25" t="s">
        <v>708</v>
      </c>
      <c r="V54" s="25" t="s">
        <v>755</v>
      </c>
      <c r="W54" s="25" t="s">
        <v>733</v>
      </c>
      <c r="X54" s="25" t="s">
        <v>113</v>
      </c>
      <c r="Z54" s="23" t="s">
        <v>315</v>
      </c>
      <c r="AA54" s="25" t="s">
        <v>331</v>
      </c>
      <c r="AB54" s="25">
        <f>COUNTIFS(Database!N$2:N$783,$Z$2,Database!W$2:W$783,AA54,Database!Y$2:Y$783,"YES")</f>
        <v>0</v>
      </c>
      <c r="AC54" s="25" t="s">
        <v>708</v>
      </c>
      <c r="AD54" s="25" t="s">
        <v>755</v>
      </c>
      <c r="AE54" s="25" t="s">
        <v>734</v>
      </c>
      <c r="AF54" s="25" t="s">
        <v>113</v>
      </c>
      <c r="AH54" s="23" t="s">
        <v>315</v>
      </c>
      <c r="AI54" s="25" t="s">
        <v>331</v>
      </c>
      <c r="AJ54" s="25">
        <f>COUNTIFS(Database!N$2:N$783,$AH$2,Database!W$2:W$783,AI54,Database!Y$2:Y$783,"YES")</f>
        <v>0</v>
      </c>
      <c r="AK54" s="25" t="s">
        <v>708</v>
      </c>
      <c r="AL54" s="25" t="s">
        <v>755</v>
      </c>
      <c r="AM54" s="25" t="s">
        <v>735</v>
      </c>
      <c r="AN54" s="25" t="s">
        <v>113</v>
      </c>
      <c r="AP54" s="23" t="s">
        <v>315</v>
      </c>
      <c r="AQ54" s="25" t="s">
        <v>331</v>
      </c>
      <c r="AR54" s="25">
        <f>COUNTIFS(Database!N$2:N$783,$AP$2,Database!W$2:W$783,AQ54,Database!Y$2:Y$783,"YES")</f>
        <v>0</v>
      </c>
      <c r="AS54" s="36" t="s">
        <v>708</v>
      </c>
      <c r="AT54" s="25" t="s">
        <v>755</v>
      </c>
      <c r="AU54" s="25" t="s">
        <v>741</v>
      </c>
      <c r="AV54" s="25" t="s">
        <v>113</v>
      </c>
      <c r="AX54" s="23" t="s">
        <v>315</v>
      </c>
      <c r="AY54" s="25" t="s">
        <v>331</v>
      </c>
      <c r="AZ54" s="25">
        <f>COUNTIFS(Database!N$2:N$783,$AX$2,Database!W$2:W$783,AY54,Database!Y$2:Y$783,"YES")</f>
        <v>0</v>
      </c>
      <c r="BA54" s="25" t="s">
        <v>708</v>
      </c>
      <c r="BB54" s="25" t="s">
        <v>756</v>
      </c>
      <c r="BC54" s="25" t="s">
        <v>736</v>
      </c>
      <c r="BD54" s="25" t="s">
        <v>113</v>
      </c>
      <c r="BF54" s="23" t="s">
        <v>315</v>
      </c>
      <c r="BG54" s="25" t="s">
        <v>331</v>
      </c>
      <c r="BH54" s="25">
        <f>COUNTIFS(Database!N$2:N$783,$BF$2,Database!W$2:W$783,BG54,Database!Y$2:Y$783,"YES")</f>
        <v>2</v>
      </c>
      <c r="BI54" s="36" t="s">
        <v>708</v>
      </c>
      <c r="BJ54" s="25" t="s">
        <v>756</v>
      </c>
      <c r="BK54" s="25" t="s">
        <v>738</v>
      </c>
      <c r="BL54" s="25" t="s">
        <v>113</v>
      </c>
      <c r="BN54" s="23" t="s">
        <v>315</v>
      </c>
      <c r="BO54" s="25" t="s">
        <v>331</v>
      </c>
      <c r="BP54" s="25">
        <f>COUNTIFS(Database!N$2:N$783,$BN$2,Database!W$2:W$783,BO54,Database!Y$2:Y$783,"YES")</f>
        <v>0</v>
      </c>
      <c r="BQ54" s="36" t="s">
        <v>708</v>
      </c>
      <c r="BR54" s="25" t="s">
        <v>756</v>
      </c>
      <c r="BS54" s="25" t="s">
        <v>739</v>
      </c>
      <c r="BT54" s="25" t="s">
        <v>113</v>
      </c>
      <c r="BV54" s="23" t="s">
        <v>315</v>
      </c>
      <c r="BW54" s="25" t="s">
        <v>331</v>
      </c>
      <c r="BX54" s="25">
        <f>COUNTIFS(Database!N$2:N$783,$BV$2,Database!W$2:W$783,BW54,Database!Y$2:Y$783,"YES")</f>
        <v>4</v>
      </c>
      <c r="BY54" s="36" t="s">
        <v>708</v>
      </c>
      <c r="BZ54" s="25" t="s">
        <v>756</v>
      </c>
      <c r="CA54" s="25" t="s">
        <v>740</v>
      </c>
      <c r="CB54" s="25" t="s">
        <v>113</v>
      </c>
      <c r="CD54" s="23" t="s">
        <v>315</v>
      </c>
      <c r="CE54" s="25" t="s">
        <v>331</v>
      </c>
      <c r="CF54" s="58">
        <f>Exposure_Path_analytics!D54</f>
        <v>7</v>
      </c>
      <c r="CG54" s="46">
        <f t="shared" si="0"/>
        <v>7</v>
      </c>
    </row>
    <row r="55" spans="2:85">
      <c r="B55" s="23" t="s">
        <v>315</v>
      </c>
      <c r="C55" s="25" t="s">
        <v>234</v>
      </c>
      <c r="D55" s="25">
        <f>COUNTIFS(Database!N$2:N$783,$B$2,Database!W$2:W$783,C55,Database!Y$2:Y$783,"YES")</f>
        <v>0</v>
      </c>
      <c r="E55" s="25" t="s">
        <v>708</v>
      </c>
      <c r="F55" s="25" t="s">
        <v>755</v>
      </c>
      <c r="G55" s="25" t="s">
        <v>730</v>
      </c>
      <c r="H55" s="25" t="s">
        <v>113</v>
      </c>
      <c r="J55" s="23" t="s">
        <v>315</v>
      </c>
      <c r="K55" s="25" t="s">
        <v>234</v>
      </c>
      <c r="L55" s="25">
        <f>COUNTIFS(Database!N$2:N$783,$J$2,Database!W$2:W$783,K55,Database!Y$2:Y$783,"YES")</f>
        <v>0</v>
      </c>
      <c r="M55" s="25" t="s">
        <v>708</v>
      </c>
      <c r="N55" s="25" t="s">
        <v>755</v>
      </c>
      <c r="O55" s="25" t="s">
        <v>732</v>
      </c>
      <c r="P55" s="25" t="s">
        <v>113</v>
      </c>
      <c r="R55" s="23" t="s">
        <v>315</v>
      </c>
      <c r="S55" s="25" t="s">
        <v>234</v>
      </c>
      <c r="T55" s="25">
        <f>COUNTIFS(Database!N$2:N$783,$R$2,Database!W$2:W$783,S55,Database!Y$2:Y$783,"YES")</f>
        <v>5</v>
      </c>
      <c r="U55" s="25" t="s">
        <v>708</v>
      </c>
      <c r="V55" s="25" t="s">
        <v>755</v>
      </c>
      <c r="W55" s="25" t="s">
        <v>733</v>
      </c>
      <c r="X55" s="25" t="s">
        <v>113</v>
      </c>
      <c r="Z55" s="23" t="s">
        <v>315</v>
      </c>
      <c r="AA55" s="25" t="s">
        <v>234</v>
      </c>
      <c r="AB55" s="25">
        <f>COUNTIFS(Database!N$2:N$783,$Z$2,Database!W$2:W$783,AA55,Database!Y$2:Y$783,"YES")</f>
        <v>0</v>
      </c>
      <c r="AC55" s="25" t="s">
        <v>708</v>
      </c>
      <c r="AD55" s="25" t="s">
        <v>755</v>
      </c>
      <c r="AE55" s="25" t="s">
        <v>734</v>
      </c>
      <c r="AF55" s="25" t="s">
        <v>113</v>
      </c>
      <c r="AH55" s="23" t="s">
        <v>315</v>
      </c>
      <c r="AI55" s="25" t="s">
        <v>234</v>
      </c>
      <c r="AJ55" s="25">
        <f>COUNTIFS(Database!N$2:N$783,$AH$2,Database!W$2:W$783,AI55,Database!Y$2:Y$783,"YES")</f>
        <v>1</v>
      </c>
      <c r="AK55" s="25" t="s">
        <v>708</v>
      </c>
      <c r="AL55" s="25" t="s">
        <v>755</v>
      </c>
      <c r="AM55" s="25" t="s">
        <v>735</v>
      </c>
      <c r="AN55" s="25" t="s">
        <v>113</v>
      </c>
      <c r="AP55" s="23" t="s">
        <v>315</v>
      </c>
      <c r="AQ55" s="25" t="s">
        <v>234</v>
      </c>
      <c r="AR55" s="25">
        <f>COUNTIFS(Database!N$2:N$783,$AP$2,Database!W$2:W$783,AQ55,Database!Y$2:Y$783,"YES")</f>
        <v>0</v>
      </c>
      <c r="AS55" s="36" t="s">
        <v>708</v>
      </c>
      <c r="AT55" s="25" t="s">
        <v>755</v>
      </c>
      <c r="AU55" s="25" t="s">
        <v>741</v>
      </c>
      <c r="AV55" s="25" t="s">
        <v>113</v>
      </c>
      <c r="AX55" s="23" t="s">
        <v>315</v>
      </c>
      <c r="AY55" s="25" t="s">
        <v>234</v>
      </c>
      <c r="AZ55" s="25">
        <f>COUNTIFS(Database!N$2:N$783,$AX$2,Database!W$2:W$783,AY55,Database!Y$2:Y$783,"YES")</f>
        <v>0</v>
      </c>
      <c r="BA55" s="25" t="s">
        <v>708</v>
      </c>
      <c r="BB55" s="25" t="s">
        <v>756</v>
      </c>
      <c r="BC55" s="25" t="s">
        <v>736</v>
      </c>
      <c r="BD55" s="25" t="s">
        <v>113</v>
      </c>
      <c r="BF55" s="23" t="s">
        <v>315</v>
      </c>
      <c r="BG55" s="25" t="s">
        <v>234</v>
      </c>
      <c r="BH55" s="25">
        <f>COUNTIFS(Database!N$2:N$783,$BF$2,Database!W$2:W$783,BG55,Database!Y$2:Y$783,"YES")</f>
        <v>3</v>
      </c>
      <c r="BI55" s="36" t="s">
        <v>708</v>
      </c>
      <c r="BJ55" s="25" t="s">
        <v>756</v>
      </c>
      <c r="BK55" s="25" t="s">
        <v>738</v>
      </c>
      <c r="BL55" s="25" t="s">
        <v>113</v>
      </c>
      <c r="BN55" s="23" t="s">
        <v>315</v>
      </c>
      <c r="BO55" s="25" t="s">
        <v>234</v>
      </c>
      <c r="BP55" s="25">
        <f>COUNTIFS(Database!N$2:N$783,$BN$2,Database!W$2:W$783,BO55,Database!Y$2:Y$783,"YES")</f>
        <v>0</v>
      </c>
      <c r="BQ55" s="36" t="s">
        <v>708</v>
      </c>
      <c r="BR55" s="25" t="s">
        <v>756</v>
      </c>
      <c r="BS55" s="25" t="s">
        <v>739</v>
      </c>
      <c r="BT55" s="25" t="s">
        <v>113</v>
      </c>
      <c r="BV55" s="23" t="s">
        <v>315</v>
      </c>
      <c r="BW55" s="25" t="s">
        <v>234</v>
      </c>
      <c r="BX55" s="25">
        <f>COUNTIFS(Database!N$2:N$783,$BV$2,Database!W$2:W$783,BW55,Database!Y$2:Y$783,"YES")</f>
        <v>1</v>
      </c>
      <c r="BY55" s="36" t="s">
        <v>708</v>
      </c>
      <c r="BZ55" s="25" t="s">
        <v>756</v>
      </c>
      <c r="CA55" s="25" t="s">
        <v>740</v>
      </c>
      <c r="CB55" s="25" t="s">
        <v>113</v>
      </c>
      <c r="CD55" s="23" t="s">
        <v>315</v>
      </c>
      <c r="CE55" s="25" t="s">
        <v>234</v>
      </c>
      <c r="CF55" s="58">
        <f>Exposure_Path_analytics!D55</f>
        <v>10</v>
      </c>
      <c r="CG55" s="46">
        <f t="shared" si="0"/>
        <v>10</v>
      </c>
    </row>
    <row r="56" spans="2:85">
      <c r="B56" s="23" t="s">
        <v>315</v>
      </c>
      <c r="C56" s="25" t="s">
        <v>69</v>
      </c>
      <c r="D56" s="25">
        <f>COUNTIFS(Database!N$2:N$783,$B$2,Database!W$2:W$783,C56,Database!Y$2:Y$783,"YES")</f>
        <v>0</v>
      </c>
      <c r="E56" s="25" t="s">
        <v>708</v>
      </c>
      <c r="F56" s="25" t="s">
        <v>755</v>
      </c>
      <c r="G56" s="25" t="s">
        <v>730</v>
      </c>
      <c r="H56" s="25" t="s">
        <v>113</v>
      </c>
      <c r="J56" s="23" t="s">
        <v>315</v>
      </c>
      <c r="K56" s="25" t="s">
        <v>69</v>
      </c>
      <c r="L56" s="25">
        <f>COUNTIFS(Database!N$2:N$783,$J$2,Database!W$2:W$783,K56,Database!Y$2:Y$783,"YES")</f>
        <v>0</v>
      </c>
      <c r="M56" s="25" t="s">
        <v>708</v>
      </c>
      <c r="N56" s="25" t="s">
        <v>755</v>
      </c>
      <c r="O56" s="25" t="s">
        <v>732</v>
      </c>
      <c r="P56" s="25" t="s">
        <v>113</v>
      </c>
      <c r="R56" s="23" t="s">
        <v>315</v>
      </c>
      <c r="S56" s="25" t="s">
        <v>69</v>
      </c>
      <c r="T56" s="25">
        <f>COUNTIFS(Database!N$2:N$783,$R$2,Database!W$2:W$783,S56,Database!Y$2:Y$783,"YES")</f>
        <v>1</v>
      </c>
      <c r="U56" s="25" t="s">
        <v>708</v>
      </c>
      <c r="V56" s="25" t="s">
        <v>755</v>
      </c>
      <c r="W56" s="25" t="s">
        <v>733</v>
      </c>
      <c r="X56" s="25" t="s">
        <v>113</v>
      </c>
      <c r="Z56" s="23" t="s">
        <v>315</v>
      </c>
      <c r="AA56" s="25" t="s">
        <v>69</v>
      </c>
      <c r="AB56" s="25">
        <f>COUNTIFS(Database!N$2:N$783,$Z$2,Database!W$2:W$783,AA56,Database!Y$2:Y$783,"YES")</f>
        <v>1</v>
      </c>
      <c r="AC56" s="25" t="s">
        <v>708</v>
      </c>
      <c r="AD56" s="25" t="s">
        <v>755</v>
      </c>
      <c r="AE56" s="25" t="s">
        <v>734</v>
      </c>
      <c r="AF56" s="25" t="s">
        <v>113</v>
      </c>
      <c r="AH56" s="23" t="s">
        <v>315</v>
      </c>
      <c r="AI56" s="25" t="s">
        <v>69</v>
      </c>
      <c r="AJ56" s="25">
        <f>COUNTIFS(Database!N$2:N$783,$AH$2,Database!W$2:W$783,AI56,Database!Y$2:Y$783,"YES")</f>
        <v>1</v>
      </c>
      <c r="AK56" s="25" t="s">
        <v>708</v>
      </c>
      <c r="AL56" s="25" t="s">
        <v>755</v>
      </c>
      <c r="AM56" s="25" t="s">
        <v>735</v>
      </c>
      <c r="AN56" s="25" t="s">
        <v>113</v>
      </c>
      <c r="AP56" s="23" t="s">
        <v>315</v>
      </c>
      <c r="AQ56" s="25" t="s">
        <v>69</v>
      </c>
      <c r="AR56" s="25">
        <f>COUNTIFS(Database!N$2:N$783,$AP$2,Database!W$2:W$783,AQ56,Database!Y$2:Y$783,"YES")</f>
        <v>0</v>
      </c>
      <c r="AS56" s="36" t="s">
        <v>708</v>
      </c>
      <c r="AT56" s="25" t="s">
        <v>755</v>
      </c>
      <c r="AU56" s="25" t="s">
        <v>741</v>
      </c>
      <c r="AV56" s="25" t="s">
        <v>113</v>
      </c>
      <c r="AX56" s="23" t="s">
        <v>315</v>
      </c>
      <c r="AY56" s="25" t="s">
        <v>69</v>
      </c>
      <c r="AZ56" s="25">
        <f>COUNTIFS(Database!N$2:N$783,$AX$2,Database!W$2:W$783,AY56,Database!Y$2:Y$783,"YES")</f>
        <v>0</v>
      </c>
      <c r="BA56" s="25" t="s">
        <v>708</v>
      </c>
      <c r="BB56" s="25" t="s">
        <v>756</v>
      </c>
      <c r="BC56" s="25" t="s">
        <v>736</v>
      </c>
      <c r="BD56" s="25" t="s">
        <v>113</v>
      </c>
      <c r="BF56" s="23" t="s">
        <v>315</v>
      </c>
      <c r="BG56" s="25" t="s">
        <v>69</v>
      </c>
      <c r="BH56" s="25">
        <f>COUNTIFS(Database!N$2:N$783,$BF$2,Database!W$2:W$783,BG56,Database!Y$2:Y$783,"YES")</f>
        <v>0</v>
      </c>
      <c r="BI56" s="36" t="s">
        <v>708</v>
      </c>
      <c r="BJ56" s="25" t="s">
        <v>756</v>
      </c>
      <c r="BK56" s="25" t="s">
        <v>738</v>
      </c>
      <c r="BL56" s="25" t="s">
        <v>113</v>
      </c>
      <c r="BN56" s="23" t="s">
        <v>315</v>
      </c>
      <c r="BO56" s="25" t="s">
        <v>69</v>
      </c>
      <c r="BP56" s="25">
        <f>COUNTIFS(Database!N$2:N$783,$BN$2,Database!W$2:W$783,BO56,Database!Y$2:Y$783,"YES")</f>
        <v>0</v>
      </c>
      <c r="BQ56" s="36" t="s">
        <v>708</v>
      </c>
      <c r="BR56" s="25" t="s">
        <v>756</v>
      </c>
      <c r="BS56" s="25" t="s">
        <v>739</v>
      </c>
      <c r="BT56" s="25" t="s">
        <v>113</v>
      </c>
      <c r="BV56" s="23" t="s">
        <v>315</v>
      </c>
      <c r="BW56" s="25" t="s">
        <v>69</v>
      </c>
      <c r="BX56" s="25">
        <f>COUNTIFS(Database!N$2:N$783,$BV$2,Database!W$2:W$783,BW56,Database!Y$2:Y$783,"YES")</f>
        <v>1</v>
      </c>
      <c r="BY56" s="36" t="s">
        <v>708</v>
      </c>
      <c r="BZ56" s="25" t="s">
        <v>756</v>
      </c>
      <c r="CA56" s="25" t="s">
        <v>740</v>
      </c>
      <c r="CB56" s="25" t="s">
        <v>113</v>
      </c>
      <c r="CD56" s="23" t="s">
        <v>315</v>
      </c>
      <c r="CE56" s="25" t="s">
        <v>69</v>
      </c>
      <c r="CF56" s="58">
        <f>Exposure_Path_analytics!D56</f>
        <v>4</v>
      </c>
      <c r="CG56" s="46">
        <f t="shared" si="0"/>
        <v>4</v>
      </c>
    </row>
    <row r="57" spans="2:85">
      <c r="B57" s="23" t="s">
        <v>315</v>
      </c>
      <c r="C57" s="25" t="s">
        <v>330</v>
      </c>
      <c r="D57" s="25">
        <f>COUNTIFS(Database!N$2:N$783,$B$2,Database!W$2:W$783,C57,Database!Y$2:Y$783,"YES")</f>
        <v>0</v>
      </c>
      <c r="E57" s="25" t="s">
        <v>708</v>
      </c>
      <c r="F57" s="25" t="s">
        <v>755</v>
      </c>
      <c r="G57" s="25" t="s">
        <v>730</v>
      </c>
      <c r="H57" s="25" t="s">
        <v>113</v>
      </c>
      <c r="J57" s="23" t="s">
        <v>315</v>
      </c>
      <c r="K57" s="25" t="s">
        <v>330</v>
      </c>
      <c r="L57" s="25">
        <f>COUNTIFS(Database!N$2:N$783,$J$2,Database!W$2:W$783,K57,Database!Y$2:Y$783,"YES")</f>
        <v>0</v>
      </c>
      <c r="M57" s="25" t="s">
        <v>708</v>
      </c>
      <c r="N57" s="25" t="s">
        <v>755</v>
      </c>
      <c r="O57" s="25" t="s">
        <v>732</v>
      </c>
      <c r="P57" s="25" t="s">
        <v>113</v>
      </c>
      <c r="R57" s="23" t="s">
        <v>315</v>
      </c>
      <c r="S57" s="25" t="s">
        <v>330</v>
      </c>
      <c r="T57" s="25">
        <f>COUNTIFS(Database!N$2:N$783,$R$2,Database!W$2:W$783,S57,Database!Y$2:Y$783,"YES")</f>
        <v>0</v>
      </c>
      <c r="U57" s="25" t="s">
        <v>708</v>
      </c>
      <c r="V57" s="25" t="s">
        <v>755</v>
      </c>
      <c r="W57" s="25" t="s">
        <v>733</v>
      </c>
      <c r="X57" s="25" t="s">
        <v>113</v>
      </c>
      <c r="Z57" s="23" t="s">
        <v>315</v>
      </c>
      <c r="AA57" s="25" t="s">
        <v>330</v>
      </c>
      <c r="AB57" s="25">
        <f>COUNTIFS(Database!N$2:N$783,$Z$2,Database!W$2:W$783,AA57,Database!Y$2:Y$783,"YES")</f>
        <v>0</v>
      </c>
      <c r="AC57" s="25" t="s">
        <v>708</v>
      </c>
      <c r="AD57" s="25" t="s">
        <v>755</v>
      </c>
      <c r="AE57" s="25" t="s">
        <v>734</v>
      </c>
      <c r="AF57" s="25" t="s">
        <v>113</v>
      </c>
      <c r="AH57" s="23" t="s">
        <v>315</v>
      </c>
      <c r="AI57" s="25" t="s">
        <v>330</v>
      </c>
      <c r="AJ57" s="25">
        <f>COUNTIFS(Database!N$2:N$783,$AH$2,Database!W$2:W$783,AI57,Database!Y$2:Y$783,"YES")</f>
        <v>0</v>
      </c>
      <c r="AK57" s="25" t="s">
        <v>708</v>
      </c>
      <c r="AL57" s="25" t="s">
        <v>755</v>
      </c>
      <c r="AM57" s="25" t="s">
        <v>735</v>
      </c>
      <c r="AN57" s="25" t="s">
        <v>113</v>
      </c>
      <c r="AP57" s="23" t="s">
        <v>315</v>
      </c>
      <c r="AQ57" s="25" t="s">
        <v>330</v>
      </c>
      <c r="AR57" s="25">
        <f>COUNTIFS(Database!N$2:N$783,$AP$2,Database!W$2:W$783,AQ57,Database!Y$2:Y$783,"YES")</f>
        <v>0</v>
      </c>
      <c r="AS57" s="36" t="s">
        <v>708</v>
      </c>
      <c r="AT57" s="25" t="s">
        <v>755</v>
      </c>
      <c r="AU57" s="25" t="s">
        <v>741</v>
      </c>
      <c r="AV57" s="25" t="s">
        <v>113</v>
      </c>
      <c r="AX57" s="23" t="s">
        <v>315</v>
      </c>
      <c r="AY57" s="25" t="s">
        <v>330</v>
      </c>
      <c r="AZ57" s="25">
        <f>COUNTIFS(Database!N$2:N$783,$AX$2,Database!W$2:W$783,AY57,Database!Y$2:Y$783,"YES")</f>
        <v>0</v>
      </c>
      <c r="BA57" s="25" t="s">
        <v>708</v>
      </c>
      <c r="BB57" s="25" t="s">
        <v>756</v>
      </c>
      <c r="BC57" s="25" t="s">
        <v>736</v>
      </c>
      <c r="BD57" s="25" t="s">
        <v>113</v>
      </c>
      <c r="BF57" s="23" t="s">
        <v>315</v>
      </c>
      <c r="BG57" s="25" t="s">
        <v>330</v>
      </c>
      <c r="BH57" s="25">
        <f>COUNTIFS(Database!N$2:N$783,$BF$2,Database!W$2:W$783,BG57,Database!Y$2:Y$783,"YES")</f>
        <v>0</v>
      </c>
      <c r="BI57" s="36" t="s">
        <v>708</v>
      </c>
      <c r="BJ57" s="25" t="s">
        <v>756</v>
      </c>
      <c r="BK57" s="25" t="s">
        <v>738</v>
      </c>
      <c r="BL57" s="25" t="s">
        <v>113</v>
      </c>
      <c r="BN57" s="23" t="s">
        <v>315</v>
      </c>
      <c r="BO57" s="25" t="s">
        <v>330</v>
      </c>
      <c r="BP57" s="25">
        <f>COUNTIFS(Database!N$2:N$783,$BN$2,Database!W$2:W$783,BO57,Database!Y$2:Y$783,"YES")</f>
        <v>0</v>
      </c>
      <c r="BQ57" s="36" t="s">
        <v>708</v>
      </c>
      <c r="BR57" s="25" t="s">
        <v>756</v>
      </c>
      <c r="BS57" s="25" t="s">
        <v>739</v>
      </c>
      <c r="BT57" s="25" t="s">
        <v>113</v>
      </c>
      <c r="BV57" s="23" t="s">
        <v>315</v>
      </c>
      <c r="BW57" s="25" t="s">
        <v>330</v>
      </c>
      <c r="BX57" s="25">
        <f>COUNTIFS(Database!N$2:N$783,$BV$2,Database!W$2:W$783,BW57,Database!Y$2:Y$783,"YES")</f>
        <v>0</v>
      </c>
      <c r="BY57" s="36" t="s">
        <v>708</v>
      </c>
      <c r="BZ57" s="25" t="s">
        <v>756</v>
      </c>
      <c r="CA57" s="25" t="s">
        <v>740</v>
      </c>
      <c r="CB57" s="25" t="s">
        <v>113</v>
      </c>
      <c r="CD57" s="23" t="s">
        <v>315</v>
      </c>
      <c r="CE57" s="25" t="s">
        <v>330</v>
      </c>
      <c r="CF57" s="58">
        <f>Exposure_Path_analytics!D57</f>
        <v>0</v>
      </c>
      <c r="CG57" s="46">
        <f t="shared" si="0"/>
        <v>0</v>
      </c>
    </row>
    <row r="58" spans="2:85">
      <c r="B58" s="23" t="s">
        <v>315</v>
      </c>
      <c r="C58" s="25" t="s">
        <v>329</v>
      </c>
      <c r="D58" s="25">
        <f>COUNTIFS(Database!N$2:N$783,$B$2,Database!W$2:W$783,C58,Database!Y$2:Y$783,"YES")</f>
        <v>0</v>
      </c>
      <c r="E58" s="25" t="s">
        <v>708</v>
      </c>
      <c r="F58" s="25" t="s">
        <v>755</v>
      </c>
      <c r="G58" s="25" t="s">
        <v>730</v>
      </c>
      <c r="H58" s="25" t="s">
        <v>113</v>
      </c>
      <c r="J58" s="23" t="s">
        <v>315</v>
      </c>
      <c r="K58" s="25" t="s">
        <v>329</v>
      </c>
      <c r="L58" s="25">
        <f>COUNTIFS(Database!N$2:N$783,$J$2,Database!W$2:W$783,K58,Database!Y$2:Y$783,"YES")</f>
        <v>0</v>
      </c>
      <c r="M58" s="25" t="s">
        <v>708</v>
      </c>
      <c r="N58" s="25" t="s">
        <v>755</v>
      </c>
      <c r="O58" s="25" t="s">
        <v>732</v>
      </c>
      <c r="P58" s="25" t="s">
        <v>113</v>
      </c>
      <c r="R58" s="23" t="s">
        <v>315</v>
      </c>
      <c r="S58" s="25" t="s">
        <v>329</v>
      </c>
      <c r="T58" s="25">
        <f>COUNTIFS(Database!N$2:N$783,$R$2,Database!W$2:W$783,S58,Database!Y$2:Y$783,"YES")</f>
        <v>0</v>
      </c>
      <c r="U58" s="25" t="s">
        <v>708</v>
      </c>
      <c r="V58" s="25" t="s">
        <v>755</v>
      </c>
      <c r="W58" s="25" t="s">
        <v>733</v>
      </c>
      <c r="X58" s="25" t="s">
        <v>113</v>
      </c>
      <c r="Z58" s="23" t="s">
        <v>315</v>
      </c>
      <c r="AA58" s="25" t="s">
        <v>329</v>
      </c>
      <c r="AB58" s="25">
        <f>COUNTIFS(Database!N$2:N$783,$Z$2,Database!W$2:W$783,AA58,Database!Y$2:Y$783,"YES")</f>
        <v>0</v>
      </c>
      <c r="AC58" s="25" t="s">
        <v>708</v>
      </c>
      <c r="AD58" s="25" t="s">
        <v>755</v>
      </c>
      <c r="AE58" s="25" t="s">
        <v>734</v>
      </c>
      <c r="AF58" s="25" t="s">
        <v>113</v>
      </c>
      <c r="AH58" s="23" t="s">
        <v>315</v>
      </c>
      <c r="AI58" s="25" t="s">
        <v>329</v>
      </c>
      <c r="AJ58" s="25">
        <f>COUNTIFS(Database!N$2:N$783,$AH$2,Database!W$2:W$783,AI58,Database!Y$2:Y$783,"YES")</f>
        <v>0</v>
      </c>
      <c r="AK58" s="25" t="s">
        <v>708</v>
      </c>
      <c r="AL58" s="25" t="s">
        <v>755</v>
      </c>
      <c r="AM58" s="25" t="s">
        <v>735</v>
      </c>
      <c r="AN58" s="25" t="s">
        <v>113</v>
      </c>
      <c r="AP58" s="23" t="s">
        <v>315</v>
      </c>
      <c r="AQ58" s="25" t="s">
        <v>329</v>
      </c>
      <c r="AR58" s="25">
        <f>COUNTIFS(Database!N$2:N$783,$AP$2,Database!W$2:W$783,AQ58,Database!Y$2:Y$783,"YES")</f>
        <v>0</v>
      </c>
      <c r="AS58" s="36" t="s">
        <v>708</v>
      </c>
      <c r="AT58" s="25" t="s">
        <v>755</v>
      </c>
      <c r="AU58" s="25" t="s">
        <v>741</v>
      </c>
      <c r="AV58" s="25" t="s">
        <v>113</v>
      </c>
      <c r="AX58" s="23" t="s">
        <v>315</v>
      </c>
      <c r="AY58" s="25" t="s">
        <v>329</v>
      </c>
      <c r="AZ58" s="25">
        <f>COUNTIFS(Database!N$2:N$783,$AX$2,Database!W$2:W$783,AY58,Database!Y$2:Y$783,"YES")</f>
        <v>0</v>
      </c>
      <c r="BA58" s="25" t="s">
        <v>708</v>
      </c>
      <c r="BB58" s="25" t="s">
        <v>756</v>
      </c>
      <c r="BC58" s="25" t="s">
        <v>736</v>
      </c>
      <c r="BD58" s="25" t="s">
        <v>113</v>
      </c>
      <c r="BF58" s="23" t="s">
        <v>315</v>
      </c>
      <c r="BG58" s="25" t="s">
        <v>329</v>
      </c>
      <c r="BH58" s="25">
        <f>COUNTIFS(Database!N$2:N$783,$BF$2,Database!W$2:W$783,BG58,Database!Y$2:Y$783,"YES")</f>
        <v>0</v>
      </c>
      <c r="BI58" s="36" t="s">
        <v>708</v>
      </c>
      <c r="BJ58" s="25" t="s">
        <v>756</v>
      </c>
      <c r="BK58" s="25" t="s">
        <v>738</v>
      </c>
      <c r="BL58" s="25" t="s">
        <v>113</v>
      </c>
      <c r="BN58" s="23" t="s">
        <v>315</v>
      </c>
      <c r="BO58" s="25" t="s">
        <v>329</v>
      </c>
      <c r="BP58" s="25">
        <f>COUNTIFS(Database!N$2:N$783,$BN$2,Database!W$2:W$783,BO58,Database!Y$2:Y$783,"YES")</f>
        <v>0</v>
      </c>
      <c r="BQ58" s="36" t="s">
        <v>708</v>
      </c>
      <c r="BR58" s="25" t="s">
        <v>756</v>
      </c>
      <c r="BS58" s="25" t="s">
        <v>739</v>
      </c>
      <c r="BT58" s="25" t="s">
        <v>113</v>
      </c>
      <c r="BV58" s="23" t="s">
        <v>315</v>
      </c>
      <c r="BW58" s="25" t="s">
        <v>329</v>
      </c>
      <c r="BX58" s="25">
        <f>COUNTIFS(Database!N$2:N$783,$BV$2,Database!W$2:W$783,BW58,Database!Y$2:Y$783,"YES")</f>
        <v>0</v>
      </c>
      <c r="BY58" s="36" t="s">
        <v>708</v>
      </c>
      <c r="BZ58" s="25" t="s">
        <v>756</v>
      </c>
      <c r="CA58" s="25" t="s">
        <v>740</v>
      </c>
      <c r="CB58" s="25" t="s">
        <v>113</v>
      </c>
      <c r="CD58" s="23" t="s">
        <v>315</v>
      </c>
      <c r="CE58" s="25" t="s">
        <v>329</v>
      </c>
      <c r="CF58" s="58">
        <f>Exposure_Path_analytics!D58</f>
        <v>0</v>
      </c>
      <c r="CG58" s="46">
        <f t="shared" si="0"/>
        <v>0</v>
      </c>
    </row>
    <row r="59" spans="2:85">
      <c r="B59" s="24" t="s">
        <v>753</v>
      </c>
      <c r="C59" s="24" t="s">
        <v>334</v>
      </c>
      <c r="D59" s="24">
        <f>COUNTIFS(Database!N$2:N$783,$B$2,Database!W$2:W$783,C59,Database!Y$2:Y$783,"YES")</f>
        <v>0</v>
      </c>
      <c r="E59" s="24" t="s">
        <v>708</v>
      </c>
      <c r="F59" s="24" t="s">
        <v>755</v>
      </c>
      <c r="G59" s="24" t="s">
        <v>730</v>
      </c>
      <c r="H59" s="24" t="s">
        <v>113</v>
      </c>
      <c r="J59" s="24" t="s">
        <v>753</v>
      </c>
      <c r="K59" s="24" t="s">
        <v>334</v>
      </c>
      <c r="L59" s="24">
        <f>COUNTIFS(Database!N$2:N$783,$J$2,Database!W$2:W$783,K59,Database!Y$2:Y$783,"YES")</f>
        <v>0</v>
      </c>
      <c r="M59" s="24" t="s">
        <v>708</v>
      </c>
      <c r="N59" s="24" t="s">
        <v>755</v>
      </c>
      <c r="O59" s="24" t="s">
        <v>732</v>
      </c>
      <c r="P59" s="24" t="s">
        <v>113</v>
      </c>
      <c r="R59" s="24" t="s">
        <v>753</v>
      </c>
      <c r="S59" s="24" t="s">
        <v>334</v>
      </c>
      <c r="T59" s="24">
        <f>COUNTIFS(Database!N$2:N$783,$R$2,Database!W$2:W$783,S59,Database!Y$2:Y$783,"YES")</f>
        <v>0</v>
      </c>
      <c r="U59" s="24" t="s">
        <v>708</v>
      </c>
      <c r="V59" s="24" t="s">
        <v>755</v>
      </c>
      <c r="W59" s="24" t="s">
        <v>733</v>
      </c>
      <c r="X59" s="24" t="s">
        <v>113</v>
      </c>
      <c r="Z59" s="24" t="s">
        <v>753</v>
      </c>
      <c r="AA59" s="24" t="s">
        <v>334</v>
      </c>
      <c r="AB59" s="24">
        <f>COUNTIFS(Database!N$2:N$783,$Z$2,Database!W$2:W$783,AA59,Database!Y$2:Y$783,"YES")</f>
        <v>0</v>
      </c>
      <c r="AC59" s="24" t="s">
        <v>708</v>
      </c>
      <c r="AD59" s="24" t="s">
        <v>755</v>
      </c>
      <c r="AE59" s="24" t="s">
        <v>734</v>
      </c>
      <c r="AF59" s="24" t="s">
        <v>113</v>
      </c>
      <c r="AH59" s="24" t="s">
        <v>753</v>
      </c>
      <c r="AI59" s="24" t="s">
        <v>334</v>
      </c>
      <c r="AJ59" s="24">
        <f>COUNTIFS(Database!N$2:N$783,$AH$2,Database!W$2:W$783,AI59,Database!Y$2:Y$783,"YES")</f>
        <v>0</v>
      </c>
      <c r="AK59" s="24" t="s">
        <v>708</v>
      </c>
      <c r="AL59" s="24" t="s">
        <v>755</v>
      </c>
      <c r="AM59" s="24" t="s">
        <v>735</v>
      </c>
      <c r="AN59" s="24" t="s">
        <v>113</v>
      </c>
      <c r="AP59" s="24" t="s">
        <v>753</v>
      </c>
      <c r="AQ59" s="24" t="s">
        <v>334</v>
      </c>
      <c r="AR59" s="24">
        <f>COUNTIFS(Database!N$2:N$783,$AP$2,Database!W$2:W$783,AQ59,Database!Y$2:Y$783,"YES")</f>
        <v>0</v>
      </c>
      <c r="AS59" s="28" t="s">
        <v>708</v>
      </c>
      <c r="AT59" s="24" t="s">
        <v>755</v>
      </c>
      <c r="AU59" s="24" t="s">
        <v>741</v>
      </c>
      <c r="AV59" s="24" t="s">
        <v>113</v>
      </c>
      <c r="AX59" s="24" t="s">
        <v>753</v>
      </c>
      <c r="AY59" s="24" t="s">
        <v>334</v>
      </c>
      <c r="AZ59" s="24">
        <f>COUNTIFS(Database!N$2:N$783,$AX$2,Database!W$2:W$783,AY59,Database!Y$2:Y$783,"YES")</f>
        <v>2</v>
      </c>
      <c r="BA59" s="24" t="s">
        <v>708</v>
      </c>
      <c r="BB59" s="24" t="s">
        <v>756</v>
      </c>
      <c r="BC59" s="24" t="s">
        <v>736</v>
      </c>
      <c r="BD59" s="24" t="s">
        <v>113</v>
      </c>
      <c r="BF59" s="24" t="s">
        <v>753</v>
      </c>
      <c r="BG59" s="24" t="s">
        <v>334</v>
      </c>
      <c r="BH59" s="24">
        <f>COUNTIFS(Database!N$2:N$783,$BF$2,Database!W$2:W$783,BG59,Database!Y$2:Y$783,"YES")</f>
        <v>0</v>
      </c>
      <c r="BI59" s="28" t="s">
        <v>708</v>
      </c>
      <c r="BJ59" s="24" t="s">
        <v>756</v>
      </c>
      <c r="BK59" s="24" t="s">
        <v>738</v>
      </c>
      <c r="BL59" s="24" t="s">
        <v>113</v>
      </c>
      <c r="BN59" s="24" t="s">
        <v>753</v>
      </c>
      <c r="BO59" s="24" t="s">
        <v>334</v>
      </c>
      <c r="BP59" s="24">
        <f>COUNTIFS(Database!N$2:N$783,$BN$2,Database!W$2:W$783,BO59,Database!Y$2:Y$783,"YES")</f>
        <v>0</v>
      </c>
      <c r="BQ59" s="28" t="s">
        <v>708</v>
      </c>
      <c r="BR59" s="24" t="s">
        <v>756</v>
      </c>
      <c r="BS59" s="24" t="s">
        <v>739</v>
      </c>
      <c r="BT59" s="24" t="s">
        <v>113</v>
      </c>
      <c r="BV59" s="24" t="s">
        <v>753</v>
      </c>
      <c r="BW59" s="24" t="s">
        <v>334</v>
      </c>
      <c r="BX59" s="24">
        <f>COUNTIFS(Database!N$2:N$783,$BV$2,Database!W$2:W$783,BW59,Database!Y$2:Y$783,"YES")</f>
        <v>0</v>
      </c>
      <c r="BY59" s="28" t="s">
        <v>708</v>
      </c>
      <c r="BZ59" s="24" t="s">
        <v>756</v>
      </c>
      <c r="CA59" s="24" t="s">
        <v>740</v>
      </c>
      <c r="CB59" s="24" t="s">
        <v>113</v>
      </c>
      <c r="CD59" s="24" t="s">
        <v>753</v>
      </c>
      <c r="CE59" s="24" t="s">
        <v>334</v>
      </c>
      <c r="CF59" s="47">
        <f>Exposure_Path_analytics!D59</f>
        <v>2</v>
      </c>
      <c r="CG59" s="45">
        <f t="shared" si="0"/>
        <v>2</v>
      </c>
    </row>
    <row r="60" spans="2:85">
      <c r="B60" s="24" t="s">
        <v>753</v>
      </c>
      <c r="C60" s="24" t="s">
        <v>332</v>
      </c>
      <c r="D60" s="24">
        <f>COUNTIFS(Database!N$2:N$783,$B$2,Database!W$2:W$783,C60,Database!Y$2:Y$783,"YES")</f>
        <v>0</v>
      </c>
      <c r="E60" s="24" t="s">
        <v>708</v>
      </c>
      <c r="F60" s="24" t="s">
        <v>755</v>
      </c>
      <c r="G60" s="24" t="s">
        <v>730</v>
      </c>
      <c r="H60" s="24" t="s">
        <v>113</v>
      </c>
      <c r="J60" s="24" t="s">
        <v>753</v>
      </c>
      <c r="K60" s="24" t="s">
        <v>332</v>
      </c>
      <c r="L60" s="24">
        <f>COUNTIFS(Database!N$2:N$783,$J$2,Database!W$2:W$783,K60,Database!Y$2:Y$783,"YES")</f>
        <v>0</v>
      </c>
      <c r="M60" s="24" t="s">
        <v>708</v>
      </c>
      <c r="N60" s="24" t="s">
        <v>755</v>
      </c>
      <c r="O60" s="24" t="s">
        <v>732</v>
      </c>
      <c r="P60" s="24" t="s">
        <v>113</v>
      </c>
      <c r="R60" s="24" t="s">
        <v>753</v>
      </c>
      <c r="S60" s="24" t="s">
        <v>332</v>
      </c>
      <c r="T60" s="24">
        <f>COUNTIFS(Database!N$2:N$783,$R$2,Database!W$2:W$783,S60,Database!Y$2:Y$783,"YES")</f>
        <v>3</v>
      </c>
      <c r="U60" s="24" t="s">
        <v>708</v>
      </c>
      <c r="V60" s="24" t="s">
        <v>755</v>
      </c>
      <c r="W60" s="24" t="s">
        <v>733</v>
      </c>
      <c r="X60" s="24" t="s">
        <v>113</v>
      </c>
      <c r="Z60" s="24" t="s">
        <v>753</v>
      </c>
      <c r="AA60" s="24" t="s">
        <v>332</v>
      </c>
      <c r="AB60" s="24">
        <f>COUNTIFS(Database!N$2:N$783,$Z$2,Database!W$2:W$783,AA60,Database!Y$2:Y$783,"YES")</f>
        <v>0</v>
      </c>
      <c r="AC60" s="24" t="s">
        <v>708</v>
      </c>
      <c r="AD60" s="24" t="s">
        <v>755</v>
      </c>
      <c r="AE60" s="24" t="s">
        <v>734</v>
      </c>
      <c r="AF60" s="24" t="s">
        <v>113</v>
      </c>
      <c r="AH60" s="24" t="s">
        <v>753</v>
      </c>
      <c r="AI60" s="24" t="s">
        <v>332</v>
      </c>
      <c r="AJ60" s="24">
        <f>COUNTIFS(Database!N$2:N$783,$AH$2,Database!W$2:W$783,AI60,Database!Y$2:Y$783,"YES")</f>
        <v>8</v>
      </c>
      <c r="AK60" s="24" t="s">
        <v>708</v>
      </c>
      <c r="AL60" s="24" t="s">
        <v>755</v>
      </c>
      <c r="AM60" s="24" t="s">
        <v>735</v>
      </c>
      <c r="AN60" s="24" t="s">
        <v>113</v>
      </c>
      <c r="AP60" s="24" t="s">
        <v>753</v>
      </c>
      <c r="AQ60" s="24" t="s">
        <v>332</v>
      </c>
      <c r="AR60" s="24">
        <f>COUNTIFS(Database!N$2:N$783,$AP$2,Database!W$2:W$783,AQ60,Database!Y$2:Y$783,"YES")</f>
        <v>1</v>
      </c>
      <c r="AS60" s="28" t="s">
        <v>708</v>
      </c>
      <c r="AT60" s="24" t="s">
        <v>755</v>
      </c>
      <c r="AU60" s="24" t="s">
        <v>741</v>
      </c>
      <c r="AV60" s="24" t="s">
        <v>113</v>
      </c>
      <c r="AX60" s="24" t="s">
        <v>753</v>
      </c>
      <c r="AY60" s="24" t="s">
        <v>332</v>
      </c>
      <c r="AZ60" s="24">
        <f>COUNTIFS(Database!N$2:N$783,$AX$2,Database!W$2:W$783,AY60,Database!Y$2:Y$783,"YES")</f>
        <v>0</v>
      </c>
      <c r="BA60" s="24" t="s">
        <v>708</v>
      </c>
      <c r="BB60" s="24" t="s">
        <v>756</v>
      </c>
      <c r="BC60" s="24" t="s">
        <v>736</v>
      </c>
      <c r="BD60" s="24" t="s">
        <v>113</v>
      </c>
      <c r="BF60" s="24" t="s">
        <v>753</v>
      </c>
      <c r="BG60" s="24" t="s">
        <v>332</v>
      </c>
      <c r="BH60" s="24">
        <f>COUNTIFS(Database!N$2:N$783,$BF$2,Database!W$2:W$783,BG60,Database!Y$2:Y$783,"YES")</f>
        <v>0</v>
      </c>
      <c r="BI60" s="28" t="s">
        <v>708</v>
      </c>
      <c r="BJ60" s="24" t="s">
        <v>756</v>
      </c>
      <c r="BK60" s="24" t="s">
        <v>738</v>
      </c>
      <c r="BL60" s="24" t="s">
        <v>113</v>
      </c>
      <c r="BN60" s="24" t="s">
        <v>753</v>
      </c>
      <c r="BO60" s="24" t="s">
        <v>332</v>
      </c>
      <c r="BP60" s="24">
        <f>COUNTIFS(Database!N$2:N$783,$BN$2,Database!W$2:W$783,BO60,Database!Y$2:Y$783,"YES")</f>
        <v>0</v>
      </c>
      <c r="BQ60" s="28" t="s">
        <v>708</v>
      </c>
      <c r="BR60" s="24" t="s">
        <v>756</v>
      </c>
      <c r="BS60" s="24" t="s">
        <v>739</v>
      </c>
      <c r="BT60" s="24" t="s">
        <v>113</v>
      </c>
      <c r="BV60" s="24" t="s">
        <v>753</v>
      </c>
      <c r="BW60" s="24" t="s">
        <v>332</v>
      </c>
      <c r="BX60" s="24">
        <f>COUNTIFS(Database!N$2:N$783,$BV$2,Database!W$2:W$783,BW60,Database!Y$2:Y$783,"YES")</f>
        <v>0</v>
      </c>
      <c r="BY60" s="28" t="s">
        <v>708</v>
      </c>
      <c r="BZ60" s="24" t="s">
        <v>756</v>
      </c>
      <c r="CA60" s="24" t="s">
        <v>740</v>
      </c>
      <c r="CB60" s="24" t="s">
        <v>113</v>
      </c>
      <c r="CD60" s="24" t="s">
        <v>753</v>
      </c>
      <c r="CE60" s="24" t="s">
        <v>332</v>
      </c>
      <c r="CF60" s="47">
        <f>Exposure_Path_analytics!D60</f>
        <v>12</v>
      </c>
      <c r="CG60" s="45">
        <f t="shared" si="0"/>
        <v>12</v>
      </c>
    </row>
    <row r="61" spans="2:85">
      <c r="B61" s="24" t="s">
        <v>753</v>
      </c>
      <c r="C61" s="24" t="s">
        <v>333</v>
      </c>
      <c r="D61" s="24">
        <f>COUNTIFS(Database!N$2:N$783,$B$2,Database!W$2:W$783,C61,Database!Y$2:Y$783,"YES")</f>
        <v>0</v>
      </c>
      <c r="E61" s="24" t="s">
        <v>708</v>
      </c>
      <c r="F61" s="24" t="s">
        <v>755</v>
      </c>
      <c r="G61" s="24" t="s">
        <v>730</v>
      </c>
      <c r="H61" s="24" t="s">
        <v>113</v>
      </c>
      <c r="J61" s="24" t="s">
        <v>753</v>
      </c>
      <c r="K61" s="24" t="s">
        <v>333</v>
      </c>
      <c r="L61" s="24">
        <f>COUNTIFS(Database!N$2:N$783,$J$2,Database!W$2:W$783,K61,Database!Y$2:Y$783,"YES")</f>
        <v>0</v>
      </c>
      <c r="M61" s="24" t="s">
        <v>708</v>
      </c>
      <c r="N61" s="24" t="s">
        <v>755</v>
      </c>
      <c r="O61" s="24" t="s">
        <v>732</v>
      </c>
      <c r="P61" s="24" t="s">
        <v>113</v>
      </c>
      <c r="R61" s="24" t="s">
        <v>753</v>
      </c>
      <c r="S61" s="24" t="s">
        <v>333</v>
      </c>
      <c r="T61" s="24">
        <f>COUNTIFS(Database!N$2:N$783,$R$2,Database!W$2:W$783,S61,Database!Y$2:Y$783,"YES")</f>
        <v>4</v>
      </c>
      <c r="U61" s="24" t="s">
        <v>708</v>
      </c>
      <c r="V61" s="24" t="s">
        <v>755</v>
      </c>
      <c r="W61" s="24" t="s">
        <v>733</v>
      </c>
      <c r="X61" s="24" t="s">
        <v>113</v>
      </c>
      <c r="Z61" s="24" t="s">
        <v>753</v>
      </c>
      <c r="AA61" s="24" t="s">
        <v>333</v>
      </c>
      <c r="AB61" s="24">
        <f>COUNTIFS(Database!N$2:N$783,$Z$2,Database!W$2:W$783,AA61,Database!Y$2:Y$783,"YES")</f>
        <v>0</v>
      </c>
      <c r="AC61" s="24" t="s">
        <v>708</v>
      </c>
      <c r="AD61" s="24" t="s">
        <v>755</v>
      </c>
      <c r="AE61" s="24" t="s">
        <v>734</v>
      </c>
      <c r="AF61" s="24" t="s">
        <v>113</v>
      </c>
      <c r="AH61" s="24" t="s">
        <v>753</v>
      </c>
      <c r="AI61" s="24" t="s">
        <v>333</v>
      </c>
      <c r="AJ61" s="24">
        <f>COUNTIFS(Database!N$2:N$783,$AH$2,Database!W$2:W$783,AI61,Database!Y$2:Y$783,"YES")</f>
        <v>0</v>
      </c>
      <c r="AK61" s="24" t="s">
        <v>708</v>
      </c>
      <c r="AL61" s="24" t="s">
        <v>755</v>
      </c>
      <c r="AM61" s="24" t="s">
        <v>735</v>
      </c>
      <c r="AN61" s="24" t="s">
        <v>113</v>
      </c>
      <c r="AP61" s="24" t="s">
        <v>753</v>
      </c>
      <c r="AQ61" s="24" t="s">
        <v>333</v>
      </c>
      <c r="AR61" s="24">
        <f>COUNTIFS(Database!N$2:N$783,$AP$2,Database!W$2:W$783,AQ61,Database!Y$2:Y$783,"YES")</f>
        <v>3</v>
      </c>
      <c r="AS61" s="28" t="s">
        <v>708</v>
      </c>
      <c r="AT61" s="24" t="s">
        <v>755</v>
      </c>
      <c r="AU61" s="24" t="s">
        <v>741</v>
      </c>
      <c r="AV61" s="24" t="s">
        <v>113</v>
      </c>
      <c r="AX61" s="24" t="s">
        <v>753</v>
      </c>
      <c r="AY61" s="24" t="s">
        <v>333</v>
      </c>
      <c r="AZ61" s="24">
        <f>COUNTIFS(Database!N$2:N$783,$AX$2,Database!W$2:W$783,AY61,Database!Y$2:Y$783,"YES")</f>
        <v>3</v>
      </c>
      <c r="BA61" s="24" t="s">
        <v>708</v>
      </c>
      <c r="BB61" s="24" t="s">
        <v>756</v>
      </c>
      <c r="BC61" s="24" t="s">
        <v>736</v>
      </c>
      <c r="BD61" s="24" t="s">
        <v>113</v>
      </c>
      <c r="BF61" s="24" t="s">
        <v>753</v>
      </c>
      <c r="BG61" s="24" t="s">
        <v>333</v>
      </c>
      <c r="BH61" s="24">
        <f>COUNTIFS(Database!N$2:N$783,$BF$2,Database!W$2:W$783,BG61,Database!Y$2:Y$783,"YES")</f>
        <v>0</v>
      </c>
      <c r="BI61" s="28" t="s">
        <v>708</v>
      </c>
      <c r="BJ61" s="24" t="s">
        <v>756</v>
      </c>
      <c r="BK61" s="24" t="s">
        <v>738</v>
      </c>
      <c r="BL61" s="24" t="s">
        <v>113</v>
      </c>
      <c r="BN61" s="24" t="s">
        <v>753</v>
      </c>
      <c r="BO61" s="24" t="s">
        <v>333</v>
      </c>
      <c r="BP61" s="24">
        <f>COUNTIFS(Database!N$2:N$783,$BN$2,Database!W$2:W$783,BO61,Database!Y$2:Y$783,"YES")</f>
        <v>0</v>
      </c>
      <c r="BQ61" s="28" t="s">
        <v>708</v>
      </c>
      <c r="BR61" s="24" t="s">
        <v>756</v>
      </c>
      <c r="BS61" s="24" t="s">
        <v>739</v>
      </c>
      <c r="BT61" s="24" t="s">
        <v>113</v>
      </c>
      <c r="BV61" s="24" t="s">
        <v>753</v>
      </c>
      <c r="BW61" s="24" t="s">
        <v>333</v>
      </c>
      <c r="BX61" s="24">
        <f>COUNTIFS(Database!N$2:N$783,$BV$2,Database!W$2:W$783,BW61,Database!Y$2:Y$783,"YES")</f>
        <v>0</v>
      </c>
      <c r="BY61" s="28" t="s">
        <v>708</v>
      </c>
      <c r="BZ61" s="24" t="s">
        <v>756</v>
      </c>
      <c r="CA61" s="24" t="s">
        <v>740</v>
      </c>
      <c r="CB61" s="24" t="s">
        <v>113</v>
      </c>
      <c r="CD61" s="24" t="s">
        <v>753</v>
      </c>
      <c r="CE61" s="24" t="s">
        <v>333</v>
      </c>
      <c r="CF61" s="47">
        <f>Exposure_Path_analytics!D61</f>
        <v>10</v>
      </c>
      <c r="CG61" s="45">
        <f t="shared" si="0"/>
        <v>10</v>
      </c>
    </row>
    <row r="62" spans="2:85">
      <c r="B62" s="23" t="s">
        <v>754</v>
      </c>
      <c r="C62" s="25" t="s">
        <v>336</v>
      </c>
      <c r="D62" s="25">
        <f>COUNTIFS(Database!N$2:N$783,$B$2,Database!W$2:W$783,C62,Database!Y$2:Y$783,"YES")</f>
        <v>0</v>
      </c>
      <c r="E62" s="25" t="s">
        <v>708</v>
      </c>
      <c r="F62" s="25" t="s">
        <v>755</v>
      </c>
      <c r="G62" s="25" t="s">
        <v>730</v>
      </c>
      <c r="H62" s="25" t="s">
        <v>113</v>
      </c>
      <c r="J62" s="23" t="s">
        <v>754</v>
      </c>
      <c r="K62" s="25" t="s">
        <v>336</v>
      </c>
      <c r="L62" s="25">
        <f>COUNTIFS(Database!N$2:N$783,$J$2,Database!W$2:W$783,K62,Database!Y$2:Y$783,"YES")</f>
        <v>0</v>
      </c>
      <c r="M62" s="25" t="s">
        <v>708</v>
      </c>
      <c r="N62" s="25" t="s">
        <v>755</v>
      </c>
      <c r="O62" s="25" t="s">
        <v>732</v>
      </c>
      <c r="P62" s="25" t="s">
        <v>113</v>
      </c>
      <c r="R62" s="23" t="s">
        <v>754</v>
      </c>
      <c r="S62" s="25" t="s">
        <v>336</v>
      </c>
      <c r="T62" s="25">
        <f>COUNTIFS(Database!N$2:N$783,$R$2,Database!W$2:W$783,S62,Database!Y$2:Y$783,"YES")</f>
        <v>3</v>
      </c>
      <c r="U62" s="25" t="s">
        <v>708</v>
      </c>
      <c r="V62" s="25" t="s">
        <v>755</v>
      </c>
      <c r="W62" s="25" t="s">
        <v>733</v>
      </c>
      <c r="X62" s="25" t="s">
        <v>113</v>
      </c>
      <c r="Z62" s="23" t="s">
        <v>754</v>
      </c>
      <c r="AA62" s="25" t="s">
        <v>336</v>
      </c>
      <c r="AB62" s="25">
        <f>COUNTIFS(Database!N$2:N$783,$Z$2,Database!W$2:W$783,AA62,Database!Y$2:Y$783,"YES")</f>
        <v>4</v>
      </c>
      <c r="AC62" s="25" t="s">
        <v>708</v>
      </c>
      <c r="AD62" s="25" t="s">
        <v>755</v>
      </c>
      <c r="AE62" s="25" t="s">
        <v>734</v>
      </c>
      <c r="AF62" s="25" t="s">
        <v>113</v>
      </c>
      <c r="AH62" s="23" t="s">
        <v>754</v>
      </c>
      <c r="AI62" s="25" t="s">
        <v>336</v>
      </c>
      <c r="AJ62" s="25">
        <f>COUNTIFS(Database!N$2:N$783,$AH$2,Database!W$2:W$783,AI62,Database!Y$2:Y$783,"YES")</f>
        <v>0</v>
      </c>
      <c r="AK62" s="25" t="s">
        <v>708</v>
      </c>
      <c r="AL62" s="25" t="s">
        <v>755</v>
      </c>
      <c r="AM62" s="25" t="s">
        <v>735</v>
      </c>
      <c r="AN62" s="25" t="s">
        <v>113</v>
      </c>
      <c r="AP62" s="23" t="s">
        <v>754</v>
      </c>
      <c r="AQ62" s="25" t="s">
        <v>336</v>
      </c>
      <c r="AR62" s="25">
        <f>COUNTIFS(Database!N$2:N$783,$AP$2,Database!W$2:W$783,AQ62,Database!Y$2:Y$783,"YES")</f>
        <v>0</v>
      </c>
      <c r="AS62" s="36" t="s">
        <v>708</v>
      </c>
      <c r="AT62" s="25" t="s">
        <v>755</v>
      </c>
      <c r="AU62" s="25" t="s">
        <v>741</v>
      </c>
      <c r="AV62" s="25" t="s">
        <v>113</v>
      </c>
      <c r="AX62" s="23" t="s">
        <v>754</v>
      </c>
      <c r="AY62" s="25" t="s">
        <v>336</v>
      </c>
      <c r="AZ62" s="25">
        <f>COUNTIFS(Database!N$2:N$783,$AX$2,Database!W$2:W$783,AY62,Database!Y$2:Y$783,"YES")</f>
        <v>1</v>
      </c>
      <c r="BA62" s="25" t="s">
        <v>708</v>
      </c>
      <c r="BB62" s="25" t="s">
        <v>756</v>
      </c>
      <c r="BC62" s="25" t="s">
        <v>736</v>
      </c>
      <c r="BD62" s="25" t="s">
        <v>113</v>
      </c>
      <c r="BF62" s="23" t="s">
        <v>754</v>
      </c>
      <c r="BG62" s="25" t="s">
        <v>336</v>
      </c>
      <c r="BH62" s="25">
        <f>COUNTIFS(Database!N$2:N$783,$BF$2,Database!W$2:W$783,BG62,Database!Y$2:Y$783,"YES")</f>
        <v>0</v>
      </c>
      <c r="BI62" s="36" t="s">
        <v>708</v>
      </c>
      <c r="BJ62" s="25" t="s">
        <v>756</v>
      </c>
      <c r="BK62" s="25" t="s">
        <v>738</v>
      </c>
      <c r="BL62" s="25" t="s">
        <v>113</v>
      </c>
      <c r="BN62" s="23" t="s">
        <v>754</v>
      </c>
      <c r="BO62" s="25" t="s">
        <v>336</v>
      </c>
      <c r="BP62" s="25">
        <f>COUNTIFS(Database!N$2:N$783,$BN$2,Database!W$2:W$783,BO62,Database!Y$2:Y$783,"YES")</f>
        <v>0</v>
      </c>
      <c r="BQ62" s="36" t="s">
        <v>708</v>
      </c>
      <c r="BR62" s="25" t="s">
        <v>756</v>
      </c>
      <c r="BS62" s="25" t="s">
        <v>739</v>
      </c>
      <c r="BT62" s="25" t="s">
        <v>113</v>
      </c>
      <c r="BV62" s="23" t="s">
        <v>754</v>
      </c>
      <c r="BW62" s="25" t="s">
        <v>336</v>
      </c>
      <c r="BX62" s="25">
        <f>COUNTIFS(Database!N$2:N$783,$BV$2,Database!W$2:W$783,BW62,Database!Y$2:Y$783,"YES")</f>
        <v>0</v>
      </c>
      <c r="BY62" s="36" t="s">
        <v>708</v>
      </c>
      <c r="BZ62" s="25" t="s">
        <v>756</v>
      </c>
      <c r="CA62" s="25" t="s">
        <v>740</v>
      </c>
      <c r="CB62" s="25" t="s">
        <v>113</v>
      </c>
      <c r="CD62" s="23" t="s">
        <v>754</v>
      </c>
      <c r="CE62" s="25" t="s">
        <v>336</v>
      </c>
      <c r="CF62" s="58">
        <f>Exposure_Path_analytics!D62</f>
        <v>8</v>
      </c>
      <c r="CG62" s="46">
        <f t="shared" si="0"/>
        <v>8</v>
      </c>
    </row>
    <row r="63" spans="2:85">
      <c r="B63" s="23" t="s">
        <v>754</v>
      </c>
      <c r="C63" s="25" t="s">
        <v>180</v>
      </c>
      <c r="D63" s="25">
        <f>COUNTIFS(Database!N$2:N$783,$B$2,Database!W$2:W$783,C63,Database!Y$2:Y$783,"YES")</f>
        <v>0</v>
      </c>
      <c r="E63" s="25" t="s">
        <v>708</v>
      </c>
      <c r="F63" s="25" t="s">
        <v>755</v>
      </c>
      <c r="G63" s="25" t="s">
        <v>730</v>
      </c>
      <c r="H63" s="25" t="s">
        <v>113</v>
      </c>
      <c r="J63" s="23" t="s">
        <v>754</v>
      </c>
      <c r="K63" s="25" t="s">
        <v>180</v>
      </c>
      <c r="L63" s="25">
        <f>COUNTIFS(Database!N$2:N$783,$J$2,Database!W$2:W$783,K63,Database!Y$2:Y$783,"YES")</f>
        <v>0</v>
      </c>
      <c r="M63" s="25" t="s">
        <v>708</v>
      </c>
      <c r="N63" s="25" t="s">
        <v>755</v>
      </c>
      <c r="O63" s="25" t="s">
        <v>732</v>
      </c>
      <c r="P63" s="25" t="s">
        <v>113</v>
      </c>
      <c r="R63" s="23" t="s">
        <v>754</v>
      </c>
      <c r="S63" s="25" t="s">
        <v>180</v>
      </c>
      <c r="T63" s="25">
        <f>COUNTIFS(Database!N$2:N$783,$R$2,Database!W$2:W$783,S63,Database!Y$2:Y$783,"YES")</f>
        <v>6</v>
      </c>
      <c r="U63" s="25" t="s">
        <v>708</v>
      </c>
      <c r="V63" s="25" t="s">
        <v>755</v>
      </c>
      <c r="W63" s="25" t="s">
        <v>733</v>
      </c>
      <c r="X63" s="25" t="s">
        <v>113</v>
      </c>
      <c r="Z63" s="23" t="s">
        <v>754</v>
      </c>
      <c r="AA63" s="25" t="s">
        <v>180</v>
      </c>
      <c r="AB63" s="25">
        <f>COUNTIFS(Database!N$2:N$783,$Z$2,Database!W$2:W$783,AA63,Database!Y$2:Y$783,"YES")</f>
        <v>2</v>
      </c>
      <c r="AC63" s="25" t="s">
        <v>708</v>
      </c>
      <c r="AD63" s="25" t="s">
        <v>755</v>
      </c>
      <c r="AE63" s="25" t="s">
        <v>734</v>
      </c>
      <c r="AF63" s="25" t="s">
        <v>113</v>
      </c>
      <c r="AH63" s="23" t="s">
        <v>754</v>
      </c>
      <c r="AI63" s="25" t="s">
        <v>180</v>
      </c>
      <c r="AJ63" s="25">
        <f>COUNTIFS(Database!N$2:N$783,$AH$2,Database!W$2:W$783,AI63,Database!Y$2:Y$783,"YES")</f>
        <v>0</v>
      </c>
      <c r="AK63" s="25" t="s">
        <v>708</v>
      </c>
      <c r="AL63" s="25" t="s">
        <v>755</v>
      </c>
      <c r="AM63" s="25" t="s">
        <v>735</v>
      </c>
      <c r="AN63" s="25" t="s">
        <v>113</v>
      </c>
      <c r="AP63" s="23" t="s">
        <v>754</v>
      </c>
      <c r="AQ63" s="25" t="s">
        <v>180</v>
      </c>
      <c r="AR63" s="25">
        <f>COUNTIFS(Database!N$2:N$783,$AP$2,Database!W$2:W$783,AQ63,Database!Y$2:Y$783,"YES")</f>
        <v>0</v>
      </c>
      <c r="AS63" s="36" t="s">
        <v>708</v>
      </c>
      <c r="AT63" s="25" t="s">
        <v>755</v>
      </c>
      <c r="AU63" s="25" t="s">
        <v>741</v>
      </c>
      <c r="AV63" s="25" t="s">
        <v>113</v>
      </c>
      <c r="AX63" s="23" t="s">
        <v>754</v>
      </c>
      <c r="AY63" s="25" t="s">
        <v>180</v>
      </c>
      <c r="AZ63" s="25">
        <f>COUNTIFS(Database!N$2:N$783,$AX$2,Database!W$2:W$783,AY63,Database!Y$2:Y$783,"YES")</f>
        <v>0</v>
      </c>
      <c r="BA63" s="25" t="s">
        <v>708</v>
      </c>
      <c r="BB63" s="25" t="s">
        <v>756</v>
      </c>
      <c r="BC63" s="25" t="s">
        <v>736</v>
      </c>
      <c r="BD63" s="25" t="s">
        <v>113</v>
      </c>
      <c r="BF63" s="23" t="s">
        <v>754</v>
      </c>
      <c r="BG63" s="25" t="s">
        <v>180</v>
      </c>
      <c r="BH63" s="25">
        <f>COUNTIFS(Database!N$2:N$783,$BF$2,Database!W$2:W$783,BG63,Database!Y$2:Y$783,"YES")</f>
        <v>0</v>
      </c>
      <c r="BI63" s="36" t="s">
        <v>708</v>
      </c>
      <c r="BJ63" s="25" t="s">
        <v>756</v>
      </c>
      <c r="BK63" s="25" t="s">
        <v>738</v>
      </c>
      <c r="BL63" s="25" t="s">
        <v>113</v>
      </c>
      <c r="BN63" s="23" t="s">
        <v>754</v>
      </c>
      <c r="BO63" s="25" t="s">
        <v>180</v>
      </c>
      <c r="BP63" s="25">
        <f>COUNTIFS(Database!N$2:N$783,$BN$2,Database!W$2:W$783,BO63,Database!Y$2:Y$783,"YES")</f>
        <v>0</v>
      </c>
      <c r="BQ63" s="36" t="s">
        <v>708</v>
      </c>
      <c r="BR63" s="25" t="s">
        <v>756</v>
      </c>
      <c r="BS63" s="25" t="s">
        <v>739</v>
      </c>
      <c r="BT63" s="25" t="s">
        <v>113</v>
      </c>
      <c r="BV63" s="23" t="s">
        <v>754</v>
      </c>
      <c r="BW63" s="25" t="s">
        <v>180</v>
      </c>
      <c r="BX63" s="25">
        <f>COUNTIFS(Database!N$2:N$783,$BV$2,Database!W$2:W$783,BW63,Database!Y$2:Y$783,"YES")</f>
        <v>0</v>
      </c>
      <c r="BY63" s="36" t="s">
        <v>708</v>
      </c>
      <c r="BZ63" s="25" t="s">
        <v>756</v>
      </c>
      <c r="CA63" s="25" t="s">
        <v>740</v>
      </c>
      <c r="CB63" s="25" t="s">
        <v>113</v>
      </c>
      <c r="CD63" s="23" t="s">
        <v>754</v>
      </c>
      <c r="CE63" s="25" t="s">
        <v>180</v>
      </c>
      <c r="CF63" s="58">
        <f>Exposure_Path_analytics!D63</f>
        <v>8</v>
      </c>
      <c r="CG63" s="46">
        <f t="shared" si="0"/>
        <v>8</v>
      </c>
    </row>
    <row r="64" spans="2:85">
      <c r="B64" s="23" t="s">
        <v>754</v>
      </c>
      <c r="C64" s="25" t="s">
        <v>338</v>
      </c>
      <c r="D64" s="25">
        <f>COUNTIFS(Database!N$2:N$783,$B$2,Database!W$2:W$783,C64,Database!Y$2:Y$783,"YES")</f>
        <v>0</v>
      </c>
      <c r="E64" s="25" t="s">
        <v>708</v>
      </c>
      <c r="F64" s="25" t="s">
        <v>755</v>
      </c>
      <c r="G64" s="25" t="s">
        <v>730</v>
      </c>
      <c r="H64" s="25" t="s">
        <v>113</v>
      </c>
      <c r="J64" s="23" t="s">
        <v>754</v>
      </c>
      <c r="K64" s="25" t="s">
        <v>338</v>
      </c>
      <c r="L64" s="25">
        <f>COUNTIFS(Database!N$2:N$783,$J$2,Database!W$2:W$783,K64,Database!Y$2:Y$783,"YES")</f>
        <v>1</v>
      </c>
      <c r="M64" s="25" t="s">
        <v>708</v>
      </c>
      <c r="N64" s="25" t="s">
        <v>755</v>
      </c>
      <c r="O64" s="25" t="s">
        <v>732</v>
      </c>
      <c r="P64" s="25" t="s">
        <v>113</v>
      </c>
      <c r="R64" s="23" t="s">
        <v>754</v>
      </c>
      <c r="S64" s="25" t="s">
        <v>338</v>
      </c>
      <c r="T64" s="25">
        <f>COUNTIFS(Database!N$2:N$783,$R$2,Database!W$2:W$783,S64,Database!Y$2:Y$783,"YES")</f>
        <v>12</v>
      </c>
      <c r="U64" s="25" t="s">
        <v>708</v>
      </c>
      <c r="V64" s="25" t="s">
        <v>755</v>
      </c>
      <c r="W64" s="25" t="s">
        <v>733</v>
      </c>
      <c r="X64" s="25" t="s">
        <v>113</v>
      </c>
      <c r="Z64" s="23" t="s">
        <v>754</v>
      </c>
      <c r="AA64" s="25" t="s">
        <v>338</v>
      </c>
      <c r="AB64" s="25">
        <f>COUNTIFS(Database!N$2:N$783,$Z$2,Database!W$2:W$783,AA64,Database!Y$2:Y$783,"YES")</f>
        <v>4</v>
      </c>
      <c r="AC64" s="25" t="s">
        <v>708</v>
      </c>
      <c r="AD64" s="25" t="s">
        <v>755</v>
      </c>
      <c r="AE64" s="25" t="s">
        <v>734</v>
      </c>
      <c r="AF64" s="25" t="s">
        <v>113</v>
      </c>
      <c r="AH64" s="23" t="s">
        <v>754</v>
      </c>
      <c r="AI64" s="25" t="s">
        <v>338</v>
      </c>
      <c r="AJ64" s="25">
        <f>COUNTIFS(Database!N$2:N$783,$AH$2,Database!W$2:W$783,AI64,Database!Y$2:Y$783,"YES")</f>
        <v>1</v>
      </c>
      <c r="AK64" s="25" t="s">
        <v>708</v>
      </c>
      <c r="AL64" s="25" t="s">
        <v>755</v>
      </c>
      <c r="AM64" s="25" t="s">
        <v>735</v>
      </c>
      <c r="AN64" s="25" t="s">
        <v>113</v>
      </c>
      <c r="AP64" s="23" t="s">
        <v>754</v>
      </c>
      <c r="AQ64" s="25" t="s">
        <v>338</v>
      </c>
      <c r="AR64" s="25">
        <f>COUNTIFS(Database!N$2:N$783,$AP$2,Database!W$2:W$783,AQ64,Database!Y$2:Y$783,"YES")</f>
        <v>0</v>
      </c>
      <c r="AS64" s="36" t="s">
        <v>708</v>
      </c>
      <c r="AT64" s="25" t="s">
        <v>755</v>
      </c>
      <c r="AU64" s="25" t="s">
        <v>741</v>
      </c>
      <c r="AV64" s="25" t="s">
        <v>113</v>
      </c>
      <c r="AX64" s="23" t="s">
        <v>754</v>
      </c>
      <c r="AY64" s="25" t="s">
        <v>338</v>
      </c>
      <c r="AZ64" s="25">
        <f>COUNTIFS(Database!N$2:N$783,$AX$2,Database!W$2:W$783,AY64,Database!Y$2:Y$783,"YES")</f>
        <v>0</v>
      </c>
      <c r="BA64" s="25" t="s">
        <v>708</v>
      </c>
      <c r="BB64" s="25" t="s">
        <v>756</v>
      </c>
      <c r="BC64" s="25" t="s">
        <v>736</v>
      </c>
      <c r="BD64" s="25" t="s">
        <v>113</v>
      </c>
      <c r="BF64" s="23" t="s">
        <v>754</v>
      </c>
      <c r="BG64" s="25" t="s">
        <v>338</v>
      </c>
      <c r="BH64" s="25">
        <f>COUNTIFS(Database!N$2:N$783,$BF$2,Database!W$2:W$783,BG64,Database!Y$2:Y$783,"YES")</f>
        <v>0</v>
      </c>
      <c r="BI64" s="36" t="s">
        <v>708</v>
      </c>
      <c r="BJ64" s="25" t="s">
        <v>756</v>
      </c>
      <c r="BK64" s="25" t="s">
        <v>738</v>
      </c>
      <c r="BL64" s="25" t="s">
        <v>113</v>
      </c>
      <c r="BN64" s="23" t="s">
        <v>754</v>
      </c>
      <c r="BO64" s="25" t="s">
        <v>338</v>
      </c>
      <c r="BP64" s="25">
        <f>COUNTIFS(Database!N$2:N$783,$BN$2,Database!W$2:W$783,BO64,Database!Y$2:Y$783,"YES")</f>
        <v>2</v>
      </c>
      <c r="BQ64" s="36" t="s">
        <v>708</v>
      </c>
      <c r="BR64" s="25" t="s">
        <v>756</v>
      </c>
      <c r="BS64" s="25" t="s">
        <v>739</v>
      </c>
      <c r="BT64" s="25" t="s">
        <v>113</v>
      </c>
      <c r="BV64" s="23" t="s">
        <v>754</v>
      </c>
      <c r="BW64" s="25" t="s">
        <v>338</v>
      </c>
      <c r="BX64" s="25">
        <f>COUNTIFS(Database!N$2:N$783,$BV$2,Database!W$2:W$783,BW64,Database!Y$2:Y$783,"YES")</f>
        <v>0</v>
      </c>
      <c r="BY64" s="36" t="s">
        <v>708</v>
      </c>
      <c r="BZ64" s="25" t="s">
        <v>756</v>
      </c>
      <c r="CA64" s="25" t="s">
        <v>740</v>
      </c>
      <c r="CB64" s="25" t="s">
        <v>113</v>
      </c>
      <c r="CD64" s="23" t="s">
        <v>754</v>
      </c>
      <c r="CE64" s="25" t="s">
        <v>338</v>
      </c>
      <c r="CF64" s="58">
        <f>Exposure_Path_analytics!D64</f>
        <v>20</v>
      </c>
      <c r="CG64" s="46">
        <f t="shared" si="0"/>
        <v>20</v>
      </c>
    </row>
    <row r="65" spans="2:85">
      <c r="B65" s="23" t="s">
        <v>754</v>
      </c>
      <c r="C65" s="25" t="s">
        <v>337</v>
      </c>
      <c r="D65" s="25">
        <f>COUNTIFS(Database!N$2:N$783,$B$2,Database!W$2:W$783,C65,Database!Y$2:Y$783,"YES")</f>
        <v>0</v>
      </c>
      <c r="E65" s="25" t="s">
        <v>708</v>
      </c>
      <c r="F65" s="25" t="s">
        <v>755</v>
      </c>
      <c r="G65" s="25" t="s">
        <v>730</v>
      </c>
      <c r="H65" s="25" t="s">
        <v>113</v>
      </c>
      <c r="J65" s="23" t="s">
        <v>754</v>
      </c>
      <c r="K65" s="25" t="s">
        <v>337</v>
      </c>
      <c r="L65" s="25">
        <f>COUNTIFS(Database!N$2:N$783,$J$2,Database!W$2:W$783,K65,Database!Y$2:Y$783,"YES")</f>
        <v>0</v>
      </c>
      <c r="M65" s="25" t="s">
        <v>708</v>
      </c>
      <c r="N65" s="25" t="s">
        <v>755</v>
      </c>
      <c r="O65" s="25" t="s">
        <v>732</v>
      </c>
      <c r="P65" s="25" t="s">
        <v>113</v>
      </c>
      <c r="R65" s="23" t="s">
        <v>754</v>
      </c>
      <c r="S65" s="25" t="s">
        <v>337</v>
      </c>
      <c r="T65" s="25">
        <f>COUNTIFS(Database!N$2:N$783,$R$2,Database!W$2:W$783,S65,Database!Y$2:Y$783,"YES")</f>
        <v>14</v>
      </c>
      <c r="U65" s="25" t="s">
        <v>708</v>
      </c>
      <c r="V65" s="25" t="s">
        <v>755</v>
      </c>
      <c r="W65" s="25" t="s">
        <v>733</v>
      </c>
      <c r="X65" s="25" t="s">
        <v>113</v>
      </c>
      <c r="Z65" s="23" t="s">
        <v>754</v>
      </c>
      <c r="AA65" s="25" t="s">
        <v>337</v>
      </c>
      <c r="AB65" s="25">
        <f>COUNTIFS(Database!N$2:N$783,$Z$2,Database!W$2:W$783,AA65,Database!Y$2:Y$783,"YES")</f>
        <v>3</v>
      </c>
      <c r="AC65" s="25" t="s">
        <v>708</v>
      </c>
      <c r="AD65" s="25" t="s">
        <v>755</v>
      </c>
      <c r="AE65" s="25" t="s">
        <v>734</v>
      </c>
      <c r="AF65" s="25" t="s">
        <v>113</v>
      </c>
      <c r="AH65" s="23" t="s">
        <v>754</v>
      </c>
      <c r="AI65" s="25" t="s">
        <v>337</v>
      </c>
      <c r="AJ65" s="25">
        <f>COUNTIFS(Database!N$2:N$783,$AH$2,Database!W$2:W$783,AI65,Database!Y$2:Y$783,"YES")</f>
        <v>0</v>
      </c>
      <c r="AK65" s="25" t="s">
        <v>708</v>
      </c>
      <c r="AL65" s="25" t="s">
        <v>755</v>
      </c>
      <c r="AM65" s="25" t="s">
        <v>735</v>
      </c>
      <c r="AN65" s="25" t="s">
        <v>113</v>
      </c>
      <c r="AP65" s="23" t="s">
        <v>754</v>
      </c>
      <c r="AQ65" s="25" t="s">
        <v>337</v>
      </c>
      <c r="AR65" s="25">
        <f>COUNTIFS(Database!N$2:N$783,$AP$2,Database!W$2:W$783,AQ65,Database!Y$2:Y$783,"YES")</f>
        <v>0</v>
      </c>
      <c r="AS65" s="36" t="s">
        <v>708</v>
      </c>
      <c r="AT65" s="25" t="s">
        <v>755</v>
      </c>
      <c r="AU65" s="25" t="s">
        <v>741</v>
      </c>
      <c r="AV65" s="25" t="s">
        <v>113</v>
      </c>
      <c r="AX65" s="23" t="s">
        <v>754</v>
      </c>
      <c r="AY65" s="25" t="s">
        <v>337</v>
      </c>
      <c r="AZ65" s="25">
        <f>COUNTIFS(Database!N$2:N$783,$AX$2,Database!W$2:W$783,AY65,Database!Y$2:Y$783,"YES")</f>
        <v>0</v>
      </c>
      <c r="BA65" s="25" t="s">
        <v>708</v>
      </c>
      <c r="BB65" s="25" t="s">
        <v>756</v>
      </c>
      <c r="BC65" s="25" t="s">
        <v>736</v>
      </c>
      <c r="BD65" s="25" t="s">
        <v>113</v>
      </c>
      <c r="BF65" s="23" t="s">
        <v>754</v>
      </c>
      <c r="BG65" s="25" t="s">
        <v>337</v>
      </c>
      <c r="BH65" s="25">
        <f>COUNTIFS(Database!N$2:N$783,$BF$2,Database!W$2:W$783,BG65,Database!Y$2:Y$783,"YES")</f>
        <v>0</v>
      </c>
      <c r="BI65" s="36" t="s">
        <v>708</v>
      </c>
      <c r="BJ65" s="25" t="s">
        <v>756</v>
      </c>
      <c r="BK65" s="25" t="s">
        <v>738</v>
      </c>
      <c r="BL65" s="25" t="s">
        <v>113</v>
      </c>
      <c r="BN65" s="23" t="s">
        <v>754</v>
      </c>
      <c r="BO65" s="25" t="s">
        <v>337</v>
      </c>
      <c r="BP65" s="25">
        <f>COUNTIFS(Database!N$2:N$783,$BN$2,Database!W$2:W$783,BO65,Database!Y$2:Y$783,"YES")</f>
        <v>0</v>
      </c>
      <c r="BQ65" s="36" t="s">
        <v>708</v>
      </c>
      <c r="BR65" s="25" t="s">
        <v>756</v>
      </c>
      <c r="BS65" s="25" t="s">
        <v>739</v>
      </c>
      <c r="BT65" s="25" t="s">
        <v>113</v>
      </c>
      <c r="BV65" s="23" t="s">
        <v>754</v>
      </c>
      <c r="BW65" s="25" t="s">
        <v>337</v>
      </c>
      <c r="BX65" s="25">
        <f>COUNTIFS(Database!N$2:N$783,$BV$2,Database!W$2:W$783,BW65,Database!Y$2:Y$783,"YES")</f>
        <v>2</v>
      </c>
      <c r="BY65" s="36" t="s">
        <v>708</v>
      </c>
      <c r="BZ65" s="25" t="s">
        <v>756</v>
      </c>
      <c r="CA65" s="25" t="s">
        <v>740</v>
      </c>
      <c r="CB65" s="25" t="s">
        <v>113</v>
      </c>
      <c r="CD65" s="23" t="s">
        <v>754</v>
      </c>
      <c r="CE65" s="25" t="s">
        <v>337</v>
      </c>
      <c r="CF65" s="58">
        <f>Exposure_Path_analytics!D65</f>
        <v>19</v>
      </c>
      <c r="CG65" s="46">
        <f t="shared" si="0"/>
        <v>19</v>
      </c>
    </row>
    <row r="66" spans="2:85">
      <c r="B66" s="23" t="s">
        <v>754</v>
      </c>
      <c r="C66" s="25" t="s">
        <v>335</v>
      </c>
      <c r="D66" s="25">
        <f>COUNTIFS(Database!N$2:N$783,$B$2,Database!W$2:W$783,C66,Database!Y$2:Y$783,"YES")</f>
        <v>0</v>
      </c>
      <c r="E66" s="25" t="s">
        <v>708</v>
      </c>
      <c r="F66" s="25" t="s">
        <v>755</v>
      </c>
      <c r="G66" s="25" t="s">
        <v>730</v>
      </c>
      <c r="H66" s="25" t="s">
        <v>113</v>
      </c>
      <c r="J66" s="23" t="s">
        <v>754</v>
      </c>
      <c r="K66" s="25" t="s">
        <v>335</v>
      </c>
      <c r="L66" s="25">
        <f>COUNTIFS(Database!N$2:N$783,$J$2,Database!W$2:W$783,K66,Database!Y$2:Y$783,"YES")</f>
        <v>2</v>
      </c>
      <c r="M66" s="25" t="s">
        <v>708</v>
      </c>
      <c r="N66" s="25" t="s">
        <v>755</v>
      </c>
      <c r="O66" s="25" t="s">
        <v>732</v>
      </c>
      <c r="P66" s="25" t="s">
        <v>113</v>
      </c>
      <c r="R66" s="23" t="s">
        <v>754</v>
      </c>
      <c r="S66" s="25" t="s">
        <v>335</v>
      </c>
      <c r="T66" s="25">
        <f>COUNTIFS(Database!N$2:N$783,$R$2,Database!W$2:W$783,S66,Database!Y$2:Y$783,"YES")</f>
        <v>13</v>
      </c>
      <c r="U66" s="25" t="s">
        <v>708</v>
      </c>
      <c r="V66" s="25" t="s">
        <v>755</v>
      </c>
      <c r="W66" s="25" t="s">
        <v>733</v>
      </c>
      <c r="X66" s="25" t="s">
        <v>113</v>
      </c>
      <c r="Z66" s="23" t="s">
        <v>754</v>
      </c>
      <c r="AA66" s="25" t="s">
        <v>335</v>
      </c>
      <c r="AB66" s="25">
        <f>COUNTIFS(Database!N$2:N$783,$Z$2,Database!W$2:W$783,AA66,Database!Y$2:Y$783,"YES")</f>
        <v>19</v>
      </c>
      <c r="AC66" s="25" t="s">
        <v>708</v>
      </c>
      <c r="AD66" s="25" t="s">
        <v>755</v>
      </c>
      <c r="AE66" s="25" t="s">
        <v>734</v>
      </c>
      <c r="AF66" s="25" t="s">
        <v>113</v>
      </c>
      <c r="AH66" s="23" t="s">
        <v>754</v>
      </c>
      <c r="AI66" s="25" t="s">
        <v>335</v>
      </c>
      <c r="AJ66" s="25">
        <f>COUNTIFS(Database!N$2:N$783,$AH$2,Database!W$2:W$783,AI66,Database!Y$2:Y$783,"YES")</f>
        <v>3</v>
      </c>
      <c r="AK66" s="25" t="s">
        <v>708</v>
      </c>
      <c r="AL66" s="25" t="s">
        <v>755</v>
      </c>
      <c r="AM66" s="25" t="s">
        <v>735</v>
      </c>
      <c r="AN66" s="25" t="s">
        <v>113</v>
      </c>
      <c r="AP66" s="23" t="s">
        <v>754</v>
      </c>
      <c r="AQ66" s="25" t="s">
        <v>335</v>
      </c>
      <c r="AR66" s="25">
        <f>COUNTIFS(Database!N$2:N$783,$AP$2,Database!W$2:W$783,AQ66,Database!Y$2:Y$783,"YES")</f>
        <v>3</v>
      </c>
      <c r="AS66" s="36" t="s">
        <v>708</v>
      </c>
      <c r="AT66" s="25" t="s">
        <v>755</v>
      </c>
      <c r="AU66" s="25" t="s">
        <v>741</v>
      </c>
      <c r="AV66" s="25" t="s">
        <v>113</v>
      </c>
      <c r="AX66" s="23" t="s">
        <v>754</v>
      </c>
      <c r="AY66" s="25" t="s">
        <v>335</v>
      </c>
      <c r="AZ66" s="25">
        <f>COUNTIFS(Database!N$2:N$783,$AX$2,Database!W$2:W$783,AY66,Database!Y$2:Y$783,"YES")</f>
        <v>6</v>
      </c>
      <c r="BA66" s="25" t="s">
        <v>708</v>
      </c>
      <c r="BB66" s="25" t="s">
        <v>756</v>
      </c>
      <c r="BC66" s="25" t="s">
        <v>736</v>
      </c>
      <c r="BD66" s="25" t="s">
        <v>113</v>
      </c>
      <c r="BF66" s="23" t="s">
        <v>754</v>
      </c>
      <c r="BG66" s="25" t="s">
        <v>335</v>
      </c>
      <c r="BH66" s="25">
        <f>COUNTIFS(Database!N$2:N$783,$BF$2,Database!W$2:W$783,BG66,Database!Y$2:Y$783,"YES")</f>
        <v>0</v>
      </c>
      <c r="BI66" s="36" t="s">
        <v>708</v>
      </c>
      <c r="BJ66" s="25" t="s">
        <v>756</v>
      </c>
      <c r="BK66" s="25" t="s">
        <v>738</v>
      </c>
      <c r="BL66" s="25" t="s">
        <v>113</v>
      </c>
      <c r="BN66" s="23" t="s">
        <v>754</v>
      </c>
      <c r="BO66" s="25" t="s">
        <v>335</v>
      </c>
      <c r="BP66" s="25">
        <f>COUNTIFS(Database!N$2:N$783,$BN$2,Database!W$2:W$783,BO66,Database!Y$2:Y$783,"YES")</f>
        <v>4</v>
      </c>
      <c r="BQ66" s="36" t="s">
        <v>708</v>
      </c>
      <c r="BR66" s="25" t="s">
        <v>756</v>
      </c>
      <c r="BS66" s="25" t="s">
        <v>739</v>
      </c>
      <c r="BT66" s="25" t="s">
        <v>113</v>
      </c>
      <c r="BV66" s="23" t="s">
        <v>754</v>
      </c>
      <c r="BW66" s="25" t="s">
        <v>335</v>
      </c>
      <c r="BX66" s="25">
        <f>COUNTIFS(Database!N$2:N$783,$BV$2,Database!W$2:W$783,BW66,Database!Y$2:Y$783,"YES")</f>
        <v>0</v>
      </c>
      <c r="BY66" s="36" t="s">
        <v>708</v>
      </c>
      <c r="BZ66" s="25" t="s">
        <v>756</v>
      </c>
      <c r="CA66" s="25" t="s">
        <v>740</v>
      </c>
      <c r="CB66" s="25" t="s">
        <v>113</v>
      </c>
      <c r="CD66" s="23" t="s">
        <v>754</v>
      </c>
      <c r="CE66" s="25" t="s">
        <v>335</v>
      </c>
      <c r="CF66" s="58">
        <f>Exposure_Path_analytics!D66</f>
        <v>50</v>
      </c>
      <c r="CG66" s="46">
        <f t="shared" si="0"/>
        <v>50</v>
      </c>
    </row>
    <row r="67" spans="2:85">
      <c r="B67" s="24" t="s">
        <v>318</v>
      </c>
      <c r="C67" s="24" t="s">
        <v>268</v>
      </c>
      <c r="D67" s="24">
        <f>COUNTIFS(Database!N$2:N$783,$B$2,Database!W$2:W$783,C67,Database!Y$2:Y$783,"YES")</f>
        <v>0</v>
      </c>
      <c r="E67" s="24" t="s">
        <v>708</v>
      </c>
      <c r="F67" s="24" t="s">
        <v>755</v>
      </c>
      <c r="G67" s="24" t="s">
        <v>730</v>
      </c>
      <c r="H67" s="24" t="s">
        <v>113</v>
      </c>
      <c r="J67" s="24" t="s">
        <v>318</v>
      </c>
      <c r="K67" s="24" t="s">
        <v>268</v>
      </c>
      <c r="L67" s="24">
        <f>COUNTIFS(Database!N$2:N$783,$J$2,Database!W$2:W$783,K67,Database!Y$2:Y$783,"YES")</f>
        <v>0</v>
      </c>
      <c r="M67" s="24" t="s">
        <v>708</v>
      </c>
      <c r="N67" s="24" t="s">
        <v>755</v>
      </c>
      <c r="O67" s="24" t="s">
        <v>732</v>
      </c>
      <c r="P67" s="24" t="s">
        <v>113</v>
      </c>
      <c r="R67" s="24" t="s">
        <v>318</v>
      </c>
      <c r="S67" s="24" t="s">
        <v>268</v>
      </c>
      <c r="T67" s="24">
        <f>COUNTIFS(Database!N$2:N$783,$R$2,Database!W$2:W$783,S67,Database!Y$2:Y$783,"YES")</f>
        <v>0</v>
      </c>
      <c r="U67" s="24" t="s">
        <v>708</v>
      </c>
      <c r="V67" s="24" t="s">
        <v>755</v>
      </c>
      <c r="W67" s="24" t="s">
        <v>733</v>
      </c>
      <c r="X67" s="24" t="s">
        <v>113</v>
      </c>
      <c r="Z67" s="24" t="s">
        <v>318</v>
      </c>
      <c r="AA67" s="24" t="s">
        <v>268</v>
      </c>
      <c r="AB67" s="24">
        <f>COUNTIFS(Database!N$2:N$783,$Z$2,Database!W$2:W$783,AA67,Database!Y$2:Y$783,"YES")</f>
        <v>0</v>
      </c>
      <c r="AC67" s="24" t="s">
        <v>708</v>
      </c>
      <c r="AD67" s="24" t="s">
        <v>755</v>
      </c>
      <c r="AE67" s="24" t="s">
        <v>734</v>
      </c>
      <c r="AF67" s="24" t="s">
        <v>113</v>
      </c>
      <c r="AH67" s="24" t="s">
        <v>318</v>
      </c>
      <c r="AI67" s="24" t="s">
        <v>268</v>
      </c>
      <c r="AJ67" s="24">
        <f>COUNTIFS(Database!N$2:N$783,$AH$2,Database!W$2:W$783,AI67,Database!Y$2:Y$783,"YES")</f>
        <v>0</v>
      </c>
      <c r="AK67" s="24" t="s">
        <v>708</v>
      </c>
      <c r="AL67" s="24" t="s">
        <v>755</v>
      </c>
      <c r="AM67" s="24" t="s">
        <v>735</v>
      </c>
      <c r="AN67" s="24" t="s">
        <v>113</v>
      </c>
      <c r="AP67" s="24" t="s">
        <v>318</v>
      </c>
      <c r="AQ67" s="24" t="s">
        <v>268</v>
      </c>
      <c r="AR67" s="24">
        <f>COUNTIFS(Database!N$2:N$783,$AP$2,Database!W$2:W$783,AQ67,Database!Y$2:Y$783,"YES")</f>
        <v>0</v>
      </c>
      <c r="AS67" s="28" t="s">
        <v>708</v>
      </c>
      <c r="AT67" s="24" t="s">
        <v>755</v>
      </c>
      <c r="AU67" s="24" t="s">
        <v>741</v>
      </c>
      <c r="AV67" s="24" t="s">
        <v>113</v>
      </c>
      <c r="AX67" s="24" t="s">
        <v>318</v>
      </c>
      <c r="AY67" s="24" t="s">
        <v>268</v>
      </c>
      <c r="AZ67" s="24">
        <f>COUNTIFS(Database!N$2:N$783,$AX$2,Database!W$2:W$783,AY67,Database!Y$2:Y$783,"YES")</f>
        <v>0</v>
      </c>
      <c r="BA67" s="24" t="s">
        <v>708</v>
      </c>
      <c r="BB67" s="24" t="s">
        <v>756</v>
      </c>
      <c r="BC67" s="24" t="s">
        <v>736</v>
      </c>
      <c r="BD67" s="24" t="s">
        <v>113</v>
      </c>
      <c r="BF67" s="24" t="s">
        <v>318</v>
      </c>
      <c r="BG67" s="24" t="s">
        <v>268</v>
      </c>
      <c r="BH67" s="24">
        <f>COUNTIFS(Database!N$2:N$783,$BF$2,Database!W$2:W$783,BG67,Database!Y$2:Y$783,"YES")</f>
        <v>0</v>
      </c>
      <c r="BI67" s="28" t="s">
        <v>708</v>
      </c>
      <c r="BJ67" s="24" t="s">
        <v>756</v>
      </c>
      <c r="BK67" s="24" t="s">
        <v>738</v>
      </c>
      <c r="BL67" s="24" t="s">
        <v>113</v>
      </c>
      <c r="BN67" s="24" t="s">
        <v>318</v>
      </c>
      <c r="BO67" s="24" t="s">
        <v>268</v>
      </c>
      <c r="BP67" s="24">
        <f>COUNTIFS(Database!N$2:N$783,$BN$2,Database!W$2:W$783,BO67,Database!Y$2:Y$783,"YES")</f>
        <v>0</v>
      </c>
      <c r="BQ67" s="28" t="s">
        <v>708</v>
      </c>
      <c r="BR67" s="24" t="s">
        <v>756</v>
      </c>
      <c r="BS67" s="24" t="s">
        <v>739</v>
      </c>
      <c r="BT67" s="24" t="s">
        <v>113</v>
      </c>
      <c r="BV67" s="24" t="s">
        <v>318</v>
      </c>
      <c r="BW67" s="24" t="s">
        <v>268</v>
      </c>
      <c r="BX67" s="24">
        <f>COUNTIFS(Database!N$2:N$783,$BV$2,Database!W$2:W$783,BW67,Database!Y$2:Y$783,"YES")</f>
        <v>0</v>
      </c>
      <c r="BY67" s="28" t="s">
        <v>708</v>
      </c>
      <c r="BZ67" s="24" t="s">
        <v>756</v>
      </c>
      <c r="CA67" s="24" t="s">
        <v>740</v>
      </c>
      <c r="CB67" s="24" t="s">
        <v>113</v>
      </c>
      <c r="CD67" s="24" t="s">
        <v>318</v>
      </c>
      <c r="CE67" s="24" t="s">
        <v>268</v>
      </c>
      <c r="CF67" s="47">
        <f>Exposure_Path_analytics!D67</f>
        <v>0</v>
      </c>
      <c r="CG67" s="45">
        <f t="shared" si="0"/>
        <v>0</v>
      </c>
    </row>
    <row r="68" spans="2:85">
      <c r="B68" s="24" t="s">
        <v>318</v>
      </c>
      <c r="C68" s="24" t="s">
        <v>269</v>
      </c>
      <c r="D68" s="24">
        <f>COUNTIFS(Database!N$2:N$783,$B$2,Database!W$2:W$783,C68,Database!Y$2:Y$783,"YES")</f>
        <v>0</v>
      </c>
      <c r="E68" s="24" t="s">
        <v>708</v>
      </c>
      <c r="F68" s="24" t="s">
        <v>755</v>
      </c>
      <c r="G68" s="24" t="s">
        <v>730</v>
      </c>
      <c r="H68" s="24" t="s">
        <v>113</v>
      </c>
      <c r="J68" s="24" t="s">
        <v>318</v>
      </c>
      <c r="K68" s="24" t="s">
        <v>269</v>
      </c>
      <c r="L68" s="24">
        <f>COUNTIFS(Database!N$2:N$783,$J$2,Database!W$2:W$783,K68,Database!Y$2:Y$783,"YES")</f>
        <v>0</v>
      </c>
      <c r="M68" s="24" t="s">
        <v>708</v>
      </c>
      <c r="N68" s="24" t="s">
        <v>755</v>
      </c>
      <c r="O68" s="24" t="s">
        <v>732</v>
      </c>
      <c r="P68" s="24" t="s">
        <v>113</v>
      </c>
      <c r="R68" s="24" t="s">
        <v>318</v>
      </c>
      <c r="S68" s="24" t="s">
        <v>269</v>
      </c>
      <c r="T68" s="24">
        <f>COUNTIFS(Database!N$2:N$783,$R$2,Database!W$2:W$783,S68,Database!Y$2:Y$783,"YES")</f>
        <v>1</v>
      </c>
      <c r="U68" s="24" t="s">
        <v>708</v>
      </c>
      <c r="V68" s="24" t="s">
        <v>755</v>
      </c>
      <c r="W68" s="24" t="s">
        <v>733</v>
      </c>
      <c r="X68" s="24" t="s">
        <v>113</v>
      </c>
      <c r="Z68" s="24" t="s">
        <v>318</v>
      </c>
      <c r="AA68" s="24" t="s">
        <v>269</v>
      </c>
      <c r="AB68" s="24">
        <f>COUNTIFS(Database!N$2:N$783,$Z$2,Database!W$2:W$783,AA68,Database!Y$2:Y$783,"YES")</f>
        <v>1</v>
      </c>
      <c r="AC68" s="24" t="s">
        <v>708</v>
      </c>
      <c r="AD68" s="24" t="s">
        <v>755</v>
      </c>
      <c r="AE68" s="24" t="s">
        <v>734</v>
      </c>
      <c r="AF68" s="24" t="s">
        <v>113</v>
      </c>
      <c r="AH68" s="24" t="s">
        <v>318</v>
      </c>
      <c r="AI68" s="24" t="s">
        <v>269</v>
      </c>
      <c r="AJ68" s="24">
        <f>COUNTIFS(Database!N$2:N$783,$AH$2,Database!W$2:W$783,AI68,Database!Y$2:Y$783,"YES")</f>
        <v>1</v>
      </c>
      <c r="AK68" s="24" t="s">
        <v>708</v>
      </c>
      <c r="AL68" s="24" t="s">
        <v>755</v>
      </c>
      <c r="AM68" s="24" t="s">
        <v>735</v>
      </c>
      <c r="AN68" s="24" t="s">
        <v>113</v>
      </c>
      <c r="AP68" s="24" t="s">
        <v>318</v>
      </c>
      <c r="AQ68" s="24" t="s">
        <v>269</v>
      </c>
      <c r="AR68" s="24">
        <f>COUNTIFS(Database!N$2:N$783,$AP$2,Database!W$2:W$783,AQ68,Database!Y$2:Y$783,"YES")</f>
        <v>0</v>
      </c>
      <c r="AS68" s="28" t="s">
        <v>708</v>
      </c>
      <c r="AT68" s="24" t="s">
        <v>755</v>
      </c>
      <c r="AU68" s="24" t="s">
        <v>741</v>
      </c>
      <c r="AV68" s="24" t="s">
        <v>113</v>
      </c>
      <c r="AX68" s="24" t="s">
        <v>318</v>
      </c>
      <c r="AY68" s="24" t="s">
        <v>269</v>
      </c>
      <c r="AZ68" s="24">
        <f>COUNTIFS(Database!N$2:N$783,$AX$2,Database!W$2:W$783,AY68,Database!Y$2:Y$783,"YES")</f>
        <v>0</v>
      </c>
      <c r="BA68" s="24" t="s">
        <v>708</v>
      </c>
      <c r="BB68" s="24" t="s">
        <v>756</v>
      </c>
      <c r="BC68" s="24" t="s">
        <v>736</v>
      </c>
      <c r="BD68" s="24" t="s">
        <v>113</v>
      </c>
      <c r="BF68" s="24" t="s">
        <v>318</v>
      </c>
      <c r="BG68" s="24" t="s">
        <v>269</v>
      </c>
      <c r="BH68" s="24">
        <f>COUNTIFS(Database!N$2:N$783,$BF$2,Database!W$2:W$783,BG68,Database!Y$2:Y$783,"YES")</f>
        <v>0</v>
      </c>
      <c r="BI68" s="28" t="s">
        <v>708</v>
      </c>
      <c r="BJ68" s="24" t="s">
        <v>756</v>
      </c>
      <c r="BK68" s="24" t="s">
        <v>738</v>
      </c>
      <c r="BL68" s="24" t="s">
        <v>113</v>
      </c>
      <c r="BN68" s="24" t="s">
        <v>318</v>
      </c>
      <c r="BO68" s="24" t="s">
        <v>269</v>
      </c>
      <c r="BP68" s="24">
        <f>COUNTIFS(Database!N$2:N$783,$BN$2,Database!W$2:W$783,BO68,Database!Y$2:Y$783,"YES")</f>
        <v>0</v>
      </c>
      <c r="BQ68" s="28" t="s">
        <v>708</v>
      </c>
      <c r="BR68" s="24" t="s">
        <v>756</v>
      </c>
      <c r="BS68" s="24" t="s">
        <v>739</v>
      </c>
      <c r="BT68" s="24" t="s">
        <v>113</v>
      </c>
      <c r="BV68" s="24" t="s">
        <v>318</v>
      </c>
      <c r="BW68" s="24" t="s">
        <v>269</v>
      </c>
      <c r="BX68" s="24">
        <f>COUNTIFS(Database!N$2:N$783,$BV$2,Database!W$2:W$783,BW68,Database!Y$2:Y$783,"YES")</f>
        <v>0</v>
      </c>
      <c r="BY68" s="28" t="s">
        <v>708</v>
      </c>
      <c r="BZ68" s="24" t="s">
        <v>756</v>
      </c>
      <c r="CA68" s="24" t="s">
        <v>740</v>
      </c>
      <c r="CB68" s="24" t="s">
        <v>113</v>
      </c>
      <c r="CD68" s="24" t="s">
        <v>318</v>
      </c>
      <c r="CE68" s="24" t="s">
        <v>269</v>
      </c>
      <c r="CF68" s="47">
        <f>Exposure_Path_analytics!D68</f>
        <v>3</v>
      </c>
      <c r="CG68" s="45">
        <f t="shared" si="0"/>
        <v>3</v>
      </c>
    </row>
    <row r="69" spans="2:85">
      <c r="B69" s="24" t="s">
        <v>318</v>
      </c>
      <c r="C69" s="24" t="s">
        <v>270</v>
      </c>
      <c r="D69" s="24">
        <f>COUNTIFS(Database!N$2:N$783,$B$2,Database!W$2:W$783,C69,Database!Y$2:Y$783,"YES")</f>
        <v>0</v>
      </c>
      <c r="E69" s="24" t="s">
        <v>708</v>
      </c>
      <c r="F69" s="24" t="s">
        <v>755</v>
      </c>
      <c r="G69" s="24" t="s">
        <v>730</v>
      </c>
      <c r="H69" s="24" t="s">
        <v>113</v>
      </c>
      <c r="J69" s="24" t="s">
        <v>318</v>
      </c>
      <c r="K69" s="24" t="s">
        <v>270</v>
      </c>
      <c r="L69" s="24">
        <f>COUNTIFS(Database!N$2:N$783,$J$2,Database!W$2:W$783,K69,Database!Y$2:Y$783,"YES")</f>
        <v>0</v>
      </c>
      <c r="M69" s="24" t="s">
        <v>708</v>
      </c>
      <c r="N69" s="24" t="s">
        <v>755</v>
      </c>
      <c r="O69" s="24" t="s">
        <v>732</v>
      </c>
      <c r="P69" s="24" t="s">
        <v>113</v>
      </c>
      <c r="R69" s="24" t="s">
        <v>318</v>
      </c>
      <c r="S69" s="24" t="s">
        <v>270</v>
      </c>
      <c r="T69" s="24">
        <f>COUNTIFS(Database!N$2:N$783,$R$2,Database!W$2:W$783,S69,Database!Y$2:Y$783,"YES")</f>
        <v>3</v>
      </c>
      <c r="U69" s="24" t="s">
        <v>708</v>
      </c>
      <c r="V69" s="24" t="s">
        <v>755</v>
      </c>
      <c r="W69" s="24" t="s">
        <v>733</v>
      </c>
      <c r="X69" s="24" t="s">
        <v>113</v>
      </c>
      <c r="Z69" s="24" t="s">
        <v>318</v>
      </c>
      <c r="AA69" s="24" t="s">
        <v>270</v>
      </c>
      <c r="AB69" s="24">
        <f>COUNTIFS(Database!N$2:N$783,$Z$2,Database!W$2:W$783,AA69,Database!Y$2:Y$783,"YES")</f>
        <v>0</v>
      </c>
      <c r="AC69" s="24" t="s">
        <v>708</v>
      </c>
      <c r="AD69" s="24" t="s">
        <v>755</v>
      </c>
      <c r="AE69" s="24" t="s">
        <v>734</v>
      </c>
      <c r="AF69" s="24" t="s">
        <v>113</v>
      </c>
      <c r="AH69" s="24" t="s">
        <v>318</v>
      </c>
      <c r="AI69" s="24" t="s">
        <v>270</v>
      </c>
      <c r="AJ69" s="24">
        <f>COUNTIFS(Database!N$2:N$783,$AH$2,Database!W$2:W$783,AI69,Database!Y$2:Y$783,"YES")</f>
        <v>1</v>
      </c>
      <c r="AK69" s="24" t="s">
        <v>708</v>
      </c>
      <c r="AL69" s="24" t="s">
        <v>755</v>
      </c>
      <c r="AM69" s="24" t="s">
        <v>735</v>
      </c>
      <c r="AN69" s="24" t="s">
        <v>113</v>
      </c>
      <c r="AP69" s="24" t="s">
        <v>318</v>
      </c>
      <c r="AQ69" s="24" t="s">
        <v>270</v>
      </c>
      <c r="AR69" s="24">
        <f>COUNTIFS(Database!N$2:N$783,$AP$2,Database!W$2:W$783,AQ69,Database!Y$2:Y$783,"YES")</f>
        <v>0</v>
      </c>
      <c r="AS69" s="28" t="s">
        <v>708</v>
      </c>
      <c r="AT69" s="24" t="s">
        <v>755</v>
      </c>
      <c r="AU69" s="24" t="s">
        <v>741</v>
      </c>
      <c r="AV69" s="24" t="s">
        <v>113</v>
      </c>
      <c r="AX69" s="24" t="s">
        <v>318</v>
      </c>
      <c r="AY69" s="24" t="s">
        <v>270</v>
      </c>
      <c r="AZ69" s="24">
        <f>COUNTIFS(Database!N$2:N$783,$AX$2,Database!W$2:W$783,AY69,Database!Y$2:Y$783,"YES")</f>
        <v>0</v>
      </c>
      <c r="BA69" s="24" t="s">
        <v>708</v>
      </c>
      <c r="BB69" s="24" t="s">
        <v>756</v>
      </c>
      <c r="BC69" s="24" t="s">
        <v>736</v>
      </c>
      <c r="BD69" s="24" t="s">
        <v>113</v>
      </c>
      <c r="BF69" s="24" t="s">
        <v>318</v>
      </c>
      <c r="BG69" s="24" t="s">
        <v>270</v>
      </c>
      <c r="BH69" s="24">
        <f>COUNTIFS(Database!N$2:N$783,$BF$2,Database!W$2:W$783,BG69,Database!Y$2:Y$783,"YES")</f>
        <v>0</v>
      </c>
      <c r="BI69" s="28" t="s">
        <v>708</v>
      </c>
      <c r="BJ69" s="24" t="s">
        <v>756</v>
      </c>
      <c r="BK69" s="24" t="s">
        <v>738</v>
      </c>
      <c r="BL69" s="24" t="s">
        <v>113</v>
      </c>
      <c r="BN69" s="24" t="s">
        <v>318</v>
      </c>
      <c r="BO69" s="24" t="s">
        <v>270</v>
      </c>
      <c r="BP69" s="24">
        <f>COUNTIFS(Database!N$2:N$783,$BN$2,Database!W$2:W$783,BO69,Database!Y$2:Y$783,"YES")</f>
        <v>0</v>
      </c>
      <c r="BQ69" s="28" t="s">
        <v>708</v>
      </c>
      <c r="BR69" s="24" t="s">
        <v>756</v>
      </c>
      <c r="BS69" s="24" t="s">
        <v>739</v>
      </c>
      <c r="BT69" s="24" t="s">
        <v>113</v>
      </c>
      <c r="BV69" s="24" t="s">
        <v>318</v>
      </c>
      <c r="BW69" s="24" t="s">
        <v>270</v>
      </c>
      <c r="BX69" s="24">
        <f>COUNTIFS(Database!N$2:N$783,$BV$2,Database!W$2:W$783,BW69,Database!Y$2:Y$783,"YES")</f>
        <v>0</v>
      </c>
      <c r="BY69" s="28" t="s">
        <v>708</v>
      </c>
      <c r="BZ69" s="24" t="s">
        <v>756</v>
      </c>
      <c r="CA69" s="24" t="s">
        <v>740</v>
      </c>
      <c r="CB69" s="24" t="s">
        <v>113</v>
      </c>
      <c r="CD69" s="24" t="s">
        <v>318</v>
      </c>
      <c r="CE69" s="24" t="s">
        <v>270</v>
      </c>
      <c r="CF69" s="47">
        <f>Exposure_Path_analytics!D69</f>
        <v>4</v>
      </c>
      <c r="CG69" s="45">
        <f t="shared" ref="CG69:CG71" si="13">SUM(D69,L69,T69,AB69,AJ69,AZ69,BH69,BP69,BX69,AR69)</f>
        <v>4</v>
      </c>
    </row>
    <row r="70" spans="2:85">
      <c r="B70" s="24" t="s">
        <v>318</v>
      </c>
      <c r="C70" s="24" t="s">
        <v>271</v>
      </c>
      <c r="D70" s="24">
        <f>COUNTIFS(Database!N$2:N$783,$B$2,Database!W$2:W$783,C70,Database!Y$2:Y$783,"YES")</f>
        <v>0</v>
      </c>
      <c r="E70" s="24" t="s">
        <v>708</v>
      </c>
      <c r="F70" s="24" t="s">
        <v>755</v>
      </c>
      <c r="G70" s="24" t="s">
        <v>730</v>
      </c>
      <c r="H70" s="24" t="s">
        <v>113</v>
      </c>
      <c r="J70" s="24" t="s">
        <v>318</v>
      </c>
      <c r="K70" s="24" t="s">
        <v>271</v>
      </c>
      <c r="L70" s="24">
        <f>COUNTIFS(Database!N$2:N$783,$J$2,Database!W$2:W$783,K70,Database!Y$2:Y$783,"YES")</f>
        <v>0</v>
      </c>
      <c r="M70" s="24" t="s">
        <v>708</v>
      </c>
      <c r="N70" s="24" t="s">
        <v>755</v>
      </c>
      <c r="O70" s="24" t="s">
        <v>732</v>
      </c>
      <c r="P70" s="24" t="s">
        <v>113</v>
      </c>
      <c r="R70" s="24" t="s">
        <v>318</v>
      </c>
      <c r="S70" s="24" t="s">
        <v>271</v>
      </c>
      <c r="T70" s="24">
        <f>COUNTIFS(Database!N$2:N$783,$R$2,Database!W$2:W$783,S70,Database!Y$2:Y$783,"YES")</f>
        <v>3</v>
      </c>
      <c r="U70" s="24" t="s">
        <v>708</v>
      </c>
      <c r="V70" s="24" t="s">
        <v>755</v>
      </c>
      <c r="W70" s="24" t="s">
        <v>733</v>
      </c>
      <c r="X70" s="24" t="s">
        <v>113</v>
      </c>
      <c r="Z70" s="24" t="s">
        <v>318</v>
      </c>
      <c r="AA70" s="24" t="s">
        <v>271</v>
      </c>
      <c r="AB70" s="24">
        <f>COUNTIFS(Database!N$2:N$783,$Z$2,Database!W$2:W$783,AA70,Database!Y$2:Y$783,"YES")</f>
        <v>2</v>
      </c>
      <c r="AC70" s="24" t="s">
        <v>708</v>
      </c>
      <c r="AD70" s="24" t="s">
        <v>755</v>
      </c>
      <c r="AE70" s="24" t="s">
        <v>734</v>
      </c>
      <c r="AF70" s="24" t="s">
        <v>113</v>
      </c>
      <c r="AH70" s="24" t="s">
        <v>318</v>
      </c>
      <c r="AI70" s="24" t="s">
        <v>271</v>
      </c>
      <c r="AJ70" s="24">
        <f>COUNTIFS(Database!N$2:N$783,$AH$2,Database!W$2:W$783,AI70,Database!Y$2:Y$783,"YES")</f>
        <v>1</v>
      </c>
      <c r="AK70" s="24" t="s">
        <v>708</v>
      </c>
      <c r="AL70" s="24" t="s">
        <v>755</v>
      </c>
      <c r="AM70" s="24" t="s">
        <v>735</v>
      </c>
      <c r="AN70" s="24" t="s">
        <v>113</v>
      </c>
      <c r="AP70" s="24" t="s">
        <v>318</v>
      </c>
      <c r="AQ70" s="24" t="s">
        <v>271</v>
      </c>
      <c r="AR70" s="24">
        <f>COUNTIFS(Database!N$2:N$783,$AP$2,Database!W$2:W$783,AQ70,Database!Y$2:Y$783,"YES")</f>
        <v>0</v>
      </c>
      <c r="AS70" s="28" t="s">
        <v>708</v>
      </c>
      <c r="AT70" s="24" t="s">
        <v>755</v>
      </c>
      <c r="AU70" s="24" t="s">
        <v>741</v>
      </c>
      <c r="AV70" s="24" t="s">
        <v>113</v>
      </c>
      <c r="AX70" s="24" t="s">
        <v>318</v>
      </c>
      <c r="AY70" s="24" t="s">
        <v>271</v>
      </c>
      <c r="AZ70" s="24">
        <f>COUNTIFS(Database!N$2:N$783,$AX$2,Database!W$2:W$783,AY70,Database!Y$2:Y$783,"YES")</f>
        <v>0</v>
      </c>
      <c r="BA70" s="24" t="s">
        <v>708</v>
      </c>
      <c r="BB70" s="24" t="s">
        <v>756</v>
      </c>
      <c r="BC70" s="24" t="s">
        <v>736</v>
      </c>
      <c r="BD70" s="24" t="s">
        <v>113</v>
      </c>
      <c r="BF70" s="24" t="s">
        <v>318</v>
      </c>
      <c r="BG70" s="24" t="s">
        <v>271</v>
      </c>
      <c r="BH70" s="24">
        <f>COUNTIFS(Database!N$2:N$783,$BF$2,Database!W$2:W$783,BG70,Database!Y$2:Y$783,"YES")</f>
        <v>0</v>
      </c>
      <c r="BI70" s="28" t="s">
        <v>708</v>
      </c>
      <c r="BJ70" s="24" t="s">
        <v>756</v>
      </c>
      <c r="BK70" s="24" t="s">
        <v>738</v>
      </c>
      <c r="BL70" s="24" t="s">
        <v>113</v>
      </c>
      <c r="BN70" s="24" t="s">
        <v>318</v>
      </c>
      <c r="BO70" s="24" t="s">
        <v>271</v>
      </c>
      <c r="BP70" s="24">
        <f>COUNTIFS(Database!N$2:N$783,$BN$2,Database!W$2:W$783,BO70,Database!Y$2:Y$783,"YES")</f>
        <v>0</v>
      </c>
      <c r="BQ70" s="28" t="s">
        <v>708</v>
      </c>
      <c r="BR70" s="24" t="s">
        <v>756</v>
      </c>
      <c r="BS70" s="24" t="s">
        <v>739</v>
      </c>
      <c r="BT70" s="24" t="s">
        <v>113</v>
      </c>
      <c r="BV70" s="24" t="s">
        <v>318</v>
      </c>
      <c r="BW70" s="24" t="s">
        <v>271</v>
      </c>
      <c r="BX70" s="24">
        <f>COUNTIFS(Database!N$2:N$783,$BV$2,Database!W$2:W$783,BW70,Database!Y$2:Y$783,"YES")</f>
        <v>0</v>
      </c>
      <c r="BY70" s="28" t="s">
        <v>708</v>
      </c>
      <c r="BZ70" s="24" t="s">
        <v>756</v>
      </c>
      <c r="CA70" s="24" t="s">
        <v>740</v>
      </c>
      <c r="CB70" s="24" t="s">
        <v>113</v>
      </c>
      <c r="CD70" s="24" t="s">
        <v>318</v>
      </c>
      <c r="CE70" s="24" t="s">
        <v>271</v>
      </c>
      <c r="CF70" s="47">
        <f>Exposure_Path_analytics!D70</f>
        <v>6</v>
      </c>
      <c r="CG70" s="45">
        <f t="shared" si="13"/>
        <v>6</v>
      </c>
    </row>
    <row r="71" spans="2:85">
      <c r="B71" s="24" t="s">
        <v>318</v>
      </c>
      <c r="C71" s="24" t="s">
        <v>339</v>
      </c>
      <c r="D71" s="24">
        <f>COUNTIFS(Database!N$2:N$783,$B$2,Database!W$2:W$783,C71,Database!Y$2:Y$783,"YES")</f>
        <v>0</v>
      </c>
      <c r="E71" s="24" t="s">
        <v>708</v>
      </c>
      <c r="F71" s="24" t="s">
        <v>755</v>
      </c>
      <c r="G71" s="24" t="s">
        <v>730</v>
      </c>
      <c r="H71" s="24" t="s">
        <v>113</v>
      </c>
      <c r="J71" s="24" t="s">
        <v>318</v>
      </c>
      <c r="K71" s="24" t="s">
        <v>339</v>
      </c>
      <c r="L71" s="24">
        <f>COUNTIFS(Database!N$2:N$783,$J$2,Database!W$2:W$783,K71,Database!Y$2:Y$783,"YES")</f>
        <v>1</v>
      </c>
      <c r="M71" s="24" t="s">
        <v>708</v>
      </c>
      <c r="N71" s="24" t="s">
        <v>755</v>
      </c>
      <c r="O71" s="24" t="s">
        <v>732</v>
      </c>
      <c r="P71" s="24" t="s">
        <v>113</v>
      </c>
      <c r="R71" s="24" t="s">
        <v>318</v>
      </c>
      <c r="S71" s="24" t="s">
        <v>339</v>
      </c>
      <c r="T71" s="24">
        <f>COUNTIFS(Database!N$2:N$783,$R$2,Database!W$2:W$783,S71,Database!Y$2:Y$783,"YES")</f>
        <v>1</v>
      </c>
      <c r="U71" s="24" t="s">
        <v>708</v>
      </c>
      <c r="V71" s="24" t="s">
        <v>755</v>
      </c>
      <c r="W71" s="24" t="s">
        <v>733</v>
      </c>
      <c r="X71" s="24" t="s">
        <v>113</v>
      </c>
      <c r="Z71" s="24" t="s">
        <v>318</v>
      </c>
      <c r="AA71" s="24" t="s">
        <v>339</v>
      </c>
      <c r="AB71" s="24">
        <f>COUNTIFS(Database!N$2:N$783,$Z$2,Database!W$2:W$783,AA71,Database!Y$2:Y$783,"YES")</f>
        <v>0</v>
      </c>
      <c r="AC71" s="24" t="s">
        <v>708</v>
      </c>
      <c r="AD71" s="24" t="s">
        <v>755</v>
      </c>
      <c r="AE71" s="24" t="s">
        <v>734</v>
      </c>
      <c r="AF71" s="24" t="s">
        <v>113</v>
      </c>
      <c r="AH71" s="24" t="s">
        <v>318</v>
      </c>
      <c r="AI71" s="24" t="s">
        <v>339</v>
      </c>
      <c r="AJ71" s="24">
        <f>COUNTIFS(Database!N$2:N$783,$AH$2,Database!W$2:W$783,AI71,Database!Y$2:Y$783,"YES")</f>
        <v>0</v>
      </c>
      <c r="AK71" s="24" t="s">
        <v>708</v>
      </c>
      <c r="AL71" s="24" t="s">
        <v>755</v>
      </c>
      <c r="AM71" s="24" t="s">
        <v>735</v>
      </c>
      <c r="AN71" s="24" t="s">
        <v>113</v>
      </c>
      <c r="AP71" s="24" t="s">
        <v>318</v>
      </c>
      <c r="AQ71" s="24" t="s">
        <v>339</v>
      </c>
      <c r="AR71" s="24">
        <f>COUNTIFS(Database!N$2:N$783,$AP$2,Database!W$2:W$783,AQ71,Database!Y$2:Y$783,"YES")</f>
        <v>0</v>
      </c>
      <c r="AS71" s="28" t="s">
        <v>708</v>
      </c>
      <c r="AT71" s="24" t="s">
        <v>755</v>
      </c>
      <c r="AU71" s="24" t="s">
        <v>741</v>
      </c>
      <c r="AV71" s="24" t="s">
        <v>113</v>
      </c>
      <c r="AX71" s="24" t="s">
        <v>318</v>
      </c>
      <c r="AY71" s="24" t="s">
        <v>339</v>
      </c>
      <c r="AZ71" s="24">
        <f>COUNTIFS(Database!N$2:N$783,$AX$2,Database!W$2:W$783,AY71,Database!Y$2:Y$783,"YES")</f>
        <v>0</v>
      </c>
      <c r="BA71" s="24" t="s">
        <v>708</v>
      </c>
      <c r="BB71" s="24" t="s">
        <v>756</v>
      </c>
      <c r="BC71" s="24" t="s">
        <v>736</v>
      </c>
      <c r="BD71" s="24" t="s">
        <v>113</v>
      </c>
      <c r="BF71" s="24" t="s">
        <v>318</v>
      </c>
      <c r="BG71" s="24" t="s">
        <v>339</v>
      </c>
      <c r="BH71" s="24">
        <f>COUNTIFS(Database!N$2:N$783,$BF$2,Database!W$2:W$783,BG71,Database!Y$2:Y$783,"YES")</f>
        <v>0</v>
      </c>
      <c r="BI71" s="28" t="s">
        <v>708</v>
      </c>
      <c r="BJ71" s="24" t="s">
        <v>756</v>
      </c>
      <c r="BK71" s="24" t="s">
        <v>738</v>
      </c>
      <c r="BL71" s="24" t="s">
        <v>113</v>
      </c>
      <c r="BN71" s="24" t="s">
        <v>318</v>
      </c>
      <c r="BO71" s="24" t="s">
        <v>339</v>
      </c>
      <c r="BP71" s="24">
        <f>COUNTIFS(Database!N$2:N$783,$BN$2,Database!W$2:W$783,BO71,Database!Y$2:Y$783,"YES")</f>
        <v>0</v>
      </c>
      <c r="BQ71" s="28" t="s">
        <v>708</v>
      </c>
      <c r="BR71" s="24" t="s">
        <v>756</v>
      </c>
      <c r="BS71" s="24" t="s">
        <v>739</v>
      </c>
      <c r="BT71" s="24" t="s">
        <v>113</v>
      </c>
      <c r="BV71" s="24" t="s">
        <v>318</v>
      </c>
      <c r="BW71" s="24" t="s">
        <v>339</v>
      </c>
      <c r="BX71" s="24">
        <f>COUNTIFS(Database!N$2:N$783,$BV$2,Database!W$2:W$783,BW71,Database!Y$2:Y$783,"YES")</f>
        <v>0</v>
      </c>
      <c r="BY71" s="28" t="s">
        <v>708</v>
      </c>
      <c r="BZ71" s="24" t="s">
        <v>756</v>
      </c>
      <c r="CA71" s="24" t="s">
        <v>740</v>
      </c>
      <c r="CB71" s="24" t="s">
        <v>113</v>
      </c>
      <c r="CD71" s="24" t="s">
        <v>318</v>
      </c>
      <c r="CE71" s="24" t="s">
        <v>339</v>
      </c>
      <c r="CF71" s="47">
        <f>Exposure_Path_analytics!D71</f>
        <v>2</v>
      </c>
      <c r="CG71" s="45">
        <f t="shared" si="13"/>
        <v>2</v>
      </c>
    </row>
  </sheetData>
  <mergeCells count="22">
    <mergeCell ref="EF2:EJ2"/>
    <mergeCell ref="EL2:EP2"/>
    <mergeCell ref="CD2:CG2"/>
    <mergeCell ref="ER2:ET2"/>
    <mergeCell ref="CV2:CZ2"/>
    <mergeCell ref="DB2:DF2"/>
    <mergeCell ref="DH2:DL2"/>
    <mergeCell ref="DN2:DR2"/>
    <mergeCell ref="DT2:DX2"/>
    <mergeCell ref="DZ2:ED2"/>
    <mergeCell ref="BF2:BL2"/>
    <mergeCell ref="BN2:BT2"/>
    <mergeCell ref="BV2:CB2"/>
    <mergeCell ref="AP2:AV2"/>
    <mergeCell ref="CJ2:CN2"/>
    <mergeCell ref="CP2:CT2"/>
    <mergeCell ref="B2:H2"/>
    <mergeCell ref="J2:P2"/>
    <mergeCell ref="R2:X2"/>
    <mergeCell ref="Z2:AF2"/>
    <mergeCell ref="AH2:AN2"/>
    <mergeCell ref="AX2:BD2"/>
  </mergeCells>
  <phoneticPr fontId="17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7575D-7957-0144-B0FB-4F43A8F04900}">
  <dimension ref="A1:AZ71"/>
  <sheetViews>
    <sheetView tabSelected="1" zoomScale="60" zoomScaleNormal="60" workbookViewId="0">
      <selection activeCell="G4" sqref="G4"/>
    </sheetView>
  </sheetViews>
  <sheetFormatPr defaultColWidth="11" defaultRowHeight="14.4"/>
  <cols>
    <col min="2" max="2" width="15.1015625" customWidth="1"/>
    <col min="3" max="3" width="30.3125" bestFit="1" customWidth="1"/>
    <col min="9" max="9" width="15.1015625" customWidth="1"/>
    <col min="10" max="10" width="30.3125" bestFit="1" customWidth="1"/>
    <col min="16" max="16" width="15.1015625" customWidth="1"/>
    <col min="17" max="17" width="30.3125" bestFit="1" customWidth="1"/>
    <col min="23" max="23" width="15.1015625" customWidth="1"/>
    <col min="24" max="24" width="33.47265625" customWidth="1"/>
    <col min="25" max="25" width="17.41796875" customWidth="1"/>
    <col min="26" max="26" width="14.3671875" style="62" customWidth="1"/>
    <col min="29" max="29" width="11.734375" customWidth="1"/>
    <col min="30" max="34" width="11.9453125" customWidth="1"/>
    <col min="35" max="35" width="11.734375" customWidth="1"/>
    <col min="36" max="40" width="11.9453125" customWidth="1"/>
    <col min="41" max="41" width="11.734375" customWidth="1"/>
    <col min="42" max="45" width="11.9453125" customWidth="1"/>
    <col min="47" max="47" width="11.734375" customWidth="1"/>
    <col min="48" max="48" width="14.68359375" customWidth="1"/>
  </cols>
  <sheetData>
    <row r="1" spans="1:52">
      <c r="A1" t="s">
        <v>757</v>
      </c>
    </row>
    <row r="2" spans="1:52">
      <c r="A2" s="64"/>
      <c r="B2" s="59" t="s">
        <v>742</v>
      </c>
      <c r="C2" s="59"/>
      <c r="D2" s="59"/>
      <c r="E2" s="59"/>
      <c r="F2" s="59"/>
      <c r="G2" s="59"/>
      <c r="I2" s="59" t="s">
        <v>10</v>
      </c>
      <c r="J2" s="59"/>
      <c r="K2" s="59"/>
      <c r="L2" s="59"/>
      <c r="M2" s="59"/>
      <c r="N2" s="59"/>
      <c r="P2" s="59" t="s">
        <v>11</v>
      </c>
      <c r="Q2" s="59"/>
      <c r="R2" s="59"/>
      <c r="S2" s="59"/>
      <c r="T2" s="59"/>
      <c r="U2" s="59"/>
      <c r="V2" s="43"/>
      <c r="W2" s="59" t="s">
        <v>743</v>
      </c>
      <c r="X2" s="59"/>
      <c r="Y2" s="59"/>
      <c r="Z2" s="59"/>
      <c r="AC2" s="59" t="s">
        <v>742</v>
      </c>
      <c r="AD2" s="59"/>
      <c r="AE2" s="59"/>
      <c r="AF2" s="59"/>
      <c r="AG2" s="59"/>
      <c r="AI2" s="59" t="s">
        <v>10</v>
      </c>
      <c r="AJ2" s="59"/>
      <c r="AK2" s="59"/>
      <c r="AL2" s="59"/>
      <c r="AM2" s="59"/>
      <c r="AO2" s="59" t="s">
        <v>11</v>
      </c>
      <c r="AP2" s="59"/>
      <c r="AQ2" s="59"/>
      <c r="AR2" s="59"/>
      <c r="AS2" s="59"/>
      <c r="AU2" s="59" t="s">
        <v>743</v>
      </c>
      <c r="AV2" s="59"/>
      <c r="AW2" s="59"/>
    </row>
    <row r="3" spans="1:52">
      <c r="B3" s="60" t="s">
        <v>699</v>
      </c>
      <c r="C3" s="60" t="s">
        <v>700</v>
      </c>
      <c r="D3" s="60" t="s">
        <v>701</v>
      </c>
      <c r="E3" s="60" t="s">
        <v>702</v>
      </c>
      <c r="F3" s="60" t="s">
        <v>703</v>
      </c>
      <c r="G3" s="60" t="s">
        <v>704</v>
      </c>
      <c r="I3" s="60" t="s">
        <v>699</v>
      </c>
      <c r="J3" s="60" t="s">
        <v>700</v>
      </c>
      <c r="K3" s="60" t="s">
        <v>701</v>
      </c>
      <c r="L3" s="60" t="s">
        <v>702</v>
      </c>
      <c r="M3" s="60" t="s">
        <v>703</v>
      </c>
      <c r="N3" s="60" t="s">
        <v>704</v>
      </c>
      <c r="P3" s="60" t="s">
        <v>699</v>
      </c>
      <c r="Q3" s="60" t="s">
        <v>700</v>
      </c>
      <c r="R3" s="60" t="s">
        <v>701</v>
      </c>
      <c r="S3" s="60" t="s">
        <v>702</v>
      </c>
      <c r="T3" s="60" t="s">
        <v>703</v>
      </c>
      <c r="U3" s="60" t="s">
        <v>704</v>
      </c>
      <c r="W3" s="60" t="s">
        <v>699</v>
      </c>
      <c r="X3" s="60" t="s">
        <v>700</v>
      </c>
      <c r="Y3" s="60" t="s">
        <v>744</v>
      </c>
      <c r="Z3" s="63" t="s">
        <v>745</v>
      </c>
      <c r="AC3" s="60" t="s">
        <v>711</v>
      </c>
      <c r="AD3" s="60" t="s">
        <v>701</v>
      </c>
      <c r="AE3" s="60" t="s">
        <v>702</v>
      </c>
      <c r="AF3" s="60" t="s">
        <v>712</v>
      </c>
      <c r="AG3" s="60" t="s">
        <v>704</v>
      </c>
      <c r="AI3" s="60" t="s">
        <v>711</v>
      </c>
      <c r="AJ3" s="60" t="s">
        <v>701</v>
      </c>
      <c r="AK3" s="60" t="s">
        <v>702</v>
      </c>
      <c r="AL3" s="60" t="s">
        <v>712</v>
      </c>
      <c r="AM3" s="60" t="s">
        <v>704</v>
      </c>
      <c r="AO3" s="60" t="s">
        <v>711</v>
      </c>
      <c r="AP3" s="60" t="s">
        <v>701</v>
      </c>
      <c r="AQ3" s="60" t="s">
        <v>702</v>
      </c>
      <c r="AR3" s="60" t="s">
        <v>712</v>
      </c>
      <c r="AS3" s="60" t="s">
        <v>704</v>
      </c>
      <c r="AU3" s="60" t="s">
        <v>711</v>
      </c>
      <c r="AV3" s="60" t="s">
        <v>744</v>
      </c>
      <c r="AW3" s="60" t="s">
        <v>745</v>
      </c>
    </row>
    <row r="4" spans="1:52">
      <c r="B4" s="26" t="s">
        <v>706</v>
      </c>
      <c r="C4" s="26" t="s">
        <v>706</v>
      </c>
      <c r="D4" s="26">
        <f>SUM(D5:D37)</f>
        <v>782</v>
      </c>
      <c r="E4" s="27">
        <f>IFERROR(D38/D4,"NA")</f>
        <v>0.32097186700767261</v>
      </c>
      <c r="F4" s="26" t="s">
        <v>742</v>
      </c>
      <c r="G4" s="26" t="s">
        <v>706</v>
      </c>
      <c r="I4" s="26" t="s">
        <v>706</v>
      </c>
      <c r="J4" s="26" t="s">
        <v>706</v>
      </c>
      <c r="K4" s="26">
        <f>SUM(K5:K37)</f>
        <v>504</v>
      </c>
      <c r="L4" s="27">
        <f>IFERROR(K38/K4,"NA")</f>
        <v>0.3888888888888889</v>
      </c>
      <c r="M4" s="26" t="s">
        <v>10</v>
      </c>
      <c r="N4" s="26" t="s">
        <v>706</v>
      </c>
      <c r="P4" s="26" t="s">
        <v>706</v>
      </c>
      <c r="Q4" s="26" t="s">
        <v>706</v>
      </c>
      <c r="R4" s="26">
        <f>SUM(R5:R37)</f>
        <v>278</v>
      </c>
      <c r="S4" s="26">
        <f>IFERROR(R38/R4,"NA")</f>
        <v>0.19784172661870503</v>
      </c>
      <c r="T4" s="26" t="s">
        <v>11</v>
      </c>
      <c r="U4" s="26" t="s">
        <v>706</v>
      </c>
      <c r="W4" s="26" t="s">
        <v>706</v>
      </c>
      <c r="X4" s="26" t="s">
        <v>706</v>
      </c>
      <c r="Y4" s="26">
        <f>D4</f>
        <v>782</v>
      </c>
      <c r="Z4" s="44">
        <f>SUM(K4,R4)</f>
        <v>782</v>
      </c>
      <c r="AC4" s="26" t="s">
        <v>706</v>
      </c>
      <c r="AD4" s="26">
        <f>SUM(D5:D37)</f>
        <v>782</v>
      </c>
      <c r="AE4" s="27">
        <f>IFERROR(SUM(D39:D71)/AD4,"NA")</f>
        <v>0.32097186700767261</v>
      </c>
      <c r="AF4" s="26" t="s">
        <v>742</v>
      </c>
      <c r="AG4" s="26" t="s">
        <v>742</v>
      </c>
      <c r="AI4" s="26" t="s">
        <v>706</v>
      </c>
      <c r="AJ4" s="26">
        <f>SUM(K5:K37)</f>
        <v>504</v>
      </c>
      <c r="AK4" s="27">
        <f>IFERROR(SUM(K39:K71)/AJ4,"NA")</f>
        <v>0.3888888888888889</v>
      </c>
      <c r="AL4" s="26" t="s">
        <v>10</v>
      </c>
      <c r="AM4" s="26" t="s">
        <v>10</v>
      </c>
      <c r="AO4" s="26" t="s">
        <v>706</v>
      </c>
      <c r="AP4" s="26">
        <f>SUM(R5:R37)</f>
        <v>278</v>
      </c>
      <c r="AQ4" s="27">
        <f>IFERROR(SUM(R39:R71)/AP4,"NA")</f>
        <v>0.19784172661870503</v>
      </c>
      <c r="AR4" s="26" t="s">
        <v>11</v>
      </c>
      <c r="AS4" s="26" t="s">
        <v>11</v>
      </c>
      <c r="AU4" s="26" t="s">
        <v>706</v>
      </c>
      <c r="AV4" s="44">
        <f>AD4</f>
        <v>782</v>
      </c>
      <c r="AW4" s="44">
        <f>SUM(AP4,AJ4)</f>
        <v>782</v>
      </c>
    </row>
    <row r="5" spans="1:52">
      <c r="B5" s="24" t="s">
        <v>750</v>
      </c>
      <c r="C5" s="24" t="s">
        <v>321</v>
      </c>
      <c r="D5" s="24">
        <f>COUNTIF(Database!W$2:W$783,C5)</f>
        <v>6</v>
      </c>
      <c r="E5" s="28">
        <f>IFERROR(D39/D5,"NA")</f>
        <v>0.66666666666666663</v>
      </c>
      <c r="F5" s="24" t="s">
        <v>742</v>
      </c>
      <c r="G5" s="24" t="s">
        <v>706</v>
      </c>
      <c r="I5" s="24" t="s">
        <v>750</v>
      </c>
      <c r="J5" s="24" t="s">
        <v>321</v>
      </c>
      <c r="K5" s="24">
        <f>COUNTIFS(Database!H$2:H$783,$I$2,Database!W$2:W$783,J5)</f>
        <v>6</v>
      </c>
      <c r="L5" s="28">
        <f>IFERROR(K39/K5,"NA")</f>
        <v>0.66666666666666663</v>
      </c>
      <c r="M5" s="24" t="s">
        <v>10</v>
      </c>
      <c r="N5" s="24" t="s">
        <v>706</v>
      </c>
      <c r="P5" s="24" t="s">
        <v>750</v>
      </c>
      <c r="Q5" s="24" t="s">
        <v>321</v>
      </c>
      <c r="R5" s="24">
        <f>COUNTIFS(Database!H$2:H$783,$P$2,Database!W$2:W$783,Q5)</f>
        <v>0</v>
      </c>
      <c r="S5" s="24" t="str">
        <f>IFERROR(R39/R5,"NA")</f>
        <v>NA</v>
      </c>
      <c r="T5" s="24" t="s">
        <v>11</v>
      </c>
      <c r="U5" s="24" t="s">
        <v>706</v>
      </c>
      <c r="W5" s="24" t="s">
        <v>750</v>
      </c>
      <c r="X5" s="24" t="s">
        <v>321</v>
      </c>
      <c r="Y5" s="47">
        <f>D5</f>
        <v>6</v>
      </c>
      <c r="Z5" s="45">
        <f t="shared" ref="Z5:Z68" si="0">SUM(K5,R5)</f>
        <v>6</v>
      </c>
      <c r="AC5" s="24" t="s">
        <v>750</v>
      </c>
      <c r="AD5" s="24">
        <f>SUM(D5:D8)</f>
        <v>72</v>
      </c>
      <c r="AE5" s="28">
        <f>IFERROR(SUM(D39:D42)/AD5,"NA")</f>
        <v>0.33333333333333331</v>
      </c>
      <c r="AF5" s="24" t="s">
        <v>742</v>
      </c>
      <c r="AG5" s="24" t="s">
        <v>742</v>
      </c>
      <c r="AI5" s="24" t="s">
        <v>750</v>
      </c>
      <c r="AJ5" s="24">
        <f>SUM(K5:K8)</f>
        <v>33</v>
      </c>
      <c r="AK5" s="28">
        <f>IFERROR(SUM(K39:K42)/AJ5,"NA")</f>
        <v>0.51515151515151514</v>
      </c>
      <c r="AL5" s="24" t="s">
        <v>10</v>
      </c>
      <c r="AM5" s="24" t="s">
        <v>10</v>
      </c>
      <c r="AO5" s="24" t="s">
        <v>750</v>
      </c>
      <c r="AP5" s="24">
        <f>SUM(R5:R8)</f>
        <v>39</v>
      </c>
      <c r="AQ5" s="28">
        <f>IFERROR(SUM(R39:R42)/AP5,"NA")</f>
        <v>0.17948717948717949</v>
      </c>
      <c r="AR5" s="24" t="s">
        <v>11</v>
      </c>
      <c r="AS5" s="24" t="s">
        <v>11</v>
      </c>
      <c r="AU5" s="24" t="s">
        <v>750</v>
      </c>
      <c r="AV5" s="45">
        <f t="shared" ref="AV5:AV11" si="1">AD5</f>
        <v>72</v>
      </c>
      <c r="AW5" s="45">
        <f t="shared" ref="AW5:AW11" si="2">SUM(AP5,AJ5)</f>
        <v>72</v>
      </c>
    </row>
    <row r="6" spans="1:52">
      <c r="B6" s="24" t="s">
        <v>750</v>
      </c>
      <c r="C6" s="24" t="s">
        <v>320</v>
      </c>
      <c r="D6" s="24">
        <f>COUNTIF(Database!W$2:W$783,C6)</f>
        <v>36</v>
      </c>
      <c r="E6" s="28">
        <f t="shared" ref="E6:E37" si="3">IFERROR(D40/D6,"NA")</f>
        <v>0.30555555555555558</v>
      </c>
      <c r="F6" s="24" t="s">
        <v>742</v>
      </c>
      <c r="G6" s="24" t="s">
        <v>706</v>
      </c>
      <c r="I6" s="24" t="s">
        <v>750</v>
      </c>
      <c r="J6" s="24" t="s">
        <v>320</v>
      </c>
      <c r="K6" s="24">
        <f>COUNTIFS(Database!H$2:H$783,$I$2,Database!W$2:W$783,J6)</f>
        <v>19</v>
      </c>
      <c r="L6" s="28">
        <f t="shared" ref="L6:L37" si="4">IFERROR(K40/K6,"NA")</f>
        <v>0.36842105263157893</v>
      </c>
      <c r="M6" s="24" t="s">
        <v>10</v>
      </c>
      <c r="N6" s="24" t="s">
        <v>706</v>
      </c>
      <c r="P6" s="24" t="s">
        <v>750</v>
      </c>
      <c r="Q6" s="24" t="s">
        <v>320</v>
      </c>
      <c r="R6" s="24">
        <f>COUNTIFS(Database!H$2:H$783,$P$2,Database!W$2:W$783,Q6)</f>
        <v>17</v>
      </c>
      <c r="S6" s="24">
        <f t="shared" ref="S6:S37" si="5">IFERROR(R40/R6,"NA")</f>
        <v>0.23529411764705882</v>
      </c>
      <c r="T6" s="24" t="s">
        <v>11</v>
      </c>
      <c r="U6" s="24" t="s">
        <v>706</v>
      </c>
      <c r="W6" s="24" t="s">
        <v>750</v>
      </c>
      <c r="X6" s="24" t="s">
        <v>320</v>
      </c>
      <c r="Y6" s="47">
        <f>D6</f>
        <v>36</v>
      </c>
      <c r="Z6" s="45">
        <f t="shared" si="0"/>
        <v>36</v>
      </c>
      <c r="AC6" s="23" t="s">
        <v>751</v>
      </c>
      <c r="AD6" s="23">
        <f>SUM(D9:D15)</f>
        <v>100</v>
      </c>
      <c r="AE6" s="29">
        <f>IFERROR(SUM(D43:D49)/AD6,"NA")</f>
        <v>0.56999999999999995</v>
      </c>
      <c r="AF6" s="23" t="s">
        <v>742</v>
      </c>
      <c r="AG6" s="23" t="s">
        <v>742</v>
      </c>
      <c r="AI6" s="23" t="s">
        <v>751</v>
      </c>
      <c r="AJ6" s="23">
        <f>SUM(K9:K15)</f>
        <v>69</v>
      </c>
      <c r="AK6" s="29">
        <f>IFERROR(SUM(K43:K49)/AJ6,"NA")</f>
        <v>0.59420289855072461</v>
      </c>
      <c r="AL6" s="23" t="s">
        <v>10</v>
      </c>
      <c r="AM6" s="23" t="s">
        <v>10</v>
      </c>
      <c r="AO6" s="23" t="s">
        <v>751</v>
      </c>
      <c r="AP6" s="23">
        <f>SUM(R9:R15)</f>
        <v>31</v>
      </c>
      <c r="AQ6" s="29">
        <f>IFERROR(SUM(R43:R49)/AP6,"NA")</f>
        <v>0.5161290322580645</v>
      </c>
      <c r="AR6" s="23" t="s">
        <v>11</v>
      </c>
      <c r="AS6" s="23" t="s">
        <v>11</v>
      </c>
      <c r="AU6" s="23" t="s">
        <v>751</v>
      </c>
      <c r="AV6" s="65">
        <f t="shared" si="1"/>
        <v>100</v>
      </c>
      <c r="AW6" s="65">
        <f t="shared" si="2"/>
        <v>100</v>
      </c>
    </row>
    <row r="7" spans="1:52">
      <c r="B7" s="24" t="s">
        <v>750</v>
      </c>
      <c r="C7" s="24" t="s">
        <v>319</v>
      </c>
      <c r="D7" s="24">
        <f>COUNTIF(Database!W$2:W$783,C7)</f>
        <v>26</v>
      </c>
      <c r="E7" s="28">
        <f t="shared" si="3"/>
        <v>0.19230769230769232</v>
      </c>
      <c r="F7" s="24" t="s">
        <v>742</v>
      </c>
      <c r="G7" s="24" t="s">
        <v>706</v>
      </c>
      <c r="I7" s="24" t="s">
        <v>750</v>
      </c>
      <c r="J7" s="24" t="s">
        <v>319</v>
      </c>
      <c r="K7" s="24">
        <f>COUNTIFS(Database!H$2:H$783,$I$2,Database!W$2:W$783,J7)</f>
        <v>4</v>
      </c>
      <c r="L7" s="28">
        <f t="shared" si="4"/>
        <v>0.5</v>
      </c>
      <c r="M7" s="24" t="s">
        <v>10</v>
      </c>
      <c r="N7" s="24" t="s">
        <v>706</v>
      </c>
      <c r="P7" s="24" t="s">
        <v>750</v>
      </c>
      <c r="Q7" s="24" t="s">
        <v>319</v>
      </c>
      <c r="R7" s="24">
        <f>COUNTIFS(Database!H$2:H$783,$P$2,Database!W$2:W$783,Q7)</f>
        <v>22</v>
      </c>
      <c r="S7" s="24">
        <f t="shared" si="5"/>
        <v>0.13636363636363635</v>
      </c>
      <c r="T7" s="24" t="s">
        <v>11</v>
      </c>
      <c r="U7" s="24" t="s">
        <v>706</v>
      </c>
      <c r="W7" s="24" t="s">
        <v>750</v>
      </c>
      <c r="X7" s="24" t="s">
        <v>319</v>
      </c>
      <c r="Y7" s="47">
        <f>D7</f>
        <v>26</v>
      </c>
      <c r="Z7" s="45">
        <f t="shared" si="0"/>
        <v>26</v>
      </c>
      <c r="AC7" s="24" t="s">
        <v>752</v>
      </c>
      <c r="AD7" s="24">
        <f>SUM(D16:D19)</f>
        <v>24</v>
      </c>
      <c r="AE7" s="28">
        <f>IFERROR(SUM(D50:D53)/AD7,"NA")</f>
        <v>0.20833333333333334</v>
      </c>
      <c r="AF7" s="24" t="s">
        <v>742</v>
      </c>
      <c r="AG7" s="24" t="s">
        <v>742</v>
      </c>
      <c r="AI7" s="24" t="s">
        <v>752</v>
      </c>
      <c r="AJ7" s="24">
        <f>SUM(K16:K19)</f>
        <v>12</v>
      </c>
      <c r="AK7" s="28">
        <f>IFERROR(SUM(K50:K53)/AJ7,"NA")</f>
        <v>0.33333333333333331</v>
      </c>
      <c r="AL7" s="24" t="s">
        <v>10</v>
      </c>
      <c r="AM7" s="24" t="s">
        <v>10</v>
      </c>
      <c r="AO7" s="24" t="s">
        <v>752</v>
      </c>
      <c r="AP7" s="24">
        <f>SUM(R16:R19)</f>
        <v>12</v>
      </c>
      <c r="AQ7" s="28">
        <f>IFERROR(SUM(R50:R53)/AP7,"NA")</f>
        <v>8.3333333333333329E-2</v>
      </c>
      <c r="AR7" s="24" t="s">
        <v>11</v>
      </c>
      <c r="AS7" s="24" t="s">
        <v>11</v>
      </c>
      <c r="AU7" s="24" t="s">
        <v>752</v>
      </c>
      <c r="AV7" s="45">
        <f t="shared" si="1"/>
        <v>24</v>
      </c>
      <c r="AW7" s="45">
        <f t="shared" si="2"/>
        <v>24</v>
      </c>
    </row>
    <row r="8" spans="1:52">
      <c r="B8" s="24" t="s">
        <v>750</v>
      </c>
      <c r="C8" s="24" t="s">
        <v>322</v>
      </c>
      <c r="D8" s="24">
        <f>COUNTIF(Database!W$2:W$783,C8)</f>
        <v>4</v>
      </c>
      <c r="E8" s="28">
        <f t="shared" si="3"/>
        <v>1</v>
      </c>
      <c r="F8" s="24" t="s">
        <v>742</v>
      </c>
      <c r="G8" s="24" t="s">
        <v>706</v>
      </c>
      <c r="I8" s="24" t="s">
        <v>750</v>
      </c>
      <c r="J8" s="24" t="s">
        <v>322</v>
      </c>
      <c r="K8" s="24">
        <f>COUNTIFS(Database!H$2:H$783,$I$2,Database!W$2:W$783,J8)</f>
        <v>4</v>
      </c>
      <c r="L8" s="28">
        <f t="shared" si="4"/>
        <v>1</v>
      </c>
      <c r="M8" s="24" t="s">
        <v>10</v>
      </c>
      <c r="N8" s="24" t="s">
        <v>706</v>
      </c>
      <c r="P8" s="24" t="s">
        <v>750</v>
      </c>
      <c r="Q8" s="24" t="s">
        <v>322</v>
      </c>
      <c r="R8" s="24">
        <f>COUNTIFS(Database!H$2:H$783,$P$2,Database!W$2:W$783,Q8)</f>
        <v>0</v>
      </c>
      <c r="S8" s="24" t="str">
        <f t="shared" si="5"/>
        <v>NA</v>
      </c>
      <c r="T8" s="24" t="s">
        <v>11</v>
      </c>
      <c r="U8" s="24" t="s">
        <v>706</v>
      </c>
      <c r="W8" s="24" t="s">
        <v>750</v>
      </c>
      <c r="X8" s="24" t="s">
        <v>322</v>
      </c>
      <c r="Y8" s="47">
        <f>D8</f>
        <v>4</v>
      </c>
      <c r="Z8" s="45">
        <f t="shared" si="0"/>
        <v>4</v>
      </c>
      <c r="AC8" s="23" t="s">
        <v>315</v>
      </c>
      <c r="AD8" s="23">
        <f>SUM(D20:D24)</f>
        <v>128</v>
      </c>
      <c r="AE8" s="29">
        <f>IFERROR(SUM(D54:D58)/AD8,"NA")</f>
        <v>0.1640625</v>
      </c>
      <c r="AF8" s="23" t="s">
        <v>742</v>
      </c>
      <c r="AG8" s="23" t="s">
        <v>742</v>
      </c>
      <c r="AI8" s="23" t="s">
        <v>315</v>
      </c>
      <c r="AJ8" s="23">
        <f>SUM(K20:K24)</f>
        <v>83</v>
      </c>
      <c r="AK8" s="29">
        <f>IFERROR(SUM(K54:K58)/AJ8,"NA")</f>
        <v>0.12048192771084337</v>
      </c>
      <c r="AL8" s="23" t="s">
        <v>10</v>
      </c>
      <c r="AM8" s="23" t="s">
        <v>10</v>
      </c>
      <c r="AO8" s="23" t="s">
        <v>315</v>
      </c>
      <c r="AP8" s="23">
        <f>SUM(R20:R24)</f>
        <v>45</v>
      </c>
      <c r="AQ8" s="29">
        <f>IFERROR(SUM(R54:R58)/AP8,"NA")</f>
        <v>0.24444444444444444</v>
      </c>
      <c r="AR8" s="23" t="s">
        <v>11</v>
      </c>
      <c r="AS8" s="23" t="s">
        <v>11</v>
      </c>
      <c r="AU8" s="23" t="s">
        <v>315</v>
      </c>
      <c r="AV8" s="65">
        <f t="shared" si="1"/>
        <v>128</v>
      </c>
      <c r="AW8" s="65">
        <f t="shared" si="2"/>
        <v>128</v>
      </c>
    </row>
    <row r="9" spans="1:52">
      <c r="B9" s="23" t="s">
        <v>751</v>
      </c>
      <c r="C9" s="25" t="s">
        <v>323</v>
      </c>
      <c r="D9" s="25">
        <f>COUNTIF(Database!W$2:W$783,C9)</f>
        <v>20</v>
      </c>
      <c r="E9" s="36">
        <f t="shared" si="3"/>
        <v>0.5</v>
      </c>
      <c r="F9" s="25" t="s">
        <v>742</v>
      </c>
      <c r="G9" s="25" t="s">
        <v>706</v>
      </c>
      <c r="I9" s="23" t="s">
        <v>751</v>
      </c>
      <c r="J9" s="25" t="s">
        <v>323</v>
      </c>
      <c r="K9" s="25">
        <f>COUNTIFS(Database!H$2:H$783,$I$2,Database!W$2:W$783,J9)</f>
        <v>16</v>
      </c>
      <c r="L9" s="36">
        <f t="shared" si="4"/>
        <v>0.625</v>
      </c>
      <c r="M9" s="25" t="s">
        <v>10</v>
      </c>
      <c r="N9" s="25" t="s">
        <v>706</v>
      </c>
      <c r="P9" s="23" t="s">
        <v>751</v>
      </c>
      <c r="Q9" s="25" t="s">
        <v>323</v>
      </c>
      <c r="R9" s="25">
        <f>COUNTIFS(Database!H$2:H$783,$P$2,Database!W$2:W$783,Q9)</f>
        <v>4</v>
      </c>
      <c r="S9" s="25">
        <f t="shared" si="5"/>
        <v>0</v>
      </c>
      <c r="T9" s="25" t="s">
        <v>11</v>
      </c>
      <c r="U9" s="25" t="s">
        <v>706</v>
      </c>
      <c r="W9" s="23" t="s">
        <v>751</v>
      </c>
      <c r="X9" s="25" t="s">
        <v>323</v>
      </c>
      <c r="Y9" s="58">
        <f>D9</f>
        <v>20</v>
      </c>
      <c r="Z9" s="46">
        <f t="shared" si="0"/>
        <v>20</v>
      </c>
      <c r="AC9" s="24" t="s">
        <v>753</v>
      </c>
      <c r="AD9" s="24">
        <f>SUM(D25:D27)</f>
        <v>102</v>
      </c>
      <c r="AE9" s="28">
        <f>IFERROR(SUM(D59:D61)/AD9,"NA")</f>
        <v>0.23529411764705882</v>
      </c>
      <c r="AF9" s="24" t="s">
        <v>742</v>
      </c>
      <c r="AG9" s="24" t="s">
        <v>742</v>
      </c>
      <c r="AI9" s="24" t="s">
        <v>753</v>
      </c>
      <c r="AJ9" s="24">
        <f>SUM(K25:K27)</f>
        <v>62</v>
      </c>
      <c r="AK9" s="28">
        <f>IFERROR(SUM(K59:K61)/AJ9,"NA")</f>
        <v>0.30645161290322581</v>
      </c>
      <c r="AL9" s="24" t="s">
        <v>10</v>
      </c>
      <c r="AM9" s="24" t="s">
        <v>10</v>
      </c>
      <c r="AO9" s="24" t="s">
        <v>753</v>
      </c>
      <c r="AP9" s="24">
        <f>SUM(R25:R27)</f>
        <v>40</v>
      </c>
      <c r="AQ9" s="28">
        <f>IFERROR(SUM(R59:R61)/AP9,"NA")</f>
        <v>0.125</v>
      </c>
      <c r="AR9" s="24" t="s">
        <v>11</v>
      </c>
      <c r="AS9" s="24" t="s">
        <v>11</v>
      </c>
      <c r="AU9" s="24" t="s">
        <v>753</v>
      </c>
      <c r="AV9" s="45">
        <f t="shared" si="1"/>
        <v>102</v>
      </c>
      <c r="AW9" s="45">
        <f t="shared" si="2"/>
        <v>102</v>
      </c>
    </row>
    <row r="10" spans="1:52">
      <c r="B10" s="23" t="s">
        <v>751</v>
      </c>
      <c r="C10" s="25" t="s">
        <v>244</v>
      </c>
      <c r="D10" s="25">
        <f>COUNTIF(Database!W$2:W$783,C10)</f>
        <v>4</v>
      </c>
      <c r="E10" s="36">
        <f>IFERROR(D44/D10,"NA")</f>
        <v>0</v>
      </c>
      <c r="F10" s="25" t="s">
        <v>742</v>
      </c>
      <c r="G10" s="25" t="s">
        <v>706</v>
      </c>
      <c r="I10" s="23" t="s">
        <v>751</v>
      </c>
      <c r="J10" s="25" t="s">
        <v>244</v>
      </c>
      <c r="K10" s="25">
        <f>COUNTIFS(Database!H$2:H$783,$I$2,Database!W$2:W$783,J10)</f>
        <v>0</v>
      </c>
      <c r="L10" s="36" t="str">
        <f t="shared" si="4"/>
        <v>NA</v>
      </c>
      <c r="M10" s="25" t="s">
        <v>10</v>
      </c>
      <c r="N10" s="25" t="s">
        <v>706</v>
      </c>
      <c r="P10" s="23" t="s">
        <v>751</v>
      </c>
      <c r="Q10" s="25" t="s">
        <v>244</v>
      </c>
      <c r="R10" s="25">
        <f>COUNTIFS(Database!H$2:H$783,$P$2,Database!W$2:W$783,Q10)</f>
        <v>4</v>
      </c>
      <c r="S10" s="25">
        <f t="shared" si="5"/>
        <v>0</v>
      </c>
      <c r="T10" s="25" t="s">
        <v>11</v>
      </c>
      <c r="U10" s="25" t="s">
        <v>706</v>
      </c>
      <c r="W10" s="23" t="s">
        <v>751</v>
      </c>
      <c r="X10" s="25" t="s">
        <v>244</v>
      </c>
      <c r="Y10" s="58">
        <f>D10</f>
        <v>4</v>
      </c>
      <c r="Z10" s="46">
        <f t="shared" si="0"/>
        <v>4</v>
      </c>
      <c r="AC10" s="23" t="s">
        <v>754</v>
      </c>
      <c r="AD10" s="23">
        <f>SUM(D28:D32)</f>
        <v>305</v>
      </c>
      <c r="AE10" s="29">
        <f>IFERROR(SUM(D62:D66)/AD10,"NA")</f>
        <v>0.34426229508196721</v>
      </c>
      <c r="AF10" s="23" t="s">
        <v>742</v>
      </c>
      <c r="AG10" s="23" t="s">
        <v>742</v>
      </c>
      <c r="AI10" s="23" t="s">
        <v>754</v>
      </c>
      <c r="AJ10" s="23">
        <f>SUM(K28:K32)</f>
        <v>195</v>
      </c>
      <c r="AK10" s="29">
        <f>IFERROR(SUM(K62:K66)/AJ10,"NA")</f>
        <v>0.46153846153846156</v>
      </c>
      <c r="AL10" s="23" t="s">
        <v>10</v>
      </c>
      <c r="AM10" s="23" t="s">
        <v>10</v>
      </c>
      <c r="AO10" s="23" t="s">
        <v>754</v>
      </c>
      <c r="AP10" s="23">
        <f>SUM(R28:R32)</f>
        <v>110</v>
      </c>
      <c r="AQ10" s="29">
        <f>IFERROR(SUM(R62:R66)/AP10,"NA")</f>
        <v>0.13636363636363635</v>
      </c>
      <c r="AR10" s="23" t="s">
        <v>11</v>
      </c>
      <c r="AS10" s="23" t="s">
        <v>11</v>
      </c>
      <c r="AU10" s="23" t="s">
        <v>754</v>
      </c>
      <c r="AV10" s="65">
        <f t="shared" si="1"/>
        <v>305</v>
      </c>
      <c r="AW10" s="65">
        <f t="shared" si="2"/>
        <v>305</v>
      </c>
    </row>
    <row r="11" spans="1:52">
      <c r="B11" s="23" t="s">
        <v>751</v>
      </c>
      <c r="C11" s="25" t="s">
        <v>324</v>
      </c>
      <c r="D11" s="25">
        <f>COUNTIF(Database!W$2:W$783,C11)</f>
        <v>5</v>
      </c>
      <c r="E11" s="36">
        <f t="shared" si="3"/>
        <v>0.6</v>
      </c>
      <c r="F11" s="25" t="s">
        <v>742</v>
      </c>
      <c r="G11" s="25" t="s">
        <v>706</v>
      </c>
      <c r="I11" s="23" t="s">
        <v>751</v>
      </c>
      <c r="J11" s="25" t="s">
        <v>324</v>
      </c>
      <c r="K11" s="25">
        <f>COUNTIFS(Database!H$2:H$783,$I$2,Database!W$2:W$783,J11)</f>
        <v>3</v>
      </c>
      <c r="L11" s="36">
        <f t="shared" si="4"/>
        <v>1</v>
      </c>
      <c r="M11" s="25" t="s">
        <v>10</v>
      </c>
      <c r="N11" s="25" t="s">
        <v>706</v>
      </c>
      <c r="P11" s="23" t="s">
        <v>751</v>
      </c>
      <c r="Q11" s="25" t="s">
        <v>324</v>
      </c>
      <c r="R11" s="25">
        <f>COUNTIFS(Database!H$2:H$783,$P$2,Database!W$2:W$783,Q11)</f>
        <v>2</v>
      </c>
      <c r="S11" s="25">
        <f t="shared" si="5"/>
        <v>0</v>
      </c>
      <c r="T11" s="25" t="s">
        <v>11</v>
      </c>
      <c r="U11" s="25" t="s">
        <v>706</v>
      </c>
      <c r="W11" s="23" t="s">
        <v>751</v>
      </c>
      <c r="X11" s="25" t="s">
        <v>324</v>
      </c>
      <c r="Y11" s="58">
        <f>D11</f>
        <v>5</v>
      </c>
      <c r="Z11" s="46">
        <f t="shared" si="0"/>
        <v>5</v>
      </c>
      <c r="AC11" s="24" t="s">
        <v>318</v>
      </c>
      <c r="AD11" s="24">
        <f>SUM(D33:D37)</f>
        <v>51</v>
      </c>
      <c r="AE11" s="28">
        <f>IFERROR(SUM(D67:D71)/AD11,"NA")</f>
        <v>0.29411764705882354</v>
      </c>
      <c r="AF11" s="24" t="s">
        <v>742</v>
      </c>
      <c r="AG11" s="24" t="s">
        <v>742</v>
      </c>
      <c r="AI11" s="24" t="s">
        <v>318</v>
      </c>
      <c r="AJ11" s="24">
        <f>SUM(K33:K37)</f>
        <v>50</v>
      </c>
      <c r="AK11" s="28">
        <f>IFERROR(SUM(K67:K71)/AJ11,"NA")</f>
        <v>0.3</v>
      </c>
      <c r="AL11" s="24" t="s">
        <v>10</v>
      </c>
      <c r="AM11" s="24" t="s">
        <v>10</v>
      </c>
      <c r="AO11" s="24" t="s">
        <v>318</v>
      </c>
      <c r="AP11" s="24">
        <f>SUM(R33:R37)</f>
        <v>1</v>
      </c>
      <c r="AQ11" s="28">
        <f>IFERROR(SUM(R67:R71)/AP11,"NA")</f>
        <v>0</v>
      </c>
      <c r="AR11" s="24" t="s">
        <v>11</v>
      </c>
      <c r="AS11" s="24" t="s">
        <v>11</v>
      </c>
      <c r="AU11" s="24" t="s">
        <v>318</v>
      </c>
      <c r="AV11" s="45">
        <f t="shared" si="1"/>
        <v>51</v>
      </c>
      <c r="AW11" s="45">
        <f t="shared" si="2"/>
        <v>51</v>
      </c>
    </row>
    <row r="12" spans="1:52">
      <c r="B12" s="23" t="s">
        <v>751</v>
      </c>
      <c r="C12" s="25" t="s">
        <v>272</v>
      </c>
      <c r="D12" s="25">
        <f>COUNTIF(Database!W$2:W$783,C12)</f>
        <v>27</v>
      </c>
      <c r="E12" s="36">
        <f t="shared" si="3"/>
        <v>0.66666666666666663</v>
      </c>
      <c r="F12" s="25" t="s">
        <v>742</v>
      </c>
      <c r="G12" s="25" t="s">
        <v>706</v>
      </c>
      <c r="I12" s="23" t="s">
        <v>751</v>
      </c>
      <c r="J12" s="25" t="s">
        <v>272</v>
      </c>
      <c r="K12" s="25">
        <f>COUNTIFS(Database!H$2:H$783,$I$2,Database!W$2:W$783,J12)</f>
        <v>11</v>
      </c>
      <c r="L12" s="36">
        <f t="shared" si="4"/>
        <v>0.45454545454545453</v>
      </c>
      <c r="M12" s="25" t="s">
        <v>10</v>
      </c>
      <c r="N12" s="25" t="s">
        <v>706</v>
      </c>
      <c r="P12" s="23" t="s">
        <v>751</v>
      </c>
      <c r="Q12" s="25" t="s">
        <v>272</v>
      </c>
      <c r="R12" s="25">
        <f>COUNTIFS(Database!H$2:H$783,$P$2,Database!W$2:W$783,Q12)</f>
        <v>16</v>
      </c>
      <c r="S12" s="25">
        <f t="shared" si="5"/>
        <v>0.8125</v>
      </c>
      <c r="T12" s="25" t="s">
        <v>11</v>
      </c>
      <c r="U12" s="25" t="s">
        <v>706</v>
      </c>
      <c r="W12" s="23" t="s">
        <v>751</v>
      </c>
      <c r="X12" s="25" t="s">
        <v>272</v>
      </c>
      <c r="Y12" s="58">
        <f>D12</f>
        <v>27</v>
      </c>
      <c r="Z12" s="46">
        <f t="shared" si="0"/>
        <v>27</v>
      </c>
      <c r="AW12" s="49"/>
    </row>
    <row r="13" spans="1:52">
      <c r="B13" s="23" t="s">
        <v>751</v>
      </c>
      <c r="C13" s="25" t="s">
        <v>325</v>
      </c>
      <c r="D13" s="25">
        <f>COUNTIF(Database!W$2:W$783,C13)</f>
        <v>36</v>
      </c>
      <c r="E13" s="36">
        <f t="shared" si="3"/>
        <v>0.58333333333333337</v>
      </c>
      <c r="F13" s="25" t="s">
        <v>742</v>
      </c>
      <c r="G13" s="25" t="s">
        <v>706</v>
      </c>
      <c r="I13" s="23" t="s">
        <v>751</v>
      </c>
      <c r="J13" s="25" t="s">
        <v>325</v>
      </c>
      <c r="K13" s="25">
        <f>COUNTIFS(Database!H$2:H$783,$I$2,Database!W$2:W$783,J13)</f>
        <v>32</v>
      </c>
      <c r="L13" s="36">
        <f t="shared" si="4"/>
        <v>0.59375</v>
      </c>
      <c r="M13" s="25" t="s">
        <v>10</v>
      </c>
      <c r="N13" s="25" t="s">
        <v>706</v>
      </c>
      <c r="P13" s="23" t="s">
        <v>751</v>
      </c>
      <c r="Q13" s="25" t="s">
        <v>325</v>
      </c>
      <c r="R13" s="25">
        <f>COUNTIFS(Database!H$2:H$783,$P$2,Database!W$2:W$783,Q13)</f>
        <v>4</v>
      </c>
      <c r="S13" s="25">
        <f t="shared" si="5"/>
        <v>0.5</v>
      </c>
      <c r="T13" s="25" t="s">
        <v>11</v>
      </c>
      <c r="U13" s="25" t="s">
        <v>706</v>
      </c>
      <c r="W13" s="23" t="s">
        <v>751</v>
      </c>
      <c r="X13" s="25" t="s">
        <v>325</v>
      </c>
      <c r="Y13" s="58">
        <f>D13</f>
        <v>36</v>
      </c>
      <c r="Z13" s="46">
        <f t="shared" si="0"/>
        <v>36</v>
      </c>
    </row>
    <row r="14" spans="1:52">
      <c r="B14" s="23" t="s">
        <v>751</v>
      </c>
      <c r="C14" s="25" t="s">
        <v>273</v>
      </c>
      <c r="D14" s="25">
        <f>COUNTIF(Database!W$2:W$783,C14)</f>
        <v>2</v>
      </c>
      <c r="E14" s="36">
        <f t="shared" si="3"/>
        <v>1</v>
      </c>
      <c r="F14" s="25" t="s">
        <v>742</v>
      </c>
      <c r="G14" s="25" t="s">
        <v>706</v>
      </c>
      <c r="I14" s="23" t="s">
        <v>751</v>
      </c>
      <c r="J14" s="25" t="s">
        <v>273</v>
      </c>
      <c r="K14" s="25">
        <f>COUNTIFS(Database!H$2:H$783,$I$2,Database!W$2:W$783,J14)</f>
        <v>1</v>
      </c>
      <c r="L14" s="36">
        <f t="shared" si="4"/>
        <v>1</v>
      </c>
      <c r="M14" s="25" t="s">
        <v>10</v>
      </c>
      <c r="N14" s="25" t="s">
        <v>706</v>
      </c>
      <c r="P14" s="23" t="s">
        <v>751</v>
      </c>
      <c r="Q14" s="25" t="s">
        <v>273</v>
      </c>
      <c r="R14" s="25">
        <f>COUNTIFS(Database!H$2:H$783,$P$2,Database!W$2:W$783,Q14)</f>
        <v>1</v>
      </c>
      <c r="S14" s="25">
        <f t="shared" si="5"/>
        <v>1</v>
      </c>
      <c r="T14" s="25" t="s">
        <v>11</v>
      </c>
      <c r="U14" s="25" t="s">
        <v>706</v>
      </c>
      <c r="W14" s="23" t="s">
        <v>751</v>
      </c>
      <c r="X14" s="25" t="s">
        <v>273</v>
      </c>
      <c r="Y14" s="58">
        <f>D14</f>
        <v>2</v>
      </c>
      <c r="Z14" s="46">
        <f t="shared" si="0"/>
        <v>2</v>
      </c>
      <c r="AP14" s="37"/>
      <c r="AQ14" s="37"/>
      <c r="AR14" s="37"/>
      <c r="AS14" s="37"/>
      <c r="AT14" s="37"/>
    </row>
    <row r="15" spans="1:52">
      <c r="B15" s="23" t="s">
        <v>751</v>
      </c>
      <c r="C15" s="25" t="s">
        <v>233</v>
      </c>
      <c r="D15" s="25">
        <f>COUNTIF(Database!W$2:W$783,C15)</f>
        <v>6</v>
      </c>
      <c r="E15" s="36">
        <f t="shared" si="3"/>
        <v>0.5</v>
      </c>
      <c r="F15" s="25" t="s">
        <v>742</v>
      </c>
      <c r="G15" s="25" t="s">
        <v>706</v>
      </c>
      <c r="I15" s="23" t="s">
        <v>751</v>
      </c>
      <c r="J15" s="25" t="s">
        <v>233</v>
      </c>
      <c r="K15" s="25">
        <f>COUNTIFS(Database!H$2:H$783,$I$2,Database!W$2:W$783,J15)</f>
        <v>6</v>
      </c>
      <c r="L15" s="36">
        <f t="shared" si="4"/>
        <v>0.5</v>
      </c>
      <c r="M15" s="25" t="s">
        <v>10</v>
      </c>
      <c r="N15" s="25" t="s">
        <v>706</v>
      </c>
      <c r="P15" s="23" t="s">
        <v>751</v>
      </c>
      <c r="Q15" s="25" t="s">
        <v>233</v>
      </c>
      <c r="R15" s="25">
        <f>COUNTIFS(Database!H$2:H$783,$P$2,Database!W$2:W$783,Q15)</f>
        <v>0</v>
      </c>
      <c r="S15" s="25" t="str">
        <f t="shared" si="5"/>
        <v>NA</v>
      </c>
      <c r="T15" s="25" t="s">
        <v>11</v>
      </c>
      <c r="U15" s="25" t="s">
        <v>706</v>
      </c>
      <c r="W15" s="23" t="s">
        <v>751</v>
      </c>
      <c r="X15" s="25" t="s">
        <v>233</v>
      </c>
      <c r="Y15" s="58">
        <f>D15</f>
        <v>6</v>
      </c>
      <c r="Z15" s="46">
        <f t="shared" si="0"/>
        <v>6</v>
      </c>
      <c r="AP15" s="37"/>
      <c r="AQ15" s="37"/>
      <c r="AR15" s="37"/>
      <c r="AS15" s="37"/>
      <c r="AT15" s="37"/>
      <c r="AX15" s="37"/>
      <c r="AY15" s="37"/>
      <c r="AZ15" s="37"/>
    </row>
    <row r="16" spans="1:52">
      <c r="B16" s="24" t="s">
        <v>752</v>
      </c>
      <c r="C16" s="24" t="s">
        <v>326</v>
      </c>
      <c r="D16" s="24">
        <f>COUNTIF(Database!W$2:W$783,C16)</f>
        <v>13</v>
      </c>
      <c r="E16" s="28">
        <f t="shared" si="3"/>
        <v>7.6923076923076927E-2</v>
      </c>
      <c r="F16" s="24" t="s">
        <v>742</v>
      </c>
      <c r="G16" s="24" t="s">
        <v>706</v>
      </c>
      <c r="I16" s="24" t="s">
        <v>752</v>
      </c>
      <c r="J16" s="24" t="s">
        <v>326</v>
      </c>
      <c r="K16" s="24">
        <f>COUNTIFS(Database!H$2:H$783,$I$2,Database!W$2:W$783,J16)</f>
        <v>2</v>
      </c>
      <c r="L16" s="28">
        <f t="shared" si="4"/>
        <v>0</v>
      </c>
      <c r="M16" s="24" t="s">
        <v>10</v>
      </c>
      <c r="N16" s="24" t="s">
        <v>706</v>
      </c>
      <c r="P16" s="24" t="s">
        <v>752</v>
      </c>
      <c r="Q16" s="24" t="s">
        <v>326</v>
      </c>
      <c r="R16" s="24">
        <f>COUNTIFS(Database!H$2:H$783,$P$2,Database!W$2:W$783,Q16)</f>
        <v>11</v>
      </c>
      <c r="S16" s="24">
        <f t="shared" si="5"/>
        <v>9.0909090909090912E-2</v>
      </c>
      <c r="T16" s="24" t="s">
        <v>11</v>
      </c>
      <c r="U16" s="24" t="s">
        <v>706</v>
      </c>
      <c r="W16" s="24" t="s">
        <v>752</v>
      </c>
      <c r="X16" s="24" t="s">
        <v>326</v>
      </c>
      <c r="Y16" s="47">
        <f>D16</f>
        <v>13</v>
      </c>
      <c r="Z16" s="45">
        <f t="shared" si="0"/>
        <v>13</v>
      </c>
      <c r="AP16" s="37"/>
      <c r="AQ16" s="37"/>
      <c r="AR16" s="37"/>
      <c r="AS16" s="37"/>
      <c r="AT16" s="37"/>
      <c r="AX16" s="37"/>
      <c r="AY16" s="37"/>
      <c r="AZ16" s="37"/>
    </row>
    <row r="17" spans="2:52">
      <c r="B17" s="24" t="s">
        <v>752</v>
      </c>
      <c r="C17" s="24" t="s">
        <v>327</v>
      </c>
      <c r="D17" s="24">
        <f>COUNTIF(Database!W$2:W$783,C17)</f>
        <v>7</v>
      </c>
      <c r="E17" s="28">
        <f t="shared" si="3"/>
        <v>0.42857142857142855</v>
      </c>
      <c r="F17" s="24" t="s">
        <v>742</v>
      </c>
      <c r="G17" s="24" t="s">
        <v>706</v>
      </c>
      <c r="I17" s="24" t="s">
        <v>752</v>
      </c>
      <c r="J17" s="24" t="s">
        <v>327</v>
      </c>
      <c r="K17" s="24">
        <f>COUNTIFS(Database!H$2:H$783,$I$2,Database!W$2:W$783,J17)</f>
        <v>6</v>
      </c>
      <c r="L17" s="28">
        <f t="shared" si="4"/>
        <v>0.5</v>
      </c>
      <c r="M17" s="24" t="s">
        <v>10</v>
      </c>
      <c r="N17" s="24" t="s">
        <v>706</v>
      </c>
      <c r="P17" s="24" t="s">
        <v>752</v>
      </c>
      <c r="Q17" s="24" t="s">
        <v>327</v>
      </c>
      <c r="R17" s="24">
        <f>COUNTIFS(Database!H$2:H$783,$P$2,Database!W$2:W$783,Q17)</f>
        <v>1</v>
      </c>
      <c r="S17" s="24">
        <f t="shared" si="5"/>
        <v>0</v>
      </c>
      <c r="T17" s="24" t="s">
        <v>11</v>
      </c>
      <c r="U17" s="24" t="s">
        <v>706</v>
      </c>
      <c r="W17" s="24" t="s">
        <v>752</v>
      </c>
      <c r="X17" s="24" t="s">
        <v>327</v>
      </c>
      <c r="Y17" s="47">
        <f>D17</f>
        <v>7</v>
      </c>
      <c r="Z17" s="45">
        <f t="shared" si="0"/>
        <v>7</v>
      </c>
      <c r="AP17" s="38"/>
      <c r="AQ17" s="38"/>
      <c r="AR17" s="38"/>
      <c r="AS17" s="38"/>
      <c r="AT17" s="38"/>
      <c r="AV17" s="37"/>
      <c r="AW17" s="37"/>
      <c r="AX17" s="37"/>
      <c r="AY17" s="37"/>
      <c r="AZ17" s="37"/>
    </row>
    <row r="18" spans="2:52">
      <c r="B18" s="24" t="s">
        <v>752</v>
      </c>
      <c r="C18" s="24" t="s">
        <v>328</v>
      </c>
      <c r="D18" s="24">
        <f>COUNTIF(Database!W$2:W$783,C18)</f>
        <v>2</v>
      </c>
      <c r="E18" s="28">
        <f t="shared" si="3"/>
        <v>0.5</v>
      </c>
      <c r="F18" s="24" t="s">
        <v>742</v>
      </c>
      <c r="G18" s="24" t="s">
        <v>706</v>
      </c>
      <c r="I18" s="24" t="s">
        <v>752</v>
      </c>
      <c r="J18" s="24" t="s">
        <v>328</v>
      </c>
      <c r="K18" s="24">
        <f>COUNTIFS(Database!H$2:H$783,$I$2,Database!W$2:W$783,J18)</f>
        <v>2</v>
      </c>
      <c r="L18" s="28">
        <f t="shared" si="4"/>
        <v>0.5</v>
      </c>
      <c r="M18" s="24" t="s">
        <v>10</v>
      </c>
      <c r="N18" s="24" t="s">
        <v>706</v>
      </c>
      <c r="P18" s="24" t="s">
        <v>752</v>
      </c>
      <c r="Q18" s="24" t="s">
        <v>328</v>
      </c>
      <c r="R18" s="24">
        <f>COUNTIFS(Database!H$2:H$783,$P$2,Database!W$2:W$783,Q18)</f>
        <v>0</v>
      </c>
      <c r="S18" s="24" t="str">
        <f t="shared" si="5"/>
        <v>NA</v>
      </c>
      <c r="T18" s="24" t="s">
        <v>11</v>
      </c>
      <c r="U18" s="24" t="s">
        <v>706</v>
      </c>
      <c r="W18" s="24" t="s">
        <v>752</v>
      </c>
      <c r="X18" s="24" t="s">
        <v>328</v>
      </c>
      <c r="Y18" s="47">
        <f>D18</f>
        <v>2</v>
      </c>
      <c r="Z18" s="45">
        <f t="shared" si="0"/>
        <v>2</v>
      </c>
      <c r="AC18" s="15"/>
      <c r="AI18" s="15"/>
      <c r="AO18" s="15"/>
      <c r="AP18" s="39"/>
      <c r="AQ18" s="39"/>
      <c r="AR18" s="39"/>
      <c r="AS18" s="39"/>
      <c r="AT18" s="39"/>
      <c r="AU18" s="15"/>
      <c r="AV18" s="37"/>
      <c r="AW18" s="37"/>
      <c r="AX18" s="38"/>
      <c r="AY18" s="38"/>
      <c r="AZ18" s="37"/>
    </row>
    <row r="19" spans="2:52">
      <c r="B19" s="24" t="s">
        <v>752</v>
      </c>
      <c r="C19" s="24" t="s">
        <v>267</v>
      </c>
      <c r="D19" s="24">
        <f>COUNTIF(Database!W$2:W$783,C19)</f>
        <v>2</v>
      </c>
      <c r="E19" s="28">
        <f t="shared" si="3"/>
        <v>0</v>
      </c>
      <c r="F19" s="24" t="s">
        <v>742</v>
      </c>
      <c r="G19" s="24" t="s">
        <v>706</v>
      </c>
      <c r="I19" s="24" t="s">
        <v>752</v>
      </c>
      <c r="J19" s="24" t="s">
        <v>267</v>
      </c>
      <c r="K19" s="24">
        <f>COUNTIFS(Database!H$2:H$783,$I$2,Database!W$2:W$783,J19)</f>
        <v>2</v>
      </c>
      <c r="L19" s="28">
        <f t="shared" si="4"/>
        <v>0</v>
      </c>
      <c r="M19" s="24" t="s">
        <v>10</v>
      </c>
      <c r="N19" s="24" t="s">
        <v>706</v>
      </c>
      <c r="P19" s="24" t="s">
        <v>752</v>
      </c>
      <c r="Q19" s="24" t="s">
        <v>267</v>
      </c>
      <c r="R19" s="24">
        <f>COUNTIFS(Database!H$2:H$783,$P$2,Database!W$2:W$783,Q19)</f>
        <v>0</v>
      </c>
      <c r="S19" s="24" t="str">
        <f t="shared" si="5"/>
        <v>NA</v>
      </c>
      <c r="T19" s="24" t="s">
        <v>11</v>
      </c>
      <c r="U19" s="24" t="s">
        <v>706</v>
      </c>
      <c r="W19" s="24" t="s">
        <v>752</v>
      </c>
      <c r="X19" s="24" t="s">
        <v>267</v>
      </c>
      <c r="Y19" s="47">
        <f>D19</f>
        <v>2</v>
      </c>
      <c r="Z19" s="45">
        <f t="shared" si="0"/>
        <v>2</v>
      </c>
      <c r="AP19" s="39"/>
      <c r="AQ19" s="39"/>
      <c r="AR19" s="39"/>
      <c r="AS19" s="39"/>
      <c r="AT19" s="39"/>
      <c r="AV19" s="37"/>
      <c r="AW19" s="37"/>
      <c r="AX19" s="39"/>
      <c r="AY19" s="39"/>
      <c r="AZ19" s="37"/>
    </row>
    <row r="20" spans="2:52">
      <c r="B20" s="23" t="s">
        <v>315</v>
      </c>
      <c r="C20" s="25" t="s">
        <v>331</v>
      </c>
      <c r="D20" s="25">
        <f>COUNTIF(Database!W$2:W$783,C20)</f>
        <v>26</v>
      </c>
      <c r="E20" s="36">
        <f t="shared" si="3"/>
        <v>0.26923076923076922</v>
      </c>
      <c r="F20" s="25" t="s">
        <v>742</v>
      </c>
      <c r="G20" s="25" t="s">
        <v>706</v>
      </c>
      <c r="I20" s="23" t="s">
        <v>315</v>
      </c>
      <c r="J20" s="25" t="s">
        <v>331</v>
      </c>
      <c r="K20" s="25">
        <f>COUNTIFS(Database!H$2:H$783,$I$2,Database!W$2:W$783,J20)</f>
        <v>8</v>
      </c>
      <c r="L20" s="36">
        <f t="shared" si="4"/>
        <v>0.125</v>
      </c>
      <c r="M20" s="25" t="s">
        <v>10</v>
      </c>
      <c r="N20" s="25" t="s">
        <v>706</v>
      </c>
      <c r="P20" s="23" t="s">
        <v>315</v>
      </c>
      <c r="Q20" s="25" t="s">
        <v>331</v>
      </c>
      <c r="R20" s="25">
        <f>COUNTIFS(Database!H$2:H$783,$P$2,Database!W$2:W$783,Q20)</f>
        <v>18</v>
      </c>
      <c r="S20" s="25">
        <f t="shared" si="5"/>
        <v>0.33333333333333331</v>
      </c>
      <c r="T20" s="25" t="s">
        <v>11</v>
      </c>
      <c r="U20" s="25" t="s">
        <v>706</v>
      </c>
      <c r="W20" s="23" t="s">
        <v>315</v>
      </c>
      <c r="X20" s="25" t="s">
        <v>331</v>
      </c>
      <c r="Y20" s="58">
        <f>D20</f>
        <v>26</v>
      </c>
      <c r="Z20" s="46">
        <f t="shared" si="0"/>
        <v>26</v>
      </c>
      <c r="AP20" s="39"/>
      <c r="AQ20" s="39"/>
      <c r="AR20" s="39"/>
      <c r="AS20" s="39"/>
      <c r="AT20" s="39"/>
      <c r="AV20" s="37"/>
      <c r="AW20" s="37"/>
      <c r="AX20" s="39"/>
      <c r="AY20" s="39"/>
      <c r="AZ20" s="37"/>
    </row>
    <row r="21" spans="2:52">
      <c r="B21" s="23" t="s">
        <v>315</v>
      </c>
      <c r="C21" s="25" t="s">
        <v>234</v>
      </c>
      <c r="D21" s="25">
        <f>COUNTIF(Database!W$2:W$783,C21)</f>
        <v>16</v>
      </c>
      <c r="E21" s="36">
        <f t="shared" si="3"/>
        <v>0.625</v>
      </c>
      <c r="F21" s="25" t="s">
        <v>742</v>
      </c>
      <c r="G21" s="25" t="s">
        <v>706</v>
      </c>
      <c r="I21" s="23" t="s">
        <v>315</v>
      </c>
      <c r="J21" s="25" t="s">
        <v>234</v>
      </c>
      <c r="K21" s="25">
        <f>COUNTIFS(Database!H$2:H$783,$I$2,Database!W$2:W$783,J21)</f>
        <v>6</v>
      </c>
      <c r="L21" s="36">
        <f t="shared" si="4"/>
        <v>1</v>
      </c>
      <c r="M21" s="25" t="s">
        <v>10</v>
      </c>
      <c r="N21" s="25" t="s">
        <v>706</v>
      </c>
      <c r="P21" s="23" t="s">
        <v>315</v>
      </c>
      <c r="Q21" s="25" t="s">
        <v>234</v>
      </c>
      <c r="R21" s="25">
        <f>COUNTIFS(Database!H$2:H$783,$P$2,Database!W$2:W$783,Q21)</f>
        <v>10</v>
      </c>
      <c r="S21" s="25">
        <f t="shared" si="5"/>
        <v>0.4</v>
      </c>
      <c r="T21" s="25" t="s">
        <v>11</v>
      </c>
      <c r="U21" s="25" t="s">
        <v>706</v>
      </c>
      <c r="W21" s="23" t="s">
        <v>315</v>
      </c>
      <c r="X21" s="25" t="s">
        <v>234</v>
      </c>
      <c r="Y21" s="58">
        <f>D21</f>
        <v>16</v>
      </c>
      <c r="Z21" s="46">
        <f t="shared" si="0"/>
        <v>16</v>
      </c>
      <c r="AP21" s="39"/>
      <c r="AQ21" s="39"/>
      <c r="AR21" s="39"/>
      <c r="AS21" s="39"/>
      <c r="AT21" s="39"/>
      <c r="AV21" s="37"/>
      <c r="AW21" s="37"/>
      <c r="AX21" s="39"/>
      <c r="AY21" s="39"/>
      <c r="AZ21" s="37"/>
    </row>
    <row r="22" spans="2:52">
      <c r="B22" s="23" t="s">
        <v>315</v>
      </c>
      <c r="C22" s="25" t="s">
        <v>69</v>
      </c>
      <c r="D22" s="25">
        <f>COUNTIF(Database!W$2:W$783,C22)</f>
        <v>66</v>
      </c>
      <c r="E22" s="36">
        <f t="shared" si="3"/>
        <v>6.0606060606060608E-2</v>
      </c>
      <c r="F22" s="25" t="s">
        <v>742</v>
      </c>
      <c r="G22" s="25" t="s">
        <v>706</v>
      </c>
      <c r="I22" s="23" t="s">
        <v>315</v>
      </c>
      <c r="J22" s="25" t="s">
        <v>69</v>
      </c>
      <c r="K22" s="25">
        <f>COUNTIFS(Database!H$2:H$783,$I$2,Database!W$2:W$783,J22)</f>
        <v>60</v>
      </c>
      <c r="L22" s="36">
        <f t="shared" si="4"/>
        <v>0.05</v>
      </c>
      <c r="M22" s="25" t="s">
        <v>10</v>
      </c>
      <c r="N22" s="25" t="s">
        <v>706</v>
      </c>
      <c r="P22" s="23" t="s">
        <v>315</v>
      </c>
      <c r="Q22" s="25" t="s">
        <v>69</v>
      </c>
      <c r="R22" s="25">
        <f>COUNTIFS(Database!H$2:H$783,$P$2,Database!W$2:W$783,Q22)</f>
        <v>6</v>
      </c>
      <c r="S22" s="25">
        <f t="shared" si="5"/>
        <v>0.16666666666666666</v>
      </c>
      <c r="T22" s="25" t="s">
        <v>11</v>
      </c>
      <c r="U22" s="25" t="s">
        <v>706</v>
      </c>
      <c r="W22" s="23" t="s">
        <v>315</v>
      </c>
      <c r="X22" s="25" t="s">
        <v>69</v>
      </c>
      <c r="Y22" s="58">
        <f>D22</f>
        <v>66</v>
      </c>
      <c r="Z22" s="46">
        <f t="shared" si="0"/>
        <v>66</v>
      </c>
      <c r="AP22" s="39"/>
      <c r="AQ22" s="39"/>
      <c r="AR22" s="39"/>
      <c r="AS22" s="39"/>
      <c r="AT22" s="39"/>
      <c r="AV22" s="37"/>
      <c r="AW22" s="37"/>
      <c r="AX22" s="39"/>
      <c r="AY22" s="39"/>
      <c r="AZ22" s="37"/>
    </row>
    <row r="23" spans="2:52">
      <c r="B23" s="23" t="s">
        <v>315</v>
      </c>
      <c r="C23" s="25" t="s">
        <v>330</v>
      </c>
      <c r="D23" s="25">
        <f>COUNTIF(Database!W$2:W$783,C23)</f>
        <v>9</v>
      </c>
      <c r="E23" s="36">
        <f t="shared" si="3"/>
        <v>0</v>
      </c>
      <c r="F23" s="25" t="s">
        <v>742</v>
      </c>
      <c r="G23" s="25" t="s">
        <v>706</v>
      </c>
      <c r="I23" s="23" t="s">
        <v>315</v>
      </c>
      <c r="J23" s="25" t="s">
        <v>330</v>
      </c>
      <c r="K23" s="25">
        <f>COUNTIFS(Database!H$2:H$783,$I$2,Database!W$2:W$783,J23)</f>
        <v>2</v>
      </c>
      <c r="L23" s="36">
        <f t="shared" si="4"/>
        <v>0</v>
      </c>
      <c r="M23" s="25" t="s">
        <v>10</v>
      </c>
      <c r="N23" s="25" t="s">
        <v>706</v>
      </c>
      <c r="P23" s="23" t="s">
        <v>315</v>
      </c>
      <c r="Q23" s="25" t="s">
        <v>330</v>
      </c>
      <c r="R23" s="25">
        <f>COUNTIFS(Database!H$2:H$783,$P$2,Database!W$2:W$783,Q23)</f>
        <v>7</v>
      </c>
      <c r="S23" s="25">
        <f t="shared" si="5"/>
        <v>0</v>
      </c>
      <c r="T23" s="25" t="s">
        <v>11</v>
      </c>
      <c r="U23" s="25" t="s">
        <v>706</v>
      </c>
      <c r="W23" s="23" t="s">
        <v>315</v>
      </c>
      <c r="X23" s="25" t="s">
        <v>330</v>
      </c>
      <c r="Y23" s="58">
        <f>D23</f>
        <v>9</v>
      </c>
      <c r="Z23" s="46">
        <f t="shared" si="0"/>
        <v>9</v>
      </c>
      <c r="AP23" s="39"/>
      <c r="AQ23" s="39"/>
      <c r="AR23" s="39"/>
      <c r="AS23" s="39"/>
      <c r="AT23" s="39"/>
      <c r="AV23" s="37"/>
      <c r="AW23" s="37"/>
      <c r="AX23" s="39"/>
      <c r="AY23" s="39"/>
      <c r="AZ23" s="37"/>
    </row>
    <row r="24" spans="2:52">
      <c r="B24" s="23" t="s">
        <v>315</v>
      </c>
      <c r="C24" s="25" t="s">
        <v>329</v>
      </c>
      <c r="D24" s="25">
        <f>COUNTIF(Database!W$2:W$783,C24)</f>
        <v>11</v>
      </c>
      <c r="E24" s="36">
        <f t="shared" si="3"/>
        <v>0</v>
      </c>
      <c r="F24" s="25" t="s">
        <v>742</v>
      </c>
      <c r="G24" s="25" t="s">
        <v>706</v>
      </c>
      <c r="I24" s="23" t="s">
        <v>315</v>
      </c>
      <c r="J24" s="25" t="s">
        <v>329</v>
      </c>
      <c r="K24" s="25">
        <f>COUNTIFS(Database!H$2:H$783,$I$2,Database!W$2:W$783,J24)</f>
        <v>7</v>
      </c>
      <c r="L24" s="36">
        <f t="shared" si="4"/>
        <v>0</v>
      </c>
      <c r="M24" s="25" t="s">
        <v>10</v>
      </c>
      <c r="N24" s="25" t="s">
        <v>706</v>
      </c>
      <c r="P24" s="23" t="s">
        <v>315</v>
      </c>
      <c r="Q24" s="25" t="s">
        <v>329</v>
      </c>
      <c r="R24" s="25">
        <f>COUNTIFS(Database!H$2:H$783,$P$2,Database!W$2:W$783,Q24)</f>
        <v>4</v>
      </c>
      <c r="S24" s="25">
        <f t="shared" si="5"/>
        <v>0</v>
      </c>
      <c r="T24" s="25" t="s">
        <v>11</v>
      </c>
      <c r="U24" s="25" t="s">
        <v>706</v>
      </c>
      <c r="W24" s="23" t="s">
        <v>315</v>
      </c>
      <c r="X24" s="25" t="s">
        <v>329</v>
      </c>
      <c r="Y24" s="58">
        <f>D24</f>
        <v>11</v>
      </c>
      <c r="Z24" s="46">
        <f t="shared" si="0"/>
        <v>11</v>
      </c>
      <c r="AP24" s="39"/>
      <c r="AQ24" s="39"/>
      <c r="AR24" s="39"/>
      <c r="AS24" s="39"/>
      <c r="AT24" s="39"/>
      <c r="AV24" s="37"/>
      <c r="AW24" s="37"/>
      <c r="AX24" s="39"/>
      <c r="AY24" s="39"/>
      <c r="AZ24" s="37"/>
    </row>
    <row r="25" spans="2:52">
      <c r="B25" s="24" t="s">
        <v>753</v>
      </c>
      <c r="C25" s="24" t="s">
        <v>334</v>
      </c>
      <c r="D25" s="24">
        <f>COUNTIF(Database!W$2:W$783,C25)</f>
        <v>11</v>
      </c>
      <c r="E25" s="28">
        <f t="shared" si="3"/>
        <v>0.18181818181818182</v>
      </c>
      <c r="F25" s="24" t="s">
        <v>742</v>
      </c>
      <c r="G25" s="24" t="s">
        <v>706</v>
      </c>
      <c r="I25" s="24" t="s">
        <v>753</v>
      </c>
      <c r="J25" s="24" t="s">
        <v>334</v>
      </c>
      <c r="K25" s="24">
        <f>COUNTIFS(Database!H$2:H$783,$I$2,Database!W$2:W$783,J25)</f>
        <v>0</v>
      </c>
      <c r="L25" s="28" t="str">
        <f t="shared" si="4"/>
        <v>NA</v>
      </c>
      <c r="M25" s="24" t="s">
        <v>10</v>
      </c>
      <c r="N25" s="24" t="s">
        <v>706</v>
      </c>
      <c r="P25" s="24" t="s">
        <v>753</v>
      </c>
      <c r="Q25" s="24" t="s">
        <v>334</v>
      </c>
      <c r="R25" s="24">
        <f>COUNTIFS(Database!H$2:H$783,$P$2,Database!W$2:W$783,Q25)</f>
        <v>11</v>
      </c>
      <c r="S25" s="24">
        <f t="shared" si="5"/>
        <v>0.18181818181818182</v>
      </c>
      <c r="T25" s="24" t="s">
        <v>11</v>
      </c>
      <c r="U25" s="24" t="s">
        <v>706</v>
      </c>
      <c r="W25" s="24" t="s">
        <v>753</v>
      </c>
      <c r="X25" s="24" t="s">
        <v>334</v>
      </c>
      <c r="Y25" s="47">
        <f>D25</f>
        <v>11</v>
      </c>
      <c r="Z25" s="45">
        <f t="shared" si="0"/>
        <v>11</v>
      </c>
      <c r="AP25" s="37"/>
      <c r="AQ25" s="37"/>
      <c r="AR25" s="37"/>
      <c r="AS25" s="37"/>
      <c r="AT25" s="37"/>
      <c r="AV25" s="37"/>
      <c r="AW25" s="37"/>
      <c r="AX25" s="39"/>
      <c r="AY25" s="39"/>
      <c r="AZ25" s="37"/>
    </row>
    <row r="26" spans="2:52">
      <c r="B26" s="24" t="s">
        <v>753</v>
      </c>
      <c r="C26" s="24" t="s">
        <v>332</v>
      </c>
      <c r="D26" s="24">
        <f>COUNTIF(Database!W$2:W$783,C26)</f>
        <v>64</v>
      </c>
      <c r="E26" s="28">
        <f t="shared" si="3"/>
        <v>0.1875</v>
      </c>
      <c r="F26" s="24" t="s">
        <v>742</v>
      </c>
      <c r="G26" s="24" t="s">
        <v>706</v>
      </c>
      <c r="I26" s="24" t="s">
        <v>753</v>
      </c>
      <c r="J26" s="24" t="s">
        <v>332</v>
      </c>
      <c r="K26" s="24">
        <f>COUNTIFS(Database!H$2:H$783,$I$2,Database!W$2:W$783,J26)</f>
        <v>48</v>
      </c>
      <c r="L26" s="28">
        <f t="shared" si="4"/>
        <v>0.25</v>
      </c>
      <c r="M26" s="24" t="s">
        <v>10</v>
      </c>
      <c r="N26" s="24" t="s">
        <v>706</v>
      </c>
      <c r="P26" s="24" t="s">
        <v>753</v>
      </c>
      <c r="Q26" s="24" t="s">
        <v>332</v>
      </c>
      <c r="R26" s="24">
        <f>COUNTIFS(Database!H$2:H$783,$P$2,Database!W$2:W$783,Q26)</f>
        <v>16</v>
      </c>
      <c r="S26" s="24">
        <f t="shared" si="5"/>
        <v>0</v>
      </c>
      <c r="T26" s="24" t="s">
        <v>11</v>
      </c>
      <c r="U26" s="24" t="s">
        <v>706</v>
      </c>
      <c r="W26" s="24" t="s">
        <v>753</v>
      </c>
      <c r="X26" s="24" t="s">
        <v>332</v>
      </c>
      <c r="Y26" s="47">
        <f>D26</f>
        <v>64</v>
      </c>
      <c r="Z26" s="45">
        <f t="shared" si="0"/>
        <v>64</v>
      </c>
      <c r="AP26" s="37"/>
      <c r="AQ26" s="37"/>
      <c r="AR26" s="37"/>
      <c r="AS26" s="37"/>
      <c r="AT26" s="37"/>
      <c r="AV26" s="37"/>
      <c r="AW26" s="37"/>
      <c r="AX26" s="37"/>
      <c r="AY26" s="37"/>
      <c r="AZ26" s="37"/>
    </row>
    <row r="27" spans="2:52">
      <c r="B27" s="24" t="s">
        <v>753</v>
      </c>
      <c r="C27" s="24" t="s">
        <v>333</v>
      </c>
      <c r="D27" s="24">
        <f>COUNTIF(Database!W$2:W$783,C27)</f>
        <v>27</v>
      </c>
      <c r="E27" s="28">
        <f t="shared" si="3"/>
        <v>0.37037037037037035</v>
      </c>
      <c r="F27" s="24" t="s">
        <v>742</v>
      </c>
      <c r="G27" s="24" t="s">
        <v>706</v>
      </c>
      <c r="I27" s="24" t="s">
        <v>753</v>
      </c>
      <c r="J27" s="24" t="s">
        <v>333</v>
      </c>
      <c r="K27" s="24">
        <f>COUNTIFS(Database!H$2:H$783,$I$2,Database!W$2:W$783,J27)</f>
        <v>14</v>
      </c>
      <c r="L27" s="28">
        <f t="shared" si="4"/>
        <v>0.5</v>
      </c>
      <c r="M27" s="24" t="s">
        <v>10</v>
      </c>
      <c r="N27" s="24" t="s">
        <v>706</v>
      </c>
      <c r="P27" s="24" t="s">
        <v>753</v>
      </c>
      <c r="Q27" s="24" t="s">
        <v>333</v>
      </c>
      <c r="R27" s="24">
        <f>COUNTIFS(Database!H$2:H$783,$P$2,Database!W$2:W$783,Q27)</f>
        <v>13</v>
      </c>
      <c r="S27" s="24">
        <f t="shared" si="5"/>
        <v>0.23076923076923078</v>
      </c>
      <c r="T27" s="24" t="s">
        <v>11</v>
      </c>
      <c r="U27" s="24" t="s">
        <v>706</v>
      </c>
      <c r="W27" s="24" t="s">
        <v>753</v>
      </c>
      <c r="X27" s="24" t="s">
        <v>333</v>
      </c>
      <c r="Y27" s="47">
        <f>D27</f>
        <v>27</v>
      </c>
      <c r="Z27" s="45">
        <f t="shared" si="0"/>
        <v>27</v>
      </c>
      <c r="AP27" s="37"/>
      <c r="AQ27" s="37"/>
      <c r="AR27" s="37"/>
      <c r="AS27" s="37"/>
      <c r="AT27" s="37"/>
      <c r="AV27" s="37"/>
      <c r="AW27" s="37"/>
      <c r="AX27" s="37"/>
      <c r="AY27" s="37"/>
      <c r="AZ27" s="37"/>
    </row>
    <row r="28" spans="2:52">
      <c r="B28" s="23" t="s">
        <v>754</v>
      </c>
      <c r="C28" s="25" t="s">
        <v>336</v>
      </c>
      <c r="D28" s="25">
        <f>COUNTIF(Database!W$2:W$783,C28)</f>
        <v>36</v>
      </c>
      <c r="E28" s="36">
        <f t="shared" si="3"/>
        <v>0.22222222222222221</v>
      </c>
      <c r="F28" s="25" t="s">
        <v>742</v>
      </c>
      <c r="G28" s="25" t="s">
        <v>706</v>
      </c>
      <c r="I28" s="23" t="s">
        <v>754</v>
      </c>
      <c r="J28" s="25" t="s">
        <v>336</v>
      </c>
      <c r="K28" s="25">
        <f>COUNTIFS(Database!H$2:H$783,$I$2,Database!W$2:W$783,J28)</f>
        <v>22</v>
      </c>
      <c r="L28" s="36">
        <f t="shared" si="4"/>
        <v>0.31818181818181818</v>
      </c>
      <c r="M28" s="25" t="s">
        <v>10</v>
      </c>
      <c r="N28" s="25" t="s">
        <v>706</v>
      </c>
      <c r="P28" s="23" t="s">
        <v>754</v>
      </c>
      <c r="Q28" s="25" t="s">
        <v>336</v>
      </c>
      <c r="R28" s="25">
        <f>COUNTIFS(Database!H$2:H$783,$P$2,Database!W$2:W$783,Q28)</f>
        <v>14</v>
      </c>
      <c r="S28" s="25">
        <f t="shared" si="5"/>
        <v>7.1428571428571425E-2</v>
      </c>
      <c r="T28" s="25" t="s">
        <v>11</v>
      </c>
      <c r="U28" s="25" t="s">
        <v>706</v>
      </c>
      <c r="W28" s="23" t="s">
        <v>754</v>
      </c>
      <c r="X28" s="25" t="s">
        <v>336</v>
      </c>
      <c r="Y28" s="58">
        <f>D28</f>
        <v>36</v>
      </c>
      <c r="Z28" s="46">
        <f t="shared" si="0"/>
        <v>36</v>
      </c>
      <c r="AP28" s="37"/>
      <c r="AQ28" s="37"/>
      <c r="AR28" s="37"/>
      <c r="AS28" s="37"/>
      <c r="AT28" s="37"/>
      <c r="AV28" s="37"/>
      <c r="AW28" s="37"/>
      <c r="AX28" s="37"/>
      <c r="AY28" s="37"/>
      <c r="AZ28" s="37"/>
    </row>
    <row r="29" spans="2:52">
      <c r="B29" s="23" t="s">
        <v>754</v>
      </c>
      <c r="C29" s="25" t="s">
        <v>180</v>
      </c>
      <c r="D29" s="25">
        <f>COUNTIF(Database!W$2:W$783,C29)</f>
        <v>38</v>
      </c>
      <c r="E29" s="36">
        <f t="shared" si="3"/>
        <v>0.21052631578947367</v>
      </c>
      <c r="F29" s="25" t="s">
        <v>742</v>
      </c>
      <c r="G29" s="25" t="s">
        <v>706</v>
      </c>
      <c r="I29" s="23" t="s">
        <v>754</v>
      </c>
      <c r="J29" s="25" t="s">
        <v>180</v>
      </c>
      <c r="K29" s="25">
        <f>COUNTIFS(Database!H$2:H$783,$I$2,Database!W$2:W$783,J29)</f>
        <v>20</v>
      </c>
      <c r="L29" s="36">
        <f t="shared" si="4"/>
        <v>0.4</v>
      </c>
      <c r="M29" s="25" t="s">
        <v>10</v>
      </c>
      <c r="N29" s="25" t="s">
        <v>706</v>
      </c>
      <c r="P29" s="23" t="s">
        <v>754</v>
      </c>
      <c r="Q29" s="25" t="s">
        <v>180</v>
      </c>
      <c r="R29" s="25">
        <f>COUNTIFS(Database!H$2:H$783,$P$2,Database!W$2:W$783,Q29)</f>
        <v>18</v>
      </c>
      <c r="S29" s="25">
        <f t="shared" si="5"/>
        <v>0</v>
      </c>
      <c r="T29" s="25" t="s">
        <v>11</v>
      </c>
      <c r="U29" s="25" t="s">
        <v>706</v>
      </c>
      <c r="W29" s="23" t="s">
        <v>754</v>
      </c>
      <c r="X29" s="25" t="s">
        <v>180</v>
      </c>
      <c r="Y29" s="58">
        <f>D29</f>
        <v>38</v>
      </c>
      <c r="Z29" s="46">
        <f t="shared" si="0"/>
        <v>38</v>
      </c>
      <c r="AC29" s="15"/>
      <c r="AI29" s="15"/>
      <c r="AO29" s="15"/>
      <c r="AP29" s="37"/>
      <c r="AQ29" s="37"/>
      <c r="AR29" s="37"/>
      <c r="AS29" s="37"/>
      <c r="AT29" s="37"/>
      <c r="AU29" s="15"/>
      <c r="AV29" s="37"/>
      <c r="AW29" s="37"/>
      <c r="AX29" s="37"/>
      <c r="AY29" s="37"/>
      <c r="AZ29" s="37"/>
    </row>
    <row r="30" spans="2:52">
      <c r="B30" s="23" t="s">
        <v>754</v>
      </c>
      <c r="C30" s="25" t="s">
        <v>338</v>
      </c>
      <c r="D30" s="25">
        <f>COUNTIF(Database!W$2:W$783,C30)</f>
        <v>36</v>
      </c>
      <c r="E30" s="36">
        <f t="shared" si="3"/>
        <v>0.55555555555555558</v>
      </c>
      <c r="F30" s="25" t="s">
        <v>742</v>
      </c>
      <c r="G30" s="25" t="s">
        <v>706</v>
      </c>
      <c r="I30" s="23" t="s">
        <v>754</v>
      </c>
      <c r="J30" s="25" t="s">
        <v>338</v>
      </c>
      <c r="K30" s="25">
        <f>COUNTIFS(Database!H$2:H$783,$I$2,Database!W$2:W$783,J30)</f>
        <v>23</v>
      </c>
      <c r="L30" s="36">
        <f t="shared" si="4"/>
        <v>0.78260869565217395</v>
      </c>
      <c r="M30" s="25" t="s">
        <v>10</v>
      </c>
      <c r="N30" s="25" t="s">
        <v>706</v>
      </c>
      <c r="P30" s="23" t="s">
        <v>754</v>
      </c>
      <c r="Q30" s="25" t="s">
        <v>338</v>
      </c>
      <c r="R30" s="25">
        <f>COUNTIFS(Database!H$2:H$783,$P$2,Database!W$2:W$783,Q30)</f>
        <v>13</v>
      </c>
      <c r="S30" s="25">
        <f t="shared" si="5"/>
        <v>0.15384615384615385</v>
      </c>
      <c r="T30" s="25" t="s">
        <v>11</v>
      </c>
      <c r="U30" s="25" t="s">
        <v>706</v>
      </c>
      <c r="W30" s="23" t="s">
        <v>754</v>
      </c>
      <c r="X30" s="25" t="s">
        <v>338</v>
      </c>
      <c r="Y30" s="58">
        <f>D30</f>
        <v>36</v>
      </c>
      <c r="Z30" s="46">
        <f t="shared" si="0"/>
        <v>36</v>
      </c>
      <c r="AP30" s="37"/>
      <c r="AQ30" s="37"/>
      <c r="AR30" s="37"/>
      <c r="AS30" s="37"/>
      <c r="AT30" s="37"/>
      <c r="AV30" s="37"/>
      <c r="AW30" s="37"/>
      <c r="AX30" s="37"/>
      <c r="AY30" s="37"/>
      <c r="AZ30" s="37"/>
    </row>
    <row r="31" spans="2:52">
      <c r="B31" s="23" t="s">
        <v>754</v>
      </c>
      <c r="C31" s="25" t="s">
        <v>337</v>
      </c>
      <c r="D31" s="25">
        <f>COUNTIF(Database!W$2:W$783,C31)</f>
        <v>47</v>
      </c>
      <c r="E31" s="36">
        <f t="shared" si="3"/>
        <v>0.40425531914893614</v>
      </c>
      <c r="F31" s="25" t="s">
        <v>742</v>
      </c>
      <c r="G31" s="25" t="s">
        <v>706</v>
      </c>
      <c r="I31" s="23" t="s">
        <v>754</v>
      </c>
      <c r="J31" s="25" t="s">
        <v>337</v>
      </c>
      <c r="K31" s="25">
        <f>COUNTIFS(Database!H$2:H$783,$I$2,Database!W$2:W$783,J31)</f>
        <v>45</v>
      </c>
      <c r="L31" s="36">
        <f t="shared" si="4"/>
        <v>0.37777777777777777</v>
      </c>
      <c r="M31" s="25" t="s">
        <v>10</v>
      </c>
      <c r="N31" s="25" t="s">
        <v>706</v>
      </c>
      <c r="P31" s="23" t="s">
        <v>754</v>
      </c>
      <c r="Q31" s="25" t="s">
        <v>337</v>
      </c>
      <c r="R31" s="25">
        <f>COUNTIFS(Database!H$2:H$783,$P$2,Database!W$2:W$783,Q31)</f>
        <v>2</v>
      </c>
      <c r="S31" s="25">
        <f t="shared" si="5"/>
        <v>1</v>
      </c>
      <c r="T31" s="25" t="s">
        <v>11</v>
      </c>
      <c r="U31" s="25" t="s">
        <v>706</v>
      </c>
      <c r="W31" s="23" t="s">
        <v>754</v>
      </c>
      <c r="X31" s="25" t="s">
        <v>337</v>
      </c>
      <c r="Y31" s="58">
        <f>D31</f>
        <v>47</v>
      </c>
      <c r="Z31" s="46">
        <f t="shared" si="0"/>
        <v>47</v>
      </c>
      <c r="AV31" s="37"/>
      <c r="AW31" s="37"/>
      <c r="AX31" s="37"/>
      <c r="AY31" s="37"/>
      <c r="AZ31" s="37"/>
    </row>
    <row r="32" spans="2:52">
      <c r="B32" s="23" t="s">
        <v>754</v>
      </c>
      <c r="C32" s="25" t="s">
        <v>335</v>
      </c>
      <c r="D32" s="25">
        <f>COUNTIF(Database!W$2:W$783,C32)</f>
        <v>148</v>
      </c>
      <c r="E32" s="36">
        <f t="shared" si="3"/>
        <v>0.33783783783783783</v>
      </c>
      <c r="F32" s="25" t="s">
        <v>742</v>
      </c>
      <c r="G32" s="25" t="s">
        <v>706</v>
      </c>
      <c r="I32" s="23" t="s">
        <v>754</v>
      </c>
      <c r="J32" s="25" t="s">
        <v>335</v>
      </c>
      <c r="K32" s="25">
        <f>COUNTIFS(Database!H$2:H$783,$I$2,Database!W$2:W$783,J32)</f>
        <v>85</v>
      </c>
      <c r="L32" s="36">
        <f t="shared" si="4"/>
        <v>0.47058823529411764</v>
      </c>
      <c r="M32" s="25" t="s">
        <v>10</v>
      </c>
      <c r="N32" s="25" t="s">
        <v>706</v>
      </c>
      <c r="P32" s="23" t="s">
        <v>754</v>
      </c>
      <c r="Q32" s="25" t="s">
        <v>335</v>
      </c>
      <c r="R32" s="25">
        <f>COUNTIFS(Database!H$2:H$783,$P$2,Database!W$2:W$783,Q32)</f>
        <v>63</v>
      </c>
      <c r="S32" s="25">
        <f t="shared" si="5"/>
        <v>0.15873015873015872</v>
      </c>
      <c r="T32" s="25" t="s">
        <v>11</v>
      </c>
      <c r="U32" s="25" t="s">
        <v>706</v>
      </c>
      <c r="W32" s="23" t="s">
        <v>754</v>
      </c>
      <c r="X32" s="25" t="s">
        <v>335</v>
      </c>
      <c r="Y32" s="58">
        <f>D32</f>
        <v>148</v>
      </c>
      <c r="Z32" s="46">
        <f t="shared" si="0"/>
        <v>148</v>
      </c>
      <c r="AV32" s="37"/>
      <c r="AW32" s="37"/>
    </row>
    <row r="33" spans="2:49">
      <c r="B33" s="24" t="s">
        <v>318</v>
      </c>
      <c r="C33" s="24" t="s">
        <v>268</v>
      </c>
      <c r="D33" s="24">
        <f>COUNTIF(Database!W$2:W$783,C33)</f>
        <v>8</v>
      </c>
      <c r="E33" s="28">
        <f t="shared" si="3"/>
        <v>0</v>
      </c>
      <c r="F33" s="24" t="s">
        <v>742</v>
      </c>
      <c r="G33" s="24" t="s">
        <v>706</v>
      </c>
      <c r="I33" s="24" t="s">
        <v>318</v>
      </c>
      <c r="J33" s="24" t="s">
        <v>268</v>
      </c>
      <c r="K33" s="24">
        <f>COUNTIFS(Database!H$2:H$783,$I$2,Database!W$2:W$783,J33)</f>
        <v>8</v>
      </c>
      <c r="L33" s="28">
        <f t="shared" si="4"/>
        <v>0</v>
      </c>
      <c r="M33" s="24" t="s">
        <v>10</v>
      </c>
      <c r="N33" s="24" t="s">
        <v>706</v>
      </c>
      <c r="P33" s="24" t="s">
        <v>318</v>
      </c>
      <c r="Q33" s="24" t="s">
        <v>268</v>
      </c>
      <c r="R33" s="24">
        <f>COUNTIFS(Database!H$2:H$783,$P$2,Database!W$2:W$783,Q33)</f>
        <v>0</v>
      </c>
      <c r="S33" s="24" t="str">
        <f t="shared" si="5"/>
        <v>NA</v>
      </c>
      <c r="T33" s="24" t="s">
        <v>11</v>
      </c>
      <c r="U33" s="24" t="s">
        <v>706</v>
      </c>
      <c r="W33" s="24" t="s">
        <v>318</v>
      </c>
      <c r="X33" s="24" t="s">
        <v>268</v>
      </c>
      <c r="Y33" s="47">
        <f>D33</f>
        <v>8</v>
      </c>
      <c r="Z33" s="45">
        <f t="shared" si="0"/>
        <v>8</v>
      </c>
      <c r="AV33" s="37"/>
      <c r="AW33" s="37"/>
    </row>
    <row r="34" spans="2:49">
      <c r="B34" s="24" t="s">
        <v>318</v>
      </c>
      <c r="C34" s="24" t="s">
        <v>269</v>
      </c>
      <c r="D34" s="24">
        <f>COUNTIF(Database!W$2:W$783,C34)</f>
        <v>8</v>
      </c>
      <c r="E34" s="28">
        <f t="shared" si="3"/>
        <v>0.375</v>
      </c>
      <c r="F34" s="24" t="s">
        <v>742</v>
      </c>
      <c r="G34" s="24" t="s">
        <v>706</v>
      </c>
      <c r="I34" s="24" t="s">
        <v>318</v>
      </c>
      <c r="J34" s="24" t="s">
        <v>269</v>
      </c>
      <c r="K34" s="24">
        <f>COUNTIFS(Database!H$2:H$783,$I$2,Database!W$2:W$783,J34)</f>
        <v>8</v>
      </c>
      <c r="L34" s="28">
        <f t="shared" si="4"/>
        <v>0.375</v>
      </c>
      <c r="M34" s="24" t="s">
        <v>10</v>
      </c>
      <c r="N34" s="24" t="s">
        <v>706</v>
      </c>
      <c r="P34" s="24" t="s">
        <v>318</v>
      </c>
      <c r="Q34" s="24" t="s">
        <v>269</v>
      </c>
      <c r="R34" s="24">
        <f>COUNTIFS(Database!H$2:H$783,$P$2,Database!W$2:W$783,Q34)</f>
        <v>0</v>
      </c>
      <c r="S34" s="24" t="str">
        <f t="shared" si="5"/>
        <v>NA</v>
      </c>
      <c r="T34" s="24" t="s">
        <v>11</v>
      </c>
      <c r="U34" s="24" t="s">
        <v>706</v>
      </c>
      <c r="W34" s="24" t="s">
        <v>318</v>
      </c>
      <c r="X34" s="24" t="s">
        <v>269</v>
      </c>
      <c r="Y34" s="47">
        <f>D34</f>
        <v>8</v>
      </c>
      <c r="Z34" s="45">
        <f t="shared" si="0"/>
        <v>8</v>
      </c>
      <c r="AC34" s="15"/>
      <c r="AI34" s="15"/>
      <c r="AO34" s="15"/>
      <c r="AU34" s="15"/>
      <c r="AV34" s="37"/>
      <c r="AW34" s="37"/>
    </row>
    <row r="35" spans="2:49">
      <c r="B35" s="24" t="s">
        <v>318</v>
      </c>
      <c r="C35" s="24" t="s">
        <v>270</v>
      </c>
      <c r="D35" s="24">
        <f>COUNTIF(Database!W$2:W$783,C35)</f>
        <v>8</v>
      </c>
      <c r="E35" s="28">
        <f t="shared" si="3"/>
        <v>0.5</v>
      </c>
      <c r="F35" s="24" t="s">
        <v>742</v>
      </c>
      <c r="G35" s="24" t="s">
        <v>706</v>
      </c>
      <c r="I35" s="24" t="s">
        <v>318</v>
      </c>
      <c r="J35" s="24" t="s">
        <v>270</v>
      </c>
      <c r="K35" s="24">
        <f>COUNTIFS(Database!H$2:H$783,$I$2,Database!W$2:W$783,J35)</f>
        <v>8</v>
      </c>
      <c r="L35" s="28">
        <f t="shared" si="4"/>
        <v>0.5</v>
      </c>
      <c r="M35" s="24" t="s">
        <v>10</v>
      </c>
      <c r="N35" s="24" t="s">
        <v>706</v>
      </c>
      <c r="P35" s="24" t="s">
        <v>318</v>
      </c>
      <c r="Q35" s="24" t="s">
        <v>270</v>
      </c>
      <c r="R35" s="24">
        <f>COUNTIFS(Database!H$2:H$783,$P$2,Database!W$2:W$783,Q35)</f>
        <v>0</v>
      </c>
      <c r="S35" s="24" t="str">
        <f t="shared" si="5"/>
        <v>NA</v>
      </c>
      <c r="T35" s="24" t="s">
        <v>11</v>
      </c>
      <c r="U35" s="24" t="s">
        <v>706</v>
      </c>
      <c r="W35" s="24" t="s">
        <v>318</v>
      </c>
      <c r="X35" s="24" t="s">
        <v>270</v>
      </c>
      <c r="Y35" s="47">
        <f>D35</f>
        <v>8</v>
      </c>
      <c r="Z35" s="45">
        <f t="shared" si="0"/>
        <v>8</v>
      </c>
    </row>
    <row r="36" spans="2:49">
      <c r="B36" s="24" t="s">
        <v>318</v>
      </c>
      <c r="C36" s="24" t="s">
        <v>271</v>
      </c>
      <c r="D36" s="24">
        <f>COUNTIF(Database!W$2:W$783,C36)</f>
        <v>25</v>
      </c>
      <c r="E36" s="28">
        <f t="shared" si="3"/>
        <v>0.24</v>
      </c>
      <c r="F36" s="24" t="s">
        <v>742</v>
      </c>
      <c r="G36" s="24" t="s">
        <v>706</v>
      </c>
      <c r="I36" s="24" t="s">
        <v>318</v>
      </c>
      <c r="J36" s="24" t="s">
        <v>271</v>
      </c>
      <c r="K36" s="24">
        <f>COUNTIFS(Database!H$2:H$783,$I$2,Database!W$2:W$783,J36)</f>
        <v>24</v>
      </c>
      <c r="L36" s="28">
        <f t="shared" si="4"/>
        <v>0.25</v>
      </c>
      <c r="M36" s="24" t="s">
        <v>10</v>
      </c>
      <c r="N36" s="24" t="s">
        <v>706</v>
      </c>
      <c r="P36" s="24" t="s">
        <v>318</v>
      </c>
      <c r="Q36" s="24" t="s">
        <v>271</v>
      </c>
      <c r="R36" s="24">
        <f>COUNTIFS(Database!H$2:H$783,$P$2,Database!W$2:W$783,Q36)</f>
        <v>1</v>
      </c>
      <c r="S36" s="24">
        <f t="shared" si="5"/>
        <v>0</v>
      </c>
      <c r="T36" s="24" t="s">
        <v>11</v>
      </c>
      <c r="U36" s="24" t="s">
        <v>706</v>
      </c>
      <c r="W36" s="24" t="s">
        <v>318</v>
      </c>
      <c r="X36" s="24" t="s">
        <v>271</v>
      </c>
      <c r="Y36" s="47">
        <f>D36</f>
        <v>25</v>
      </c>
      <c r="Z36" s="45">
        <f t="shared" si="0"/>
        <v>25</v>
      </c>
    </row>
    <row r="37" spans="2:49">
      <c r="B37" s="24" t="s">
        <v>318</v>
      </c>
      <c r="C37" s="24" t="s">
        <v>339</v>
      </c>
      <c r="D37" s="24">
        <f>COUNTIF(Database!W$2:W$783,C37)</f>
        <v>2</v>
      </c>
      <c r="E37" s="28">
        <f t="shared" si="3"/>
        <v>1</v>
      </c>
      <c r="F37" s="24" t="s">
        <v>742</v>
      </c>
      <c r="G37" s="24" t="s">
        <v>706</v>
      </c>
      <c r="I37" s="24" t="s">
        <v>318</v>
      </c>
      <c r="J37" s="24" t="s">
        <v>339</v>
      </c>
      <c r="K37" s="24">
        <f>COUNTIFS(Database!H$2:H$783,$I$2,Database!W$2:W$783,J37)</f>
        <v>2</v>
      </c>
      <c r="L37" s="28">
        <f t="shared" si="4"/>
        <v>1</v>
      </c>
      <c r="M37" s="24" t="s">
        <v>10</v>
      </c>
      <c r="N37" s="24" t="s">
        <v>706</v>
      </c>
      <c r="P37" s="24" t="s">
        <v>318</v>
      </c>
      <c r="Q37" s="24" t="s">
        <v>339</v>
      </c>
      <c r="R37" s="24">
        <f>COUNTIFS(Database!H$2:H$783,$P$2,Database!W$2:W$783,Q37)</f>
        <v>0</v>
      </c>
      <c r="S37" s="24" t="str">
        <f t="shared" si="5"/>
        <v>NA</v>
      </c>
      <c r="T37" s="24" t="s">
        <v>11</v>
      </c>
      <c r="U37" s="24" t="s">
        <v>706</v>
      </c>
      <c r="W37" s="24" t="s">
        <v>318</v>
      </c>
      <c r="X37" s="24" t="s">
        <v>339</v>
      </c>
      <c r="Y37" s="47">
        <f>D37</f>
        <v>2</v>
      </c>
      <c r="Z37" s="45">
        <f t="shared" si="0"/>
        <v>2</v>
      </c>
    </row>
    <row r="38" spans="2:49">
      <c r="B38" s="26" t="s">
        <v>706</v>
      </c>
      <c r="C38" s="26" t="s">
        <v>706</v>
      </c>
      <c r="D38" s="26">
        <f>SUM(D39:D71)</f>
        <v>251</v>
      </c>
      <c r="E38" s="27" t="s">
        <v>708</v>
      </c>
      <c r="F38" s="26" t="s">
        <v>742</v>
      </c>
      <c r="G38" s="26" t="s">
        <v>113</v>
      </c>
      <c r="I38" s="26" t="s">
        <v>706</v>
      </c>
      <c r="J38" s="26" t="s">
        <v>706</v>
      </c>
      <c r="K38" s="26">
        <f>SUM(K39:K71)</f>
        <v>196</v>
      </c>
      <c r="L38" s="27" t="s">
        <v>708</v>
      </c>
      <c r="M38" s="26" t="s">
        <v>10</v>
      </c>
      <c r="N38" s="26" t="s">
        <v>113</v>
      </c>
      <c r="P38" s="26" t="s">
        <v>706</v>
      </c>
      <c r="Q38" s="26" t="s">
        <v>706</v>
      </c>
      <c r="R38" s="26">
        <f>SUM(R39:R71)</f>
        <v>55</v>
      </c>
      <c r="S38" s="26" t="s">
        <v>708</v>
      </c>
      <c r="T38" s="26" t="s">
        <v>11</v>
      </c>
      <c r="U38" s="26" t="s">
        <v>113</v>
      </c>
      <c r="W38" s="26" t="s">
        <v>706</v>
      </c>
      <c r="X38" s="26" t="s">
        <v>706</v>
      </c>
      <c r="Y38" s="26">
        <f>D38</f>
        <v>251</v>
      </c>
      <c r="Z38" s="44">
        <f t="shared" si="0"/>
        <v>251</v>
      </c>
    </row>
    <row r="39" spans="2:49">
      <c r="B39" s="24" t="s">
        <v>750</v>
      </c>
      <c r="C39" s="24" t="s">
        <v>321</v>
      </c>
      <c r="D39" s="24">
        <f>COUNTIFS(Database!W$2:W$783,C39,Database!Y$2:Y$783,"YES")</f>
        <v>4</v>
      </c>
      <c r="E39" s="28" t="s">
        <v>708</v>
      </c>
      <c r="F39" s="24" t="s">
        <v>742</v>
      </c>
      <c r="G39" s="24" t="s">
        <v>113</v>
      </c>
      <c r="I39" s="24" t="s">
        <v>750</v>
      </c>
      <c r="J39" s="24" t="s">
        <v>321</v>
      </c>
      <c r="K39" s="24">
        <f>COUNTIFS(Database!H$2:H$783,$I$2,Database!W$2:W$783,J39,Database!Y$2:Y$783,"YES")</f>
        <v>4</v>
      </c>
      <c r="L39" s="28" t="s">
        <v>708</v>
      </c>
      <c r="M39" s="24" t="s">
        <v>10</v>
      </c>
      <c r="N39" s="24" t="s">
        <v>113</v>
      </c>
      <c r="P39" s="24" t="s">
        <v>750</v>
      </c>
      <c r="Q39" s="24" t="s">
        <v>321</v>
      </c>
      <c r="R39" s="24">
        <f>COUNTIFS(Database!H$2:H$783,$P$2,Database!W$2:W$783,Q39,Database!Y$2:Y$783,"YES")</f>
        <v>0</v>
      </c>
      <c r="S39" s="24" t="s">
        <v>708</v>
      </c>
      <c r="T39" s="24" t="s">
        <v>11</v>
      </c>
      <c r="U39" s="24" t="s">
        <v>113</v>
      </c>
      <c r="W39" s="24" t="s">
        <v>750</v>
      </c>
      <c r="X39" s="24" t="s">
        <v>321</v>
      </c>
      <c r="Y39" s="47">
        <f>D39</f>
        <v>4</v>
      </c>
      <c r="Z39" s="45">
        <f t="shared" si="0"/>
        <v>4</v>
      </c>
    </row>
    <row r="40" spans="2:49">
      <c r="B40" s="24" t="s">
        <v>750</v>
      </c>
      <c r="C40" s="24" t="s">
        <v>320</v>
      </c>
      <c r="D40" s="24">
        <f>COUNTIFS(Database!W$2:W$783,C40,Database!Y$2:Y$783,"YES")</f>
        <v>11</v>
      </c>
      <c r="E40" s="28" t="s">
        <v>708</v>
      </c>
      <c r="F40" s="24" t="s">
        <v>742</v>
      </c>
      <c r="G40" s="24" t="s">
        <v>113</v>
      </c>
      <c r="I40" s="24" t="s">
        <v>750</v>
      </c>
      <c r="J40" s="24" t="s">
        <v>320</v>
      </c>
      <c r="K40" s="24">
        <f>COUNTIFS(Database!H$2:H$783,$I$2,Database!W$2:W$783,J40,Database!Y$2:Y$783,"YES")</f>
        <v>7</v>
      </c>
      <c r="L40" s="28" t="s">
        <v>708</v>
      </c>
      <c r="M40" s="24" t="s">
        <v>10</v>
      </c>
      <c r="N40" s="24" t="s">
        <v>113</v>
      </c>
      <c r="P40" s="24" t="s">
        <v>750</v>
      </c>
      <c r="Q40" s="24" t="s">
        <v>320</v>
      </c>
      <c r="R40" s="24">
        <f>COUNTIFS(Database!H$2:H$783,$P$2,Database!W$2:W$783,Q40,Database!Y$2:Y$783,"YES")</f>
        <v>4</v>
      </c>
      <c r="S40" s="24" t="s">
        <v>708</v>
      </c>
      <c r="T40" s="24" t="s">
        <v>11</v>
      </c>
      <c r="U40" s="24" t="s">
        <v>113</v>
      </c>
      <c r="W40" s="24" t="s">
        <v>750</v>
      </c>
      <c r="X40" s="24" t="s">
        <v>320</v>
      </c>
      <c r="Y40" s="47">
        <f>D40</f>
        <v>11</v>
      </c>
      <c r="Z40" s="45">
        <f t="shared" si="0"/>
        <v>11</v>
      </c>
    </row>
    <row r="41" spans="2:49">
      <c r="B41" s="24" t="s">
        <v>750</v>
      </c>
      <c r="C41" s="24" t="s">
        <v>319</v>
      </c>
      <c r="D41" s="24">
        <f>COUNTIFS(Database!W$2:W$783,C41,Database!Y$2:Y$783,"YES")</f>
        <v>5</v>
      </c>
      <c r="E41" s="28" t="s">
        <v>708</v>
      </c>
      <c r="F41" s="24" t="s">
        <v>742</v>
      </c>
      <c r="G41" s="24" t="s">
        <v>113</v>
      </c>
      <c r="I41" s="24" t="s">
        <v>750</v>
      </c>
      <c r="J41" s="24" t="s">
        <v>319</v>
      </c>
      <c r="K41" s="24">
        <f>COUNTIFS(Database!H$2:H$783,$I$2,Database!W$2:W$783,J41,Database!Y$2:Y$783,"YES")</f>
        <v>2</v>
      </c>
      <c r="L41" s="28" t="s">
        <v>708</v>
      </c>
      <c r="M41" s="24" t="s">
        <v>10</v>
      </c>
      <c r="N41" s="24" t="s">
        <v>113</v>
      </c>
      <c r="P41" s="24" t="s">
        <v>750</v>
      </c>
      <c r="Q41" s="24" t="s">
        <v>319</v>
      </c>
      <c r="R41" s="24">
        <f>COUNTIFS(Database!H$2:H$783,$P$2,Database!W$2:W$783,Q41,Database!Y$2:Y$783,"YES")</f>
        <v>3</v>
      </c>
      <c r="S41" s="24" t="s">
        <v>708</v>
      </c>
      <c r="T41" s="24" t="s">
        <v>11</v>
      </c>
      <c r="U41" s="24" t="s">
        <v>113</v>
      </c>
      <c r="W41" s="24" t="s">
        <v>750</v>
      </c>
      <c r="X41" s="24" t="s">
        <v>319</v>
      </c>
      <c r="Y41" s="47">
        <f>D41</f>
        <v>5</v>
      </c>
      <c r="Z41" s="45">
        <f t="shared" si="0"/>
        <v>5</v>
      </c>
    </row>
    <row r="42" spans="2:49">
      <c r="B42" s="24" t="s">
        <v>750</v>
      </c>
      <c r="C42" s="24" t="s">
        <v>322</v>
      </c>
      <c r="D42" s="24">
        <f>COUNTIFS(Database!W$2:W$783,C42,Database!Y$2:Y$783,"YES")</f>
        <v>4</v>
      </c>
      <c r="E42" s="28" t="s">
        <v>708</v>
      </c>
      <c r="F42" s="24" t="s">
        <v>742</v>
      </c>
      <c r="G42" s="24" t="s">
        <v>113</v>
      </c>
      <c r="I42" s="24" t="s">
        <v>750</v>
      </c>
      <c r="J42" s="24" t="s">
        <v>322</v>
      </c>
      <c r="K42" s="24">
        <f>COUNTIFS(Database!H$2:H$783,$I$2,Database!W$2:W$783,J42,Database!Y$2:Y$783,"YES")</f>
        <v>4</v>
      </c>
      <c r="L42" s="28" t="s">
        <v>708</v>
      </c>
      <c r="M42" s="24" t="s">
        <v>10</v>
      </c>
      <c r="N42" s="24" t="s">
        <v>113</v>
      </c>
      <c r="P42" s="24" t="s">
        <v>750</v>
      </c>
      <c r="Q42" s="24" t="s">
        <v>322</v>
      </c>
      <c r="R42" s="24">
        <f>COUNTIFS(Database!H$2:H$783,$P$2,Database!W$2:W$783,Q42,Database!Y$2:Y$783,"YES")</f>
        <v>0</v>
      </c>
      <c r="S42" s="24" t="s">
        <v>708</v>
      </c>
      <c r="T42" s="24" t="s">
        <v>11</v>
      </c>
      <c r="U42" s="24" t="s">
        <v>113</v>
      </c>
      <c r="W42" s="24" t="s">
        <v>750</v>
      </c>
      <c r="X42" s="24" t="s">
        <v>322</v>
      </c>
      <c r="Y42" s="47">
        <f>D42</f>
        <v>4</v>
      </c>
      <c r="Z42" s="45">
        <f t="shared" si="0"/>
        <v>4</v>
      </c>
    </row>
    <row r="43" spans="2:49">
      <c r="B43" s="23" t="s">
        <v>751</v>
      </c>
      <c r="C43" s="25" t="s">
        <v>323</v>
      </c>
      <c r="D43" s="25">
        <f>COUNTIFS(Database!W$2:W$783,C43,Database!Y$2:Y$783,"YES")</f>
        <v>10</v>
      </c>
      <c r="E43" s="36" t="s">
        <v>708</v>
      </c>
      <c r="F43" s="25" t="s">
        <v>742</v>
      </c>
      <c r="G43" s="25" t="s">
        <v>113</v>
      </c>
      <c r="I43" s="23" t="s">
        <v>751</v>
      </c>
      <c r="J43" s="25" t="s">
        <v>323</v>
      </c>
      <c r="K43" s="25">
        <f>COUNTIFS(Database!H$2:H$783,$I$2,Database!W$2:W$783,J43,Database!Y$2:Y$783,"YES")</f>
        <v>10</v>
      </c>
      <c r="L43" s="36" t="s">
        <v>708</v>
      </c>
      <c r="M43" s="25" t="s">
        <v>10</v>
      </c>
      <c r="N43" s="25" t="s">
        <v>113</v>
      </c>
      <c r="P43" s="23" t="s">
        <v>751</v>
      </c>
      <c r="Q43" s="25" t="s">
        <v>323</v>
      </c>
      <c r="R43" s="25">
        <f>COUNTIFS(Database!H$2:H$783,$P$2,Database!W$2:W$783,Q43,Database!Y$2:Y$783,"YES")</f>
        <v>0</v>
      </c>
      <c r="S43" s="25" t="s">
        <v>708</v>
      </c>
      <c r="T43" s="25" t="s">
        <v>11</v>
      </c>
      <c r="U43" s="25" t="s">
        <v>113</v>
      </c>
      <c r="W43" s="23" t="s">
        <v>751</v>
      </c>
      <c r="X43" s="25" t="s">
        <v>323</v>
      </c>
      <c r="Y43" s="58">
        <f>D43</f>
        <v>10</v>
      </c>
      <c r="Z43" s="46">
        <f t="shared" si="0"/>
        <v>10</v>
      </c>
    </row>
    <row r="44" spans="2:49">
      <c r="B44" s="23" t="s">
        <v>751</v>
      </c>
      <c r="C44" s="25" t="s">
        <v>244</v>
      </c>
      <c r="D44" s="25">
        <f>COUNTIFS(Database!W$2:W$783,C44,Database!Y$2:Y$783,"YES")</f>
        <v>0</v>
      </c>
      <c r="E44" s="36" t="s">
        <v>708</v>
      </c>
      <c r="F44" s="25" t="s">
        <v>742</v>
      </c>
      <c r="G44" s="25" t="s">
        <v>113</v>
      </c>
      <c r="I44" s="23" t="s">
        <v>751</v>
      </c>
      <c r="J44" s="25" t="s">
        <v>244</v>
      </c>
      <c r="K44" s="25">
        <f>COUNTIFS(Database!H$2:H$783,$I$2,Database!W$2:W$783,J44,Database!Y$2:Y$783,"YES")</f>
        <v>0</v>
      </c>
      <c r="L44" s="36" t="s">
        <v>708</v>
      </c>
      <c r="M44" s="25" t="s">
        <v>10</v>
      </c>
      <c r="N44" s="25" t="s">
        <v>113</v>
      </c>
      <c r="P44" s="23" t="s">
        <v>751</v>
      </c>
      <c r="Q44" s="25" t="s">
        <v>244</v>
      </c>
      <c r="R44" s="25">
        <f>COUNTIFS(Database!H$2:H$783,$P$2,Database!W$2:W$783,Q44,Database!Y$2:Y$783,"YES")</f>
        <v>0</v>
      </c>
      <c r="S44" s="25" t="s">
        <v>708</v>
      </c>
      <c r="T44" s="25" t="s">
        <v>11</v>
      </c>
      <c r="U44" s="25" t="s">
        <v>113</v>
      </c>
      <c r="W44" s="23" t="s">
        <v>751</v>
      </c>
      <c r="X44" s="25" t="s">
        <v>244</v>
      </c>
      <c r="Y44" s="58">
        <f>D44</f>
        <v>0</v>
      </c>
      <c r="Z44" s="46">
        <f t="shared" si="0"/>
        <v>0</v>
      </c>
    </row>
    <row r="45" spans="2:49">
      <c r="B45" s="23" t="s">
        <v>751</v>
      </c>
      <c r="C45" s="25" t="s">
        <v>324</v>
      </c>
      <c r="D45" s="25">
        <f>COUNTIFS(Database!W$2:W$783,C45,Database!Y$2:Y$783,"YES")</f>
        <v>3</v>
      </c>
      <c r="E45" s="36" t="s">
        <v>708</v>
      </c>
      <c r="F45" s="25" t="s">
        <v>742</v>
      </c>
      <c r="G45" s="25" t="s">
        <v>113</v>
      </c>
      <c r="I45" s="23" t="s">
        <v>751</v>
      </c>
      <c r="J45" s="25" t="s">
        <v>324</v>
      </c>
      <c r="K45" s="25">
        <f>COUNTIFS(Database!H$2:H$783,$I$2,Database!W$2:W$783,J45,Database!Y$2:Y$783,"YES")</f>
        <v>3</v>
      </c>
      <c r="L45" s="36" t="s">
        <v>708</v>
      </c>
      <c r="M45" s="25" t="s">
        <v>10</v>
      </c>
      <c r="N45" s="25" t="s">
        <v>113</v>
      </c>
      <c r="P45" s="23" t="s">
        <v>751</v>
      </c>
      <c r="Q45" s="25" t="s">
        <v>324</v>
      </c>
      <c r="R45" s="25">
        <f>COUNTIFS(Database!H$2:H$783,$P$2,Database!W$2:W$783,Q45,Database!Y$2:Y$783,"YES")</f>
        <v>0</v>
      </c>
      <c r="S45" s="25" t="s">
        <v>708</v>
      </c>
      <c r="T45" s="25" t="s">
        <v>11</v>
      </c>
      <c r="U45" s="25" t="s">
        <v>113</v>
      </c>
      <c r="W45" s="23" t="s">
        <v>751</v>
      </c>
      <c r="X45" s="25" t="s">
        <v>324</v>
      </c>
      <c r="Y45" s="58">
        <f>D45</f>
        <v>3</v>
      </c>
      <c r="Z45" s="46">
        <f t="shared" si="0"/>
        <v>3</v>
      </c>
    </row>
    <row r="46" spans="2:49">
      <c r="B46" s="23" t="s">
        <v>751</v>
      </c>
      <c r="C46" s="25" t="s">
        <v>272</v>
      </c>
      <c r="D46" s="25">
        <f>COUNTIFS(Database!W$2:W$783,C46,Database!Y$2:Y$783,"YES")</f>
        <v>18</v>
      </c>
      <c r="E46" s="36" t="s">
        <v>708</v>
      </c>
      <c r="F46" s="25" t="s">
        <v>742</v>
      </c>
      <c r="G46" s="25" t="s">
        <v>113</v>
      </c>
      <c r="I46" s="23" t="s">
        <v>751</v>
      </c>
      <c r="J46" s="25" t="s">
        <v>272</v>
      </c>
      <c r="K46" s="25">
        <f>COUNTIFS(Database!H$2:H$783,$I$2,Database!W$2:W$783,J46,Database!Y$2:Y$783,"YES")</f>
        <v>5</v>
      </c>
      <c r="L46" s="36" t="s">
        <v>708</v>
      </c>
      <c r="M46" s="25" t="s">
        <v>10</v>
      </c>
      <c r="N46" s="25" t="s">
        <v>113</v>
      </c>
      <c r="P46" s="23" t="s">
        <v>751</v>
      </c>
      <c r="Q46" s="25" t="s">
        <v>272</v>
      </c>
      <c r="R46" s="25">
        <f>COUNTIFS(Database!H$2:H$783,$P$2,Database!W$2:W$783,Q46,Database!Y$2:Y$783,"YES")</f>
        <v>13</v>
      </c>
      <c r="S46" s="25" t="s">
        <v>708</v>
      </c>
      <c r="T46" s="25" t="s">
        <v>11</v>
      </c>
      <c r="U46" s="25" t="s">
        <v>113</v>
      </c>
      <c r="W46" s="23" t="s">
        <v>751</v>
      </c>
      <c r="X46" s="25" t="s">
        <v>272</v>
      </c>
      <c r="Y46" s="58">
        <f>D46</f>
        <v>18</v>
      </c>
      <c r="Z46" s="46">
        <f t="shared" si="0"/>
        <v>18</v>
      </c>
    </row>
    <row r="47" spans="2:49">
      <c r="B47" s="23" t="s">
        <v>751</v>
      </c>
      <c r="C47" s="25" t="s">
        <v>325</v>
      </c>
      <c r="D47" s="25">
        <f>COUNTIFS(Database!W$2:W$783,C47,Database!Y$2:Y$783,"YES")</f>
        <v>21</v>
      </c>
      <c r="E47" s="36" t="s">
        <v>708</v>
      </c>
      <c r="F47" s="25" t="s">
        <v>742</v>
      </c>
      <c r="G47" s="25" t="s">
        <v>113</v>
      </c>
      <c r="I47" s="23" t="s">
        <v>751</v>
      </c>
      <c r="J47" s="25" t="s">
        <v>325</v>
      </c>
      <c r="K47" s="25">
        <f>COUNTIFS(Database!H$2:H$783,$I$2,Database!W$2:W$783,J47,Database!Y$2:Y$783,"YES")</f>
        <v>19</v>
      </c>
      <c r="L47" s="36" t="s">
        <v>708</v>
      </c>
      <c r="M47" s="25" t="s">
        <v>10</v>
      </c>
      <c r="N47" s="25" t="s">
        <v>113</v>
      </c>
      <c r="P47" s="23" t="s">
        <v>751</v>
      </c>
      <c r="Q47" s="25" t="s">
        <v>325</v>
      </c>
      <c r="R47" s="25">
        <f>COUNTIFS(Database!H$2:H$783,$P$2,Database!W$2:W$783,Q47,Database!Y$2:Y$783,"YES")</f>
        <v>2</v>
      </c>
      <c r="S47" s="25" t="s">
        <v>708</v>
      </c>
      <c r="T47" s="25" t="s">
        <v>11</v>
      </c>
      <c r="U47" s="25" t="s">
        <v>113</v>
      </c>
      <c r="W47" s="23" t="s">
        <v>751</v>
      </c>
      <c r="X47" s="25" t="s">
        <v>325</v>
      </c>
      <c r="Y47" s="58">
        <f>D47</f>
        <v>21</v>
      </c>
      <c r="Z47" s="46">
        <f t="shared" si="0"/>
        <v>21</v>
      </c>
    </row>
    <row r="48" spans="2:49">
      <c r="B48" s="23" t="s">
        <v>751</v>
      </c>
      <c r="C48" s="25" t="s">
        <v>273</v>
      </c>
      <c r="D48" s="25">
        <f>COUNTIFS(Database!W$2:W$783,C48,Database!Y$2:Y$783,"YES")</f>
        <v>2</v>
      </c>
      <c r="E48" s="36" t="s">
        <v>708</v>
      </c>
      <c r="F48" s="25" t="s">
        <v>742</v>
      </c>
      <c r="G48" s="25" t="s">
        <v>113</v>
      </c>
      <c r="I48" s="23" t="s">
        <v>751</v>
      </c>
      <c r="J48" s="25" t="s">
        <v>273</v>
      </c>
      <c r="K48" s="25">
        <f>COUNTIFS(Database!H$2:H$783,$I$2,Database!W$2:W$783,J48,Database!Y$2:Y$783,"YES")</f>
        <v>1</v>
      </c>
      <c r="L48" s="36" t="s">
        <v>708</v>
      </c>
      <c r="M48" s="25" t="s">
        <v>10</v>
      </c>
      <c r="N48" s="25" t="s">
        <v>113</v>
      </c>
      <c r="P48" s="23" t="s">
        <v>751</v>
      </c>
      <c r="Q48" s="25" t="s">
        <v>273</v>
      </c>
      <c r="R48" s="25">
        <f>COUNTIFS(Database!H$2:H$783,$P$2,Database!W$2:W$783,Q48,Database!Y$2:Y$783,"YES")</f>
        <v>1</v>
      </c>
      <c r="S48" s="25" t="s">
        <v>708</v>
      </c>
      <c r="T48" s="25" t="s">
        <v>11</v>
      </c>
      <c r="U48" s="25" t="s">
        <v>113</v>
      </c>
      <c r="W48" s="23" t="s">
        <v>751</v>
      </c>
      <c r="X48" s="25" t="s">
        <v>273</v>
      </c>
      <c r="Y48" s="58">
        <f>D48</f>
        <v>2</v>
      </c>
      <c r="Z48" s="46">
        <f t="shared" si="0"/>
        <v>2</v>
      </c>
    </row>
    <row r="49" spans="2:26">
      <c r="B49" s="23" t="s">
        <v>751</v>
      </c>
      <c r="C49" s="25" t="s">
        <v>233</v>
      </c>
      <c r="D49" s="25">
        <f>COUNTIFS(Database!W$2:W$783,C49,Database!Y$2:Y$783,"YES")</f>
        <v>3</v>
      </c>
      <c r="E49" s="36" t="s">
        <v>708</v>
      </c>
      <c r="F49" s="25" t="s">
        <v>742</v>
      </c>
      <c r="G49" s="25" t="s">
        <v>113</v>
      </c>
      <c r="I49" s="23" t="s">
        <v>751</v>
      </c>
      <c r="J49" s="25" t="s">
        <v>233</v>
      </c>
      <c r="K49" s="25">
        <f>COUNTIFS(Database!H$2:H$783,$I$2,Database!W$2:W$783,J49,Database!Y$2:Y$783,"YES")</f>
        <v>3</v>
      </c>
      <c r="L49" s="36" t="s">
        <v>708</v>
      </c>
      <c r="M49" s="25" t="s">
        <v>10</v>
      </c>
      <c r="N49" s="25" t="s">
        <v>113</v>
      </c>
      <c r="P49" s="23" t="s">
        <v>751</v>
      </c>
      <c r="Q49" s="25" t="s">
        <v>233</v>
      </c>
      <c r="R49" s="25">
        <f>COUNTIFS(Database!H$2:H$783,$P$2,Database!W$2:W$783,Q49,Database!Y$2:Y$783,"YES")</f>
        <v>0</v>
      </c>
      <c r="S49" s="25" t="s">
        <v>708</v>
      </c>
      <c r="T49" s="25" t="s">
        <v>11</v>
      </c>
      <c r="U49" s="25" t="s">
        <v>113</v>
      </c>
      <c r="W49" s="23" t="s">
        <v>751</v>
      </c>
      <c r="X49" s="25" t="s">
        <v>233</v>
      </c>
      <c r="Y49" s="58">
        <f>D49</f>
        <v>3</v>
      </c>
      <c r="Z49" s="46">
        <f t="shared" si="0"/>
        <v>3</v>
      </c>
    </row>
    <row r="50" spans="2:26">
      <c r="B50" s="24" t="s">
        <v>752</v>
      </c>
      <c r="C50" s="24" t="s">
        <v>326</v>
      </c>
      <c r="D50" s="24">
        <f>COUNTIFS(Database!W$2:W$783,C50,Database!Y$2:Y$783,"YES")</f>
        <v>1</v>
      </c>
      <c r="E50" s="28" t="s">
        <v>708</v>
      </c>
      <c r="F50" s="24" t="s">
        <v>742</v>
      </c>
      <c r="G50" s="24" t="s">
        <v>113</v>
      </c>
      <c r="I50" s="24" t="s">
        <v>752</v>
      </c>
      <c r="J50" s="24" t="s">
        <v>326</v>
      </c>
      <c r="K50" s="24">
        <f>COUNTIFS(Database!H$2:H$783,$I$2,Database!W$2:W$783,J50,Database!Y$2:Y$783,"YES")</f>
        <v>0</v>
      </c>
      <c r="L50" s="28" t="s">
        <v>708</v>
      </c>
      <c r="M50" s="24" t="s">
        <v>10</v>
      </c>
      <c r="N50" s="24" t="s">
        <v>113</v>
      </c>
      <c r="P50" s="24" t="s">
        <v>752</v>
      </c>
      <c r="Q50" s="24" t="s">
        <v>326</v>
      </c>
      <c r="R50" s="24">
        <f>COUNTIFS(Database!H$2:H$783,$P$2,Database!W$2:W$783,Q50,Database!Y$2:Y$783,"YES")</f>
        <v>1</v>
      </c>
      <c r="S50" s="24" t="s">
        <v>708</v>
      </c>
      <c r="T50" s="24" t="s">
        <v>11</v>
      </c>
      <c r="U50" s="24" t="s">
        <v>113</v>
      </c>
      <c r="W50" s="24" t="s">
        <v>752</v>
      </c>
      <c r="X50" s="24" t="s">
        <v>326</v>
      </c>
      <c r="Y50" s="47">
        <f>D50</f>
        <v>1</v>
      </c>
      <c r="Z50" s="45">
        <f t="shared" si="0"/>
        <v>1</v>
      </c>
    </row>
    <row r="51" spans="2:26">
      <c r="B51" s="24" t="s">
        <v>752</v>
      </c>
      <c r="C51" s="24" t="s">
        <v>327</v>
      </c>
      <c r="D51" s="24">
        <f>COUNTIFS(Database!W$2:W$783,C51,Database!Y$2:Y$783,"YES")</f>
        <v>3</v>
      </c>
      <c r="E51" s="28" t="s">
        <v>708</v>
      </c>
      <c r="F51" s="24" t="s">
        <v>742</v>
      </c>
      <c r="G51" s="24" t="s">
        <v>113</v>
      </c>
      <c r="I51" s="24" t="s">
        <v>752</v>
      </c>
      <c r="J51" s="24" t="s">
        <v>327</v>
      </c>
      <c r="K51" s="24">
        <f>COUNTIFS(Database!H$2:H$783,$I$2,Database!W$2:W$783,J51,Database!Y$2:Y$783,"YES")</f>
        <v>3</v>
      </c>
      <c r="L51" s="28" t="s">
        <v>708</v>
      </c>
      <c r="M51" s="24" t="s">
        <v>10</v>
      </c>
      <c r="N51" s="24" t="s">
        <v>113</v>
      </c>
      <c r="P51" s="24" t="s">
        <v>752</v>
      </c>
      <c r="Q51" s="24" t="s">
        <v>327</v>
      </c>
      <c r="R51" s="24">
        <f>COUNTIFS(Database!H$2:H$783,$P$2,Database!W$2:W$783,Q51,Database!Y$2:Y$783,"YES")</f>
        <v>0</v>
      </c>
      <c r="S51" s="24" t="s">
        <v>708</v>
      </c>
      <c r="T51" s="24" t="s">
        <v>11</v>
      </c>
      <c r="U51" s="24" t="s">
        <v>113</v>
      </c>
      <c r="W51" s="24" t="s">
        <v>752</v>
      </c>
      <c r="X51" s="24" t="s">
        <v>327</v>
      </c>
      <c r="Y51" s="47">
        <f>D51</f>
        <v>3</v>
      </c>
      <c r="Z51" s="45">
        <f t="shared" si="0"/>
        <v>3</v>
      </c>
    </row>
    <row r="52" spans="2:26">
      <c r="B52" s="24" t="s">
        <v>752</v>
      </c>
      <c r="C52" s="24" t="s">
        <v>328</v>
      </c>
      <c r="D52" s="24">
        <f>COUNTIFS(Database!W$2:W$783,C52,Database!Y$2:Y$783,"YES")</f>
        <v>1</v>
      </c>
      <c r="E52" s="28" t="s">
        <v>708</v>
      </c>
      <c r="F52" s="24" t="s">
        <v>742</v>
      </c>
      <c r="G52" s="24" t="s">
        <v>113</v>
      </c>
      <c r="I52" s="24" t="s">
        <v>752</v>
      </c>
      <c r="J52" s="24" t="s">
        <v>328</v>
      </c>
      <c r="K52" s="24">
        <f>COUNTIFS(Database!H$2:H$783,$I$2,Database!W$2:W$783,J52,Database!Y$2:Y$783,"YES")</f>
        <v>1</v>
      </c>
      <c r="L52" s="28" t="s">
        <v>708</v>
      </c>
      <c r="M52" s="24" t="s">
        <v>10</v>
      </c>
      <c r="N52" s="24" t="s">
        <v>113</v>
      </c>
      <c r="P52" s="24" t="s">
        <v>752</v>
      </c>
      <c r="Q52" s="24" t="s">
        <v>328</v>
      </c>
      <c r="R52" s="24">
        <f>COUNTIFS(Database!H$2:H$783,$P$2,Database!W$2:W$783,Q52,Database!Y$2:Y$783,"YES")</f>
        <v>0</v>
      </c>
      <c r="S52" s="24" t="s">
        <v>708</v>
      </c>
      <c r="T52" s="24" t="s">
        <v>11</v>
      </c>
      <c r="U52" s="24" t="s">
        <v>113</v>
      </c>
      <c r="W52" s="24" t="s">
        <v>752</v>
      </c>
      <c r="X52" s="24" t="s">
        <v>328</v>
      </c>
      <c r="Y52" s="47">
        <f>D52</f>
        <v>1</v>
      </c>
      <c r="Z52" s="45">
        <f t="shared" si="0"/>
        <v>1</v>
      </c>
    </row>
    <row r="53" spans="2:26">
      <c r="B53" s="24" t="s">
        <v>752</v>
      </c>
      <c r="C53" s="24" t="s">
        <v>267</v>
      </c>
      <c r="D53" s="24">
        <f>COUNTIFS(Database!W$2:W$783,C53,Database!Y$2:Y$783,"YES")</f>
        <v>0</v>
      </c>
      <c r="E53" s="28" t="s">
        <v>708</v>
      </c>
      <c r="F53" s="24" t="s">
        <v>742</v>
      </c>
      <c r="G53" s="24" t="s">
        <v>113</v>
      </c>
      <c r="I53" s="24" t="s">
        <v>752</v>
      </c>
      <c r="J53" s="24" t="s">
        <v>267</v>
      </c>
      <c r="K53" s="24">
        <f>COUNTIFS(Database!H$2:H$783,$I$2,Database!W$2:W$783,J53,Database!Y$2:Y$783,"YES")</f>
        <v>0</v>
      </c>
      <c r="L53" s="28" t="s">
        <v>708</v>
      </c>
      <c r="M53" s="24" t="s">
        <v>10</v>
      </c>
      <c r="N53" s="24" t="s">
        <v>113</v>
      </c>
      <c r="P53" s="24" t="s">
        <v>752</v>
      </c>
      <c r="Q53" s="24" t="s">
        <v>267</v>
      </c>
      <c r="R53" s="24">
        <f>COUNTIFS(Database!H$2:H$783,$P$2,Database!W$2:W$783,Q53,Database!Y$2:Y$783,"YES")</f>
        <v>0</v>
      </c>
      <c r="S53" s="24" t="s">
        <v>708</v>
      </c>
      <c r="T53" s="24" t="s">
        <v>11</v>
      </c>
      <c r="U53" s="24" t="s">
        <v>113</v>
      </c>
      <c r="W53" s="24" t="s">
        <v>752</v>
      </c>
      <c r="X53" s="24" t="s">
        <v>267</v>
      </c>
      <c r="Y53" s="47">
        <f>D53</f>
        <v>0</v>
      </c>
      <c r="Z53" s="45">
        <f t="shared" si="0"/>
        <v>0</v>
      </c>
    </row>
    <row r="54" spans="2:26">
      <c r="B54" s="23" t="s">
        <v>315</v>
      </c>
      <c r="C54" s="25" t="s">
        <v>331</v>
      </c>
      <c r="D54" s="25">
        <f>COUNTIFS(Database!W$2:W$783,C54,Database!Y$2:Y$783,"YES")</f>
        <v>7</v>
      </c>
      <c r="E54" s="36" t="s">
        <v>708</v>
      </c>
      <c r="F54" s="25" t="s">
        <v>742</v>
      </c>
      <c r="G54" s="25" t="s">
        <v>113</v>
      </c>
      <c r="I54" s="23" t="s">
        <v>315</v>
      </c>
      <c r="J54" s="25" t="s">
        <v>331</v>
      </c>
      <c r="K54" s="25">
        <f>COUNTIFS(Database!H$2:H$783,$I$2,Database!W$2:W$783,J54,Database!Y$2:Y$783,"YES")</f>
        <v>1</v>
      </c>
      <c r="L54" s="36" t="s">
        <v>708</v>
      </c>
      <c r="M54" s="25" t="s">
        <v>10</v>
      </c>
      <c r="N54" s="25" t="s">
        <v>113</v>
      </c>
      <c r="P54" s="23" t="s">
        <v>315</v>
      </c>
      <c r="Q54" s="25" t="s">
        <v>331</v>
      </c>
      <c r="R54" s="25">
        <f>COUNTIFS(Database!H$2:H$783,$P$2,Database!W$2:W$783,Q54,Database!Y$2:Y$783,"YES")</f>
        <v>6</v>
      </c>
      <c r="S54" s="25" t="s">
        <v>708</v>
      </c>
      <c r="T54" s="25" t="s">
        <v>11</v>
      </c>
      <c r="U54" s="25" t="s">
        <v>113</v>
      </c>
      <c r="W54" s="23" t="s">
        <v>315</v>
      </c>
      <c r="X54" s="25" t="s">
        <v>331</v>
      </c>
      <c r="Y54" s="58">
        <f>D54</f>
        <v>7</v>
      </c>
      <c r="Z54" s="46">
        <f t="shared" si="0"/>
        <v>7</v>
      </c>
    </row>
    <row r="55" spans="2:26">
      <c r="B55" s="23" t="s">
        <v>315</v>
      </c>
      <c r="C55" s="25" t="s">
        <v>234</v>
      </c>
      <c r="D55" s="25">
        <f>COUNTIFS(Database!W$2:W$783,C55,Database!Y$2:Y$783,"YES")</f>
        <v>10</v>
      </c>
      <c r="E55" s="36" t="s">
        <v>708</v>
      </c>
      <c r="F55" s="25" t="s">
        <v>742</v>
      </c>
      <c r="G55" s="25" t="s">
        <v>113</v>
      </c>
      <c r="I55" s="23" t="s">
        <v>315</v>
      </c>
      <c r="J55" s="25" t="s">
        <v>234</v>
      </c>
      <c r="K55" s="25">
        <f>COUNTIFS(Database!H$2:H$783,$I$2,Database!W$2:W$783,J55,Database!Y$2:Y$783,"YES")</f>
        <v>6</v>
      </c>
      <c r="L55" s="36" t="s">
        <v>708</v>
      </c>
      <c r="M55" s="25" t="s">
        <v>10</v>
      </c>
      <c r="N55" s="25" t="s">
        <v>113</v>
      </c>
      <c r="P55" s="23" t="s">
        <v>315</v>
      </c>
      <c r="Q55" s="25" t="s">
        <v>234</v>
      </c>
      <c r="R55" s="25">
        <f>COUNTIFS(Database!H$2:H$783,$P$2,Database!W$2:W$783,Q55,Database!Y$2:Y$783,"YES")</f>
        <v>4</v>
      </c>
      <c r="S55" s="25" t="s">
        <v>708</v>
      </c>
      <c r="T55" s="25" t="s">
        <v>11</v>
      </c>
      <c r="U55" s="25" t="s">
        <v>113</v>
      </c>
      <c r="W55" s="23" t="s">
        <v>315</v>
      </c>
      <c r="X55" s="25" t="s">
        <v>234</v>
      </c>
      <c r="Y55" s="58">
        <f>D55</f>
        <v>10</v>
      </c>
      <c r="Z55" s="46">
        <f t="shared" si="0"/>
        <v>10</v>
      </c>
    </row>
    <row r="56" spans="2:26">
      <c r="B56" s="23" t="s">
        <v>315</v>
      </c>
      <c r="C56" s="25" t="s">
        <v>69</v>
      </c>
      <c r="D56" s="25">
        <f>COUNTIFS(Database!W$2:W$783,C56,Database!Y$2:Y$783,"YES")</f>
        <v>4</v>
      </c>
      <c r="E56" s="36" t="s">
        <v>708</v>
      </c>
      <c r="F56" s="25" t="s">
        <v>742</v>
      </c>
      <c r="G56" s="25" t="s">
        <v>113</v>
      </c>
      <c r="I56" s="23" t="s">
        <v>315</v>
      </c>
      <c r="J56" s="25" t="s">
        <v>69</v>
      </c>
      <c r="K56" s="25">
        <f>COUNTIFS(Database!H$2:H$783,$I$2,Database!W$2:W$783,J56,Database!Y$2:Y$783,"YES")</f>
        <v>3</v>
      </c>
      <c r="L56" s="36" t="s">
        <v>708</v>
      </c>
      <c r="M56" s="25" t="s">
        <v>10</v>
      </c>
      <c r="N56" s="25" t="s">
        <v>113</v>
      </c>
      <c r="P56" s="23" t="s">
        <v>315</v>
      </c>
      <c r="Q56" s="25" t="s">
        <v>69</v>
      </c>
      <c r="R56" s="25">
        <f>COUNTIFS(Database!H$2:H$783,$P$2,Database!W$2:W$783,Q56,Database!Y$2:Y$783,"YES")</f>
        <v>1</v>
      </c>
      <c r="S56" s="25" t="s">
        <v>708</v>
      </c>
      <c r="T56" s="25" t="s">
        <v>11</v>
      </c>
      <c r="U56" s="25" t="s">
        <v>113</v>
      </c>
      <c r="W56" s="23" t="s">
        <v>315</v>
      </c>
      <c r="X56" s="25" t="s">
        <v>69</v>
      </c>
      <c r="Y56" s="58">
        <f>D56</f>
        <v>4</v>
      </c>
      <c r="Z56" s="46">
        <f t="shared" si="0"/>
        <v>4</v>
      </c>
    </row>
    <row r="57" spans="2:26">
      <c r="B57" s="23" t="s">
        <v>315</v>
      </c>
      <c r="C57" s="25" t="s">
        <v>330</v>
      </c>
      <c r="D57" s="25">
        <f>COUNTIFS(Database!W$2:W$783,C57,Database!Y$2:Y$783,"YES")</f>
        <v>0</v>
      </c>
      <c r="E57" s="36" t="s">
        <v>708</v>
      </c>
      <c r="F57" s="25" t="s">
        <v>742</v>
      </c>
      <c r="G57" s="25" t="s">
        <v>113</v>
      </c>
      <c r="I57" s="23" t="s">
        <v>315</v>
      </c>
      <c r="J57" s="25" t="s">
        <v>330</v>
      </c>
      <c r="K57" s="25">
        <f>COUNTIFS(Database!H$2:H$783,$I$2,Database!W$2:W$783,J57,Database!Y$2:Y$783,"YES")</f>
        <v>0</v>
      </c>
      <c r="L57" s="36" t="s">
        <v>708</v>
      </c>
      <c r="M57" s="25" t="s">
        <v>10</v>
      </c>
      <c r="N57" s="25" t="s">
        <v>113</v>
      </c>
      <c r="P57" s="23" t="s">
        <v>315</v>
      </c>
      <c r="Q57" s="25" t="s">
        <v>330</v>
      </c>
      <c r="R57" s="25">
        <f>COUNTIFS(Database!H$2:H$783,$P$2,Database!W$2:W$783,Q57,Database!Y$2:Y$783,"YES")</f>
        <v>0</v>
      </c>
      <c r="S57" s="25" t="s">
        <v>708</v>
      </c>
      <c r="T57" s="25" t="s">
        <v>11</v>
      </c>
      <c r="U57" s="25" t="s">
        <v>113</v>
      </c>
      <c r="W57" s="23" t="s">
        <v>315</v>
      </c>
      <c r="X57" s="25" t="s">
        <v>330</v>
      </c>
      <c r="Y57" s="58">
        <f>D57</f>
        <v>0</v>
      </c>
      <c r="Z57" s="46">
        <f t="shared" si="0"/>
        <v>0</v>
      </c>
    </row>
    <row r="58" spans="2:26">
      <c r="B58" s="23" t="s">
        <v>315</v>
      </c>
      <c r="C58" s="25" t="s">
        <v>329</v>
      </c>
      <c r="D58" s="25">
        <f>COUNTIFS(Database!W$2:W$783,C58,Database!Y$2:Y$783,"YES")</f>
        <v>0</v>
      </c>
      <c r="E58" s="36" t="s">
        <v>708</v>
      </c>
      <c r="F58" s="25" t="s">
        <v>742</v>
      </c>
      <c r="G58" s="25" t="s">
        <v>113</v>
      </c>
      <c r="I58" s="23" t="s">
        <v>315</v>
      </c>
      <c r="J58" s="25" t="s">
        <v>329</v>
      </c>
      <c r="K58" s="25">
        <f>COUNTIFS(Database!H$2:H$783,$I$2,Database!W$2:W$783,J58,Database!Y$2:Y$783,"YES")</f>
        <v>0</v>
      </c>
      <c r="L58" s="36" t="s">
        <v>708</v>
      </c>
      <c r="M58" s="25" t="s">
        <v>10</v>
      </c>
      <c r="N58" s="25" t="s">
        <v>113</v>
      </c>
      <c r="P58" s="23" t="s">
        <v>315</v>
      </c>
      <c r="Q58" s="25" t="s">
        <v>329</v>
      </c>
      <c r="R58" s="25">
        <f>COUNTIFS(Database!H$2:H$783,$P$2,Database!W$2:W$783,Q58,Database!Y$2:Y$783,"YES")</f>
        <v>0</v>
      </c>
      <c r="S58" s="25" t="s">
        <v>708</v>
      </c>
      <c r="T58" s="25" t="s">
        <v>11</v>
      </c>
      <c r="U58" s="25" t="s">
        <v>113</v>
      </c>
      <c r="W58" s="23" t="s">
        <v>315</v>
      </c>
      <c r="X58" s="25" t="s">
        <v>329</v>
      </c>
      <c r="Y58" s="58">
        <f>D58</f>
        <v>0</v>
      </c>
      <c r="Z58" s="46">
        <f t="shared" si="0"/>
        <v>0</v>
      </c>
    </row>
    <row r="59" spans="2:26">
      <c r="B59" s="24" t="s">
        <v>753</v>
      </c>
      <c r="C59" s="24" t="s">
        <v>334</v>
      </c>
      <c r="D59" s="24">
        <f>COUNTIFS(Database!W$2:W$783,C59,Database!Y$2:Y$783,"YES")</f>
        <v>2</v>
      </c>
      <c r="E59" s="28" t="s">
        <v>708</v>
      </c>
      <c r="F59" s="24" t="s">
        <v>742</v>
      </c>
      <c r="G59" s="24" t="s">
        <v>113</v>
      </c>
      <c r="I59" s="24" t="s">
        <v>753</v>
      </c>
      <c r="J59" s="24" t="s">
        <v>334</v>
      </c>
      <c r="K59" s="24">
        <f>COUNTIFS(Database!H$2:H$783,$I$2,Database!W$2:W$783,J59,Database!Y$2:Y$783,"YES")</f>
        <v>0</v>
      </c>
      <c r="L59" s="28" t="s">
        <v>708</v>
      </c>
      <c r="M59" s="24" t="s">
        <v>10</v>
      </c>
      <c r="N59" s="24" t="s">
        <v>113</v>
      </c>
      <c r="P59" s="24" t="s">
        <v>753</v>
      </c>
      <c r="Q59" s="24" t="s">
        <v>334</v>
      </c>
      <c r="R59" s="24">
        <f>COUNTIFS(Database!H$2:H$783,$P$2,Database!W$2:W$783,Q59,Database!Y$2:Y$783,"YES")</f>
        <v>2</v>
      </c>
      <c r="S59" s="24" t="s">
        <v>708</v>
      </c>
      <c r="T59" s="24" t="s">
        <v>11</v>
      </c>
      <c r="U59" s="24" t="s">
        <v>113</v>
      </c>
      <c r="W59" s="24" t="s">
        <v>753</v>
      </c>
      <c r="X59" s="24" t="s">
        <v>334</v>
      </c>
      <c r="Y59" s="47">
        <f>D59</f>
        <v>2</v>
      </c>
      <c r="Z59" s="45">
        <f t="shared" si="0"/>
        <v>2</v>
      </c>
    </row>
    <row r="60" spans="2:26">
      <c r="B60" s="24" t="s">
        <v>753</v>
      </c>
      <c r="C60" s="24" t="s">
        <v>332</v>
      </c>
      <c r="D60" s="24">
        <f>COUNTIFS(Database!W$2:W$783,C60,Database!Y$2:Y$783,"YES")</f>
        <v>12</v>
      </c>
      <c r="E60" s="28" t="s">
        <v>708</v>
      </c>
      <c r="F60" s="24" t="s">
        <v>742</v>
      </c>
      <c r="G60" s="24" t="s">
        <v>113</v>
      </c>
      <c r="I60" s="24" t="s">
        <v>753</v>
      </c>
      <c r="J60" s="24" t="s">
        <v>332</v>
      </c>
      <c r="K60" s="24">
        <f>COUNTIFS(Database!H$2:H$783,$I$2,Database!W$2:W$783,J60,Database!Y$2:Y$783,"YES")</f>
        <v>12</v>
      </c>
      <c r="L60" s="28" t="s">
        <v>708</v>
      </c>
      <c r="M60" s="24" t="s">
        <v>10</v>
      </c>
      <c r="N60" s="24" t="s">
        <v>113</v>
      </c>
      <c r="P60" s="24" t="s">
        <v>753</v>
      </c>
      <c r="Q60" s="24" t="s">
        <v>332</v>
      </c>
      <c r="R60" s="24">
        <f>COUNTIFS(Database!H$2:H$783,$P$2,Database!W$2:W$783,Q60,Database!Y$2:Y$783,"YES")</f>
        <v>0</v>
      </c>
      <c r="S60" s="24" t="s">
        <v>708</v>
      </c>
      <c r="T60" s="24" t="s">
        <v>11</v>
      </c>
      <c r="U60" s="24" t="s">
        <v>113</v>
      </c>
      <c r="W60" s="24" t="s">
        <v>753</v>
      </c>
      <c r="X60" s="24" t="s">
        <v>332</v>
      </c>
      <c r="Y60" s="47">
        <f>D60</f>
        <v>12</v>
      </c>
      <c r="Z60" s="45">
        <f t="shared" si="0"/>
        <v>12</v>
      </c>
    </row>
    <row r="61" spans="2:26">
      <c r="B61" s="24" t="s">
        <v>753</v>
      </c>
      <c r="C61" s="24" t="s">
        <v>333</v>
      </c>
      <c r="D61" s="24">
        <f>COUNTIFS(Database!W$2:W$783,C61,Database!Y$2:Y$783,"YES")</f>
        <v>10</v>
      </c>
      <c r="E61" s="28" t="s">
        <v>708</v>
      </c>
      <c r="F61" s="24" t="s">
        <v>742</v>
      </c>
      <c r="G61" s="24" t="s">
        <v>113</v>
      </c>
      <c r="I61" s="24" t="s">
        <v>753</v>
      </c>
      <c r="J61" s="24" t="s">
        <v>333</v>
      </c>
      <c r="K61" s="24">
        <f>COUNTIFS(Database!H$2:H$783,$I$2,Database!W$2:W$783,J61,Database!Y$2:Y$783,"YES")</f>
        <v>7</v>
      </c>
      <c r="L61" s="28" t="s">
        <v>708</v>
      </c>
      <c r="M61" s="24" t="s">
        <v>10</v>
      </c>
      <c r="N61" s="24" t="s">
        <v>113</v>
      </c>
      <c r="P61" s="24" t="s">
        <v>753</v>
      </c>
      <c r="Q61" s="24" t="s">
        <v>333</v>
      </c>
      <c r="R61" s="24">
        <f>COUNTIFS(Database!H$2:H$783,$P$2,Database!W$2:W$783,Q61,Database!Y$2:Y$783,"YES")</f>
        <v>3</v>
      </c>
      <c r="S61" s="24" t="s">
        <v>708</v>
      </c>
      <c r="T61" s="24" t="s">
        <v>11</v>
      </c>
      <c r="U61" s="24" t="s">
        <v>113</v>
      </c>
      <c r="W61" s="24" t="s">
        <v>753</v>
      </c>
      <c r="X61" s="24" t="s">
        <v>333</v>
      </c>
      <c r="Y61" s="47">
        <f>D61</f>
        <v>10</v>
      </c>
      <c r="Z61" s="45">
        <f t="shared" si="0"/>
        <v>10</v>
      </c>
    </row>
    <row r="62" spans="2:26">
      <c r="B62" s="23" t="s">
        <v>754</v>
      </c>
      <c r="C62" s="25" t="s">
        <v>336</v>
      </c>
      <c r="D62" s="25">
        <f>COUNTIFS(Database!W$2:W$783,C62,Database!Y$2:Y$783,"YES")</f>
        <v>8</v>
      </c>
      <c r="E62" s="36" t="s">
        <v>708</v>
      </c>
      <c r="F62" s="25" t="s">
        <v>742</v>
      </c>
      <c r="G62" s="25" t="s">
        <v>113</v>
      </c>
      <c r="I62" s="23" t="s">
        <v>754</v>
      </c>
      <c r="J62" s="25" t="s">
        <v>336</v>
      </c>
      <c r="K62" s="25">
        <f>COUNTIFS(Database!H$2:H$783,$I$2,Database!W$2:W$783,J62,Database!Y$2:Y$783,"YES")</f>
        <v>7</v>
      </c>
      <c r="L62" s="36" t="s">
        <v>708</v>
      </c>
      <c r="M62" s="25" t="s">
        <v>10</v>
      </c>
      <c r="N62" s="25" t="s">
        <v>113</v>
      </c>
      <c r="P62" s="23" t="s">
        <v>754</v>
      </c>
      <c r="Q62" s="25" t="s">
        <v>336</v>
      </c>
      <c r="R62" s="25">
        <f>COUNTIFS(Database!H$2:H$783,$P$2,Database!W$2:W$783,Q62,Database!Y$2:Y$783,"YES")</f>
        <v>1</v>
      </c>
      <c r="S62" s="25" t="s">
        <v>708</v>
      </c>
      <c r="T62" s="25" t="s">
        <v>11</v>
      </c>
      <c r="U62" s="25" t="s">
        <v>113</v>
      </c>
      <c r="W62" s="23" t="s">
        <v>754</v>
      </c>
      <c r="X62" s="25" t="s">
        <v>336</v>
      </c>
      <c r="Y62" s="58">
        <f>D62</f>
        <v>8</v>
      </c>
      <c r="Z62" s="46">
        <f t="shared" si="0"/>
        <v>8</v>
      </c>
    </row>
    <row r="63" spans="2:26">
      <c r="B63" s="23" t="s">
        <v>754</v>
      </c>
      <c r="C63" s="25" t="s">
        <v>180</v>
      </c>
      <c r="D63" s="25">
        <f>COUNTIFS(Database!W$2:W$783,C63,Database!Y$2:Y$783,"YES")</f>
        <v>8</v>
      </c>
      <c r="E63" s="36" t="s">
        <v>708</v>
      </c>
      <c r="F63" s="25" t="s">
        <v>742</v>
      </c>
      <c r="G63" s="25" t="s">
        <v>113</v>
      </c>
      <c r="I63" s="23" t="s">
        <v>754</v>
      </c>
      <c r="J63" s="25" t="s">
        <v>180</v>
      </c>
      <c r="K63" s="25">
        <f>COUNTIFS(Database!H$2:H$783,$I$2,Database!W$2:W$783,J63,Database!Y$2:Y$783,"YES")</f>
        <v>8</v>
      </c>
      <c r="L63" s="36" t="s">
        <v>708</v>
      </c>
      <c r="M63" s="25" t="s">
        <v>10</v>
      </c>
      <c r="N63" s="25" t="s">
        <v>113</v>
      </c>
      <c r="P63" s="23" t="s">
        <v>754</v>
      </c>
      <c r="Q63" s="25" t="s">
        <v>180</v>
      </c>
      <c r="R63" s="25">
        <f>COUNTIFS(Database!H$2:H$783,$P$2,Database!W$2:W$783,Q63,Database!Y$2:Y$783,"YES")</f>
        <v>0</v>
      </c>
      <c r="S63" s="25" t="s">
        <v>708</v>
      </c>
      <c r="T63" s="25" t="s">
        <v>11</v>
      </c>
      <c r="U63" s="25" t="s">
        <v>113</v>
      </c>
      <c r="W63" s="23" t="s">
        <v>754</v>
      </c>
      <c r="X63" s="25" t="s">
        <v>180</v>
      </c>
      <c r="Y63" s="58">
        <f>D63</f>
        <v>8</v>
      </c>
      <c r="Z63" s="46">
        <f t="shared" si="0"/>
        <v>8</v>
      </c>
    </row>
    <row r="64" spans="2:26">
      <c r="B64" s="23" t="s">
        <v>754</v>
      </c>
      <c r="C64" s="25" t="s">
        <v>338</v>
      </c>
      <c r="D64" s="25">
        <f>COUNTIFS(Database!W$2:W$783,C64,Database!Y$2:Y$783,"YES")</f>
        <v>20</v>
      </c>
      <c r="E64" s="36" t="s">
        <v>708</v>
      </c>
      <c r="F64" s="25" t="s">
        <v>742</v>
      </c>
      <c r="G64" s="25" t="s">
        <v>113</v>
      </c>
      <c r="I64" s="23" t="s">
        <v>754</v>
      </c>
      <c r="J64" s="25" t="s">
        <v>338</v>
      </c>
      <c r="K64" s="25">
        <f>COUNTIFS(Database!H$2:H$783,$I$2,Database!W$2:W$783,J64,Database!Y$2:Y$783,"YES")</f>
        <v>18</v>
      </c>
      <c r="L64" s="36" t="s">
        <v>708</v>
      </c>
      <c r="M64" s="25" t="s">
        <v>10</v>
      </c>
      <c r="N64" s="25" t="s">
        <v>113</v>
      </c>
      <c r="P64" s="23" t="s">
        <v>754</v>
      </c>
      <c r="Q64" s="25" t="s">
        <v>338</v>
      </c>
      <c r="R64" s="25">
        <f>COUNTIFS(Database!H$2:H$783,$P$2,Database!W$2:W$783,Q64,Database!Y$2:Y$783,"YES")</f>
        <v>2</v>
      </c>
      <c r="S64" s="25" t="s">
        <v>708</v>
      </c>
      <c r="T64" s="25" t="s">
        <v>11</v>
      </c>
      <c r="U64" s="25" t="s">
        <v>113</v>
      </c>
      <c r="W64" s="23" t="s">
        <v>754</v>
      </c>
      <c r="X64" s="25" t="s">
        <v>338</v>
      </c>
      <c r="Y64" s="58">
        <f>D64</f>
        <v>20</v>
      </c>
      <c r="Z64" s="46">
        <f t="shared" si="0"/>
        <v>20</v>
      </c>
    </row>
    <row r="65" spans="2:26">
      <c r="B65" s="23" t="s">
        <v>754</v>
      </c>
      <c r="C65" s="25" t="s">
        <v>337</v>
      </c>
      <c r="D65" s="25">
        <f>COUNTIFS(Database!W$2:W$783,C65,Database!Y$2:Y$783,"YES")</f>
        <v>19</v>
      </c>
      <c r="E65" s="36" t="s">
        <v>708</v>
      </c>
      <c r="F65" s="25" t="s">
        <v>742</v>
      </c>
      <c r="G65" s="25" t="s">
        <v>113</v>
      </c>
      <c r="I65" s="23" t="s">
        <v>754</v>
      </c>
      <c r="J65" s="25" t="s">
        <v>337</v>
      </c>
      <c r="K65" s="25">
        <f>COUNTIFS(Database!H$2:H$783,$I$2,Database!W$2:W$783,J65,Database!Y$2:Y$783,"YES")</f>
        <v>17</v>
      </c>
      <c r="L65" s="36" t="s">
        <v>708</v>
      </c>
      <c r="M65" s="25" t="s">
        <v>10</v>
      </c>
      <c r="N65" s="25" t="s">
        <v>113</v>
      </c>
      <c r="P65" s="23" t="s">
        <v>754</v>
      </c>
      <c r="Q65" s="25" t="s">
        <v>337</v>
      </c>
      <c r="R65" s="25">
        <f>COUNTIFS(Database!H$2:H$783,$P$2,Database!W$2:W$783,Q65,Database!Y$2:Y$783,"YES")</f>
        <v>2</v>
      </c>
      <c r="S65" s="25" t="s">
        <v>708</v>
      </c>
      <c r="T65" s="25" t="s">
        <v>11</v>
      </c>
      <c r="U65" s="25" t="s">
        <v>113</v>
      </c>
      <c r="W65" s="23" t="s">
        <v>754</v>
      </c>
      <c r="X65" s="25" t="s">
        <v>337</v>
      </c>
      <c r="Y65" s="58">
        <f>D65</f>
        <v>19</v>
      </c>
      <c r="Z65" s="46">
        <f t="shared" si="0"/>
        <v>19</v>
      </c>
    </row>
    <row r="66" spans="2:26">
      <c r="B66" s="23" t="s">
        <v>754</v>
      </c>
      <c r="C66" s="25" t="s">
        <v>335</v>
      </c>
      <c r="D66" s="25">
        <f>COUNTIFS(Database!W$2:W$783,C66,Database!Y$2:Y$783,"YES")</f>
        <v>50</v>
      </c>
      <c r="E66" s="36" t="s">
        <v>708</v>
      </c>
      <c r="F66" s="25" t="s">
        <v>742</v>
      </c>
      <c r="G66" s="25" t="s">
        <v>113</v>
      </c>
      <c r="I66" s="23" t="s">
        <v>754</v>
      </c>
      <c r="J66" s="25" t="s">
        <v>335</v>
      </c>
      <c r="K66" s="25">
        <f>COUNTIFS(Database!H$2:H$783,$I$2,Database!W$2:W$783,J66,Database!Y$2:Y$783,"YES")</f>
        <v>40</v>
      </c>
      <c r="L66" s="36" t="s">
        <v>708</v>
      </c>
      <c r="M66" s="25" t="s">
        <v>10</v>
      </c>
      <c r="N66" s="25" t="s">
        <v>113</v>
      </c>
      <c r="P66" s="23" t="s">
        <v>754</v>
      </c>
      <c r="Q66" s="25" t="s">
        <v>335</v>
      </c>
      <c r="R66" s="25">
        <f>COUNTIFS(Database!H$2:H$783,$P$2,Database!W$2:W$783,Q66,Database!Y$2:Y$783,"YES")</f>
        <v>10</v>
      </c>
      <c r="S66" s="25" t="s">
        <v>708</v>
      </c>
      <c r="T66" s="25" t="s">
        <v>11</v>
      </c>
      <c r="U66" s="25" t="s">
        <v>113</v>
      </c>
      <c r="W66" s="23" t="s">
        <v>754</v>
      </c>
      <c r="X66" s="25" t="s">
        <v>335</v>
      </c>
      <c r="Y66" s="58">
        <f>D66</f>
        <v>50</v>
      </c>
      <c r="Z66" s="46">
        <f t="shared" si="0"/>
        <v>50</v>
      </c>
    </row>
    <row r="67" spans="2:26">
      <c r="B67" s="24" t="s">
        <v>318</v>
      </c>
      <c r="C67" s="24" t="s">
        <v>268</v>
      </c>
      <c r="D67" s="24">
        <f>COUNTIFS(Database!W$2:W$783,C67,Database!Y$2:Y$783,"YES")</f>
        <v>0</v>
      </c>
      <c r="E67" s="28" t="s">
        <v>708</v>
      </c>
      <c r="F67" s="24" t="s">
        <v>742</v>
      </c>
      <c r="G67" s="24" t="s">
        <v>113</v>
      </c>
      <c r="I67" s="24" t="s">
        <v>318</v>
      </c>
      <c r="J67" s="24" t="s">
        <v>268</v>
      </c>
      <c r="K67" s="24">
        <f>COUNTIFS(Database!H$2:H$783,$I$2,Database!W$2:W$783,J67,Database!Y$2:Y$783,"YES")</f>
        <v>0</v>
      </c>
      <c r="L67" s="28" t="s">
        <v>708</v>
      </c>
      <c r="M67" s="24" t="s">
        <v>10</v>
      </c>
      <c r="N67" s="24" t="s">
        <v>113</v>
      </c>
      <c r="P67" s="24" t="s">
        <v>318</v>
      </c>
      <c r="Q67" s="24" t="s">
        <v>268</v>
      </c>
      <c r="R67" s="24">
        <f>COUNTIFS(Database!H$2:H$783,$P$2,Database!W$2:W$783,Q67,Database!Y$2:Y$783,"YES")</f>
        <v>0</v>
      </c>
      <c r="S67" s="24" t="s">
        <v>708</v>
      </c>
      <c r="T67" s="24" t="s">
        <v>11</v>
      </c>
      <c r="U67" s="24" t="s">
        <v>113</v>
      </c>
      <c r="W67" s="24" t="s">
        <v>318</v>
      </c>
      <c r="X67" s="24" t="s">
        <v>268</v>
      </c>
      <c r="Y67" s="47">
        <f>D67</f>
        <v>0</v>
      </c>
      <c r="Z67" s="45">
        <f t="shared" si="0"/>
        <v>0</v>
      </c>
    </row>
    <row r="68" spans="2:26">
      <c r="B68" s="24" t="s">
        <v>318</v>
      </c>
      <c r="C68" s="24" t="s">
        <v>269</v>
      </c>
      <c r="D68" s="24">
        <f>COUNTIFS(Database!W$2:W$783,C68,Database!Y$2:Y$783,"YES")</f>
        <v>3</v>
      </c>
      <c r="E68" s="28" t="s">
        <v>708</v>
      </c>
      <c r="F68" s="24" t="s">
        <v>742</v>
      </c>
      <c r="G68" s="24" t="s">
        <v>113</v>
      </c>
      <c r="I68" s="24" t="s">
        <v>318</v>
      </c>
      <c r="J68" s="24" t="s">
        <v>269</v>
      </c>
      <c r="K68" s="24">
        <f>COUNTIFS(Database!H$2:H$783,$I$2,Database!W$2:W$783,J68,Database!Y$2:Y$783,"YES")</f>
        <v>3</v>
      </c>
      <c r="L68" s="28" t="s">
        <v>708</v>
      </c>
      <c r="M68" s="24" t="s">
        <v>10</v>
      </c>
      <c r="N68" s="24" t="s">
        <v>113</v>
      </c>
      <c r="P68" s="24" t="s">
        <v>318</v>
      </c>
      <c r="Q68" s="24" t="s">
        <v>269</v>
      </c>
      <c r="R68" s="24">
        <f>COUNTIFS(Database!H$2:H$783,$P$2,Database!W$2:W$783,Q68,Database!Y$2:Y$783,"YES")</f>
        <v>0</v>
      </c>
      <c r="S68" s="24" t="s">
        <v>708</v>
      </c>
      <c r="T68" s="24" t="s">
        <v>11</v>
      </c>
      <c r="U68" s="24" t="s">
        <v>113</v>
      </c>
      <c r="W68" s="24" t="s">
        <v>318</v>
      </c>
      <c r="X68" s="24" t="s">
        <v>269</v>
      </c>
      <c r="Y68" s="47">
        <f>D68</f>
        <v>3</v>
      </c>
      <c r="Z68" s="45">
        <f t="shared" si="0"/>
        <v>3</v>
      </c>
    </row>
    <row r="69" spans="2:26">
      <c r="B69" s="24" t="s">
        <v>318</v>
      </c>
      <c r="C69" s="24" t="s">
        <v>270</v>
      </c>
      <c r="D69" s="24">
        <f>COUNTIFS(Database!W$2:W$783,C69,Database!Y$2:Y$783,"YES")</f>
        <v>4</v>
      </c>
      <c r="E69" s="28" t="s">
        <v>708</v>
      </c>
      <c r="F69" s="24" t="s">
        <v>742</v>
      </c>
      <c r="G69" s="24" t="s">
        <v>113</v>
      </c>
      <c r="I69" s="24" t="s">
        <v>318</v>
      </c>
      <c r="J69" s="24" t="s">
        <v>270</v>
      </c>
      <c r="K69" s="24">
        <f>COUNTIFS(Database!H$2:H$783,$I$2,Database!W$2:W$783,J69,Database!Y$2:Y$783,"YES")</f>
        <v>4</v>
      </c>
      <c r="L69" s="28" t="s">
        <v>708</v>
      </c>
      <c r="M69" s="24" t="s">
        <v>10</v>
      </c>
      <c r="N69" s="24" t="s">
        <v>113</v>
      </c>
      <c r="P69" s="24" t="s">
        <v>318</v>
      </c>
      <c r="Q69" s="24" t="s">
        <v>270</v>
      </c>
      <c r="R69" s="24">
        <f>COUNTIFS(Database!H$2:H$783,$P$2,Database!W$2:W$783,Q69,Database!Y$2:Y$783,"YES")</f>
        <v>0</v>
      </c>
      <c r="S69" s="24" t="s">
        <v>708</v>
      </c>
      <c r="T69" s="24" t="s">
        <v>11</v>
      </c>
      <c r="U69" s="24" t="s">
        <v>113</v>
      </c>
      <c r="W69" s="24" t="s">
        <v>318</v>
      </c>
      <c r="X69" s="24" t="s">
        <v>270</v>
      </c>
      <c r="Y69" s="47">
        <f>D69</f>
        <v>4</v>
      </c>
      <c r="Z69" s="45">
        <f t="shared" ref="Z69:Z71" si="6">SUM(K69,R69)</f>
        <v>4</v>
      </c>
    </row>
    <row r="70" spans="2:26">
      <c r="B70" s="24" t="s">
        <v>318</v>
      </c>
      <c r="C70" s="24" t="s">
        <v>271</v>
      </c>
      <c r="D70" s="24">
        <f>COUNTIFS(Database!W$2:W$783,C70,Database!Y$2:Y$783,"YES")</f>
        <v>6</v>
      </c>
      <c r="E70" s="28" t="s">
        <v>708</v>
      </c>
      <c r="F70" s="24" t="s">
        <v>742</v>
      </c>
      <c r="G70" s="24" t="s">
        <v>113</v>
      </c>
      <c r="I70" s="24" t="s">
        <v>318</v>
      </c>
      <c r="J70" s="24" t="s">
        <v>271</v>
      </c>
      <c r="K70" s="24">
        <f>COUNTIFS(Database!H$2:H$783,$I$2,Database!W$2:W$783,J70,Database!Y$2:Y$783,"YES")</f>
        <v>6</v>
      </c>
      <c r="L70" s="28" t="s">
        <v>708</v>
      </c>
      <c r="M70" s="24" t="s">
        <v>10</v>
      </c>
      <c r="N70" s="24" t="s">
        <v>113</v>
      </c>
      <c r="P70" s="24" t="s">
        <v>318</v>
      </c>
      <c r="Q70" s="24" t="s">
        <v>271</v>
      </c>
      <c r="R70" s="24">
        <f>COUNTIFS(Database!H$2:H$783,$P$2,Database!W$2:W$783,Q70,Database!Y$2:Y$783,"YES")</f>
        <v>0</v>
      </c>
      <c r="S70" s="24" t="s">
        <v>708</v>
      </c>
      <c r="T70" s="24" t="s">
        <v>11</v>
      </c>
      <c r="U70" s="24" t="s">
        <v>113</v>
      </c>
      <c r="W70" s="24" t="s">
        <v>318</v>
      </c>
      <c r="X70" s="24" t="s">
        <v>271</v>
      </c>
      <c r="Y70" s="47">
        <f>D70</f>
        <v>6</v>
      </c>
      <c r="Z70" s="45">
        <f t="shared" si="6"/>
        <v>6</v>
      </c>
    </row>
    <row r="71" spans="2:26">
      <c r="B71" s="24" t="s">
        <v>318</v>
      </c>
      <c r="C71" s="24" t="s">
        <v>339</v>
      </c>
      <c r="D71" s="24">
        <f>COUNTIFS(Database!W$2:W$783,C71,Database!Y$2:Y$783,"YES")</f>
        <v>2</v>
      </c>
      <c r="E71" s="28" t="s">
        <v>708</v>
      </c>
      <c r="F71" s="24" t="s">
        <v>742</v>
      </c>
      <c r="G71" s="24" t="s">
        <v>113</v>
      </c>
      <c r="I71" s="24" t="s">
        <v>318</v>
      </c>
      <c r="J71" s="24" t="s">
        <v>339</v>
      </c>
      <c r="K71" s="24">
        <f>COUNTIFS(Database!H$2:H$783,$I$2,Database!W$2:W$783,J71,Database!Y$2:Y$783,"YES")</f>
        <v>2</v>
      </c>
      <c r="L71" s="28" t="s">
        <v>708</v>
      </c>
      <c r="M71" s="24" t="s">
        <v>10</v>
      </c>
      <c r="N71" s="24" t="s">
        <v>113</v>
      </c>
      <c r="P71" s="24" t="s">
        <v>318</v>
      </c>
      <c r="Q71" s="24" t="s">
        <v>339</v>
      </c>
      <c r="R71" s="24">
        <f>COUNTIFS(Database!H$2:H$783,$P$2,Database!W$2:W$783,Q71,Database!Y$2:Y$783,"YES")</f>
        <v>0</v>
      </c>
      <c r="S71" s="24" t="s">
        <v>708</v>
      </c>
      <c r="T71" s="24" t="s">
        <v>11</v>
      </c>
      <c r="U71" s="24" t="s">
        <v>113</v>
      </c>
      <c r="W71" s="24" t="s">
        <v>318</v>
      </c>
      <c r="X71" s="24" t="s">
        <v>339</v>
      </c>
      <c r="Y71" s="47">
        <f>D71</f>
        <v>2</v>
      </c>
      <c r="Z71" s="45">
        <f t="shared" si="6"/>
        <v>2</v>
      </c>
    </row>
  </sheetData>
  <mergeCells count="8">
    <mergeCell ref="AO2:AS2"/>
    <mergeCell ref="AU2:AW2"/>
    <mergeCell ref="W2:Z2"/>
    <mergeCell ref="P2:U2"/>
    <mergeCell ref="I2:N2"/>
    <mergeCell ref="B2:G2"/>
    <mergeCell ref="AC2:AG2"/>
    <mergeCell ref="AI2:A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Database</vt:lpstr>
      <vt:lpstr>INFO</vt:lpstr>
      <vt:lpstr>Size_Class_analytics</vt:lpstr>
      <vt:lpstr>Mass_Conc_analytics</vt:lpstr>
      <vt:lpstr>Part_Conc_analytics</vt:lpstr>
      <vt:lpstr>Exposure_Path_analytics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Jacob</dc:creator>
  <cp:lastModifiedBy>Marc Besson</cp:lastModifiedBy>
  <dcterms:created xsi:type="dcterms:W3CDTF">2018-06-11T14:50:48Z</dcterms:created>
  <dcterms:modified xsi:type="dcterms:W3CDTF">2020-02-20T17:42:47Z</dcterms:modified>
</cp:coreProperties>
</file>