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MSP-DSC_AP\errores_AP\"/>
    </mc:Choice>
  </mc:AlternateContent>
  <bookViews>
    <workbookView xWindow="0" yWindow="0" windowWidth="26685" windowHeight="12180" xr2:uid="{00000000-000D-0000-FFFF-FFFF00000000}"/>
  </bookViews>
  <sheets>
    <sheet name="AP01" sheetId="1" r:id="rId1"/>
  </sheets>
  <calcPr calcId="171027"/>
</workbook>
</file>

<file path=xl/calcChain.xml><?xml version="1.0" encoding="utf-8"?>
<calcChain xmlns="http://schemas.openxmlformats.org/spreadsheetml/2006/main">
  <c r="F11" i="1" l="1"/>
  <c r="D11" i="1"/>
  <c r="I3" i="1" l="1"/>
  <c r="I4" i="1"/>
  <c r="I7" i="1"/>
  <c r="I2" i="1"/>
  <c r="H11" i="1" l="1"/>
  <c r="J11" i="1" s="1"/>
  <c r="E3" i="1"/>
  <c r="E4" i="1"/>
  <c r="E7" i="1"/>
  <c r="G18" i="1"/>
  <c r="G17" i="1"/>
  <c r="G16" i="1"/>
  <c r="F3" i="1" l="1"/>
  <c r="F4" i="1"/>
  <c r="F7" i="1"/>
  <c r="E2" i="1" l="1"/>
  <c r="F2" i="1" s="1"/>
</calcChain>
</file>

<file path=xl/sharedStrings.xml><?xml version="1.0" encoding="utf-8"?>
<sst xmlns="http://schemas.openxmlformats.org/spreadsheetml/2006/main" count="46" uniqueCount="37">
  <si>
    <t>name</t>
  </si>
  <si>
    <t xml:space="preserve">       m1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</si>
  <si>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</si>
  <si>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</si>
  <si>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</si>
  <si>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</si>
  <si>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quality</t>
  </si>
  <si>
    <t>Good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</si>
  <si>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</si>
  <si>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</si>
  <si>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</si>
  <si>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Site</t>
  </si>
  <si>
    <t>Spec.</t>
  </si>
  <si>
    <t>Protocol</t>
  </si>
  <si>
    <t>PI (μT)</t>
  </si>
  <si>
    <t>95% CI min</t>
  </si>
  <si>
    <t>95% CI max</t>
  </si>
  <si>
    <t>95% CI total</t>
  </si>
  <si>
    <t xml:space="preserve">DB*   </t>
  </si>
  <si>
    <t xml:space="preserve">FC*  </t>
  </si>
  <si>
    <t>DSC*  = H</t>
  </si>
  <si>
    <t>Bad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</si>
  <si>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</si>
  <si>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</si>
  <si>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</si>
  <si>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t>AP12</t>
  </si>
  <si>
    <t>07BII/CII</t>
  </si>
  <si>
    <t>AP12_1</t>
  </si>
  <si>
    <t>AP12_2</t>
  </si>
  <si>
    <t>AP12_3</t>
  </si>
  <si>
    <t>AP12_4</t>
  </si>
  <si>
    <t>AP12_5</t>
  </si>
  <si>
    <t>AP12_6</t>
  </si>
  <si>
    <t>AP12_7</t>
  </si>
  <si>
    <t xml:space="preserve">		</t>
  </si>
  <si>
    <t>NA</t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</si>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</sst>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16" fillId="0" borderId="10" xfId="0" applyFont="1" applyBorder="1"/>
    <xf numFmtId="0" fontId="0" fillId="0" borderId="10" xfId="0" applyBorder="1"/>
    <xf numFmtId="2" fontId="0" fillId="0" borderId="0" xfId="0" applyNumberFormat="1"/>
    <xf numFmtId="0" fontId="19" fillId="0" borderId="0" xfId="0" applyFont="1" applyFill="1" applyBorder="1"/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164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19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164" fontId="24" fillId="0" borderId="0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 applyBorder="1"/>
    <xf numFmtId="0" fontId="0" fillId="0" borderId="0" xfId="0" applyFill="1"/>
    <xf numFmtId="164" fontId="0" fillId="0" borderId="0" xfId="0" applyNumberForma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164" fontId="23" fillId="0" borderId="0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165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workbookViewId="0">
      <selection activeCell="F18" sqref="F18"/>
    </sheetView>
  </sheetViews>
  <sheetFormatPr baseColWidth="10" defaultRowHeight="15" x14ac:dyDescent="0.25"/>
  <cols>
    <col min="1" max="1" width="8.7109375" customWidth="1"/>
    <col min="2" max="2" width="8.5703125" customWidth="1"/>
    <col min="3" max="4" width="10.28515625" customWidth="1"/>
    <col min="5" max="5" width="10.85546875" customWidth="1"/>
    <col min="6" max="6" width="11" customWidth="1"/>
    <col min="7" max="7" width="11.28515625" style="3" customWidth="1"/>
    <col min="8" max="8" width="9.42578125" customWidth="1"/>
  </cols>
  <sheetData>
    <row r="1" spans="1:13" ht="18.75" x14ac:dyDescent="0.35">
      <c r="A1" s="1" t="s">
        <v>0</v>
      </c>
      <c r="B1" s="5" t="s">
        <v>3</v>
      </c>
      <c r="C1" s="5" t="s">
        <v>1</v>
      </c>
      <c r="D1" s="5" t="s">
        <v>2</v>
      </c>
      <c r="E1" s="6" t="s">
        <v>4</v>
      </c>
      <c r="F1" s="6" t="s">
        <v>5</v>
      </c>
      <c r="G1" s="5" t="s">
        <v>6</v>
      </c>
      <c r="H1" s="5" t="s">
        <v>8</v>
      </c>
      <c r="I1" s="1" t="s">
        <v>9</v>
      </c>
      <c r="J1" s="2"/>
      <c r="K1" s="2"/>
      <c r="L1" s="2"/>
      <c r="M1" s="2"/>
    </row>
    <row r="2" spans="1:13" x14ac:dyDescent="0.25">
      <c r="A2" s="4" t="s">
        <v>27</v>
      </c>
      <c r="B2" s="14">
        <v>20</v>
      </c>
      <c r="C2" s="15">
        <v>0.17599999999999999</v>
      </c>
      <c r="D2" s="15">
        <v>0.161</v>
      </c>
      <c r="E2" s="15">
        <f t="shared" ref="E2:E7" si="0">ABS((C2-D2)/C2)</f>
        <v>8.5227272727272652E-2</v>
      </c>
      <c r="F2" s="8">
        <f t="shared" ref="F2:F7" si="1">E2*100</f>
        <v>8.5227272727272645</v>
      </c>
      <c r="G2" s="7" t="s">
        <v>7</v>
      </c>
      <c r="H2" s="8">
        <v>0.26629179324047902</v>
      </c>
      <c r="I2" s="9">
        <f>((B2/D$18)/H2)^2</f>
        <v>4.1653240073639948</v>
      </c>
    </row>
    <row r="3" spans="1:13" x14ac:dyDescent="0.25">
      <c r="A3" s="4" t="s">
        <v>28</v>
      </c>
      <c r="B3" s="14">
        <v>35</v>
      </c>
      <c r="C3" s="15">
        <v>0.13200000000000001</v>
      </c>
      <c r="D3" s="15">
        <v>0.124</v>
      </c>
      <c r="E3" s="15">
        <f t="shared" si="0"/>
        <v>6.0606060606060656E-2</v>
      </c>
      <c r="F3" s="19">
        <f t="shared" si="1"/>
        <v>6.0606060606060659</v>
      </c>
      <c r="G3" s="20" t="s">
        <v>7</v>
      </c>
      <c r="H3" s="19">
        <v>0.24384044043519201</v>
      </c>
      <c r="I3" s="9">
        <f t="shared" ref="I3:I7" si="2">((B3/D$18)/H3)^2</f>
        <v>15.213494546547485</v>
      </c>
    </row>
    <row r="4" spans="1:13" x14ac:dyDescent="0.25">
      <c r="A4" s="4" t="s">
        <v>29</v>
      </c>
      <c r="B4" s="14">
        <v>40</v>
      </c>
      <c r="C4" s="15">
        <v>0.19900000000000001</v>
      </c>
      <c r="D4" s="15">
        <v>0.183</v>
      </c>
      <c r="E4" s="15">
        <f t="shared" si="0"/>
        <v>8.0402010050251327E-2</v>
      </c>
      <c r="F4" s="19">
        <f t="shared" si="1"/>
        <v>8.040201005025132</v>
      </c>
      <c r="G4" s="20" t="s">
        <v>7</v>
      </c>
      <c r="H4" s="19">
        <v>0.39344224304418002</v>
      </c>
      <c r="I4" s="9">
        <f t="shared" si="2"/>
        <v>7.6324219282815404</v>
      </c>
    </row>
    <row r="5" spans="1:13" x14ac:dyDescent="0.25">
      <c r="A5" s="4" t="s">
        <v>30</v>
      </c>
      <c r="B5" s="14">
        <v>45</v>
      </c>
      <c r="C5" s="15">
        <v>0.219</v>
      </c>
      <c r="D5" s="15" t="s">
        <v>34</v>
      </c>
      <c r="E5" s="15"/>
      <c r="F5" s="19"/>
      <c r="G5" s="26" t="s">
        <v>21</v>
      </c>
      <c r="H5" s="19" t="s">
        <v>35</v>
      </c>
      <c r="I5" s="9"/>
    </row>
    <row r="6" spans="1:13" x14ac:dyDescent="0.25">
      <c r="A6" s="4" t="s">
        <v>31</v>
      </c>
      <c r="B6" s="14">
        <v>50</v>
      </c>
      <c r="C6" s="15">
        <v>0.128</v>
      </c>
      <c r="D6" s="15" t="s">
        <v>34</v>
      </c>
      <c r="E6" s="15"/>
      <c r="F6" s="19"/>
      <c r="G6" s="26" t="s">
        <v>21</v>
      </c>
      <c r="H6" s="19" t="s">
        <v>35</v>
      </c>
      <c r="I6" s="9"/>
    </row>
    <row r="7" spans="1:13" x14ac:dyDescent="0.25">
      <c r="A7" s="4" t="s">
        <v>32</v>
      </c>
      <c r="B7" s="14">
        <v>60</v>
      </c>
      <c r="C7" s="15">
        <v>0.17499999999999999</v>
      </c>
      <c r="D7" s="15">
        <v>0.16400000000000001</v>
      </c>
      <c r="E7" s="15">
        <f t="shared" si="0"/>
        <v>6.2857142857142764E-2</v>
      </c>
      <c r="F7" s="19">
        <f t="shared" si="1"/>
        <v>6.2857142857142767</v>
      </c>
      <c r="G7" s="20" t="s">
        <v>7</v>
      </c>
      <c r="H7" s="19">
        <v>0.63</v>
      </c>
      <c r="I7" s="9">
        <f t="shared" si="2"/>
        <v>6.697701134644154</v>
      </c>
    </row>
    <row r="8" spans="1:13" x14ac:dyDescent="0.25">
      <c r="A8" s="4" t="s">
        <v>33</v>
      </c>
      <c r="B8" s="14">
        <v>70</v>
      </c>
      <c r="C8" s="15">
        <v>0.35</v>
      </c>
      <c r="D8" s="15" t="s">
        <v>34</v>
      </c>
      <c r="E8" s="15"/>
      <c r="F8" s="19"/>
      <c r="G8" s="26" t="s">
        <v>21</v>
      </c>
      <c r="H8" s="19" t="s">
        <v>35</v>
      </c>
      <c r="I8" s="9"/>
    </row>
    <row r="9" spans="1:13" x14ac:dyDescent="0.25">
      <c r="B9" s="7"/>
      <c r="C9" s="15"/>
      <c r="D9" s="15"/>
      <c r="E9" s="15"/>
      <c r="F9" s="8"/>
      <c r="G9" s="7"/>
      <c r="H9" s="3"/>
      <c r="I9" s="9"/>
      <c r="J9" s="9"/>
    </row>
    <row r="10" spans="1:13" x14ac:dyDescent="0.25">
      <c r="H10" s="7"/>
      <c r="I10" s="8"/>
      <c r="J10" s="9"/>
    </row>
    <row r="11" spans="1:13" ht="18" x14ac:dyDescent="0.25">
      <c r="C11" s="10" t="s">
        <v>36</v>
      </c>
      <c r="D11" s="27">
        <f>AVERAGE(E2:E4,E7)</f>
        <v>7.2273121560181855E-2</v>
      </c>
      <c r="E11" s="10" t="s">
        <v>10</v>
      </c>
      <c r="F11" s="16">
        <f>AVERAGE(F2:F4,F7)</f>
        <v>7.2273121560181846</v>
      </c>
      <c r="G11" s="17" t="s">
        <v>23</v>
      </c>
      <c r="H11" s="16">
        <f>(SQRT(SUM(I2:I4,I7)^(-1)))*D$18</f>
        <v>6.3383360362670382</v>
      </c>
      <c r="I11" s="17" t="s">
        <v>24</v>
      </c>
      <c r="J11" s="16">
        <f>(H11*100)/D18</f>
        <v>17.223739228986521</v>
      </c>
    </row>
    <row r="12" spans="1:13" ht="18" x14ac:dyDescent="0.35">
      <c r="C12" s="3" t="s">
        <v>22</v>
      </c>
      <c r="F12" s="3"/>
      <c r="G12"/>
    </row>
    <row r="13" spans="1:13" x14ac:dyDescent="0.25">
      <c r="D13" s="3"/>
      <c r="E13" s="3"/>
      <c r="F13" s="3"/>
      <c r="G13"/>
    </row>
    <row r="14" spans="1:13" x14ac:dyDescent="0.25">
      <c r="F14" s="3"/>
      <c r="G14"/>
    </row>
    <row r="15" spans="1:13" x14ac:dyDescent="0.25">
      <c r="A15" s="12" t="s">
        <v>11</v>
      </c>
      <c r="B15" s="12" t="s">
        <v>12</v>
      </c>
      <c r="C15" s="12" t="s">
        <v>13</v>
      </c>
      <c r="D15" s="11" t="s">
        <v>14</v>
      </c>
      <c r="E15" s="13" t="s">
        <v>15</v>
      </c>
      <c r="F15" s="12" t="s">
        <v>16</v>
      </c>
      <c r="G15" s="12" t="s">
        <v>17</v>
      </c>
    </row>
    <row r="16" spans="1:13" x14ac:dyDescent="0.25">
      <c r="A16" s="21" t="s">
        <v>25</v>
      </c>
      <c r="B16" s="21" t="s">
        <v>26</v>
      </c>
      <c r="C16" s="22" t="s">
        <v>18</v>
      </c>
      <c r="D16" s="23">
        <v>46.4</v>
      </c>
      <c r="E16" s="18">
        <v>-258.5</v>
      </c>
      <c r="F16" s="18">
        <v>336</v>
      </c>
      <c r="G16" s="24">
        <f>F16-E16</f>
        <v>594.5</v>
      </c>
    </row>
    <row r="17" spans="1:7" x14ac:dyDescent="0.25">
      <c r="A17" s="22"/>
      <c r="B17" s="22"/>
      <c r="C17" s="22" t="s">
        <v>19</v>
      </c>
      <c r="D17" s="25">
        <v>49.9</v>
      </c>
      <c r="E17" s="18">
        <v>47.7</v>
      </c>
      <c r="F17" s="18">
        <v>52</v>
      </c>
      <c r="G17" s="18">
        <f>F17-E17</f>
        <v>4.2999999999999972</v>
      </c>
    </row>
    <row r="18" spans="1:7" x14ac:dyDescent="0.25">
      <c r="A18" s="22"/>
      <c r="B18" s="22"/>
      <c r="C18" s="22" t="s">
        <v>20</v>
      </c>
      <c r="D18" s="25">
        <v>36.799999999999997</v>
      </c>
      <c r="E18" s="18">
        <v>30.9</v>
      </c>
      <c r="F18" s="18">
        <v>41.6</v>
      </c>
      <c r="G18" s="18">
        <f>F18-E18</f>
        <v>10.700000000000003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2017-11-23T10:18:18Z</dcterms:modified>
</cp:coreProperties>
</file>