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86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ELISA\GEORGIA\PI\MSP-DSC\MSP-DSC_AP\errores_AP\"/>
    </mc:Choice>
  </mc:AlternateContent>
  <bookViews>
    <workbookView xWindow="0" yWindow="0" windowWidth="26685" windowHeight="12180" xr2:uid="{00000000-000D-0000-FFFF-FFFF00000000}"/>
  </bookViews>
  <sheets>
    <sheet name="AP01" sheetId="1" r:id="rId1"/>
  </sheets>
  <calcPr calcId="171027"/>
  <fileRecoveryPr autoRecover="0"/>
</workbook>
</file>

<file path=xl/calcChain.xml><?xml version="1.0" encoding="utf-8"?>
<calcChain xmlns="http://schemas.openxmlformats.org/spreadsheetml/2006/main">
  <c r="F11" i="1" l="1"/>
  <c r="D11" i="1"/>
  <c r="I6" i="1" l="1"/>
  <c r="I3" i="1" l="1"/>
  <c r="I4" i="1"/>
  <c r="I5" i="1"/>
  <c r="I7" i="1"/>
  <c r="I8" i="1"/>
  <c r="I9" i="1"/>
  <c r="I2" i="1"/>
  <c r="H11" i="1" s="1"/>
  <c r="J11" i="1" s="1"/>
  <c r="G18" i="1" l="1"/>
  <c r="G17" i="1"/>
  <c r="G16" i="1"/>
  <c r="F6" i="1" l="1"/>
  <c r="E3" i="1"/>
  <c r="F3" i="1" s="1"/>
  <c r="E4" i="1"/>
  <c r="F4" i="1" s="1"/>
  <c r="E5" i="1"/>
  <c r="F5" i="1" s="1"/>
  <c r="E6" i="1"/>
  <c r="E7" i="1"/>
  <c r="F7" i="1" s="1"/>
  <c r="E8" i="1"/>
  <c r="F8" i="1" s="1"/>
  <c r="E9" i="1"/>
  <c r="F9" i="1" s="1"/>
  <c r="E2" i="1" l="1"/>
  <c r="F2" i="1" l="1"/>
</calcChain>
</file>

<file path=xl/sharedStrings.xml><?xml version="1.0" encoding="utf-8"?>
<sst xmlns="http://schemas.openxmlformats.org/spreadsheetml/2006/main" count="42" uniqueCount="37">
  <si>
    <t>name</t>
  </si>
  <si>
    <t xml:space="preserve">       m1</t>
  </si>
  <si>
    <t xml:space="preserve">      m4</t>
  </si>
  <si>
    <r>
      <t>H</t>
    </r>
    <r>
      <rPr>
        <b/>
        <vertAlign val="subscript"/>
        <sz val="11"/>
        <color theme="1"/>
        <rFont val="Calibri"/>
        <family val="2"/>
        <scheme val="minor"/>
      </rPr>
      <t>i</t>
    </r>
  </si>
  <si>
    <r>
      <t>ε</t>
    </r>
    <r>
      <rPr>
        <b/>
        <vertAlign val="subscript"/>
        <sz val="11"/>
        <color theme="1"/>
        <rFont val="Calibri"/>
        <family val="2"/>
        <scheme val="minor"/>
      </rPr>
      <t xml:space="preserve">alt i </t>
    </r>
  </si>
  <si>
    <r>
      <t>ε</t>
    </r>
    <r>
      <rPr>
        <b/>
        <vertAlign val="subscript"/>
        <sz val="11"/>
        <color theme="1"/>
        <rFont val="Calibri"/>
        <family val="2"/>
        <scheme val="minor"/>
      </rPr>
      <t xml:space="preserve">alt i </t>
    </r>
    <r>
      <rPr>
        <b/>
        <sz val="11"/>
        <color theme="1"/>
        <rFont val="Calibri"/>
        <family val="2"/>
        <scheme val="minor"/>
      </rPr>
      <t>(%)</t>
    </r>
  </si>
  <si>
    <t>quality</t>
  </si>
  <si>
    <t>Good</t>
  </si>
  <si>
    <r>
      <rPr>
        <b/>
        <sz val="11"/>
        <color theme="1"/>
        <rFont val="Calibri"/>
        <family val="2"/>
      </rPr>
      <t>Δ</t>
    </r>
    <r>
      <rPr>
        <b/>
        <sz val="11"/>
        <color theme="1"/>
        <rFont val="Calibri"/>
        <family val="2"/>
        <scheme val="minor"/>
      </rPr>
      <t>Q</t>
    </r>
    <r>
      <rPr>
        <b/>
        <vertAlign val="subscript"/>
        <sz val="11"/>
        <color theme="1"/>
        <rFont val="Calibri"/>
        <family val="2"/>
        <scheme val="minor"/>
      </rPr>
      <t>i</t>
    </r>
  </si>
  <si>
    <r>
      <t>[(H</t>
    </r>
    <r>
      <rPr>
        <b/>
        <vertAlign val="subscript"/>
        <sz val="11"/>
        <color theme="1"/>
        <rFont val="Calibri"/>
        <family val="2"/>
        <scheme val="minor"/>
      </rPr>
      <t>i</t>
    </r>
    <r>
      <rPr>
        <b/>
        <sz val="11"/>
        <color theme="1"/>
        <rFont val="Calibri"/>
        <family val="2"/>
        <scheme val="minor"/>
      </rPr>
      <t>/H)/ΔQ</t>
    </r>
    <r>
      <rPr>
        <b/>
        <vertAlign val="subscript"/>
        <sz val="11"/>
        <color theme="1"/>
        <rFont val="Calibri"/>
        <family val="2"/>
        <scheme val="minor"/>
      </rPr>
      <t>i</t>
    </r>
    <r>
      <rPr>
        <b/>
        <sz val="11"/>
        <color theme="1"/>
        <rFont val="Calibri"/>
        <family val="2"/>
        <scheme val="minor"/>
      </rPr>
      <t>]</t>
    </r>
    <r>
      <rPr>
        <b/>
        <vertAlign val="superscript"/>
        <sz val="11"/>
        <color theme="1"/>
        <rFont val="Calibri"/>
        <family val="2"/>
        <scheme val="minor"/>
      </rPr>
      <t>2</t>
    </r>
  </si>
  <si>
    <r>
      <t>ε</t>
    </r>
    <r>
      <rPr>
        <b/>
        <vertAlign val="subscript"/>
        <sz val="11"/>
        <color theme="1"/>
        <rFont val="Calibri"/>
        <family val="2"/>
        <scheme val="minor"/>
      </rPr>
      <t xml:space="preserve">alt </t>
    </r>
    <r>
      <rPr>
        <b/>
        <sz val="11"/>
        <color theme="1"/>
        <rFont val="Calibri"/>
        <family val="2"/>
        <scheme val="minor"/>
      </rPr>
      <t>(%)=</t>
    </r>
  </si>
  <si>
    <t>Site</t>
  </si>
  <si>
    <t>Spec.</t>
  </si>
  <si>
    <t>Protocol</t>
  </si>
  <si>
    <t>PI (μT)</t>
  </si>
  <si>
    <t>95% CI min</t>
  </si>
  <si>
    <t>95% CI max</t>
  </si>
  <si>
    <t>95% CI total</t>
  </si>
  <si>
    <t xml:space="preserve">DB*   </t>
  </si>
  <si>
    <t xml:space="preserve">FC*  </t>
  </si>
  <si>
    <t>DSC*  = H</t>
  </si>
  <si>
    <r>
      <t>Eliminar ε</t>
    </r>
    <r>
      <rPr>
        <vertAlign val="subscript"/>
        <sz val="11"/>
        <color theme="1"/>
        <rFont val="Calibri"/>
        <family val="2"/>
        <scheme val="minor"/>
      </rPr>
      <t>alt i</t>
    </r>
    <r>
      <rPr>
        <sz val="11"/>
        <color theme="1"/>
        <rFont val="Calibri"/>
        <family val="2"/>
        <scheme val="minor"/>
      </rPr>
      <t xml:space="preserve"> (%) y ΔQ</t>
    </r>
    <r>
      <rPr>
        <vertAlign val="subscript"/>
        <sz val="11"/>
        <color theme="1"/>
        <rFont val="Calibri"/>
        <family val="2"/>
        <scheme val="minor"/>
      </rPr>
      <t xml:space="preserve">i </t>
    </r>
    <r>
      <rPr>
        <sz val="11"/>
        <color theme="1"/>
        <rFont val="Calibri"/>
        <family val="2"/>
        <scheme val="minor"/>
      </rPr>
      <t>de los puntos no tilizados en la determinación MSP-DSC (quality bad/outliner)</t>
    </r>
  </si>
  <si>
    <r>
      <t>ΔH (</t>
    </r>
    <r>
      <rPr>
        <b/>
        <sz val="11"/>
        <color theme="1"/>
        <rFont val="Calibri"/>
        <family val="2"/>
      </rPr>
      <t>µT)</t>
    </r>
    <r>
      <rPr>
        <b/>
        <sz val="11"/>
        <color theme="1"/>
        <rFont val="Calibri"/>
        <family val="2"/>
        <scheme val="minor"/>
      </rPr>
      <t>=</t>
    </r>
  </si>
  <si>
    <r>
      <t>ΔH (</t>
    </r>
    <r>
      <rPr>
        <b/>
        <sz val="11"/>
        <color theme="1"/>
        <rFont val="Calibri"/>
        <family val="2"/>
      </rPr>
      <t>%)</t>
    </r>
    <r>
      <rPr>
        <b/>
        <sz val="11"/>
        <color theme="1"/>
        <rFont val="Calibri"/>
        <family val="2"/>
        <scheme val="minor"/>
      </rPr>
      <t>=</t>
    </r>
  </si>
  <si>
    <t>Outlier</t>
  </si>
  <si>
    <t>AP10_1</t>
  </si>
  <si>
    <t>AP10_2</t>
  </si>
  <si>
    <t>AP10_3</t>
  </si>
  <si>
    <t>AP10_4</t>
  </si>
  <si>
    <t>AP10_5</t>
  </si>
  <si>
    <t>AP10_6</t>
  </si>
  <si>
    <t>AP10_7</t>
  </si>
  <si>
    <t>AP10_8</t>
  </si>
  <si>
    <t>AP10</t>
  </si>
  <si>
    <t>04A</t>
  </si>
  <si>
    <r>
      <t>ε</t>
    </r>
    <r>
      <rPr>
        <b/>
        <vertAlign val="subscript"/>
        <sz val="11"/>
        <color theme="1"/>
        <rFont val="Calibri"/>
        <family val="2"/>
        <scheme val="minor"/>
      </rPr>
      <t xml:space="preserve">alt </t>
    </r>
    <r>
      <rPr>
        <b/>
        <sz val="11"/>
        <color theme="1"/>
        <rFont val="Calibri"/>
        <family val="2"/>
        <scheme val="minor"/>
      </rPr>
      <t>(µT)=</t>
    </r>
  </si>
  <si>
    <t>Bad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</si>
</sst>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vertAlign val="subscript"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b/>
      <vertAlign val="superscript"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sz val="11"/>
      <color rgb="FF00B050"/>
      <name val="Calibri"/>
      <family val="2"/>
      <scheme val="minor"/>
    </font>
    <font>
      <sz val="1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9">
    <xf numFmtId="0" fontId="0" fillId="0" borderId="0" xfId="0"/>
    <xf numFmtId="0" fontId="16" fillId="0" borderId="10" xfId="0" applyFont="1" applyBorder="1"/>
    <xf numFmtId="0" fontId="0" fillId="0" borderId="10" xfId="0" applyBorder="1"/>
    <xf numFmtId="2" fontId="0" fillId="0" borderId="0" xfId="0" applyNumberFormat="1"/>
    <xf numFmtId="0" fontId="19" fillId="0" borderId="0" xfId="0" applyFont="1" applyFill="1" applyBorder="1"/>
    <xf numFmtId="0" fontId="16" fillId="0" borderId="10" xfId="0" applyFont="1" applyBorder="1" applyAlignment="1">
      <alignment horizontal="center"/>
    </xf>
    <xf numFmtId="164" fontId="16" fillId="0" borderId="10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2" fontId="0" fillId="0" borderId="0" xfId="0" applyNumberFormat="1" applyFont="1"/>
    <xf numFmtId="0" fontId="14" fillId="0" borderId="0" xfId="0" applyFont="1" applyAlignment="1">
      <alignment horizontal="center"/>
    </xf>
    <xf numFmtId="164" fontId="16" fillId="0" borderId="0" xfId="0" applyNumberFormat="1" applyFont="1" applyBorder="1" applyAlignment="1">
      <alignment horizontal="right" vertical="center" wrapText="1"/>
    </xf>
    <xf numFmtId="0" fontId="16" fillId="0" borderId="0" xfId="0" applyFont="1" applyAlignment="1">
      <alignment horizontal="right"/>
    </xf>
    <xf numFmtId="0" fontId="16" fillId="0" borderId="0" xfId="0" applyFont="1"/>
    <xf numFmtId="2" fontId="16" fillId="0" borderId="0" xfId="0" applyNumberFormat="1" applyFont="1"/>
    <xf numFmtId="0" fontId="19" fillId="0" borderId="0" xfId="0" applyFont="1" applyFill="1" applyBorder="1" applyAlignment="1">
      <alignment horizontal="center"/>
    </xf>
    <xf numFmtId="11" fontId="0" fillId="0" borderId="0" xfId="0" applyNumberFormat="1" applyAlignment="1">
      <alignment horizontal="center"/>
    </xf>
    <xf numFmtId="164" fontId="0" fillId="0" borderId="0" xfId="0" applyNumberFormat="1" applyAlignment="1">
      <alignment horizontal="left"/>
    </xf>
    <xf numFmtId="164" fontId="16" fillId="0" borderId="0" xfId="0" applyNumberFormat="1" applyFont="1" applyAlignment="1">
      <alignment horizontal="right"/>
    </xf>
    <xf numFmtId="11" fontId="0" fillId="0" borderId="0" xfId="0" applyNumberFormat="1"/>
    <xf numFmtId="164" fontId="24" fillId="0" borderId="0" xfId="0" applyNumberFormat="1" applyFont="1" applyFill="1" applyBorder="1" applyAlignment="1">
      <alignment horizontal="center"/>
    </xf>
    <xf numFmtId="2" fontId="14" fillId="0" borderId="0" xfId="0" applyNumberFormat="1" applyFont="1" applyAlignment="1">
      <alignment horizontal="center"/>
    </xf>
    <xf numFmtId="2" fontId="14" fillId="0" borderId="0" xfId="0" applyNumberFormat="1" applyFont="1"/>
    <xf numFmtId="0" fontId="0" fillId="0" borderId="0" xfId="0" applyFill="1" applyBorder="1"/>
    <xf numFmtId="0" fontId="0" fillId="0" borderId="0" xfId="0" applyFill="1"/>
    <xf numFmtId="164" fontId="23" fillId="0" borderId="0" xfId="0" applyNumberFormat="1" applyFont="1" applyFill="1" applyBorder="1" applyAlignment="1">
      <alignment horizontal="center"/>
    </xf>
    <xf numFmtId="2" fontId="0" fillId="0" borderId="0" xfId="0" applyNumberFormat="1" applyFill="1"/>
    <xf numFmtId="165" fontId="0" fillId="0" borderId="0" xfId="0" applyNumberFormat="1"/>
    <xf numFmtId="11" fontId="14" fillId="0" borderId="0" xfId="0" applyNumberFormat="1" applyFont="1" applyAlignment="1">
      <alignment horizontal="center"/>
    </xf>
  </cellXfs>
  <cellStyles count="42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o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9"/>
  <sheetViews>
    <sheetView tabSelected="1" workbookViewId="0">
      <selection activeCell="H24" sqref="H24"/>
    </sheetView>
  </sheetViews>
  <sheetFormatPr baseColWidth="10" defaultRowHeight="15" x14ac:dyDescent="0.25"/>
  <cols>
    <col min="1" max="1" width="8.7109375" customWidth="1"/>
    <col min="2" max="2" width="8.5703125" customWidth="1"/>
    <col min="3" max="3" width="9" customWidth="1"/>
    <col min="4" max="4" width="10.28515625" customWidth="1"/>
    <col min="5" max="5" width="10.85546875" customWidth="1"/>
    <col min="6" max="6" width="11" customWidth="1"/>
    <col min="7" max="7" width="11.28515625" style="3" customWidth="1"/>
    <col min="8" max="8" width="9.42578125" customWidth="1"/>
  </cols>
  <sheetData>
    <row r="1" spans="1:13" ht="18.75" x14ac:dyDescent="0.35">
      <c r="A1" s="1" t="s">
        <v>0</v>
      </c>
      <c r="B1" s="5" t="s">
        <v>3</v>
      </c>
      <c r="C1" s="5" t="s">
        <v>1</v>
      </c>
      <c r="D1" s="5" t="s">
        <v>2</v>
      </c>
      <c r="E1" s="6" t="s">
        <v>4</v>
      </c>
      <c r="F1" s="6" t="s">
        <v>5</v>
      </c>
      <c r="G1" s="5" t="s">
        <v>6</v>
      </c>
      <c r="H1" s="5" t="s">
        <v>8</v>
      </c>
      <c r="I1" s="1" t="s">
        <v>9</v>
      </c>
      <c r="J1" s="2"/>
      <c r="K1" s="2"/>
      <c r="L1" s="2"/>
      <c r="M1" s="2"/>
    </row>
    <row r="2" spans="1:13" x14ac:dyDescent="0.25">
      <c r="A2" s="4" t="s">
        <v>25</v>
      </c>
      <c r="B2" s="15">
        <v>10</v>
      </c>
      <c r="C2" s="16">
        <v>0.1235</v>
      </c>
      <c r="D2" s="16">
        <v>0.1047</v>
      </c>
      <c r="E2" s="16">
        <f t="shared" ref="E2:E9" si="0">ABS((C2-D2)/C2)</f>
        <v>0.15222672064777326</v>
      </c>
      <c r="F2" s="8">
        <f t="shared" ref="F2:F9" si="1">E2*100</f>
        <v>15.222672064777326</v>
      </c>
      <c r="G2" s="7" t="s">
        <v>7</v>
      </c>
      <c r="H2" s="3">
        <v>0.366801246202619</v>
      </c>
      <c r="I2" s="9">
        <f>((B2/D$18)/H2)^2</f>
        <v>1.1430310660876737</v>
      </c>
    </row>
    <row r="3" spans="1:13" x14ac:dyDescent="0.25">
      <c r="A3" s="4" t="s">
        <v>26</v>
      </c>
      <c r="B3" s="15">
        <v>20</v>
      </c>
      <c r="C3" s="16">
        <v>0.13339999999999999</v>
      </c>
      <c r="D3" s="16">
        <v>0.1134</v>
      </c>
      <c r="E3" s="16">
        <f t="shared" si="0"/>
        <v>0.14992503748125929</v>
      </c>
      <c r="F3" s="8">
        <f t="shared" si="1"/>
        <v>14.99250374812593</v>
      </c>
      <c r="G3" s="7" t="s">
        <v>7</v>
      </c>
      <c r="H3" s="3">
        <v>0.41310385257029603</v>
      </c>
      <c r="I3" s="9">
        <f t="shared" ref="I3:I9" si="2">((B3/D$18)/H3)^2</f>
        <v>3.6046337119986807</v>
      </c>
    </row>
    <row r="4" spans="1:13" x14ac:dyDescent="0.25">
      <c r="A4" s="4" t="s">
        <v>27</v>
      </c>
      <c r="B4" s="15">
        <v>30</v>
      </c>
      <c r="C4" s="16">
        <v>0.17399999999999999</v>
      </c>
      <c r="D4" s="16">
        <v>0.1598</v>
      </c>
      <c r="E4" s="16">
        <f t="shared" si="0"/>
        <v>8.1609195402298801E-2</v>
      </c>
      <c r="F4" s="8">
        <f t="shared" si="1"/>
        <v>8.1609195402298802</v>
      </c>
      <c r="G4" s="7" t="s">
        <v>7</v>
      </c>
      <c r="H4" s="3">
        <v>0.33125744765480503</v>
      </c>
      <c r="I4" s="9">
        <f t="shared" si="2"/>
        <v>12.613361591980373</v>
      </c>
    </row>
    <row r="5" spans="1:13" x14ac:dyDescent="0.25">
      <c r="A5" s="4" t="s">
        <v>28</v>
      </c>
      <c r="B5" s="15">
        <v>40</v>
      </c>
      <c r="C5" s="16">
        <v>0.32729999999999998</v>
      </c>
      <c r="D5" s="16">
        <v>0.29480000000000001</v>
      </c>
      <c r="E5" s="16">
        <f t="shared" si="0"/>
        <v>9.9297280782156966E-2</v>
      </c>
      <c r="F5" s="8">
        <f t="shared" si="1"/>
        <v>9.929728078215696</v>
      </c>
      <c r="G5" s="7" t="s">
        <v>7</v>
      </c>
      <c r="H5" s="3">
        <v>0.52619593493314198</v>
      </c>
      <c r="I5" s="9">
        <f t="shared" si="2"/>
        <v>8.8867844093943376</v>
      </c>
    </row>
    <row r="6" spans="1:13" x14ac:dyDescent="0.25">
      <c r="A6" s="4" t="s">
        <v>29</v>
      </c>
      <c r="B6" s="15">
        <v>50</v>
      </c>
      <c r="C6" s="16">
        <v>0.44159999999999999</v>
      </c>
      <c r="D6" s="16">
        <v>0.3992</v>
      </c>
      <c r="E6" s="28">
        <f t="shared" si="0"/>
        <v>9.6014492753623171E-2</v>
      </c>
      <c r="F6" s="21">
        <f t="shared" si="1"/>
        <v>9.6014492753623166</v>
      </c>
      <c r="G6" s="10" t="s">
        <v>36</v>
      </c>
      <c r="H6" s="22">
        <v>0.69</v>
      </c>
      <c r="I6" s="22">
        <f t="shared" si="2"/>
        <v>8.0753520792941433</v>
      </c>
    </row>
    <row r="7" spans="1:13" x14ac:dyDescent="0.25">
      <c r="A7" s="4" t="s">
        <v>30</v>
      </c>
      <c r="B7" s="15">
        <v>60</v>
      </c>
      <c r="C7" s="16">
        <v>0.28050000000000003</v>
      </c>
      <c r="D7" s="16">
        <v>0.25209999999999999</v>
      </c>
      <c r="E7" s="28">
        <f t="shared" si="0"/>
        <v>0.10124777183600725</v>
      </c>
      <c r="F7" s="21">
        <f t="shared" si="1"/>
        <v>10.124777183600726</v>
      </c>
      <c r="G7" s="10" t="s">
        <v>24</v>
      </c>
      <c r="H7" s="22">
        <v>0.62888621499987796</v>
      </c>
      <c r="I7" s="22">
        <f t="shared" si="2"/>
        <v>13.998386793073914</v>
      </c>
    </row>
    <row r="8" spans="1:13" x14ac:dyDescent="0.25">
      <c r="A8" s="4" t="s">
        <v>31</v>
      </c>
      <c r="B8" s="15">
        <v>70</v>
      </c>
      <c r="C8" s="16">
        <v>0.27700000000000002</v>
      </c>
      <c r="D8" s="16">
        <v>0.25280000000000002</v>
      </c>
      <c r="E8" s="16">
        <f t="shared" si="0"/>
        <v>8.7364620938628151E-2</v>
      </c>
      <c r="F8" s="8">
        <f t="shared" si="1"/>
        <v>8.7364620938628157</v>
      </c>
      <c r="G8" s="7" t="s">
        <v>7</v>
      </c>
      <c r="H8" s="3">
        <v>0.94515902506961602</v>
      </c>
      <c r="I8" s="9">
        <f t="shared" si="2"/>
        <v>8.4354051771120879</v>
      </c>
    </row>
    <row r="9" spans="1:13" x14ac:dyDescent="0.25">
      <c r="A9" t="s">
        <v>32</v>
      </c>
      <c r="B9" s="7">
        <v>80</v>
      </c>
      <c r="C9" s="19">
        <v>0.2261</v>
      </c>
      <c r="D9" s="16">
        <v>0.20979999999999999</v>
      </c>
      <c r="E9" s="16">
        <f t="shared" si="0"/>
        <v>7.2091994692613931E-2</v>
      </c>
      <c r="F9" s="8">
        <f t="shared" si="1"/>
        <v>7.2091994692613932</v>
      </c>
      <c r="G9" s="7" t="s">
        <v>7</v>
      </c>
      <c r="H9" s="3">
        <v>1.0521541135093699</v>
      </c>
      <c r="I9" s="9">
        <f t="shared" si="2"/>
        <v>8.8908011749701039</v>
      </c>
      <c r="J9" s="9"/>
    </row>
    <row r="10" spans="1:13" x14ac:dyDescent="0.25">
      <c r="H10" s="7"/>
      <c r="I10" s="8"/>
      <c r="J10" s="9"/>
    </row>
    <row r="11" spans="1:13" ht="18" x14ac:dyDescent="0.25">
      <c r="C11" s="11" t="s">
        <v>35</v>
      </c>
      <c r="D11" s="27">
        <f>AVERAGE(E2:E5,E8:E9)</f>
        <v>0.10708580832412173</v>
      </c>
      <c r="E11" s="11" t="s">
        <v>10</v>
      </c>
      <c r="F11" s="17">
        <f>AVERAGE(F2:F5,F8:F9)</f>
        <v>10.708580832412174</v>
      </c>
      <c r="G11" s="18" t="s">
        <v>22</v>
      </c>
      <c r="H11" s="17">
        <f>(SQRT(SUM(I2:I5,I8:I9)^(-1)))*D$18</f>
        <v>3.863014875662572</v>
      </c>
      <c r="I11" s="18" t="s">
        <v>23</v>
      </c>
      <c r="J11" s="17">
        <f>(H11*100)/D18</f>
        <v>15.149077943774792</v>
      </c>
    </row>
    <row r="12" spans="1:13" ht="18" x14ac:dyDescent="0.35">
      <c r="C12" s="3" t="s">
        <v>21</v>
      </c>
      <c r="F12" s="3"/>
      <c r="G12"/>
    </row>
    <row r="13" spans="1:13" x14ac:dyDescent="0.25">
      <c r="D13" s="3"/>
      <c r="E13" s="3"/>
      <c r="F13" s="3"/>
      <c r="G13"/>
    </row>
    <row r="14" spans="1:13" x14ac:dyDescent="0.25">
      <c r="F14" s="3"/>
      <c r="G14"/>
    </row>
    <row r="15" spans="1:13" x14ac:dyDescent="0.25">
      <c r="A15" s="13" t="s">
        <v>11</v>
      </c>
      <c r="B15" s="13" t="s">
        <v>12</v>
      </c>
      <c r="C15" s="13" t="s">
        <v>13</v>
      </c>
      <c r="D15" s="12" t="s">
        <v>14</v>
      </c>
      <c r="E15" s="14" t="s">
        <v>15</v>
      </c>
      <c r="F15" s="13" t="s">
        <v>16</v>
      </c>
      <c r="G15" s="13" t="s">
        <v>17</v>
      </c>
    </row>
    <row r="16" spans="1:13" x14ac:dyDescent="0.25">
      <c r="A16" s="23" t="s">
        <v>33</v>
      </c>
      <c r="B16" s="23" t="s">
        <v>34</v>
      </c>
      <c r="C16" s="24" t="s">
        <v>18</v>
      </c>
      <c r="D16" s="25">
        <v>32.4</v>
      </c>
      <c r="E16" s="20">
        <v>30.9</v>
      </c>
      <c r="F16" s="20">
        <v>33.6</v>
      </c>
      <c r="G16" s="20">
        <f>F16-E16</f>
        <v>2.7000000000000028</v>
      </c>
    </row>
    <row r="17" spans="1:7" x14ac:dyDescent="0.25">
      <c r="A17" s="24"/>
      <c r="B17" s="24"/>
      <c r="C17" s="24" t="s">
        <v>19</v>
      </c>
      <c r="D17" s="25">
        <v>31.1</v>
      </c>
      <c r="E17" s="20">
        <v>27.2</v>
      </c>
      <c r="F17" s="20">
        <v>33.9</v>
      </c>
      <c r="G17" s="20">
        <f>F17-E17</f>
        <v>6.6999999999999993</v>
      </c>
    </row>
    <row r="18" spans="1:7" x14ac:dyDescent="0.25">
      <c r="A18" s="24"/>
      <c r="B18" s="24"/>
      <c r="C18" s="24" t="s">
        <v>20</v>
      </c>
      <c r="D18" s="25">
        <v>25.5</v>
      </c>
      <c r="E18" s="20">
        <v>23.5</v>
      </c>
      <c r="F18" s="20">
        <v>27.2</v>
      </c>
      <c r="G18" s="20">
        <f>F18-E18</f>
        <v>3.6999999999999993</v>
      </c>
    </row>
    <row r="19" spans="1:7" x14ac:dyDescent="0.25">
      <c r="A19" s="24"/>
      <c r="B19" s="24"/>
      <c r="C19" s="24"/>
      <c r="D19" s="24"/>
      <c r="E19" s="24"/>
      <c r="F19" s="24"/>
      <c r="G19" s="26"/>
    </row>
  </sheetData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AP01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ELISA MARIA SANCHEZ MORENO</cp:lastModifiedBy>
  <dcterms:created xsi:type="dcterms:W3CDTF">2017-06-06T17:38:25Z</dcterms:created>
  <dcterms:modified xsi:type="dcterms:W3CDTF">2017-11-11T11:43:58Z</dcterms:modified>
</cp:coreProperties>
</file>