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ISA\GEORGIA\PI\MSP-DSC\errores\"/>
    </mc:Choice>
  </mc:AlternateContent>
  <bookViews>
    <workbookView xWindow="0" yWindow="0" windowWidth="26685" windowHeight="12180"/>
  </bookViews>
  <sheets>
    <sheet name="AP01" sheetId="1" r:id="rId1"/>
  </sheets>
  <calcPr calcId="171027"/>
</workbook>
</file>

<file path=xl/calcChain.xml><?xml version="1.0" encoding="utf-8"?>
<calcChain xmlns="http://schemas.openxmlformats.org/spreadsheetml/2006/main">
  <c r="H11" i="1" l="1"/>
  <c r="D11" i="1" l="1"/>
  <c r="I2" i="1" l="1"/>
  <c r="F11" i="1"/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2" i="1"/>
  <c r="F2" i="1" s="1"/>
  <c r="I3" i="1" l="1"/>
  <c r="I4" i="1"/>
  <c r="I5" i="1"/>
  <c r="I6" i="1"/>
  <c r="I7" i="1"/>
  <c r="I8" i="1"/>
  <c r="I9" i="1"/>
  <c r="J11" i="1" l="1"/>
</calcChain>
</file>

<file path=xl/sharedStrings.xml><?xml version="1.0" encoding="utf-8"?>
<sst xmlns="http://schemas.openxmlformats.org/spreadsheetml/2006/main" count="42" uniqueCount="37">
  <si>
    <t>name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</si>
  <si>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</si>
  <si>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</si>
  <si>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</si>
  <si>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m1</t>
  </si>
  <si>
    <t>Site</t>
  </si>
  <si>
    <t>Spec.</t>
  </si>
  <si>
    <t>Protocol</t>
  </si>
  <si>
    <t>PI (μT)</t>
  </si>
  <si>
    <t>95% CI min</t>
  </si>
  <si>
    <t>95% CI total</t>
  </si>
  <si>
    <t xml:space="preserve">DB*   </t>
  </si>
  <si>
    <t xml:space="preserve">FC*  </t>
  </si>
  <si>
    <t>quality</t>
  </si>
  <si>
    <t>Good</t>
  </si>
  <si>
    <t>Outlier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</si>
  <si>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</si>
  <si>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</si>
  <si>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DSC*  = H</t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</si>
  <si>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</si>
  <si>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95% CI max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</si>
  <si>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</si>
  <si>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>alt i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</si>
  <si>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</si>
  <si>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t>AP03_1</t>
  </si>
  <si>
    <t>AP03_2</t>
  </si>
  <si>
    <t>AP03_3</t>
  </si>
  <si>
    <t>AP03_4</t>
  </si>
  <si>
    <t>AP03_5</t>
  </si>
  <si>
    <t>AP03_6</t>
  </si>
  <si>
    <t>AP03_7</t>
  </si>
  <si>
    <t>AP03_8</t>
  </si>
  <si>
    <t>Bad</t>
  </si>
  <si>
    <t>AP03</t>
  </si>
  <si>
    <t>04A</t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</si>
  <si>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</si>
  <si>
    <r>
      <t>± 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</si>
</sst>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10" xfId="0" applyFont="1" applyBorder="1"/>
    <xf numFmtId="0" fontId="0" fillId="0" borderId="10" xfId="0" applyBorder="1"/>
    <xf numFmtId="164" fontId="16" fillId="0" borderId="0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right"/>
    </xf>
    <xf numFmtId="2" fontId="16" fillId="0" borderId="0" xfId="0" applyNumberFormat="1" applyFont="1"/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2" fontId="14" fillId="0" borderId="0" xfId="0" applyNumberFormat="1" applyFont="1"/>
    <xf numFmtId="2" fontId="14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H18" sqref="H18"/>
    </sheetView>
  </sheetViews>
  <sheetFormatPr baseColWidth="10" defaultRowHeight="15" x14ac:dyDescent="0.25"/>
  <cols>
    <col min="1" max="1" width="7.42578125" customWidth="1"/>
    <col min="2" max="2" width="9" customWidth="1"/>
    <col min="3" max="4" width="8.7109375" customWidth="1"/>
    <col min="5" max="5" width="12.140625" style="4" customWidth="1"/>
    <col min="6" max="6" width="11.7109375" customWidth="1"/>
    <col min="8" max="8" width="12" customWidth="1"/>
    <col min="9" max="9" width="11.85546875" customWidth="1"/>
  </cols>
  <sheetData>
    <row r="1" spans="1:13" ht="18.75" x14ac:dyDescent="0.35">
      <c r="A1" s="1" t="s">
        <v>0</v>
      </c>
      <c r="B1" s="5" t="s">
        <v>2</v>
      </c>
      <c r="C1" s="5" t="s">
        <v>4</v>
      </c>
      <c r="D1" s="5" t="s">
        <v>1</v>
      </c>
      <c r="E1" s="8" t="s">
        <v>22</v>
      </c>
      <c r="F1" s="8" t="s">
        <v>3</v>
      </c>
      <c r="G1" s="5" t="s">
        <v>13</v>
      </c>
      <c r="H1" s="5" t="s">
        <v>16</v>
      </c>
      <c r="I1" s="1" t="s">
        <v>19</v>
      </c>
      <c r="J1" s="2"/>
      <c r="K1" s="2"/>
      <c r="L1" s="2"/>
      <c r="M1" s="2"/>
    </row>
    <row r="2" spans="1:13" x14ac:dyDescent="0.25">
      <c r="A2" t="s">
        <v>24</v>
      </c>
      <c r="B2" s="6">
        <v>10</v>
      </c>
      <c r="C2" s="7">
        <v>0.43209999999999998</v>
      </c>
      <c r="D2" s="7">
        <v>0.36649999999999999</v>
      </c>
      <c r="E2" s="7">
        <f>ABS(C2-D2)/C2</f>
        <v>0.15181670909511685</v>
      </c>
      <c r="F2" s="4">
        <f>E2*100</f>
        <v>15.181670909511686</v>
      </c>
      <c r="G2" s="6" t="s">
        <v>14</v>
      </c>
      <c r="H2" s="12">
        <v>0.54670766544626204</v>
      </c>
      <c r="I2" s="13">
        <f>((B2/D$18)/H2)^2</f>
        <v>0.69126459186800548</v>
      </c>
    </row>
    <row r="3" spans="1:13" x14ac:dyDescent="0.25">
      <c r="A3" t="s">
        <v>25</v>
      </c>
      <c r="B3" s="6">
        <v>20</v>
      </c>
      <c r="C3" s="7">
        <v>0.63790000000000002</v>
      </c>
      <c r="D3" s="7">
        <v>0.54759999999999998</v>
      </c>
      <c r="E3" s="7">
        <f t="shared" ref="E3:E9" si="0">ABS(C3-D3)/C3</f>
        <v>0.14155823796833367</v>
      </c>
      <c r="F3" s="4">
        <f t="shared" ref="F3:F9" si="1">E3*100</f>
        <v>14.155823796833367</v>
      </c>
      <c r="G3" s="6" t="s">
        <v>14</v>
      </c>
      <c r="H3" s="12">
        <v>0.67294537364898499</v>
      </c>
      <c r="I3" s="13">
        <f t="shared" ref="I3:I9" si="2">((B3/D$18)/H3)^2</f>
        <v>1.8249669595379117</v>
      </c>
    </row>
    <row r="4" spans="1:13" x14ac:dyDescent="0.25">
      <c r="A4" t="s">
        <v>26</v>
      </c>
      <c r="B4" s="6">
        <v>30</v>
      </c>
      <c r="C4" s="7">
        <v>0.47010000000000002</v>
      </c>
      <c r="D4" s="7">
        <v>0.39090000000000003</v>
      </c>
      <c r="E4" s="7">
        <f t="shared" si="0"/>
        <v>0.16847479259731971</v>
      </c>
      <c r="F4" s="4">
        <f t="shared" si="1"/>
        <v>16.847479259731969</v>
      </c>
      <c r="G4" s="6" t="s">
        <v>14</v>
      </c>
      <c r="H4" s="12">
        <v>0.96441925073692303</v>
      </c>
      <c r="I4" s="13">
        <f t="shared" si="2"/>
        <v>1.9992421817556991</v>
      </c>
    </row>
    <row r="5" spans="1:13" x14ac:dyDescent="0.25">
      <c r="A5" t="s">
        <v>27</v>
      </c>
      <c r="B5" s="6">
        <v>40</v>
      </c>
      <c r="C5" s="7">
        <v>0.70009999999999994</v>
      </c>
      <c r="D5" s="7">
        <v>0.59560000000000002</v>
      </c>
      <c r="E5" s="7">
        <f t="shared" si="0"/>
        <v>0.14926439080131401</v>
      </c>
      <c r="F5" s="13">
        <f t="shared" si="1"/>
        <v>14.9264390801314</v>
      </c>
      <c r="G5" s="19" t="s">
        <v>14</v>
      </c>
      <c r="H5" s="20">
        <v>1.1066950594020999</v>
      </c>
      <c r="I5" s="13">
        <f t="shared" si="2"/>
        <v>2.6990981575069077</v>
      </c>
    </row>
    <row r="6" spans="1:13" x14ac:dyDescent="0.25">
      <c r="A6" t="s">
        <v>28</v>
      </c>
      <c r="B6" s="6">
        <v>50</v>
      </c>
      <c r="C6" s="7">
        <v>0.61580000000000001</v>
      </c>
      <c r="D6" s="7">
        <v>0.50129999999999997</v>
      </c>
      <c r="E6" s="7">
        <f t="shared" si="0"/>
        <v>0.18593699253004228</v>
      </c>
      <c r="F6" s="4">
        <f t="shared" si="1"/>
        <v>18.593699253004228</v>
      </c>
      <c r="G6" s="6" t="s">
        <v>14</v>
      </c>
      <c r="H6" s="12">
        <v>1.9846980963743499</v>
      </c>
      <c r="I6" s="13">
        <f t="shared" si="2"/>
        <v>1.3113111099757815</v>
      </c>
    </row>
    <row r="7" spans="1:13" x14ac:dyDescent="0.25">
      <c r="A7" t="s">
        <v>29</v>
      </c>
      <c r="B7" s="6">
        <v>60</v>
      </c>
      <c r="C7" s="7">
        <v>0.84019999999999995</v>
      </c>
      <c r="D7" s="7">
        <v>0.35460000000000003</v>
      </c>
      <c r="E7" s="23">
        <f t="shared" si="0"/>
        <v>0.57795762913591997</v>
      </c>
      <c r="F7" s="15">
        <f t="shared" si="1"/>
        <v>57.795762913592</v>
      </c>
      <c r="G7" s="14" t="s">
        <v>32</v>
      </c>
      <c r="H7" s="16">
        <v>6.1171322067841798</v>
      </c>
      <c r="I7" s="15">
        <f t="shared" si="2"/>
        <v>0.19877483677553093</v>
      </c>
    </row>
    <row r="8" spans="1:13" x14ac:dyDescent="0.25">
      <c r="A8" t="s">
        <v>30</v>
      </c>
      <c r="B8" s="6">
        <v>70</v>
      </c>
      <c r="C8" s="7">
        <v>0.74050000000000005</v>
      </c>
      <c r="D8" s="7">
        <v>0.63300000000000001</v>
      </c>
      <c r="E8" s="7">
        <f t="shared" si="0"/>
        <v>0.14517218095881165</v>
      </c>
      <c r="F8" s="4">
        <f t="shared" si="1"/>
        <v>14.517218095881166</v>
      </c>
      <c r="G8" s="6" t="s">
        <v>14</v>
      </c>
      <c r="H8" s="12">
        <v>2.1102371169257701</v>
      </c>
      <c r="I8" s="13">
        <f t="shared" si="2"/>
        <v>2.2734646368262954</v>
      </c>
    </row>
    <row r="9" spans="1:13" x14ac:dyDescent="0.25">
      <c r="A9" t="s">
        <v>31</v>
      </c>
      <c r="B9" s="6">
        <v>80</v>
      </c>
      <c r="C9" s="7">
        <v>0.98580000000000001</v>
      </c>
      <c r="D9" s="7">
        <v>0.82599999999999996</v>
      </c>
      <c r="E9" s="23">
        <f t="shared" si="0"/>
        <v>0.16210184621627111</v>
      </c>
      <c r="F9" s="15">
        <f t="shared" si="1"/>
        <v>16.210184621627111</v>
      </c>
      <c r="G9" s="14" t="s">
        <v>15</v>
      </c>
      <c r="H9" s="16">
        <v>3.7276437440241299</v>
      </c>
      <c r="I9" s="15">
        <f t="shared" si="2"/>
        <v>0.95162493521670011</v>
      </c>
    </row>
    <row r="11" spans="1:13" ht="18" x14ac:dyDescent="0.25">
      <c r="C11" s="3" t="s">
        <v>35</v>
      </c>
      <c r="D11" s="22">
        <f>AVERAGE(E2:E6,E8)</f>
        <v>0.15703721732515638</v>
      </c>
      <c r="E11" s="3" t="s">
        <v>17</v>
      </c>
      <c r="F11" s="17">
        <f>AVERAGE(F2:F6,F8)</f>
        <v>15.703721732515637</v>
      </c>
      <c r="G11" s="18" t="s">
        <v>36</v>
      </c>
      <c r="H11" s="17">
        <f>(SQRT(SUM(I2:I6,I8)^(-1)))*D$18</f>
        <v>6.6945890067747262</v>
      </c>
      <c r="I11" s="18" t="s">
        <v>23</v>
      </c>
      <c r="J11" s="17">
        <f>(H11*100)/D18</f>
        <v>30.429950030794206</v>
      </c>
    </row>
    <row r="12" spans="1:13" ht="18" x14ac:dyDescent="0.35">
      <c r="C12" s="4" t="s">
        <v>21</v>
      </c>
      <c r="F12" s="4"/>
    </row>
    <row r="13" spans="1:13" x14ac:dyDescent="0.25">
      <c r="D13" s="3"/>
    </row>
    <row r="15" spans="1:13" x14ac:dyDescent="0.25">
      <c r="A15" s="9" t="s">
        <v>5</v>
      </c>
      <c r="B15" s="9" t="s">
        <v>6</v>
      </c>
      <c r="C15" s="9" t="s">
        <v>7</v>
      </c>
      <c r="D15" s="10" t="s">
        <v>8</v>
      </c>
      <c r="E15" s="11" t="s">
        <v>9</v>
      </c>
      <c r="F15" s="9" t="s">
        <v>20</v>
      </c>
      <c r="G15" s="9" t="s">
        <v>10</v>
      </c>
    </row>
    <row r="16" spans="1:13" x14ac:dyDescent="0.25">
      <c r="A16" t="s">
        <v>33</v>
      </c>
      <c r="B16" t="s">
        <v>34</v>
      </c>
      <c r="C16" t="s">
        <v>11</v>
      </c>
      <c r="D16" s="21">
        <v>28.6</v>
      </c>
      <c r="E16" s="21">
        <v>27.8</v>
      </c>
      <c r="F16" s="21">
        <v>29.4</v>
      </c>
      <c r="G16" s="21">
        <v>1.5999999999999979</v>
      </c>
    </row>
    <row r="17" spans="3:7" x14ac:dyDescent="0.25">
      <c r="C17" t="s">
        <v>12</v>
      </c>
      <c r="D17" s="21">
        <v>27.7</v>
      </c>
      <c r="E17" s="21">
        <v>26.4</v>
      </c>
      <c r="F17" s="21">
        <v>28.7</v>
      </c>
      <c r="G17" s="21">
        <v>2.3000000000000007</v>
      </c>
    </row>
    <row r="18" spans="3:7" x14ac:dyDescent="0.25">
      <c r="C18" t="s">
        <v>18</v>
      </c>
      <c r="D18" s="21">
        <v>22</v>
      </c>
      <c r="E18" s="21">
        <v>21.2</v>
      </c>
      <c r="F18" s="21">
        <v>23.1</v>
      </c>
      <c r="G18" s="21">
        <v>1.9000000000000021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2017-06-13T10:34:26Z</dcterms:modified>
</cp:coreProperties>
</file>