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LISA\GEORGIA\PI\MSP-DSC\MSP-DSC_AP\errors_AP\"/>
    </mc:Choice>
  </mc:AlternateContent>
  <bookViews>
    <workbookView xWindow="0" yWindow="0" windowWidth="26685" windowHeight="12180"/>
  </bookViews>
  <sheets>
    <sheet name="AP01" sheetId="1" r:id="rId1"/>
  </sheets>
  <calcPr calcId="162913"/>
</workbook>
</file>

<file path=xl/calcChain.xml><?xml version="1.0" encoding="utf-8"?>
<calcChain xmlns="http://schemas.openxmlformats.org/spreadsheetml/2006/main">
  <c r="H11" i="1" l="1"/>
  <c r="I2" i="1"/>
  <c r="F2" i="1" l="1"/>
  <c r="E2" i="1"/>
  <c r="F11" i="1"/>
  <c r="D11" i="1" l="1"/>
  <c r="J11" i="1" l="1"/>
  <c r="F3" i="1"/>
  <c r="F4" i="1"/>
  <c r="F5" i="1"/>
  <c r="F6" i="1"/>
  <c r="F7" i="1"/>
  <c r="F8" i="1"/>
  <c r="F9" i="1"/>
  <c r="E3" i="1"/>
  <c r="E4" i="1"/>
  <c r="E5" i="1"/>
  <c r="E6" i="1"/>
  <c r="E7" i="1"/>
  <c r="E8" i="1"/>
  <c r="E9" i="1"/>
  <c r="I3" i="1" l="1"/>
  <c r="I4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<sst xmlns="http://schemas.openxmlformats.org/spreadsheetml/2006/main" count="42" uniqueCount="36">
  <si>
    <t>name</t>
  </si>
  <si>
    <t xml:space="preserve">      m4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</si>
  <si>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</si>
  <si>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i </t>
    </r>
    <r>
      <rPr>
        <b/>
        <sz val="11"/>
        <color theme="1"/>
        <rFont val="Calibri"/>
        <family val="2"/>
        <scheme val="minor"/>
      </rPr>
      <t>(%)</t>
    </r>
  </si>
  <si>
    <t>m1</t>
  </si>
  <si>
    <t>Site</t>
  </si>
  <si>
    <t>Spec.</t>
  </si>
  <si>
    <t>Protocol</t>
  </si>
  <si>
    <t>PI (μT)</t>
  </si>
  <si>
    <t>95% CI min</t>
  </si>
  <si>
    <t>95% CI total</t>
  </si>
  <si>
    <t>AP01</t>
  </si>
  <si>
    <t>03A/04A</t>
  </si>
  <si>
    <t xml:space="preserve">DB*   </t>
  </si>
  <si>
    <t xml:space="preserve">FC*  </t>
  </si>
  <si>
    <t>AP01_1</t>
  </si>
  <si>
    <t>AP01_2</t>
  </si>
  <si>
    <t>AP01_3</t>
  </si>
  <si>
    <t>AP01_4</t>
  </si>
  <si>
    <t>AP01_5</t>
  </si>
  <si>
    <t>AP01_6</t>
  </si>
  <si>
    <t>AP01_7</t>
  </si>
  <si>
    <t>AP01_8</t>
  </si>
  <si>
    <t>quality</t>
  </si>
  <si>
    <t>Good</t>
  </si>
  <si>
    <t>Outlier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</si>
  <si>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</si>
  <si>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(%)=</t>
    </r>
  </si>
  <si>
    <t>DSC*  = H</t>
  </si>
  <si>
    <r>
      <t>[(H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/H)/ΔQ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</si>
  <si>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95% CI max</t>
  </si>
  <si>
    <r>
      <t>Eliminar ε</t>
    </r>
    <r>
      <rPr>
        <vertAlign val="subscript"/>
        <sz val="11"/>
        <color theme="1"/>
        <rFont val="Calibri"/>
        <family val="2"/>
        <scheme val="minor"/>
      </rPr>
      <t>alt i</t>
    </r>
    <r>
      <rPr>
        <sz val="11"/>
        <color theme="1"/>
        <rFont val="Calibri"/>
        <family val="2"/>
        <scheme val="minor"/>
      </rPr>
      <t xml:space="preserve"> (%) y ΔQ</t>
    </r>
    <r>
      <rPr>
        <vertAlign val="subscript"/>
        <sz val="11"/>
        <color theme="1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>de los puntos no tilizados en la determinación MSP-DSC (quality bad/outliner)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</si>
  <si>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>alt i</t>
    </r>
  </si>
  <si>
    <r>
      <t>ΔH (</t>
    </r>
    <r>
      <rPr>
        <b/>
        <sz val="11"/>
        <color theme="1"/>
        <rFont val="Calibri"/>
        <family val="2"/>
      </rPr>
      <t>µT)</t>
    </r>
    <r>
      <rPr>
        <b/>
        <sz val="11"/>
        <color theme="1"/>
        <rFont val="Calibri"/>
        <family val="2"/>
        <scheme val="minor"/>
      </rPr>
      <t>=</t>
    </r>
  </si>
  <si>
    <r>
      <t>ΔH (</t>
    </r>
    <r>
      <rPr>
        <b/>
        <sz val="11"/>
        <color theme="1"/>
        <rFont val="Calibri"/>
        <family val="2"/>
      </rPr>
      <t>%)</t>
    </r>
    <r>
      <rPr>
        <b/>
        <sz val="11"/>
        <color theme="1"/>
        <rFont val="Calibri"/>
        <family val="2"/>
        <scheme val="minor"/>
      </rPr>
      <t>=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</si>
  <si>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 xml:space="preserve">alt </t>
    </r>
    <r>
      <rPr>
        <b/>
        <sz val="11"/>
        <color theme="1"/>
        <rFont val="Calibri"/>
        <family val="2"/>
        <scheme val="minor"/>
      </rPr>
      <t>(µT)=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</si>
</sst>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10" xfId="0" applyFont="1" applyBorder="1"/>
    <xf numFmtId="0" fontId="0" fillId="0" borderId="10" xfId="0" applyBorder="1"/>
    <xf numFmtId="164" fontId="16" fillId="0" borderId="0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right"/>
    </xf>
    <xf numFmtId="2" fontId="16" fillId="0" borderId="0" xfId="0" applyNumberFormat="1" applyFont="1"/>
    <xf numFmtId="2" fontId="0" fillId="0" borderId="0" xfId="0" applyNumberFormat="1" applyAlignment="1">
      <alignment horizont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2" fontId="14" fillId="0" borderId="0" xfId="0" applyNumberFormat="1" applyFont="1"/>
    <xf numFmtId="2" fontId="14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164" fontId="16" fillId="0" borderId="0" xfId="0" applyNumberFormat="1" applyFont="1" applyAlignment="1">
      <alignment horizontal="right"/>
    </xf>
    <xf numFmtId="165" fontId="0" fillId="0" borderId="0" xfId="0" applyNumberFormat="1"/>
    <xf numFmtId="11" fontId="14" fillId="0" borderId="0" xfId="0" applyNumberFormat="1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H12" sqref="H12"/>
    </sheetView>
  </sheetViews>
  <sheetFormatPr baseColWidth="10" defaultRowHeight="15" x14ac:dyDescent="0.25"/>
  <cols>
    <col min="1" max="1" width="7.42578125" customWidth="1"/>
    <col min="2" max="2" width="9" customWidth="1"/>
    <col min="3" max="4" width="8.7109375" customWidth="1"/>
    <col min="5" max="5" width="12.140625" style="4" customWidth="1"/>
    <col min="6" max="6" width="11.7109375" customWidth="1"/>
    <col min="8" max="8" width="12" customWidth="1"/>
  </cols>
  <sheetData>
    <row r="1" spans="1:13" ht="18.75" x14ac:dyDescent="0.35">
      <c r="A1" s="1" t="s">
        <v>0</v>
      </c>
      <c r="B1" s="5" t="s">
        <v>2</v>
      </c>
      <c r="C1" s="5" t="s">
        <v>4</v>
      </c>
      <c r="D1" s="5" t="s">
        <v>1</v>
      </c>
      <c r="E1" s="8" t="s">
        <v>32</v>
      </c>
      <c r="F1" s="8" t="s">
        <v>3</v>
      </c>
      <c r="G1" s="5" t="s">
        <v>23</v>
      </c>
      <c r="H1" s="5" t="s">
        <v>26</v>
      </c>
      <c r="I1" s="1" t="s">
        <v>29</v>
      </c>
      <c r="J1" s="2"/>
      <c r="K1" s="2"/>
      <c r="L1" s="2"/>
      <c r="M1" s="2"/>
    </row>
    <row r="2" spans="1:13" x14ac:dyDescent="0.25">
      <c r="A2" t="s">
        <v>15</v>
      </c>
      <c r="B2" s="6">
        <v>10</v>
      </c>
      <c r="C2" s="7">
        <v>0.21840000000000001</v>
      </c>
      <c r="D2" s="7">
        <v>0.15379999999999999</v>
      </c>
      <c r="E2" s="7">
        <f>ABS(C2-D2)/C2</f>
        <v>0.29578754578754585</v>
      </c>
      <c r="F2" s="4">
        <f>E2*100</f>
        <v>29.578754578754584</v>
      </c>
      <c r="G2" s="6" t="s">
        <v>24</v>
      </c>
      <c r="H2" s="12">
        <v>0.51266784436255897</v>
      </c>
      <c r="I2" s="13">
        <f>((B2/D$18)/H2)^2</f>
        <v>0.1870573422196804</v>
      </c>
    </row>
    <row r="3" spans="1:13" x14ac:dyDescent="0.25">
      <c r="A3" t="s">
        <v>16</v>
      </c>
      <c r="B3" s="6">
        <v>20</v>
      </c>
      <c r="C3" s="7">
        <v>0.2833</v>
      </c>
      <c r="D3" s="7">
        <v>0.26240000000000002</v>
      </c>
      <c r="E3" s="7">
        <f t="shared" ref="E3:E9" si="0">ABS(C3-D3)/C3</f>
        <v>7.3773385104129813E-2</v>
      </c>
      <c r="F3" s="4">
        <f t="shared" ref="F3:F9" si="1">E3*100</f>
        <v>7.3773385104129812</v>
      </c>
      <c r="G3" s="6" t="s">
        <v>24</v>
      </c>
      <c r="H3" s="12">
        <v>0.14884260795728499</v>
      </c>
      <c r="I3" s="13">
        <f t="shared" ref="I3:I9" si="2">((B3/D$18)/H3)^2</f>
        <v>8.8767168242223686</v>
      </c>
    </row>
    <row r="4" spans="1:13" x14ac:dyDescent="0.25">
      <c r="A4" t="s">
        <v>17</v>
      </c>
      <c r="B4" s="6">
        <v>30</v>
      </c>
      <c r="C4" s="7">
        <v>0.3997</v>
      </c>
      <c r="D4" s="7">
        <v>0.37359999999999999</v>
      </c>
      <c r="E4" s="7">
        <f t="shared" si="0"/>
        <v>6.5298974230673032E-2</v>
      </c>
      <c r="F4" s="4">
        <f t="shared" si="1"/>
        <v>6.529897423067303</v>
      </c>
      <c r="G4" s="6" t="s">
        <v>24</v>
      </c>
      <c r="H4" s="12">
        <v>0.171771481075642</v>
      </c>
      <c r="I4" s="13">
        <f t="shared" si="2"/>
        <v>14.996409985812232</v>
      </c>
    </row>
    <row r="5" spans="1:13" x14ac:dyDescent="0.25">
      <c r="A5" t="s">
        <v>18</v>
      </c>
      <c r="B5" s="6">
        <v>40</v>
      </c>
      <c r="C5" s="7">
        <v>0.32150000000000001</v>
      </c>
      <c r="D5" s="7">
        <v>0.28039999999999998</v>
      </c>
      <c r="E5" s="20">
        <f t="shared" si="0"/>
        <v>0.12783825816485234</v>
      </c>
      <c r="F5" s="15">
        <f t="shared" si="1"/>
        <v>12.783825816485233</v>
      </c>
      <c r="G5" s="14" t="s">
        <v>25</v>
      </c>
      <c r="H5" s="16">
        <v>0.48438968120713199</v>
      </c>
      <c r="I5" s="15">
        <f t="shared" si="2"/>
        <v>3.3525644307301565</v>
      </c>
    </row>
    <row r="6" spans="1:13" x14ac:dyDescent="0.25">
      <c r="A6" t="s">
        <v>19</v>
      </c>
      <c r="B6" s="6">
        <v>50</v>
      </c>
      <c r="C6" s="7">
        <v>0.65700000000000003</v>
      </c>
      <c r="D6" s="7">
        <v>0.54920000000000002</v>
      </c>
      <c r="E6" s="7">
        <f t="shared" si="0"/>
        <v>0.16407914764079148</v>
      </c>
      <c r="F6" s="4">
        <f t="shared" si="1"/>
        <v>16.407914764079148</v>
      </c>
      <c r="G6" s="6" t="s">
        <v>24</v>
      </c>
      <c r="H6" s="12">
        <v>0.66069169292989804</v>
      </c>
      <c r="I6" s="13">
        <f t="shared" si="2"/>
        <v>2.8157184869033776</v>
      </c>
    </row>
    <row r="7" spans="1:13" x14ac:dyDescent="0.25">
      <c r="A7" t="s">
        <v>20</v>
      </c>
      <c r="B7" s="6">
        <v>60</v>
      </c>
      <c r="C7" s="7">
        <v>0.53839999999999999</v>
      </c>
      <c r="D7" s="7">
        <v>0.45529999999999998</v>
      </c>
      <c r="E7" s="7">
        <f t="shared" si="0"/>
        <v>0.15434621099554235</v>
      </c>
      <c r="F7" s="4">
        <f t="shared" si="1"/>
        <v>15.434621099554235</v>
      </c>
      <c r="G7" s="6" t="s">
        <v>24</v>
      </c>
      <c r="H7" s="12">
        <v>0.78974104218394503</v>
      </c>
      <c r="I7" s="13">
        <f t="shared" si="2"/>
        <v>2.8377883402375761</v>
      </c>
    </row>
    <row r="8" spans="1:13" x14ac:dyDescent="0.25">
      <c r="A8" t="s">
        <v>21</v>
      </c>
      <c r="B8" s="6">
        <v>70</v>
      </c>
      <c r="C8" s="7">
        <v>0.47649999999999998</v>
      </c>
      <c r="D8" s="7">
        <v>0.4017</v>
      </c>
      <c r="E8" s="7">
        <f t="shared" si="0"/>
        <v>0.15697796432318989</v>
      </c>
      <c r="F8" s="4">
        <f t="shared" si="1"/>
        <v>15.697796432318988</v>
      </c>
      <c r="G8" s="6" t="s">
        <v>24</v>
      </c>
      <c r="H8" s="12">
        <v>0.96251408787702497</v>
      </c>
      <c r="I8" s="13">
        <f t="shared" si="2"/>
        <v>2.6003320370344993</v>
      </c>
    </row>
    <row r="9" spans="1:13" x14ac:dyDescent="0.25">
      <c r="A9" t="s">
        <v>22</v>
      </c>
      <c r="B9" s="6">
        <v>80</v>
      </c>
      <c r="C9" s="7">
        <v>0.61370000000000002</v>
      </c>
      <c r="D9" s="7">
        <v>0.51780000000000004</v>
      </c>
      <c r="E9" s="7">
        <f t="shared" si="0"/>
        <v>0.15626527619357988</v>
      </c>
      <c r="F9" s="4">
        <f t="shared" si="1"/>
        <v>15.626527619357988</v>
      </c>
      <c r="G9" s="6" t="s">
        <v>24</v>
      </c>
      <c r="H9" s="12">
        <v>1.09688625959268</v>
      </c>
      <c r="I9" s="13">
        <f t="shared" si="2"/>
        <v>2.6151927149844911</v>
      </c>
    </row>
    <row r="11" spans="1:13" ht="18" x14ac:dyDescent="0.25">
      <c r="C11" s="3" t="s">
        <v>35</v>
      </c>
      <c r="D11" s="19">
        <f>AVERAGE(E2:E4,E6:E9)</f>
        <v>0.15236121489649321</v>
      </c>
      <c r="E11" s="3" t="s">
        <v>27</v>
      </c>
      <c r="F11" s="17">
        <f>AVERAGE(F2:F4,F6:F9)</f>
        <v>15.236121489649319</v>
      </c>
      <c r="G11" s="18" t="s">
        <v>33</v>
      </c>
      <c r="H11" s="17">
        <f>(SQRT(SUM(I2:I4,I6:I9)^(-1)))*D$18</f>
        <v>7.6310117914861424</v>
      </c>
      <c r="I11" s="18" t="s">
        <v>34</v>
      </c>
      <c r="J11" s="17">
        <f>(H11*100)/D18</f>
        <v>16.920203528794108</v>
      </c>
    </row>
    <row r="12" spans="1:13" ht="18" x14ac:dyDescent="0.35">
      <c r="C12" s="4" t="s">
        <v>31</v>
      </c>
      <c r="F12" s="4"/>
    </row>
    <row r="13" spans="1:13" x14ac:dyDescent="0.25">
      <c r="D13" s="3"/>
    </row>
    <row r="15" spans="1:13" x14ac:dyDescent="0.25">
      <c r="A15" s="9" t="s">
        <v>5</v>
      </c>
      <c r="B15" s="9" t="s">
        <v>6</v>
      </c>
      <c r="C15" s="9" t="s">
        <v>7</v>
      </c>
      <c r="D15" s="10" t="s">
        <v>8</v>
      </c>
      <c r="E15" s="11" t="s">
        <v>9</v>
      </c>
      <c r="F15" s="9" t="s">
        <v>30</v>
      </c>
      <c r="G15" s="9" t="s">
        <v>10</v>
      </c>
    </row>
    <row r="16" spans="1:13" x14ac:dyDescent="0.25">
      <c r="A16" t="s">
        <v>11</v>
      </c>
      <c r="B16" t="s">
        <v>12</v>
      </c>
      <c r="C16" t="s">
        <v>13</v>
      </c>
      <c r="D16">
        <v>57.4</v>
      </c>
      <c r="E16" s="4">
        <v>56.8</v>
      </c>
      <c r="F16">
        <v>58</v>
      </c>
      <c r="G16">
        <v>1.2000000000000028</v>
      </c>
    </row>
    <row r="17" spans="3:7" x14ac:dyDescent="0.25">
      <c r="C17" t="s">
        <v>14</v>
      </c>
      <c r="D17">
        <v>55.2</v>
      </c>
      <c r="E17" s="4">
        <v>53.2</v>
      </c>
      <c r="F17">
        <v>57</v>
      </c>
      <c r="G17">
        <v>3.7999999999999972</v>
      </c>
    </row>
    <row r="18" spans="3:7" x14ac:dyDescent="0.25">
      <c r="C18" t="s">
        <v>28</v>
      </c>
      <c r="D18">
        <v>45.1</v>
      </c>
      <c r="E18" s="4">
        <v>43.1</v>
      </c>
      <c r="F18">
        <v>47.2</v>
      </c>
      <c r="G18">
        <v>4.1000000000000014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MARIA SANCHEZ MORENO</cp:lastModifiedBy>
  <dcterms:created xsi:type="dcterms:W3CDTF">2017-06-06T17:38:25Z</dcterms:created>
  <dcterms:modified xsi:type="dcterms:W3CDTF">2018-11-01T18:28:44Z</dcterms:modified>
</cp:coreProperties>
</file>