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backupFile="1" hidePivotFieldList="1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abarthel/Documents/work/"/>
    </mc:Choice>
  </mc:AlternateContent>
  <xr:revisionPtr revIDLastSave="0" documentId="13_ncr:1_{D5F9C0C9-3942-FC43-8CD7-9C45987F63A9}" xr6:coauthVersionLast="43" xr6:coauthVersionMax="43" xr10:uidLastSave="{00000000-0000-0000-0000-000000000000}"/>
  <bookViews>
    <workbookView xWindow="920" yWindow="460" windowWidth="35720" windowHeight="18840" activeTab="4" xr2:uid="{00000000-000D-0000-FFFF-FFFF00000000}"/>
  </bookViews>
  <sheets>
    <sheet name="OceanHistBiases" sheetId="12" r:id="rId1"/>
    <sheet name="OceanFutChanges" sheetId="18" r:id="rId2"/>
    <sheet name="WindsHistFut" sheetId="11" r:id="rId3"/>
    <sheet name="AtmHistBiases" sheetId="1" r:id="rId4"/>
    <sheet name="FutChanges-plots" sheetId="34" r:id="rId5"/>
    <sheet name="AppendixPlotRanking" sheetId="3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3" i="34" l="1"/>
  <c r="K123" i="34"/>
  <c r="L123" i="34"/>
  <c r="N123" i="34"/>
  <c r="O123" i="34"/>
  <c r="P123" i="34"/>
  <c r="Q123" i="34"/>
  <c r="R123" i="34"/>
  <c r="S123" i="34"/>
  <c r="T123" i="34"/>
  <c r="U123" i="34"/>
  <c r="I123" i="34" l="1"/>
  <c r="M93" i="34"/>
  <c r="M120" i="34"/>
  <c r="M114" i="34"/>
  <c r="M117" i="34"/>
  <c r="M111" i="34"/>
  <c r="M101" i="34"/>
  <c r="M108" i="34"/>
  <c r="M103" i="34"/>
  <c r="M106" i="34"/>
  <c r="M112" i="34"/>
  <c r="M98" i="34"/>
  <c r="M104" i="34"/>
  <c r="M107" i="34"/>
  <c r="M105" i="34"/>
  <c r="M109" i="34"/>
  <c r="M118" i="34"/>
  <c r="M113" i="34"/>
  <c r="M119" i="34"/>
  <c r="M92" i="34"/>
  <c r="M110" i="34"/>
  <c r="M99" i="34"/>
  <c r="M100" i="34"/>
  <c r="M115" i="34"/>
  <c r="M116" i="34"/>
  <c r="M122" i="34"/>
  <c r="M95" i="34"/>
  <c r="M96" i="34"/>
  <c r="M97" i="34"/>
  <c r="M91" i="34"/>
  <c r="M102" i="34"/>
  <c r="M121" i="34"/>
  <c r="M90" i="34"/>
  <c r="M94" i="34"/>
  <c r="C40" i="34"/>
  <c r="C38" i="34"/>
  <c r="B38" i="34"/>
  <c r="M123" i="34" l="1"/>
  <c r="J3" i="1"/>
  <c r="O128" i="1" l="1"/>
  <c r="N128" i="1"/>
  <c r="M128" i="1"/>
  <c r="L128" i="1"/>
  <c r="K128" i="1"/>
  <c r="J128" i="1"/>
  <c r="O122" i="1"/>
  <c r="N122" i="1"/>
  <c r="M122" i="1"/>
  <c r="L122" i="1"/>
  <c r="K122" i="1"/>
  <c r="J122" i="1"/>
  <c r="O151" i="1"/>
  <c r="N151" i="1"/>
  <c r="M151" i="1"/>
  <c r="L151" i="1"/>
  <c r="K151" i="1"/>
  <c r="J151" i="1"/>
  <c r="O135" i="1"/>
  <c r="N135" i="1"/>
  <c r="M135" i="1"/>
  <c r="L135" i="1"/>
  <c r="K135" i="1"/>
  <c r="J135" i="1"/>
  <c r="O137" i="1"/>
  <c r="N137" i="1"/>
  <c r="M137" i="1"/>
  <c r="L137" i="1"/>
  <c r="K137" i="1"/>
  <c r="J137" i="1"/>
  <c r="O149" i="1"/>
  <c r="N149" i="1"/>
  <c r="M149" i="1"/>
  <c r="L149" i="1"/>
  <c r="K149" i="1"/>
  <c r="J149" i="1"/>
  <c r="O129" i="1"/>
  <c r="N129" i="1"/>
  <c r="M129" i="1"/>
  <c r="L129" i="1"/>
  <c r="K129" i="1"/>
  <c r="J129" i="1"/>
  <c r="O130" i="1"/>
  <c r="N130" i="1"/>
  <c r="M130" i="1"/>
  <c r="L130" i="1"/>
  <c r="K130" i="1"/>
  <c r="J130" i="1"/>
  <c r="O150" i="1"/>
  <c r="N150" i="1"/>
  <c r="M150" i="1"/>
  <c r="L150" i="1"/>
  <c r="K150" i="1"/>
  <c r="J150" i="1"/>
  <c r="O136" i="1"/>
  <c r="N136" i="1"/>
  <c r="M136" i="1"/>
  <c r="L136" i="1"/>
  <c r="K136" i="1"/>
  <c r="J136" i="1"/>
  <c r="O143" i="1"/>
  <c r="N143" i="1"/>
  <c r="M143" i="1"/>
  <c r="L143" i="1"/>
  <c r="K143" i="1"/>
  <c r="J143" i="1"/>
  <c r="O148" i="1"/>
  <c r="N148" i="1"/>
  <c r="M148" i="1"/>
  <c r="L148" i="1"/>
  <c r="K148" i="1"/>
  <c r="J148" i="1"/>
  <c r="O133" i="1"/>
  <c r="N133" i="1"/>
  <c r="M133" i="1"/>
  <c r="L133" i="1"/>
  <c r="K133" i="1"/>
  <c r="J133" i="1"/>
  <c r="O138" i="1"/>
  <c r="N138" i="1"/>
  <c r="M138" i="1"/>
  <c r="L138" i="1"/>
  <c r="K138" i="1"/>
  <c r="J138" i="1"/>
  <c r="O146" i="1"/>
  <c r="N146" i="1"/>
  <c r="M146" i="1"/>
  <c r="L146" i="1"/>
  <c r="K146" i="1"/>
  <c r="J146" i="1"/>
  <c r="O140" i="1"/>
  <c r="N140" i="1"/>
  <c r="M140" i="1"/>
  <c r="L140" i="1"/>
  <c r="K140" i="1"/>
  <c r="J140" i="1"/>
  <c r="O144" i="1"/>
  <c r="N144" i="1"/>
  <c r="M144" i="1"/>
  <c r="L144" i="1"/>
  <c r="K144" i="1"/>
  <c r="J144" i="1"/>
  <c r="O139" i="1"/>
  <c r="N139" i="1"/>
  <c r="M139" i="1"/>
  <c r="L139" i="1"/>
  <c r="K139" i="1"/>
  <c r="J139" i="1"/>
  <c r="O141" i="1"/>
  <c r="N141" i="1"/>
  <c r="M141" i="1"/>
  <c r="L141" i="1"/>
  <c r="K141" i="1"/>
  <c r="J141" i="1"/>
  <c r="O145" i="1"/>
  <c r="N145" i="1"/>
  <c r="M145" i="1"/>
  <c r="K145" i="1"/>
  <c r="J145" i="1"/>
  <c r="O123" i="1"/>
  <c r="N123" i="1"/>
  <c r="M123" i="1"/>
  <c r="L123" i="1"/>
  <c r="K123" i="1"/>
  <c r="J123" i="1"/>
  <c r="O147" i="1"/>
  <c r="N147" i="1"/>
  <c r="M147" i="1"/>
  <c r="L147" i="1"/>
  <c r="K147" i="1"/>
  <c r="J147" i="1"/>
  <c r="O131" i="1"/>
  <c r="N131" i="1"/>
  <c r="M131" i="1"/>
  <c r="L131" i="1"/>
  <c r="K131" i="1"/>
  <c r="J131" i="1"/>
  <c r="O132" i="1"/>
  <c r="N132" i="1"/>
  <c r="M132" i="1"/>
  <c r="L132" i="1"/>
  <c r="K132" i="1"/>
  <c r="J132" i="1"/>
  <c r="O142" i="1"/>
  <c r="N142" i="1"/>
  <c r="M142" i="1"/>
  <c r="L142" i="1"/>
  <c r="K142" i="1"/>
  <c r="J142" i="1"/>
  <c r="O125" i="1"/>
  <c r="N125" i="1"/>
  <c r="M125" i="1"/>
  <c r="L125" i="1"/>
  <c r="K125" i="1"/>
  <c r="J125" i="1"/>
  <c r="O126" i="1"/>
  <c r="N126" i="1"/>
  <c r="M126" i="1"/>
  <c r="L126" i="1"/>
  <c r="K126" i="1"/>
  <c r="J126" i="1"/>
  <c r="O127" i="1"/>
  <c r="N127" i="1"/>
  <c r="M127" i="1"/>
  <c r="L127" i="1"/>
  <c r="K127" i="1"/>
  <c r="J127" i="1"/>
  <c r="O120" i="1"/>
  <c r="N120" i="1"/>
  <c r="M120" i="1"/>
  <c r="L120" i="1"/>
  <c r="K120" i="1"/>
  <c r="J120" i="1"/>
  <c r="O152" i="1"/>
  <c r="N152" i="1"/>
  <c r="M152" i="1"/>
  <c r="L152" i="1"/>
  <c r="K152" i="1"/>
  <c r="J152" i="1"/>
  <c r="O134" i="1"/>
  <c r="N134" i="1"/>
  <c r="M134" i="1"/>
  <c r="L134" i="1"/>
  <c r="K134" i="1"/>
  <c r="J134" i="1"/>
  <c r="O124" i="1"/>
  <c r="N124" i="1"/>
  <c r="M124" i="1"/>
  <c r="L124" i="1"/>
  <c r="K124" i="1"/>
  <c r="J124" i="1"/>
  <c r="O121" i="1"/>
  <c r="N121" i="1"/>
  <c r="M121" i="1"/>
  <c r="L121" i="1"/>
  <c r="K121" i="1"/>
  <c r="J121" i="1"/>
  <c r="F36" i="33"/>
  <c r="C36" i="33" l="1"/>
  <c r="C37" i="33" s="1"/>
  <c r="D36" i="33"/>
  <c r="D37" i="33" s="1"/>
  <c r="E36" i="33"/>
  <c r="E37" i="33" s="1"/>
  <c r="T36" i="1"/>
  <c r="V37" i="12"/>
  <c r="B36" i="33"/>
  <c r="B37" i="18"/>
  <c r="I3" i="18"/>
  <c r="I4" i="18"/>
  <c r="I37" i="18" s="1"/>
  <c r="I5" i="18"/>
  <c r="I6" i="18"/>
  <c r="I7" i="18"/>
  <c r="I8" i="18"/>
  <c r="I9" i="18"/>
  <c r="I10" i="18"/>
  <c r="I11" i="18"/>
  <c r="I12" i="18"/>
  <c r="I13" i="18"/>
  <c r="I14" i="18"/>
  <c r="I15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J3" i="18"/>
  <c r="J4" i="18"/>
  <c r="J5" i="18"/>
  <c r="J38" i="18" s="1"/>
  <c r="J6" i="18"/>
  <c r="J7" i="18"/>
  <c r="J8" i="18"/>
  <c r="J9" i="18"/>
  <c r="J10" i="18"/>
  <c r="J11" i="18"/>
  <c r="J12" i="18"/>
  <c r="J13" i="18"/>
  <c r="J14" i="18"/>
  <c r="J15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K3" i="18"/>
  <c r="K4" i="18"/>
  <c r="K5" i="18"/>
  <c r="K6" i="18"/>
  <c r="K7" i="18"/>
  <c r="K8" i="18"/>
  <c r="K38" i="18" s="1"/>
  <c r="K9" i="18"/>
  <c r="K10" i="18"/>
  <c r="K11" i="18"/>
  <c r="K12" i="18"/>
  <c r="K13" i="18"/>
  <c r="K14" i="18"/>
  <c r="K15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L3" i="18"/>
  <c r="L4" i="18"/>
  <c r="L5" i="18"/>
  <c r="L6" i="18"/>
  <c r="L7" i="18"/>
  <c r="L8" i="18"/>
  <c r="L9" i="18"/>
  <c r="L10" i="18"/>
  <c r="L37" i="18" s="1"/>
  <c r="S26" i="18" s="1"/>
  <c r="L11" i="18"/>
  <c r="L12" i="18"/>
  <c r="L13" i="18"/>
  <c r="L14" i="18"/>
  <c r="L15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M3" i="18"/>
  <c r="M4" i="18"/>
  <c r="M5" i="18"/>
  <c r="M6" i="18"/>
  <c r="M7" i="18"/>
  <c r="M8" i="18"/>
  <c r="M9" i="18"/>
  <c r="M10" i="18"/>
  <c r="M11" i="18"/>
  <c r="M12" i="18"/>
  <c r="M13" i="18"/>
  <c r="M14" i="18"/>
  <c r="M15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5" i="18"/>
  <c r="N3" i="18"/>
  <c r="N4" i="18"/>
  <c r="N5" i="18"/>
  <c r="N6" i="18"/>
  <c r="N37" i="18" s="1"/>
  <c r="N7" i="18"/>
  <c r="N8" i="18"/>
  <c r="N9" i="18"/>
  <c r="N10" i="18"/>
  <c r="N11" i="18"/>
  <c r="N12" i="18"/>
  <c r="N13" i="18"/>
  <c r="N14" i="18"/>
  <c r="N15" i="18"/>
  <c r="N17" i="18"/>
  <c r="N18" i="18"/>
  <c r="N19" i="18"/>
  <c r="N20" i="18"/>
  <c r="N21" i="18"/>
  <c r="N22" i="18"/>
  <c r="N23" i="18"/>
  <c r="N24" i="18"/>
  <c r="N25" i="18"/>
  <c r="N26" i="18"/>
  <c r="N27" i="18"/>
  <c r="N28" i="18"/>
  <c r="N29" i="18"/>
  <c r="N30" i="18"/>
  <c r="N31" i="18"/>
  <c r="N32" i="18"/>
  <c r="N33" i="18"/>
  <c r="N34" i="18"/>
  <c r="N35" i="18"/>
  <c r="G38" i="18"/>
  <c r="F38" i="18"/>
  <c r="E38" i="18"/>
  <c r="D38" i="18"/>
  <c r="C38" i="18"/>
  <c r="B38" i="18"/>
  <c r="G37" i="18"/>
  <c r="F37" i="18"/>
  <c r="E37" i="18"/>
  <c r="D37" i="18"/>
  <c r="C37" i="18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J28" i="12"/>
  <c r="K28" i="12"/>
  <c r="L28" i="12"/>
  <c r="J3" i="12"/>
  <c r="J4" i="12"/>
  <c r="J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9" i="12"/>
  <c r="J30" i="12"/>
  <c r="J31" i="12"/>
  <c r="J32" i="12"/>
  <c r="J33" i="12"/>
  <c r="J34" i="12"/>
  <c r="J35" i="12"/>
  <c r="K3" i="12"/>
  <c r="K4" i="12"/>
  <c r="K5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9" i="12"/>
  <c r="K30" i="12"/>
  <c r="K31" i="12"/>
  <c r="K32" i="12"/>
  <c r="K33" i="12"/>
  <c r="K34" i="12"/>
  <c r="K35" i="12"/>
  <c r="L3" i="12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9" i="12"/>
  <c r="L30" i="12"/>
  <c r="L31" i="12"/>
  <c r="L32" i="12"/>
  <c r="L33" i="12"/>
  <c r="L34" i="12"/>
  <c r="L35" i="12"/>
  <c r="M3" i="12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N3" i="12"/>
  <c r="N4" i="12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G38" i="12"/>
  <c r="F38" i="12"/>
  <c r="E38" i="12"/>
  <c r="D38" i="12"/>
  <c r="C38" i="12"/>
  <c r="B38" i="12"/>
  <c r="G37" i="12"/>
  <c r="F37" i="12"/>
  <c r="E37" i="12"/>
  <c r="D37" i="12"/>
  <c r="C37" i="12"/>
  <c r="B37" i="12"/>
  <c r="E37" i="1"/>
  <c r="E38" i="1"/>
  <c r="M26" i="1" s="1"/>
  <c r="D37" i="1"/>
  <c r="D38" i="1"/>
  <c r="L9" i="1" s="1"/>
  <c r="F37" i="1"/>
  <c r="F38" i="1"/>
  <c r="N24" i="1" s="1"/>
  <c r="B37" i="1"/>
  <c r="B38" i="1"/>
  <c r="C37" i="1"/>
  <c r="K13" i="1" s="1"/>
  <c r="C38" i="1"/>
  <c r="K6" i="1" s="1"/>
  <c r="I41" i="11"/>
  <c r="U22" i="11" s="1"/>
  <c r="I42" i="11"/>
  <c r="U28" i="11" s="1"/>
  <c r="U38" i="11"/>
  <c r="D41" i="11"/>
  <c r="T30" i="11" s="1"/>
  <c r="D42" i="11"/>
  <c r="T16" i="11" s="1"/>
  <c r="I44" i="11"/>
  <c r="I43" i="11"/>
  <c r="D44" i="11"/>
  <c r="D43" i="11"/>
  <c r="F7" i="11"/>
  <c r="O7" i="11" s="1"/>
  <c r="F8" i="11"/>
  <c r="O8" i="11"/>
  <c r="F9" i="11"/>
  <c r="O9" i="11"/>
  <c r="F10" i="11"/>
  <c r="O10" i="11" s="1"/>
  <c r="F11" i="11"/>
  <c r="O11" i="11"/>
  <c r="F12" i="11"/>
  <c r="O12" i="11" s="1"/>
  <c r="F13" i="11"/>
  <c r="O13" i="11" s="1"/>
  <c r="F14" i="11"/>
  <c r="O14" i="11"/>
  <c r="F16" i="11"/>
  <c r="O16" i="11"/>
  <c r="F17" i="11"/>
  <c r="O17" i="11" s="1"/>
  <c r="F18" i="11"/>
  <c r="O18" i="11"/>
  <c r="F19" i="11"/>
  <c r="O19" i="11" s="1"/>
  <c r="F20" i="11"/>
  <c r="O20" i="11" s="1"/>
  <c r="F21" i="11"/>
  <c r="O21" i="11"/>
  <c r="F22" i="11"/>
  <c r="O22" i="11"/>
  <c r="F23" i="11"/>
  <c r="O23" i="11" s="1"/>
  <c r="F24" i="11"/>
  <c r="O24" i="11"/>
  <c r="F25" i="11"/>
  <c r="O25" i="11" s="1"/>
  <c r="F26" i="11"/>
  <c r="O26" i="11" s="1"/>
  <c r="F27" i="11"/>
  <c r="O27" i="11"/>
  <c r="F28" i="11"/>
  <c r="O28" i="11"/>
  <c r="F29" i="11"/>
  <c r="O29" i="11" s="1"/>
  <c r="F30" i="11"/>
  <c r="O30" i="11"/>
  <c r="F31" i="11"/>
  <c r="O31" i="11" s="1"/>
  <c r="F33" i="11"/>
  <c r="O33" i="11" s="1"/>
  <c r="F34" i="11"/>
  <c r="O34" i="11"/>
  <c r="F35" i="11"/>
  <c r="O35" i="11"/>
  <c r="F36" i="11"/>
  <c r="O36" i="11" s="1"/>
  <c r="F37" i="11"/>
  <c r="O37" i="11"/>
  <c r="F38" i="11"/>
  <c r="O38" i="11" s="1"/>
  <c r="F39" i="11"/>
  <c r="O39" i="11" s="1"/>
  <c r="K7" i="11"/>
  <c r="P7" i="11"/>
  <c r="K8" i="11"/>
  <c r="P8" i="11"/>
  <c r="K9" i="11"/>
  <c r="P9" i="11" s="1"/>
  <c r="K10" i="11"/>
  <c r="P10" i="11"/>
  <c r="K11" i="11"/>
  <c r="P11" i="11" s="1"/>
  <c r="K12" i="11"/>
  <c r="P12" i="11" s="1"/>
  <c r="K13" i="11"/>
  <c r="P13" i="11"/>
  <c r="K14" i="11"/>
  <c r="P14" i="11"/>
  <c r="K16" i="11"/>
  <c r="P16" i="11" s="1"/>
  <c r="K17" i="11"/>
  <c r="P17" i="11"/>
  <c r="K18" i="11"/>
  <c r="P18" i="11" s="1"/>
  <c r="K19" i="11"/>
  <c r="P19" i="11" s="1"/>
  <c r="K20" i="11"/>
  <c r="P20" i="11"/>
  <c r="K21" i="11"/>
  <c r="P21" i="11"/>
  <c r="K22" i="11"/>
  <c r="P22" i="11" s="1"/>
  <c r="K23" i="11"/>
  <c r="P23" i="11"/>
  <c r="K24" i="11"/>
  <c r="P24" i="11" s="1"/>
  <c r="K25" i="11"/>
  <c r="P25" i="11" s="1"/>
  <c r="K26" i="11"/>
  <c r="P26" i="11"/>
  <c r="K27" i="11"/>
  <c r="P27" i="11"/>
  <c r="K28" i="11"/>
  <c r="P28" i="11" s="1"/>
  <c r="K29" i="11"/>
  <c r="P29" i="11"/>
  <c r="K30" i="11"/>
  <c r="P30" i="11" s="1"/>
  <c r="K31" i="11"/>
  <c r="P31" i="11" s="1"/>
  <c r="K33" i="11"/>
  <c r="P33" i="11"/>
  <c r="K34" i="11"/>
  <c r="P34" i="11"/>
  <c r="K35" i="11"/>
  <c r="P35" i="11" s="1"/>
  <c r="K36" i="11"/>
  <c r="P36" i="11"/>
  <c r="K37" i="11"/>
  <c r="P37" i="11" s="1"/>
  <c r="K38" i="11"/>
  <c r="P38" i="11" s="1"/>
  <c r="K39" i="11"/>
  <c r="P39" i="11"/>
  <c r="C7" i="11"/>
  <c r="H39" i="11"/>
  <c r="C39" i="11"/>
  <c r="H38" i="11"/>
  <c r="C38" i="11"/>
  <c r="H37" i="11"/>
  <c r="C37" i="11"/>
  <c r="H36" i="11"/>
  <c r="C36" i="11"/>
  <c r="H35" i="11"/>
  <c r="C35" i="11"/>
  <c r="H34" i="11"/>
  <c r="C34" i="11"/>
  <c r="H33" i="11"/>
  <c r="C33" i="11"/>
  <c r="H31" i="11"/>
  <c r="C31" i="11"/>
  <c r="H30" i="11"/>
  <c r="C30" i="11"/>
  <c r="H29" i="11"/>
  <c r="C29" i="11"/>
  <c r="H28" i="11"/>
  <c r="C28" i="11"/>
  <c r="H27" i="11"/>
  <c r="C27" i="11"/>
  <c r="H26" i="11"/>
  <c r="C26" i="11"/>
  <c r="H25" i="11"/>
  <c r="C25" i="11"/>
  <c r="H24" i="11"/>
  <c r="C24" i="11"/>
  <c r="H23" i="11"/>
  <c r="C23" i="11"/>
  <c r="H22" i="11"/>
  <c r="C22" i="11"/>
  <c r="H21" i="11"/>
  <c r="C21" i="11"/>
  <c r="H20" i="11"/>
  <c r="C20" i="11"/>
  <c r="H19" i="11"/>
  <c r="C19" i="11"/>
  <c r="H18" i="11"/>
  <c r="C18" i="11"/>
  <c r="H17" i="11"/>
  <c r="C17" i="11"/>
  <c r="H16" i="11"/>
  <c r="C16" i="11"/>
  <c r="H14" i="11"/>
  <c r="C14" i="11"/>
  <c r="H13" i="11"/>
  <c r="C13" i="11"/>
  <c r="H12" i="11"/>
  <c r="C12" i="11"/>
  <c r="H11" i="11"/>
  <c r="C11" i="11"/>
  <c r="H10" i="11"/>
  <c r="C10" i="11"/>
  <c r="H9" i="11"/>
  <c r="C9" i="11"/>
  <c r="H8" i="11"/>
  <c r="C8" i="11"/>
  <c r="H7" i="11"/>
  <c r="K8" i="1"/>
  <c r="K11" i="1"/>
  <c r="K23" i="1"/>
  <c r="K25" i="1"/>
  <c r="K27" i="1"/>
  <c r="K33" i="1"/>
  <c r="K35" i="1"/>
  <c r="G37" i="1"/>
  <c r="G38" i="1"/>
  <c r="T10" i="11"/>
  <c r="U11" i="11"/>
  <c r="U17" i="11"/>
  <c r="U39" i="11"/>
  <c r="U36" i="11"/>
  <c r="U33" i="11"/>
  <c r="L13" i="1"/>
  <c r="M37" i="18"/>
  <c r="L15" i="1"/>
  <c r="O32" i="1"/>
  <c r="T19" i="11"/>
  <c r="L14" i="1"/>
  <c r="L28" i="1"/>
  <c r="L32" i="1"/>
  <c r="L8" i="1"/>
  <c r="L6" i="1"/>
  <c r="M38" i="18"/>
  <c r="T22" i="18" s="1"/>
  <c r="U31" i="11"/>
  <c r="L5" i="1"/>
  <c r="M16" i="1"/>
  <c r="L27" i="1"/>
  <c r="T17" i="18"/>
  <c r="O27" i="1"/>
  <c r="U25" i="11"/>
  <c r="N38" i="18"/>
  <c r="L25" i="1"/>
  <c r="O21" i="1"/>
  <c r="O9" i="1"/>
  <c r="O17" i="1"/>
  <c r="L22" i="1"/>
  <c r="M38" i="12"/>
  <c r="I38" i="12"/>
  <c r="J8" i="1"/>
  <c r="Q8" i="1" s="1"/>
  <c r="O12" i="1"/>
  <c r="J27" i="1"/>
  <c r="Q27" i="1" s="1"/>
  <c r="L35" i="1"/>
  <c r="L23" i="1"/>
  <c r="L7" i="1"/>
  <c r="O34" i="1"/>
  <c r="O3" i="1"/>
  <c r="O14" i="1"/>
  <c r="J15" i="1"/>
  <c r="L33" i="1"/>
  <c r="L21" i="1"/>
  <c r="M28" i="1"/>
  <c r="L3" i="1"/>
  <c r="O16" i="1"/>
  <c r="M32" i="1"/>
  <c r="J30" i="1"/>
  <c r="L31" i="1"/>
  <c r="L19" i="1"/>
  <c r="M17" i="1"/>
  <c r="O28" i="1"/>
  <c r="J34" i="1"/>
  <c r="L30" i="1"/>
  <c r="O30" i="1"/>
  <c r="L29" i="1"/>
  <c r="L18" i="1"/>
  <c r="K3" i="1"/>
  <c r="O8" i="1"/>
  <c r="O10" i="1"/>
  <c r="I37" i="12"/>
  <c r="P24" i="12" s="1"/>
  <c r="J37" i="12"/>
  <c r="L38" i="12"/>
  <c r="K38" i="12"/>
  <c r="L37" i="12"/>
  <c r="S32" i="12" s="1"/>
  <c r="J10" i="1"/>
  <c r="T37" i="11"/>
  <c r="M4" i="1"/>
  <c r="T20" i="11"/>
  <c r="M3" i="1"/>
  <c r="M5" i="1"/>
  <c r="M12" i="1"/>
  <c r="M37" i="1" s="1"/>
  <c r="M22" i="1"/>
  <c r="M18" i="1"/>
  <c r="M27" i="1"/>
  <c r="M23" i="1"/>
  <c r="M33" i="1"/>
  <c r="M6" i="1"/>
  <c r="M13" i="1"/>
  <c r="M7" i="1"/>
  <c r="M14" i="1"/>
  <c r="M19" i="1"/>
  <c r="M29" i="1"/>
  <c r="M24" i="1"/>
  <c r="M34" i="1"/>
  <c r="M8" i="1"/>
  <c r="M15" i="1"/>
  <c r="M20" i="1"/>
  <c r="M30" i="1"/>
  <c r="M11" i="1"/>
  <c r="M25" i="1"/>
  <c r="M35" i="1"/>
  <c r="K37" i="12"/>
  <c r="T21" i="11"/>
  <c r="T39" i="11"/>
  <c r="T14" i="11"/>
  <c r="T22" i="11"/>
  <c r="T18" i="11"/>
  <c r="T24" i="11"/>
  <c r="T27" i="11"/>
  <c r="T7" i="11"/>
  <c r="T25" i="11"/>
  <c r="T8" i="11"/>
  <c r="T26" i="11"/>
  <c r="T9" i="11"/>
  <c r="T29" i="11"/>
  <c r="T11" i="11"/>
  <c r="T31" i="11"/>
  <c r="T12" i="11"/>
  <c r="T33" i="11"/>
  <c r="T23" i="11"/>
  <c r="T13" i="11"/>
  <c r="T34" i="11"/>
  <c r="T17" i="11"/>
  <c r="T35" i="11"/>
  <c r="T28" i="11"/>
  <c r="N38" i="12"/>
  <c r="T36" i="11"/>
  <c r="M10" i="1"/>
  <c r="Q3" i="1"/>
  <c r="J14" i="1"/>
  <c r="J9" i="1"/>
  <c r="J16" i="1"/>
  <c r="J22" i="1"/>
  <c r="J28" i="1"/>
  <c r="J35" i="1"/>
  <c r="Q35" i="1"/>
  <c r="J4" i="1"/>
  <c r="J17" i="1"/>
  <c r="J23" i="1"/>
  <c r="Q23" i="1" s="1"/>
  <c r="J29" i="1"/>
  <c r="J5" i="1"/>
  <c r="J11" i="1"/>
  <c r="Q11" i="1" s="1"/>
  <c r="J18" i="1"/>
  <c r="J24" i="1"/>
  <c r="J31" i="1"/>
  <c r="J6" i="1"/>
  <c r="J12" i="1"/>
  <c r="J19" i="1"/>
  <c r="J25" i="1"/>
  <c r="Q25" i="1"/>
  <c r="J32" i="1"/>
  <c r="J7" i="1"/>
  <c r="J13" i="1"/>
  <c r="J20" i="1"/>
  <c r="J26" i="1"/>
  <c r="J33" i="1"/>
  <c r="Q33" i="1" s="1"/>
  <c r="K37" i="18"/>
  <c r="M9" i="1"/>
  <c r="J37" i="18"/>
  <c r="I38" i="18"/>
  <c r="M21" i="1"/>
  <c r="L38" i="18"/>
  <c r="M31" i="1"/>
  <c r="M37" i="12"/>
  <c r="T16" i="12" s="1"/>
  <c r="U34" i="11"/>
  <c r="U24" i="11"/>
  <c r="U19" i="11"/>
  <c r="U12" i="11"/>
  <c r="L11" i="1"/>
  <c r="O5" i="1"/>
  <c r="O22" i="1"/>
  <c r="O4" i="1"/>
  <c r="O15" i="1"/>
  <c r="L34" i="1"/>
  <c r="L24" i="1"/>
  <c r="U8" i="11"/>
  <c r="O18" i="1"/>
  <c r="O6" i="1"/>
  <c r="O7" i="1"/>
  <c r="O13" i="1"/>
  <c r="O11" i="1"/>
  <c r="U20" i="11"/>
  <c r="O31" i="1"/>
  <c r="O19" i="1"/>
  <c r="O20" i="1"/>
  <c r="O33" i="1"/>
  <c r="O26" i="1"/>
  <c r="U37" i="11"/>
  <c r="U27" i="11"/>
  <c r="U16" i="11"/>
  <c r="U9" i="11"/>
  <c r="O23" i="1"/>
  <c r="O35" i="1"/>
  <c r="O24" i="1"/>
  <c r="O29" i="1"/>
  <c r="U30" i="11"/>
  <c r="U21" i="11"/>
  <c r="U35" i="11"/>
  <c r="L26" i="1"/>
  <c r="L17" i="1"/>
  <c r="L10" i="1"/>
  <c r="T6" i="18"/>
  <c r="R8" i="12"/>
  <c r="T10" i="18"/>
  <c r="T31" i="18"/>
  <c r="T21" i="18"/>
  <c r="T13" i="18"/>
  <c r="T27" i="18"/>
  <c r="S23" i="12"/>
  <c r="P34" i="12"/>
  <c r="T29" i="18"/>
  <c r="T5" i="18"/>
  <c r="T3" i="18"/>
  <c r="T18" i="18"/>
  <c r="T20" i="18"/>
  <c r="T11" i="18"/>
  <c r="T25" i="18"/>
  <c r="T9" i="18"/>
  <c r="T34" i="18"/>
  <c r="T8" i="18"/>
  <c r="P3" i="12"/>
  <c r="T23" i="18"/>
  <c r="T14" i="18"/>
  <c r="T33" i="18"/>
  <c r="T19" i="18"/>
  <c r="U33" i="18"/>
  <c r="T26" i="18"/>
  <c r="T15" i="18"/>
  <c r="P17" i="12"/>
  <c r="U18" i="18"/>
  <c r="P20" i="12"/>
  <c r="P27" i="12"/>
  <c r="P12" i="12"/>
  <c r="P21" i="12"/>
  <c r="R33" i="12"/>
  <c r="S11" i="12"/>
  <c r="P14" i="12"/>
  <c r="T3" i="12"/>
  <c r="T11" i="12"/>
  <c r="T21" i="12"/>
  <c r="T4" i="12"/>
  <c r="T8" i="12"/>
  <c r="T30" i="12"/>
  <c r="T7" i="12"/>
  <c r="T17" i="12"/>
  <c r="T27" i="12"/>
  <c r="T24" i="12"/>
  <c r="T34" i="12"/>
  <c r="R33" i="18"/>
  <c r="R7" i="18"/>
  <c r="R29" i="18"/>
  <c r="R5" i="18"/>
  <c r="R21" i="18"/>
  <c r="R26" i="18"/>
  <c r="R35" i="18"/>
  <c r="R15" i="18"/>
  <c r="R14" i="18"/>
  <c r="R10" i="18"/>
  <c r="R30" i="18"/>
  <c r="R8" i="18"/>
  <c r="R34" i="18"/>
  <c r="R25" i="18"/>
  <c r="R17" i="18"/>
  <c r="R22" i="18"/>
  <c r="R31" i="18"/>
  <c r="R4" i="18"/>
  <c r="R24" i="18"/>
  <c r="R13" i="18"/>
  <c r="R12" i="18"/>
  <c r="R27" i="18"/>
  <c r="R11" i="18"/>
  <c r="R18" i="18"/>
  <c r="R19" i="18"/>
  <c r="R28" i="18"/>
  <c r="P33" i="18"/>
  <c r="P19" i="18"/>
  <c r="P25" i="18"/>
  <c r="P15" i="18"/>
  <c r="P34" i="18"/>
  <c r="P29" i="18"/>
  <c r="P28" i="18"/>
  <c r="P6" i="18"/>
  <c r="P35" i="18"/>
  <c r="P5" i="18"/>
  <c r="P31" i="18"/>
  <c r="P18" i="18"/>
  <c r="P22" i="18"/>
  <c r="P21" i="18"/>
  <c r="P30" i="18"/>
  <c r="P17" i="18"/>
  <c r="P3" i="18"/>
  <c r="P8" i="18"/>
  <c r="P7" i="18"/>
  <c r="P4" i="18"/>
  <c r="P32" i="18"/>
  <c r="P38" i="18" s="1"/>
  <c r="P11" i="18"/>
  <c r="P14" i="18"/>
  <c r="P12" i="18"/>
  <c r="P13" i="18"/>
  <c r="P27" i="18"/>
  <c r="P23" i="18"/>
  <c r="P26" i="18"/>
  <c r="P20" i="18"/>
  <c r="P9" i="18"/>
  <c r="P10" i="18"/>
  <c r="P24" i="18"/>
  <c r="R20" i="12"/>
  <c r="S29" i="12"/>
  <c r="S22" i="12"/>
  <c r="S35" i="12"/>
  <c r="S4" i="12"/>
  <c r="S20" i="12"/>
  <c r="S25" i="12"/>
  <c r="S33" i="12"/>
  <c r="S31" i="12"/>
  <c r="S24" i="12"/>
  <c r="S7" i="18"/>
  <c r="S21" i="18"/>
  <c r="S34" i="18"/>
  <c r="S8" i="18"/>
  <c r="S22" i="18"/>
  <c r="S35" i="18"/>
  <c r="S13" i="18"/>
  <c r="S9" i="18"/>
  <c r="S23" i="18"/>
  <c r="S10" i="18"/>
  <c r="S24" i="18"/>
  <c r="S11" i="18"/>
  <c r="S25" i="18"/>
  <c r="S12" i="18"/>
  <c r="S27" i="18"/>
  <c r="S14" i="18"/>
  <c r="S28" i="18"/>
  <c r="S17" i="18"/>
  <c r="S30" i="18"/>
  <c r="S4" i="18"/>
  <c r="S18" i="18"/>
  <c r="S31" i="18"/>
  <c r="S5" i="18"/>
  <c r="S19" i="18"/>
  <c r="S32" i="18"/>
  <c r="S6" i="18"/>
  <c r="S15" i="18"/>
  <c r="S20" i="18"/>
  <c r="S29" i="18"/>
  <c r="S33" i="18"/>
  <c r="S3" i="18"/>
  <c r="Q26" i="18"/>
  <c r="Q12" i="18"/>
  <c r="Q28" i="18"/>
  <c r="Q24" i="18"/>
  <c r="Q4" i="18"/>
  <c r="Q25" i="18"/>
  <c r="Q35" i="18"/>
  <c r="Q33" i="18"/>
  <c r="Q13" i="18"/>
  <c r="Q6" i="18"/>
  <c r="Q34" i="18"/>
  <c r="Q11" i="18"/>
  <c r="Q5" i="18"/>
  <c r="Q27" i="18"/>
  <c r="Q19" i="18"/>
  <c r="Q32" i="18"/>
  <c r="Q29" i="18"/>
  <c r="Q10" i="18"/>
  <c r="Q21" i="18"/>
  <c r="Q9" i="18"/>
  <c r="Q8" i="18"/>
  <c r="Q37" i="18" s="1"/>
  <c r="Q22" i="18"/>
  <c r="Q23" i="18"/>
  <c r="Q15" i="18"/>
  <c r="Q18" i="18"/>
  <c r="Q17" i="18"/>
  <c r="Q30" i="18"/>
  <c r="Q31" i="18"/>
  <c r="Q7" i="18"/>
  <c r="Q20" i="18"/>
  <c r="Q14" i="18"/>
  <c r="Q3" i="18"/>
  <c r="R29" i="12"/>
  <c r="R14" i="12"/>
  <c r="R26" i="12"/>
  <c r="R7" i="12"/>
  <c r="R13" i="12"/>
  <c r="R30" i="12"/>
  <c r="R12" i="12"/>
  <c r="R24" i="12"/>
  <c r="R21" i="12"/>
  <c r="R25" i="12"/>
  <c r="R35" i="12"/>
  <c r="R11" i="12"/>
  <c r="R32" i="12"/>
  <c r="R9" i="12"/>
  <c r="R19" i="12"/>
  <c r="R27" i="12"/>
  <c r="R22" i="12"/>
  <c r="R15" i="12"/>
  <c r="R28" i="12"/>
  <c r="R10" i="12"/>
  <c r="R6" i="12"/>
  <c r="R4" i="12"/>
  <c r="R16" i="12"/>
  <c r="R17" i="12"/>
  <c r="R18" i="12"/>
  <c r="R3" i="12"/>
  <c r="R5" i="12"/>
  <c r="R31" i="12"/>
  <c r="R23" i="12"/>
  <c r="W33" i="18"/>
  <c r="W18" i="18"/>
  <c r="S7" i="12" l="1"/>
  <c r="S16" i="12"/>
  <c r="S37" i="12" s="1"/>
  <c r="S30" i="12"/>
  <c r="T15" i="12"/>
  <c r="T31" i="12"/>
  <c r="T6" i="12"/>
  <c r="P4" i="12"/>
  <c r="P19" i="12"/>
  <c r="P31" i="12"/>
  <c r="S9" i="12"/>
  <c r="S15" i="12"/>
  <c r="S18" i="12"/>
  <c r="T29" i="12"/>
  <c r="T32" i="12"/>
  <c r="T35" i="12"/>
  <c r="P18" i="12"/>
  <c r="P29" i="12"/>
  <c r="P26" i="12"/>
  <c r="P8" i="12"/>
  <c r="S19" i="12"/>
  <c r="S26" i="12"/>
  <c r="S6" i="12"/>
  <c r="T28" i="12"/>
  <c r="T25" i="12"/>
  <c r="T10" i="12"/>
  <c r="P22" i="12"/>
  <c r="P13" i="12"/>
  <c r="P15" i="12"/>
  <c r="S21" i="12"/>
  <c r="S8" i="12"/>
  <c r="S13" i="12"/>
  <c r="T33" i="12"/>
  <c r="T14" i="12"/>
  <c r="T5" i="12"/>
  <c r="T38" i="12" s="1"/>
  <c r="P6" i="12"/>
  <c r="P33" i="12"/>
  <c r="P32" i="12"/>
  <c r="S34" i="12"/>
  <c r="S28" i="12"/>
  <c r="S3" i="12"/>
  <c r="T22" i="12"/>
  <c r="T19" i="12"/>
  <c r="T23" i="12"/>
  <c r="P5" i="12"/>
  <c r="P28" i="12"/>
  <c r="P30" i="12"/>
  <c r="R34" i="12"/>
  <c r="R37" i="12" s="1"/>
  <c r="S38" i="12"/>
  <c r="S5" i="12"/>
  <c r="S10" i="12"/>
  <c r="T18" i="12"/>
  <c r="T13" i="12"/>
  <c r="T26" i="12"/>
  <c r="P9" i="12"/>
  <c r="P35" i="12"/>
  <c r="J38" i="12"/>
  <c r="Q34" i="12" s="1"/>
  <c r="S12" i="12"/>
  <c r="S27" i="12"/>
  <c r="S17" i="12"/>
  <c r="T12" i="12"/>
  <c r="T20" i="12"/>
  <c r="P11" i="12"/>
  <c r="P10" i="12"/>
  <c r="P16" i="12"/>
  <c r="N37" i="12"/>
  <c r="S14" i="12"/>
  <c r="T9" i="12"/>
  <c r="P23" i="12"/>
  <c r="P25" i="12"/>
  <c r="P7" i="12"/>
  <c r="R24" i="1"/>
  <c r="R17" i="1"/>
  <c r="R31" i="1"/>
  <c r="N35" i="1"/>
  <c r="Q6" i="1"/>
  <c r="N15" i="1"/>
  <c r="N22" i="1"/>
  <c r="N12" i="1"/>
  <c r="N6" i="1"/>
  <c r="N9" i="1"/>
  <c r="N13" i="1"/>
  <c r="N19" i="1"/>
  <c r="Q22" i="1"/>
  <c r="L4" i="1"/>
  <c r="R4" i="1" s="1"/>
  <c r="N11" i="1"/>
  <c r="M38" i="1"/>
  <c r="N29" i="1"/>
  <c r="R6" i="1"/>
  <c r="N5" i="1"/>
  <c r="N34" i="1"/>
  <c r="N21" i="1"/>
  <c r="K22" i="1"/>
  <c r="Q13" i="1"/>
  <c r="N14" i="1"/>
  <c r="N7" i="1"/>
  <c r="R7" i="1" s="1"/>
  <c r="N23" i="1"/>
  <c r="N3" i="1"/>
  <c r="K19" i="1"/>
  <c r="N32" i="1"/>
  <c r="N4" i="1"/>
  <c r="N20" i="1"/>
  <c r="N17" i="1"/>
  <c r="N8" i="1"/>
  <c r="R32" i="1"/>
  <c r="N26" i="1"/>
  <c r="O37" i="1"/>
  <c r="N27" i="1"/>
  <c r="K9" i="1"/>
  <c r="K21" i="1"/>
  <c r="N10" i="1"/>
  <c r="N31" i="1"/>
  <c r="N30" i="1"/>
  <c r="N18" i="1"/>
  <c r="R22" i="1"/>
  <c r="N28" i="1"/>
  <c r="N33" i="1"/>
  <c r="N25" i="1"/>
  <c r="O25" i="1"/>
  <c r="O38" i="1" s="1"/>
  <c r="J21" i="1"/>
  <c r="J37" i="1" s="1"/>
  <c r="W22" i="18"/>
  <c r="W19" i="18"/>
  <c r="W13" i="18"/>
  <c r="U34" i="18"/>
  <c r="U6" i="18"/>
  <c r="U30" i="18"/>
  <c r="U28" i="18"/>
  <c r="U20" i="18"/>
  <c r="U26" i="18"/>
  <c r="U10" i="18"/>
  <c r="U12" i="18"/>
  <c r="U24" i="18"/>
  <c r="U17" i="18"/>
  <c r="U19" i="18"/>
  <c r="U11" i="18"/>
  <c r="U8" i="18"/>
  <c r="U3" i="18"/>
  <c r="U15" i="18"/>
  <c r="U21" i="18"/>
  <c r="U4" i="18"/>
  <c r="U7" i="18"/>
  <c r="U27" i="18"/>
  <c r="U29" i="18"/>
  <c r="U14" i="18"/>
  <c r="U13" i="18"/>
  <c r="U5" i="18"/>
  <c r="U23" i="18"/>
  <c r="U22" i="18"/>
  <c r="U32" i="18"/>
  <c r="U9" i="18"/>
  <c r="Q38" i="18"/>
  <c r="S37" i="18"/>
  <c r="S38" i="18"/>
  <c r="P41" i="11"/>
  <c r="P44" i="11"/>
  <c r="P43" i="11"/>
  <c r="P42" i="11"/>
  <c r="Q19" i="1"/>
  <c r="O41" i="11"/>
  <c r="O42" i="11"/>
  <c r="O44" i="11"/>
  <c r="O43" i="11"/>
  <c r="U35" i="18"/>
  <c r="P37" i="18"/>
  <c r="U25" i="18"/>
  <c r="U31" i="18"/>
  <c r="R23" i="18"/>
  <c r="R6" i="18"/>
  <c r="R32" i="18"/>
  <c r="R3" i="18"/>
  <c r="R9" i="18"/>
  <c r="R20" i="18"/>
  <c r="T12" i="18"/>
  <c r="T7" i="18"/>
  <c r="T32" i="18"/>
  <c r="U23" i="11"/>
  <c r="U14" i="11"/>
  <c r="K34" i="1"/>
  <c r="K20" i="1"/>
  <c r="Q20" i="1" s="1"/>
  <c r="K7" i="1"/>
  <c r="L20" i="1"/>
  <c r="T28" i="18"/>
  <c r="T4" i="18"/>
  <c r="U26" i="11"/>
  <c r="U10" i="11"/>
  <c r="U18" i="11"/>
  <c r="K32" i="1"/>
  <c r="K18" i="1"/>
  <c r="K5" i="1"/>
  <c r="K31" i="1"/>
  <c r="K17" i="1"/>
  <c r="K4" i="1"/>
  <c r="L12" i="1"/>
  <c r="N16" i="1"/>
  <c r="T30" i="18"/>
  <c r="U29" i="11"/>
  <c r="U13" i="11"/>
  <c r="U7" i="11"/>
  <c r="K29" i="1"/>
  <c r="K16" i="1"/>
  <c r="K14" i="1"/>
  <c r="K28" i="1"/>
  <c r="K15" i="1"/>
  <c r="K30" i="1"/>
  <c r="T38" i="11"/>
  <c r="T43" i="11" s="1"/>
  <c r="T35" i="18"/>
  <c r="K26" i="1"/>
  <c r="K12" i="1"/>
  <c r="Q12" i="1" s="1"/>
  <c r="T24" i="18"/>
  <c r="K24" i="1"/>
  <c r="K10" i="1"/>
  <c r="W32" i="12" l="1"/>
  <c r="Q11" i="12"/>
  <c r="W11" i="12" s="1"/>
  <c r="U17" i="12"/>
  <c r="U31" i="12"/>
  <c r="U22" i="12"/>
  <c r="U11" i="12"/>
  <c r="U19" i="12"/>
  <c r="W19" i="12" s="1"/>
  <c r="U30" i="12"/>
  <c r="W30" i="12" s="1"/>
  <c r="U15" i="12"/>
  <c r="U24" i="12"/>
  <c r="U25" i="12"/>
  <c r="U23" i="12"/>
  <c r="U20" i="12"/>
  <c r="U38" i="12" s="1"/>
  <c r="U21" i="12"/>
  <c r="U32" i="12"/>
  <c r="U16" i="12"/>
  <c r="U7" i="12"/>
  <c r="U12" i="12"/>
  <c r="U34" i="12"/>
  <c r="U26" i="12"/>
  <c r="U13" i="12"/>
  <c r="U27" i="12"/>
  <c r="U10" i="12"/>
  <c r="U35" i="12"/>
  <c r="U29" i="12"/>
  <c r="U14" i="12"/>
  <c r="U9" i="12"/>
  <c r="U33" i="12"/>
  <c r="U4" i="12"/>
  <c r="U5" i="12"/>
  <c r="U6" i="12"/>
  <c r="Q21" i="12"/>
  <c r="Q18" i="12"/>
  <c r="Q28" i="12"/>
  <c r="Q13" i="12"/>
  <c r="U8" i="12"/>
  <c r="U3" i="12"/>
  <c r="Q22" i="12"/>
  <c r="Q25" i="12"/>
  <c r="Q16" i="12"/>
  <c r="W16" i="12" s="1"/>
  <c r="U28" i="12"/>
  <c r="Q3" i="12"/>
  <c r="Q4" i="12"/>
  <c r="T37" i="12"/>
  <c r="U18" i="12"/>
  <c r="W18" i="12" s="1"/>
  <c r="Q7" i="12"/>
  <c r="W26" i="12"/>
  <c r="P38" i="12"/>
  <c r="P37" i="12"/>
  <c r="Q12" i="12"/>
  <c r="Q17" i="12"/>
  <c r="Q23" i="12"/>
  <c r="Q19" i="12"/>
  <c r="Q5" i="12"/>
  <c r="Q33" i="12"/>
  <c r="W33" i="12" s="1"/>
  <c r="Q14" i="12"/>
  <c r="W14" i="12" s="1"/>
  <c r="Q10" i="12"/>
  <c r="Q26" i="12"/>
  <c r="Q8" i="12"/>
  <c r="W8" i="12" s="1"/>
  <c r="Q35" i="12"/>
  <c r="Q29" i="12"/>
  <c r="W29" i="12" s="1"/>
  <c r="Q32" i="12"/>
  <c r="Q24" i="12"/>
  <c r="Q27" i="12"/>
  <c r="Q30" i="12"/>
  <c r="Q20" i="12"/>
  <c r="W20" i="12" s="1"/>
  <c r="Q9" i="12"/>
  <c r="Q15" i="12"/>
  <c r="Q31" i="12"/>
  <c r="W31" i="12" s="1"/>
  <c r="Q6" i="12"/>
  <c r="R38" i="12"/>
  <c r="Q26" i="1"/>
  <c r="R11" i="1"/>
  <c r="R35" i="1"/>
  <c r="R23" i="1"/>
  <c r="J38" i="1"/>
  <c r="R33" i="1"/>
  <c r="R19" i="1"/>
  <c r="R3" i="1"/>
  <c r="R28" i="1"/>
  <c r="R8" i="1"/>
  <c r="R25" i="1"/>
  <c r="R26" i="1"/>
  <c r="Q29" i="1"/>
  <c r="R21" i="1"/>
  <c r="R9" i="1"/>
  <c r="Q21" i="1"/>
  <c r="R18" i="1"/>
  <c r="R34" i="1"/>
  <c r="R14" i="1"/>
  <c r="R29" i="1"/>
  <c r="R30" i="1"/>
  <c r="R5" i="1"/>
  <c r="R13" i="1"/>
  <c r="R27" i="1"/>
  <c r="R10" i="1"/>
  <c r="R15" i="1"/>
  <c r="Q9" i="1"/>
  <c r="W24" i="12"/>
  <c r="R29" i="11"/>
  <c r="R20" i="11"/>
  <c r="R23" i="11"/>
  <c r="R21" i="11"/>
  <c r="R12" i="11"/>
  <c r="R8" i="11"/>
  <c r="R18" i="11"/>
  <c r="R37" i="11"/>
  <c r="R35" i="11"/>
  <c r="R30" i="11"/>
  <c r="R33" i="11"/>
  <c r="R9" i="11"/>
  <c r="R17" i="11"/>
  <c r="R22" i="11"/>
  <c r="R36" i="11"/>
  <c r="R39" i="11"/>
  <c r="R24" i="11"/>
  <c r="R38" i="11"/>
  <c r="R31" i="11"/>
  <c r="R26" i="11"/>
  <c r="R34" i="11"/>
  <c r="R13" i="11"/>
  <c r="R19" i="11"/>
  <c r="R16" i="11"/>
  <c r="R14" i="11"/>
  <c r="R28" i="11"/>
  <c r="R27" i="11"/>
  <c r="R10" i="11"/>
  <c r="R7" i="11"/>
  <c r="R25" i="11"/>
  <c r="W13" i="12"/>
  <c r="W27" i="12"/>
  <c r="W27" i="18"/>
  <c r="W10" i="18"/>
  <c r="W26" i="18"/>
  <c r="W28" i="18"/>
  <c r="W29" i="18"/>
  <c r="Q4" i="1"/>
  <c r="Q30" i="1"/>
  <c r="W9" i="18"/>
  <c r="W7" i="12"/>
  <c r="W3" i="18"/>
  <c r="R37" i="18"/>
  <c r="R38" i="18"/>
  <c r="W22" i="12"/>
  <c r="W21" i="18"/>
  <c r="R20" i="1"/>
  <c r="T42" i="11"/>
  <c r="T41" i="11"/>
  <c r="Q34" i="1"/>
  <c r="U44" i="11"/>
  <c r="U41" i="11"/>
  <c r="U43" i="11"/>
  <c r="U42" i="11"/>
  <c r="Q28" i="1"/>
  <c r="W32" i="18"/>
  <c r="W15" i="18"/>
  <c r="W7" i="18"/>
  <c r="Q15" i="1"/>
  <c r="W4" i="18"/>
  <c r="T38" i="18"/>
  <c r="T37" i="18"/>
  <c r="W12" i="18"/>
  <c r="W6" i="18"/>
  <c r="R11" i="11"/>
  <c r="U38" i="18"/>
  <c r="U37" i="18"/>
  <c r="Q17" i="1"/>
  <c r="Q10" i="1"/>
  <c r="W23" i="18"/>
  <c r="W34" i="18"/>
  <c r="W30" i="18"/>
  <c r="K37" i="1"/>
  <c r="K38" i="1"/>
  <c r="Q7" i="1"/>
  <c r="W20" i="18"/>
  <c r="Q16" i="11"/>
  <c r="Q14" i="11"/>
  <c r="Q34" i="11"/>
  <c r="Q30" i="11"/>
  <c r="Q36" i="11"/>
  <c r="Q17" i="11"/>
  <c r="Q18" i="11"/>
  <c r="Q29" i="11"/>
  <c r="Q23" i="11"/>
  <c r="Q38" i="11"/>
  <c r="Q7" i="11"/>
  <c r="Q35" i="11"/>
  <c r="Q21" i="11"/>
  <c r="Q19" i="11"/>
  <c r="Q13" i="11"/>
  <c r="Q37" i="11"/>
  <c r="Q9" i="11"/>
  <c r="Q39" i="11"/>
  <c r="Q11" i="11"/>
  <c r="Q24" i="11"/>
  <c r="Q31" i="11"/>
  <c r="Q20" i="11"/>
  <c r="Q33" i="11"/>
  <c r="Q26" i="11"/>
  <c r="Q8" i="11"/>
  <c r="Q10" i="11"/>
  <c r="Q27" i="11"/>
  <c r="Q12" i="11"/>
  <c r="Q28" i="11"/>
  <c r="Q22" i="11"/>
  <c r="Q5" i="1"/>
  <c r="W11" i="18"/>
  <c r="W25" i="18"/>
  <c r="Q31" i="1"/>
  <c r="Q24" i="1"/>
  <c r="Q18" i="1"/>
  <c r="Q25" i="11"/>
  <c r="T44" i="11"/>
  <c r="W8" i="18"/>
  <c r="W35" i="18"/>
  <c r="R16" i="1"/>
  <c r="N38" i="1"/>
  <c r="N37" i="1"/>
  <c r="W31" i="18"/>
  <c r="W17" i="18"/>
  <c r="W24" i="18"/>
  <c r="Q32" i="1"/>
  <c r="Q14" i="1"/>
  <c r="R12" i="1"/>
  <c r="L38" i="1"/>
  <c r="L37" i="1"/>
  <c r="W34" i="12"/>
  <c r="W14" i="18"/>
  <c r="Q16" i="1"/>
  <c r="W5" i="18"/>
  <c r="W35" i="12" l="1"/>
  <c r="W4" i="12"/>
  <c r="W3" i="12"/>
  <c r="Q38" i="12"/>
  <c r="W10" i="12"/>
  <c r="Q37" i="12"/>
  <c r="U37" i="12"/>
  <c r="W23" i="12"/>
  <c r="W21" i="12"/>
  <c r="W25" i="12"/>
  <c r="W6" i="12"/>
  <c r="W15" i="12"/>
  <c r="W5" i="12"/>
  <c r="W28" i="12"/>
  <c r="W17" i="12"/>
  <c r="W12" i="12"/>
  <c r="W9" i="12"/>
  <c r="R37" i="1"/>
  <c r="Q42" i="11"/>
  <c r="Q44" i="11"/>
  <c r="Q41" i="11"/>
  <c r="Q43" i="11"/>
  <c r="R42" i="11"/>
  <c r="R43" i="11"/>
  <c r="R44" i="11"/>
  <c r="R41" i="11"/>
  <c r="Q37" i="1"/>
  <c r="W37" i="18"/>
  <c r="W38" i="18"/>
  <c r="W37" i="12" l="1"/>
  <c r="W38" i="12"/>
</calcChain>
</file>

<file path=xl/sharedStrings.xml><?xml version="1.0" encoding="utf-8"?>
<sst xmlns="http://schemas.openxmlformats.org/spreadsheetml/2006/main" count="541" uniqueCount="195">
  <si>
    <t>Model</t>
  </si>
  <si>
    <t>mwsie</t>
  </si>
  <si>
    <t>prw</t>
  </si>
  <si>
    <t>psl</t>
  </si>
  <si>
    <t>ta850[s/w]</t>
  </si>
  <si>
    <t>ta850[sum]</t>
  </si>
  <si>
    <t>tos[sum]</t>
  </si>
  <si>
    <t>ACCESS1-0</t>
  </si>
  <si>
    <t>ACCESS1-3</t>
  </si>
  <si>
    <t>BCC-CSM1-1</t>
  </si>
  <si>
    <t>BNU-ESM</t>
  </si>
  <si>
    <t>CanESM2</t>
  </si>
  <si>
    <t>CCSM4</t>
  </si>
  <si>
    <t>CESM1-BGC</t>
  </si>
  <si>
    <t>CESM1-CAM5</t>
  </si>
  <si>
    <t>CMCC-CESM</t>
  </si>
  <si>
    <t>CMCC-CM</t>
  </si>
  <si>
    <t>CMCC-CMS</t>
  </si>
  <si>
    <t>CNRM-CM5</t>
  </si>
  <si>
    <t>CSIRO-Mk3-6-0</t>
  </si>
  <si>
    <t>EC-EARTH</t>
  </si>
  <si>
    <t>FGOALS-g2</t>
  </si>
  <si>
    <t>FIO-ESM</t>
  </si>
  <si>
    <t>GFDL-CM3</t>
  </si>
  <si>
    <t>GFDL-ESM2G</t>
  </si>
  <si>
    <t>GFDL-ESM2M</t>
  </si>
  <si>
    <t>HadGEM2-CC</t>
  </si>
  <si>
    <t>HadGEM2-ES</t>
  </si>
  <si>
    <t>INM-CM4</t>
  </si>
  <si>
    <t>IPSL-CM5A-LR</t>
  </si>
  <si>
    <t>IPSL-CM5A-MR</t>
  </si>
  <si>
    <t>IPSL-CM5B-LR</t>
  </si>
  <si>
    <t>MIROC-ESM</t>
  </si>
  <si>
    <t>MIROC-ESM-CHEM</t>
  </si>
  <si>
    <t>MIROC5</t>
  </si>
  <si>
    <t>MPI-ESM-LR</t>
  </si>
  <si>
    <t>MPI-ESM-MR</t>
  </si>
  <si>
    <t>MRI-CGCM3</t>
  </si>
  <si>
    <t>NorESM1-M</t>
  </si>
  <si>
    <t>NorESM1-ME</t>
  </si>
  <si>
    <t>Median</t>
  </si>
  <si>
    <t>IQ</t>
  </si>
  <si>
    <t xml:space="preserve">ACCESS1-0        </t>
  </si>
  <si>
    <t xml:space="preserve">ACCESS1-3        </t>
  </si>
  <si>
    <t xml:space="preserve">bcc-csm1-1       </t>
  </si>
  <si>
    <t xml:space="preserve">BNU-ESM          </t>
  </si>
  <si>
    <t xml:space="preserve">CanESM2          </t>
  </si>
  <si>
    <t xml:space="preserve">CCSM4            </t>
  </si>
  <si>
    <t xml:space="preserve">CESM1-BGC        </t>
  </si>
  <si>
    <t xml:space="preserve">CESM1-CAM5       </t>
  </si>
  <si>
    <t xml:space="preserve">CMCC-CESM        </t>
  </si>
  <si>
    <t xml:space="preserve">CMCC-CM          </t>
  </si>
  <si>
    <t xml:space="preserve">CMCC-CMS         </t>
  </si>
  <si>
    <t xml:space="preserve">CNRM-CM5         </t>
  </si>
  <si>
    <t xml:space="preserve">CSIRO-Mk3-6-0    </t>
  </si>
  <si>
    <t xml:space="preserve">EC-EARTH         </t>
  </si>
  <si>
    <t xml:space="preserve">FGOALS-g2        </t>
  </si>
  <si>
    <t xml:space="preserve">FIO ESM          </t>
  </si>
  <si>
    <t xml:space="preserve">GFDL-CM3         </t>
  </si>
  <si>
    <t xml:space="preserve">GFDL-ESM2G       </t>
  </si>
  <si>
    <t xml:space="preserve">GFDL-ESM2M       </t>
  </si>
  <si>
    <t xml:space="preserve">HadGEM2-CC       </t>
  </si>
  <si>
    <t xml:space="preserve">HadGEM2-ES       </t>
  </si>
  <si>
    <t xml:space="preserve">inmcm4           </t>
  </si>
  <si>
    <t xml:space="preserve">IPSL-CM5A-LR     </t>
  </si>
  <si>
    <t xml:space="preserve">IPSL-CM5A-MR     </t>
  </si>
  <si>
    <t xml:space="preserve">IPSL-CM5B-LR     </t>
  </si>
  <si>
    <t xml:space="preserve">MIROC-ESM        </t>
  </si>
  <si>
    <t xml:space="preserve">MIROC-ESM-CHEM   </t>
  </si>
  <si>
    <t xml:space="preserve">MIROC5           </t>
  </si>
  <si>
    <t xml:space="preserve">MPI-ESM-LR       </t>
  </si>
  <si>
    <t xml:space="preserve">MPI-ESM-MR       </t>
  </si>
  <si>
    <t xml:space="preserve">MRI-CGCM3        </t>
  </si>
  <si>
    <t xml:space="preserve">NorESM1-M        </t>
  </si>
  <si>
    <t xml:space="preserve">NorESM1-ME       </t>
  </si>
  <si>
    <t>N=(var-med)/IQ</t>
  </si>
  <si>
    <t>Normalized by median and IQ spread</t>
  </si>
  <si>
    <t>region1</t>
  </si>
  <si>
    <t>region2</t>
  </si>
  <si>
    <t>normalized by median and IQ</t>
  </si>
  <si>
    <t>abs(bias)</t>
  </si>
  <si>
    <t>ave(6ocean)</t>
  </si>
  <si>
    <t>HSS surf</t>
  </si>
  <si>
    <t xml:space="preserve">Antarctic 850 hPa annual mean jet diagnostics as described in Bracegirdle et al., 2018, doi: 10.1175/JCLI-D-17-0320.1). Jet position (JPOS) variables are in units of latitude and jet strength (JSTR) in m/s. </t>
  </si>
  <si>
    <t>JPOS</t>
  </si>
  <si>
    <t>JSTR</t>
  </si>
  <si>
    <t>ERA-Interim (1979-2017)</t>
  </si>
  <si>
    <t>ERA-Interim (1979-2005)</t>
  </si>
  <si>
    <t>JPOS (1970-1999)</t>
  </si>
  <si>
    <t xml:space="preserve">Bias </t>
  </si>
  <si>
    <t>dJPOS (RCP8.5)</t>
  </si>
  <si>
    <t>JPOS (1979-2005)</t>
  </si>
  <si>
    <t>Bias (both 1979-2005)</t>
  </si>
  <si>
    <t>JSTR (1970-1999)</t>
  </si>
  <si>
    <t>Bias</t>
  </si>
  <si>
    <t>dJSTR (RCP8.5)</t>
  </si>
  <si>
    <t>JSTR (1979-2005)</t>
  </si>
  <si>
    <t>access1-0</t>
  </si>
  <si>
    <t>access1-3</t>
  </si>
  <si>
    <t>bcc-csm1-1</t>
  </si>
  <si>
    <t>bnu-esm</t>
  </si>
  <si>
    <t>canesm2</t>
  </si>
  <si>
    <t>ccsm4</t>
  </si>
  <si>
    <t>cesm1-bgc</t>
  </si>
  <si>
    <t>cesm1-cam5</t>
  </si>
  <si>
    <t>cmcc-cm</t>
  </si>
  <si>
    <t>cmcc-cms</t>
  </si>
  <si>
    <t>cnrm-cm5</t>
  </si>
  <si>
    <t>csiro-mk3-6-0</t>
  </si>
  <si>
    <t>ec-earth</t>
  </si>
  <si>
    <t>fgoals-g2</t>
  </si>
  <si>
    <t>fio-esm</t>
  </si>
  <si>
    <t>gfdl-cm3</t>
  </si>
  <si>
    <t>gfdl-esm2g</t>
  </si>
  <si>
    <t>gfdl-esm2m</t>
  </si>
  <si>
    <t>hadgem2-cc</t>
  </si>
  <si>
    <t>hadgem2-es</t>
  </si>
  <si>
    <t>inmcm4</t>
  </si>
  <si>
    <t>ipsl-cm5a-lr</t>
  </si>
  <si>
    <t>ipsl-cm5a-mr</t>
  </si>
  <si>
    <t>ipsl-cm5b-lr</t>
  </si>
  <si>
    <t>miroc-esm-chem</t>
  </si>
  <si>
    <t>miroc5</t>
  </si>
  <si>
    <t>mpi-esm-lr</t>
  </si>
  <si>
    <t>mpi-esm-mr</t>
  </si>
  <si>
    <t>mri-cgcm3</t>
  </si>
  <si>
    <t>noresm1-m</t>
  </si>
  <si>
    <t>noresm1-me</t>
  </si>
  <si>
    <t>Historical Biases (1979-2005) - absolute biases</t>
  </si>
  <si>
    <t>mean</t>
  </si>
  <si>
    <t>std</t>
  </si>
  <si>
    <t>norm JPOS</t>
  </si>
  <si>
    <t>norm JSTR</t>
  </si>
  <si>
    <t xml:space="preserve">Future changes </t>
  </si>
  <si>
    <t>dJPOS</t>
  </si>
  <si>
    <t>dJSTR</t>
  </si>
  <si>
    <t>bias woa+meop DML</t>
  </si>
  <si>
    <t>bias woa+meop Amery</t>
  </si>
  <si>
    <t>bias woa+meop Totten</t>
  </si>
  <si>
    <t>bias woa+meop Ross</t>
  </si>
  <si>
    <t>bias woa+meop Amundsen</t>
  </si>
  <si>
    <t>bias woa+meop Weddell</t>
  </si>
  <si>
    <t>warming DML</t>
  </si>
  <si>
    <t>warming Amery</t>
  </si>
  <si>
    <t>warming Totten</t>
  </si>
  <si>
    <t>warming Ross</t>
  </si>
  <si>
    <t>warming Amundsen</t>
  </si>
  <si>
    <t>warming Weddell</t>
  </si>
  <si>
    <t>HSS ocean</t>
  </si>
  <si>
    <t xml:space="preserve">Historical </t>
  </si>
  <si>
    <t>Future (RCP8.5)</t>
  </si>
  <si>
    <t>abs(21C warming)</t>
  </si>
  <si>
    <t>d_ta850</t>
  </si>
  <si>
    <t>annual</t>
  </si>
  <si>
    <t>s/w</t>
  </si>
  <si>
    <t>d_sic[winter]</t>
  </si>
  <si>
    <t>ave12metrics eq</t>
  </si>
  <si>
    <t>HSS atm (+JSTR)</t>
  </si>
  <si>
    <t xml:space="preserve">HSStotal </t>
  </si>
  <si>
    <t>Amery</t>
  </si>
  <si>
    <t>Totten</t>
  </si>
  <si>
    <t>Ross</t>
  </si>
  <si>
    <t>Amundsen</t>
  </si>
  <si>
    <t>Weddell</t>
  </si>
  <si>
    <t>median</t>
  </si>
  <si>
    <t>DML</t>
  </si>
  <si>
    <t>ave(surf)</t>
  </si>
  <si>
    <t>ave(atm)</t>
  </si>
  <si>
    <t>NorESM1-M*</t>
  </si>
  <si>
    <t>CCSM4*</t>
  </si>
  <si>
    <t>MIROC-ESM-CHEM*</t>
  </si>
  <si>
    <t>HadGEM2-ES†</t>
  </si>
  <si>
    <t>CSIRO-Mk3-6-0†</t>
  </si>
  <si>
    <t>IPSL-CM5A-MR†</t>
  </si>
  <si>
    <t>ΔT DML</t>
  </si>
  <si>
    <t>ΔT Amery</t>
  </si>
  <si>
    <t>ΔT Totten</t>
  </si>
  <si>
    <t>ΔT Ross</t>
  </si>
  <si>
    <t>ΔT Amundsen</t>
  </si>
  <si>
    <t>ΔT Weddell</t>
  </si>
  <si>
    <t>-∆sic[w]</t>
  </si>
  <si>
    <t>∆T Amery</t>
  </si>
  <si>
    <t>∆T Totten</t>
  </si>
  <si>
    <t>∆T Ross</t>
  </si>
  <si>
    <t>∆T Amundsen</t>
  </si>
  <si>
    <t>∆T Weddell</t>
  </si>
  <si>
    <t>∆tos [s]</t>
  </si>
  <si>
    <t>∆Jpos</t>
  </si>
  <si>
    <t>∆Jstr</t>
  </si>
  <si>
    <t>∆T Dronning Maud Land</t>
  </si>
  <si>
    <t>ẟprw [a]</t>
  </si>
  <si>
    <t>∆ta850 [a]</t>
  </si>
  <si>
    <t>Ocean biases (hist)</t>
  </si>
  <si>
    <t>Non-normalized future changes</t>
  </si>
  <si>
    <t>Normalized Future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</si>
</sst>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theme="7" tint="0.7999816888943144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indexed="8"/>
      <name val="Helvetica Neue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6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2" borderId="2" xfId="0" applyFill="1" applyBorder="1"/>
    <xf numFmtId="0" fontId="3" fillId="0" borderId="4" xfId="1" applyFont="1" applyFill="1" applyBorder="1"/>
    <xf numFmtId="0" fontId="4" fillId="0" borderId="4" xfId="1" applyFont="1" applyFill="1" applyBorder="1"/>
    <xf numFmtId="0" fontId="5" fillId="0" borderId="4" xfId="1" applyFont="1" applyFill="1" applyBorder="1"/>
    <xf numFmtId="0" fontId="4" fillId="0" borderId="5" xfId="1" applyFont="1" applyFill="1" applyBorder="1"/>
    <xf numFmtId="0" fontId="0" fillId="0" borderId="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0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12" xfId="0" applyBorder="1"/>
    <xf numFmtId="0" fontId="0" fillId="0" borderId="17" xfId="0" applyBorder="1"/>
    <xf numFmtId="0" fontId="0" fillId="2" borderId="18" xfId="0" applyFill="1" applyBorder="1"/>
    <xf numFmtId="0" fontId="0" fillId="2" borderId="1" xfId="0" applyFill="1" applyBorder="1"/>
    <xf numFmtId="0" fontId="0" fillId="2" borderId="17" xfId="0" applyFill="1" applyBorder="1"/>
    <xf numFmtId="0" fontId="0" fillId="2" borderId="7" xfId="0" applyFill="1" applyBorder="1"/>
    <xf numFmtId="2" fontId="0" fillId="0" borderId="0" xfId="0" applyNumberFormat="1"/>
    <xf numFmtId="2" fontId="0" fillId="0" borderId="0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7" xfId="0" applyNumberFormat="1" applyBorder="1"/>
    <xf numFmtId="2" fontId="0" fillId="0" borderId="7" xfId="0" applyNumberFormat="1" applyBorder="1"/>
    <xf numFmtId="2" fontId="0" fillId="0" borderId="18" xfId="0" applyNumberFormat="1" applyBorder="1"/>
    <xf numFmtId="2" fontId="0" fillId="2" borderId="13" xfId="0" applyNumberFormat="1" applyFill="1" applyBorder="1"/>
    <xf numFmtId="2" fontId="0" fillId="2" borderId="18" xfId="0" applyNumberFormat="1" applyFill="1" applyBorder="1"/>
    <xf numFmtId="2" fontId="0" fillId="0" borderId="19" xfId="0" applyNumberFormat="1" applyBorder="1"/>
    <xf numFmtId="2" fontId="0" fillId="0" borderId="6" xfId="0" applyNumberFormat="1" applyBorder="1"/>
    <xf numFmtId="2" fontId="0" fillId="0" borderId="20" xfId="0" applyNumberFormat="1" applyBorder="1"/>
    <xf numFmtId="2" fontId="0" fillId="3" borderId="0" xfId="0" applyNumberFormat="1" applyFill="1" applyBorder="1"/>
    <xf numFmtId="0" fontId="0" fillId="0" borderId="20" xfId="0" applyBorder="1"/>
    <xf numFmtId="0" fontId="0" fillId="0" borderId="19" xfId="0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0" fontId="0" fillId="3" borderId="4" xfId="0" applyFill="1" applyBorder="1"/>
    <xf numFmtId="0" fontId="1" fillId="0" borderId="4" xfId="0" applyFont="1" applyBorder="1"/>
    <xf numFmtId="0" fontId="1" fillId="0" borderId="3" xfId="0" applyFont="1" applyBorder="1"/>
    <xf numFmtId="0" fontId="1" fillId="3" borderId="4" xfId="0" applyFont="1" applyFill="1" applyBorder="1"/>
    <xf numFmtId="0" fontId="0" fillId="0" borderId="17" xfId="0" applyFont="1" applyFill="1" applyBorder="1"/>
    <xf numFmtId="164" fontId="0" fillId="0" borderId="7" xfId="0" applyNumberFormat="1" applyFont="1" applyFill="1" applyBorder="1"/>
    <xf numFmtId="0" fontId="2" fillId="0" borderId="0" xfId="1"/>
    <xf numFmtId="0" fontId="2" fillId="0" borderId="9" xfId="1" applyBorder="1"/>
    <xf numFmtId="0" fontId="2" fillId="0" borderId="0" xfId="1" applyAlignment="1">
      <alignment horizontal="left" vertical="top"/>
    </xf>
    <xf numFmtId="0" fontId="2" fillId="0" borderId="0" xfId="1" applyAlignment="1">
      <alignment horizontal="left" vertical="top" wrapText="1"/>
    </xf>
    <xf numFmtId="0" fontId="2" fillId="0" borderId="0" xfId="1" applyAlignment="1">
      <alignment horizontal="left"/>
    </xf>
    <xf numFmtId="0" fontId="2" fillId="0" borderId="0" xfId="1" applyAlignment="1">
      <alignment vertical="top"/>
    </xf>
    <xf numFmtId="11" fontId="2" fillId="0" borderId="0" xfId="1" applyNumberFormat="1"/>
    <xf numFmtId="0" fontId="7" fillId="5" borderId="0" xfId="1" applyFont="1" applyFill="1"/>
    <xf numFmtId="0" fontId="2" fillId="5" borderId="0" xfId="1" applyFill="1"/>
    <xf numFmtId="0" fontId="2" fillId="0" borderId="0" xfId="1" applyBorder="1" applyAlignment="1">
      <alignment vertical="top"/>
    </xf>
    <xf numFmtId="0" fontId="2" fillId="0" borderId="0" xfId="1" applyBorder="1"/>
    <xf numFmtId="0" fontId="7" fillId="5" borderId="0" xfId="1" applyFont="1" applyFill="1" applyBorder="1"/>
    <xf numFmtId="0" fontId="2" fillId="5" borderId="0" xfId="1" applyFill="1" applyBorder="1"/>
    <xf numFmtId="0" fontId="2" fillId="0" borderId="4" xfId="1" applyBorder="1"/>
    <xf numFmtId="0" fontId="7" fillId="5" borderId="4" xfId="1" applyFont="1" applyFill="1" applyBorder="1"/>
    <xf numFmtId="0" fontId="2" fillId="5" borderId="4" xfId="1" applyFill="1" applyBorder="1"/>
    <xf numFmtId="0" fontId="2" fillId="0" borderId="5" xfId="1" applyBorder="1"/>
    <xf numFmtId="0" fontId="6" fillId="4" borderId="3" xfId="2" applyBorder="1" applyAlignment="1">
      <alignment vertical="top" wrapText="1"/>
    </xf>
    <xf numFmtId="0" fontId="6" fillId="4" borderId="0" xfId="2" applyAlignment="1">
      <alignment vertical="top"/>
    </xf>
    <xf numFmtId="0" fontId="6" fillId="4" borderId="19" xfId="2" applyBorder="1"/>
    <xf numFmtId="0" fontId="6" fillId="4" borderId="20" xfId="2" applyBorder="1"/>
    <xf numFmtId="2" fontId="2" fillId="0" borderId="12" xfId="1" applyNumberFormat="1" applyBorder="1"/>
    <xf numFmtId="2" fontId="2" fillId="0" borderId="13" xfId="1" applyNumberFormat="1" applyBorder="1"/>
    <xf numFmtId="2" fontId="2" fillId="0" borderId="17" xfId="1" applyNumberFormat="1" applyBorder="1"/>
    <xf numFmtId="2" fontId="2" fillId="0" borderId="18" xfId="1" applyNumberFormat="1" applyBorder="1"/>
    <xf numFmtId="2" fontId="2" fillId="0" borderId="0" xfId="1" applyNumberFormat="1"/>
    <xf numFmtId="0" fontId="1" fillId="0" borderId="0" xfId="0" applyFont="1" applyBorder="1"/>
    <xf numFmtId="0" fontId="0" fillId="3" borderId="0" xfId="0" applyFill="1" applyBorder="1"/>
    <xf numFmtId="0" fontId="1" fillId="3" borderId="0" xfId="0" applyFont="1" applyFill="1" applyBorder="1"/>
    <xf numFmtId="49" fontId="9" fillId="0" borderId="21" xfId="0" applyNumberFormat="1" applyFont="1" applyFill="1" applyBorder="1" applyAlignment="1">
      <alignment vertical="top"/>
    </xf>
    <xf numFmtId="49" fontId="9" fillId="0" borderId="0" xfId="0" applyNumberFormat="1" applyFont="1" applyFill="1" applyBorder="1" applyAlignment="1">
      <alignment vertical="top"/>
    </xf>
    <xf numFmtId="164" fontId="0" fillId="0" borderId="0" xfId="0" applyNumberFormat="1" applyFont="1" applyBorder="1" applyAlignment="1">
      <alignment vertical="top"/>
    </xf>
    <xf numFmtId="164" fontId="0" fillId="0" borderId="25" xfId="0" applyNumberFormat="1" applyFont="1" applyBorder="1" applyAlignment="1">
      <alignment vertical="top"/>
    </xf>
    <xf numFmtId="0" fontId="0" fillId="0" borderId="22" xfId="0" applyBorder="1"/>
    <xf numFmtId="0" fontId="0" fillId="0" borderId="24" xfId="0" applyBorder="1"/>
    <xf numFmtId="0" fontId="0" fillId="0" borderId="23" xfId="0" applyBorder="1"/>
    <xf numFmtId="2" fontId="1" fillId="0" borderId="0" xfId="0" applyNumberFormat="1" applyFont="1" applyBorder="1"/>
    <xf numFmtId="2" fontId="1" fillId="0" borderId="25" xfId="0" applyNumberFormat="1" applyFont="1" applyBorder="1"/>
    <xf numFmtId="2" fontId="1" fillId="0" borderId="26" xfId="0" applyNumberFormat="1" applyFont="1" applyBorder="1"/>
    <xf numFmtId="0" fontId="0" fillId="0" borderId="27" xfId="0" applyBorder="1"/>
    <xf numFmtId="2" fontId="1" fillId="0" borderId="23" xfId="0" applyNumberFormat="1" applyFont="1" applyBorder="1"/>
    <xf numFmtId="2" fontId="1" fillId="0" borderId="24" xfId="0" applyNumberFormat="1" applyFont="1" applyBorder="1"/>
    <xf numFmtId="2" fontId="1" fillId="0" borderId="29" xfId="0" applyNumberFormat="1" applyFont="1" applyBorder="1"/>
    <xf numFmtId="2" fontId="1" fillId="0" borderId="22" xfId="0" applyNumberFormat="1" applyFont="1" applyBorder="1"/>
    <xf numFmtId="2" fontId="1" fillId="0" borderId="9" xfId="0" applyNumberFormat="1" applyFont="1" applyBorder="1"/>
    <xf numFmtId="2" fontId="1" fillId="0" borderId="28" xfId="0" applyNumberFormat="1" applyFont="1" applyBorder="1"/>
    <xf numFmtId="49" fontId="0" fillId="0" borderId="0" xfId="0" applyNumberFormat="1"/>
    <xf numFmtId="0" fontId="1" fillId="0" borderId="0" xfId="0" applyFont="1" applyFill="1" applyBorder="1"/>
    <xf numFmtId="0" fontId="0" fillId="7" borderId="4" xfId="0" applyFill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4" xfId="0" applyFill="1" applyBorder="1"/>
    <xf numFmtId="2" fontId="0" fillId="0" borderId="0" xfId="0" applyNumberFormat="1" applyFill="1" applyBorder="1"/>
    <xf numFmtId="0" fontId="3" fillId="0" borderId="0" xfId="1" applyFont="1" applyFill="1" applyBorder="1"/>
    <xf numFmtId="164" fontId="0" fillId="0" borderId="0" xfId="0" applyNumberFormat="1" applyBorder="1"/>
    <xf numFmtId="49" fontId="0" fillId="0" borderId="0" xfId="0" applyNumberFormat="1" applyFill="1" applyBorder="1"/>
    <xf numFmtId="164" fontId="0" fillId="0" borderId="0" xfId="0" applyNumberFormat="1" applyFill="1" applyBorder="1"/>
    <xf numFmtId="2" fontId="12" fillId="0" borderId="0" xfId="0" applyNumberFormat="1" applyFont="1" applyFill="1" applyBorder="1"/>
    <xf numFmtId="0" fontId="9" fillId="0" borderId="0" xfId="0" applyFont="1" applyFill="1" applyBorder="1" applyAlignment="1">
      <alignment vertical="top"/>
    </xf>
    <xf numFmtId="49" fontId="9" fillId="6" borderId="0" xfId="0" applyNumberFormat="1" applyFont="1" applyFill="1" applyBorder="1" applyAlignment="1">
      <alignment vertical="top"/>
    </xf>
    <xf numFmtId="2" fontId="0" fillId="0" borderId="34" xfId="0" applyNumberFormat="1" applyBorder="1"/>
    <xf numFmtId="2" fontId="0" fillId="0" borderId="35" xfId="0" applyNumberFormat="1" applyBorder="1"/>
    <xf numFmtId="164" fontId="0" fillId="0" borderId="35" xfId="0" applyNumberFormat="1" applyBorder="1"/>
    <xf numFmtId="164" fontId="0" fillId="0" borderId="35" xfId="0" applyNumberFormat="1" applyFont="1" applyBorder="1" applyAlignment="1">
      <alignment vertical="top"/>
    </xf>
    <xf numFmtId="164" fontId="0" fillId="0" borderId="36" xfId="0" applyNumberFormat="1" applyFont="1" applyBorder="1" applyAlignment="1">
      <alignment vertical="top"/>
    </xf>
    <xf numFmtId="2" fontId="0" fillId="0" borderId="33" xfId="0" applyNumberFormat="1" applyBorder="1"/>
    <xf numFmtId="2" fontId="0" fillId="3" borderId="33" xfId="0" applyNumberFormat="1" applyFill="1" applyBorder="1"/>
    <xf numFmtId="164" fontId="0" fillId="0" borderId="31" xfId="0" applyNumberFormat="1" applyBorder="1"/>
    <xf numFmtId="164" fontId="0" fillId="0" borderId="31" xfId="0" applyNumberFormat="1" applyFont="1" applyBorder="1" applyAlignment="1">
      <alignment vertical="top"/>
    </xf>
    <xf numFmtId="164" fontId="0" fillId="0" borderId="32" xfId="0" applyNumberFormat="1" applyFont="1" applyBorder="1" applyAlignment="1">
      <alignment vertical="top"/>
    </xf>
    <xf numFmtId="164" fontId="0" fillId="0" borderId="34" xfId="0" applyNumberFormat="1" applyBorder="1"/>
    <xf numFmtId="164" fontId="0" fillId="0" borderId="33" xfId="0" applyNumberFormat="1" applyBorder="1"/>
    <xf numFmtId="164" fontId="0" fillId="0" borderId="30" xfId="0" applyNumberFormat="1" applyBorder="1"/>
    <xf numFmtId="0" fontId="0" fillId="0" borderId="37" xfId="0" applyBorder="1"/>
    <xf numFmtId="0" fontId="0" fillId="0" borderId="38" xfId="0" applyBorder="1"/>
    <xf numFmtId="49" fontId="9" fillId="0" borderId="39" xfId="0" applyNumberFormat="1" applyFont="1" applyFill="1" applyBorder="1" applyAlignment="1">
      <alignment vertical="top"/>
    </xf>
    <xf numFmtId="49" fontId="0" fillId="0" borderId="40" xfId="0" applyNumberFormat="1" applyBorder="1"/>
    <xf numFmtId="49" fontId="9" fillId="6" borderId="40" xfId="0" applyNumberFormat="1" applyFont="1" applyFill="1" applyBorder="1" applyAlignment="1">
      <alignment vertical="top"/>
    </xf>
    <xf numFmtId="49" fontId="9" fillId="6" borderId="38" xfId="0" applyNumberFormat="1" applyFont="1" applyFill="1" applyBorder="1" applyAlignment="1">
      <alignment vertical="top"/>
    </xf>
    <xf numFmtId="0" fontId="8" fillId="0" borderId="37" xfId="0" applyFont="1" applyBorder="1"/>
    <xf numFmtId="0" fontId="8" fillId="0" borderId="40" xfId="0" applyFont="1" applyBorder="1"/>
    <xf numFmtId="0" fontId="8" fillId="0" borderId="38" xfId="0" applyFont="1" applyBorder="1"/>
    <xf numFmtId="0" fontId="2" fillId="0" borderId="0" xfId="1" applyAlignment="1">
      <alignment vertical="top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25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Good" xfId="2" builtinId="26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  <cellStyle name="Normal 2" xfId="1" xr:uid="{00000000-0005-0000-0000-000019000000}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945200"/>
      <color rgb="FFF264E7"/>
      <color rgb="FFFFFF00"/>
      <color rgb="FFB708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34729147395299E-2"/>
          <c:y val="2.68464481155542E-2"/>
          <c:w val="0.92445782099587104"/>
          <c:h val="0.76225636011184905"/>
        </c:manualLayout>
      </c:layout>
      <c:lineChart>
        <c:grouping val="standard"/>
        <c:varyColors val="0"/>
        <c:ser>
          <c:idx val="0"/>
          <c:order val="0"/>
          <c:tx>
            <c:strRef>
              <c:f>OceanHistBiases!$P$2</c:f>
              <c:strCache>
                <c:ptCount val="1"/>
                <c:pt idx="0">
                  <c:v>DML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circle"/>
            <c:size val="6"/>
            <c:spPr>
              <a:noFill/>
              <a:ln w="12700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OceanHistBiases!$P$3:$P$35</c:f>
              <c:numCache>
                <c:formatCode>0.00</c:formatCode>
                <c:ptCount val="33"/>
                <c:pt idx="0">
                  <c:v>0.37702696132507846</c:v>
                </c:pt>
                <c:pt idx="1">
                  <c:v>1.7740143324685922</c:v>
                </c:pt>
                <c:pt idx="2">
                  <c:v>1.0138743560113264</c:v>
                </c:pt>
                <c:pt idx="3">
                  <c:v>1.1491689401241796</c:v>
                </c:pt>
                <c:pt idx="4">
                  <c:v>-0.49148382739131641</c:v>
                </c:pt>
                <c:pt idx="5">
                  <c:v>-0.37590822944725871</c:v>
                </c:pt>
                <c:pt idx="6">
                  <c:v>0</c:v>
                </c:pt>
                <c:pt idx="7">
                  <c:v>0.61944743867654628</c:v>
                </c:pt>
                <c:pt idx="8">
                  <c:v>0.38506317950337238</c:v>
                </c:pt>
                <c:pt idx="9">
                  <c:v>-0.62010730269280223</c:v>
                </c:pt>
                <c:pt idx="10">
                  <c:v>-0.29832484494506806</c:v>
                </c:pt>
                <c:pt idx="11">
                  <c:v>1.1906041653270556</c:v>
                </c:pt>
                <c:pt idx="12">
                  <c:v>-0.78511275028019145</c:v>
                </c:pt>
                <c:pt idx="13">
                  <c:v>-0.29931263678025666</c:v>
                </c:pt>
                <c:pt idx="14">
                  <c:v>1.1771275407999697</c:v>
                </c:pt>
                <c:pt idx="15">
                  <c:v>0.27017494126973496</c:v>
                </c:pt>
                <c:pt idx="16">
                  <c:v>-0.38055256132345383</c:v>
                </c:pt>
                <c:pt idx="17">
                  <c:v>1.0088640516767671</c:v>
                </c:pt>
                <c:pt idx="18">
                  <c:v>-0.378290831934738</c:v>
                </c:pt>
                <c:pt idx="19">
                  <c:v>-0.76379846895281422</c:v>
                </c:pt>
                <c:pt idx="20">
                  <c:v>-0.36835970528960527</c:v>
                </c:pt>
                <c:pt idx="21">
                  <c:v>-0.77887524717383017</c:v>
                </c:pt>
                <c:pt idx="22">
                  <c:v>0.88665891028312871</c:v>
                </c:pt>
                <c:pt idx="23">
                  <c:v>0.84096897380546842</c:v>
                </c:pt>
                <c:pt idx="24">
                  <c:v>-0.71887025677341188</c:v>
                </c:pt>
                <c:pt idx="25">
                  <c:v>5.6442697484785358E-2</c:v>
                </c:pt>
                <c:pt idx="26">
                  <c:v>-1.8851808135987386E-2</c:v>
                </c:pt>
                <c:pt idx="27">
                  <c:v>-0.56265885757598144</c:v>
                </c:pt>
                <c:pt idx="28">
                  <c:v>4.7150315646901038E-2</c:v>
                </c:pt>
                <c:pt idx="29">
                  <c:v>0.26959699404445525</c:v>
                </c:pt>
                <c:pt idx="30">
                  <c:v>-0.77353927465664896</c:v>
                </c:pt>
                <c:pt idx="31">
                  <c:v>1.8633446141691962E-2</c:v>
                </c:pt>
                <c:pt idx="32">
                  <c:v>-0.14940463700453901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28-D44C-B29F-AAE0A70C5767}"/>
            </c:ext>
          </c:extLst>
        </c:ser>
        <c:ser>
          <c:idx val="1"/>
          <c:order val="1"/>
          <c:tx>
            <c:strRef>
              <c:f>OceanHistBiases!$Q$2</c:f>
              <c:strCache>
                <c:ptCount val="1"/>
                <c:pt idx="0">
                  <c:v>Amery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OceanHistBiases!$Q$3:$Q$35</c:f>
              <c:numCache>
                <c:formatCode>0.00</c:formatCode>
                <c:ptCount val="33"/>
                <c:pt idx="0">
                  <c:v>-0.64983993935344819</c:v>
                </c:pt>
                <c:pt idx="1">
                  <c:v>-0.99813889866828664</c:v>
                </c:pt>
                <c:pt idx="2">
                  <c:v>6.5804103920028917E-2</c:v>
                </c:pt>
                <c:pt idx="3">
                  <c:v>1.6559506047889325</c:v>
                </c:pt>
                <c:pt idx="4">
                  <c:v>-0.72645899328234209</c:v>
                </c:pt>
                <c:pt idx="5">
                  <c:v>0.10742272262212568</c:v>
                </c:pt>
                <c:pt idx="6">
                  <c:v>0.25090114760014498</c:v>
                </c:pt>
                <c:pt idx="7">
                  <c:v>0.88253814797684049</c:v>
                </c:pt>
                <c:pt idx="8">
                  <c:v>-8.5735534792628215E-2</c:v>
                </c:pt>
                <c:pt idx="9">
                  <c:v>0.46210620377803502</c:v>
                </c:pt>
                <c:pt idx="10">
                  <c:v>0.18934917376906235</c:v>
                </c:pt>
                <c:pt idx="11">
                  <c:v>1.7493524054431739</c:v>
                </c:pt>
                <c:pt idx="12">
                  <c:v>0.46043932484642441</c:v>
                </c:pt>
                <c:pt idx="13">
                  <c:v>-0.45329955794117027</c:v>
                </c:pt>
                <c:pt idx="14">
                  <c:v>-1.0464207202114213</c:v>
                </c:pt>
                <c:pt idx="15">
                  <c:v>-0.66861363618610059</c:v>
                </c:pt>
                <c:pt idx="16">
                  <c:v>0.659726193801905</c:v>
                </c:pt>
                <c:pt idx="17">
                  <c:v>-0.88710350576750396</c:v>
                </c:pt>
                <c:pt idx="18">
                  <c:v>0.33138636381389958</c:v>
                </c:pt>
                <c:pt idx="19">
                  <c:v>0.39860504115179318</c:v>
                </c:pt>
                <c:pt idx="20">
                  <c:v>0.47123072485430856</c:v>
                </c:pt>
                <c:pt idx="21">
                  <c:v>-0.15756878396627191</c:v>
                </c:pt>
                <c:pt idx="22">
                  <c:v>-1.0262107452023286</c:v>
                </c:pt>
                <c:pt idx="23">
                  <c:v>-0.56784471506340783</c:v>
                </c:pt>
                <c:pt idx="24">
                  <c:v>-5.6889767245151775E-2</c:v>
                </c:pt>
                <c:pt idx="25">
                  <c:v>7.8405557828801195E-2</c:v>
                </c:pt>
                <c:pt idx="26">
                  <c:v>0</c:v>
                </c:pt>
                <c:pt idx="27">
                  <c:v>1.2146150210602835E-2</c:v>
                </c:pt>
                <c:pt idx="28">
                  <c:v>-0.71833048184155124</c:v>
                </c:pt>
                <c:pt idx="29">
                  <c:v>-0.3921231433563932</c:v>
                </c:pt>
                <c:pt idx="30">
                  <c:v>0.28173269612891716</c:v>
                </c:pt>
                <c:pt idx="31">
                  <c:v>-0.89942616373840178</c:v>
                </c:pt>
                <c:pt idx="32">
                  <c:v>-0.73853129556850994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28-D44C-B29F-AAE0A70C5767}"/>
            </c:ext>
          </c:extLst>
        </c:ser>
        <c:ser>
          <c:idx val="2"/>
          <c:order val="2"/>
          <c:tx>
            <c:strRef>
              <c:f>OceanHistBiases!$R$2</c:f>
              <c:strCache>
                <c:ptCount val="1"/>
                <c:pt idx="0">
                  <c:v>Totten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diamond"/>
            <c:size val="10"/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OceanHistBiases!$R$3:$R$35</c:f>
              <c:numCache>
                <c:formatCode>0.00</c:formatCode>
                <c:ptCount val="33"/>
                <c:pt idx="0">
                  <c:v>-0.76300197174198348</c:v>
                </c:pt>
                <c:pt idx="1">
                  <c:v>0.70802958565783614</c:v>
                </c:pt>
                <c:pt idx="2">
                  <c:v>-0.28860289002779288</c:v>
                </c:pt>
                <c:pt idx="3">
                  <c:v>0.64532811083797326</c:v>
                </c:pt>
                <c:pt idx="4">
                  <c:v>-0.75047038899522434</c:v>
                </c:pt>
                <c:pt idx="5">
                  <c:v>0.87341120599280142</c:v>
                </c:pt>
                <c:pt idx="6">
                  <c:v>0.31377522107706707</c:v>
                </c:pt>
                <c:pt idx="7">
                  <c:v>-0.42070965840074825</c:v>
                </c:pt>
                <c:pt idx="8">
                  <c:v>-0.82786152940325797</c:v>
                </c:pt>
                <c:pt idx="9">
                  <c:v>0.22044620885125585</c:v>
                </c:pt>
                <c:pt idx="10">
                  <c:v>-0.71979928993029363</c:v>
                </c:pt>
                <c:pt idx="11">
                  <c:v>1.1749900916400016</c:v>
                </c:pt>
                <c:pt idx="12">
                  <c:v>-7.7987028508634398E-2</c:v>
                </c:pt>
                <c:pt idx="13">
                  <c:v>0.41376102274696414</c:v>
                </c:pt>
                <c:pt idx="14">
                  <c:v>1.7112084127359275</c:v>
                </c:pt>
                <c:pt idx="15">
                  <c:v>0.57929034159925175</c:v>
                </c:pt>
                <c:pt idx="16">
                  <c:v>0.79769978539256259</c:v>
                </c:pt>
                <c:pt idx="17">
                  <c:v>0.30811768419756302</c:v>
                </c:pt>
                <c:pt idx="18">
                  <c:v>-0.15783990412289389</c:v>
                </c:pt>
                <c:pt idx="19">
                  <c:v>-0.27513675036871665</c:v>
                </c:pt>
                <c:pt idx="20">
                  <c:v>-0.79358473097341775</c:v>
                </c:pt>
                <c:pt idx="21">
                  <c:v>0</c:v>
                </c:pt>
                <c:pt idx="22">
                  <c:v>0.49624144375721618</c:v>
                </c:pt>
                <c:pt idx="23">
                  <c:v>-0.34070764088668398</c:v>
                </c:pt>
                <c:pt idx="24">
                  <c:v>-0.49194692005437435</c:v>
                </c:pt>
                <c:pt idx="25">
                  <c:v>-0.69867326798029095</c:v>
                </c:pt>
                <c:pt idx="26">
                  <c:v>-0.91483728281020948</c:v>
                </c:pt>
                <c:pt idx="27">
                  <c:v>0.40929259161889792</c:v>
                </c:pt>
                <c:pt idx="28">
                  <c:v>0.75932229099433302</c:v>
                </c:pt>
                <c:pt idx="29">
                  <c:v>-4.1933662290162904E-2</c:v>
                </c:pt>
                <c:pt idx="30">
                  <c:v>-0.18820932790543871</c:v>
                </c:pt>
                <c:pt idx="31">
                  <c:v>0.66955197403029232</c:v>
                </c:pt>
                <c:pt idx="32">
                  <c:v>0.4635463477197323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28-D44C-B29F-AAE0A70C5767}"/>
            </c:ext>
          </c:extLst>
        </c:ser>
        <c:ser>
          <c:idx val="3"/>
          <c:order val="3"/>
          <c:tx>
            <c:strRef>
              <c:f>OceanHistBiases!$S$2</c:f>
              <c:strCache>
                <c:ptCount val="1"/>
                <c:pt idx="0">
                  <c:v>Ross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x"/>
            <c:size val="4"/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OceanHistBiases!$S$3:$S$35</c:f>
              <c:numCache>
                <c:formatCode>0.00</c:formatCode>
                <c:ptCount val="33"/>
                <c:pt idx="0">
                  <c:v>-0.74481717549196624</c:v>
                </c:pt>
                <c:pt idx="1">
                  <c:v>-0.85329759576124697</c:v>
                </c:pt>
                <c:pt idx="2">
                  <c:v>-6.6211737974895477E-2</c:v>
                </c:pt>
                <c:pt idx="3">
                  <c:v>1.7464532383426408</c:v>
                </c:pt>
                <c:pt idx="4">
                  <c:v>-0.5220018409707734</c:v>
                </c:pt>
                <c:pt idx="5">
                  <c:v>-0.63464975958549519</c:v>
                </c:pt>
                <c:pt idx="6">
                  <c:v>-0.47002056608419124</c:v>
                </c:pt>
                <c:pt idx="7">
                  <c:v>-0.23089767837290204</c:v>
                </c:pt>
                <c:pt idx="8">
                  <c:v>0.34781657308753616</c:v>
                </c:pt>
                <c:pt idx="9">
                  <c:v>1.0184893354257181</c:v>
                </c:pt>
                <c:pt idx="10">
                  <c:v>0.58647875254040904</c:v>
                </c:pt>
                <c:pt idx="11">
                  <c:v>2.2882423979324784</c:v>
                </c:pt>
                <c:pt idx="12">
                  <c:v>5.5108858996442793E-2</c:v>
                </c:pt>
                <c:pt idx="13">
                  <c:v>0.98887015467904682</c:v>
                </c:pt>
                <c:pt idx="14">
                  <c:v>-1.0070781783707301</c:v>
                </c:pt>
                <c:pt idx="15">
                  <c:v>-0.32034654840367077</c:v>
                </c:pt>
                <c:pt idx="16">
                  <c:v>-0.41352124745959096</c:v>
                </c:pt>
                <c:pt idx="17">
                  <c:v>-0.92954812186495384</c:v>
                </c:pt>
                <c:pt idx="18">
                  <c:v>0.58482946576116168</c:v>
                </c:pt>
                <c:pt idx="19">
                  <c:v>-0.21706016465265449</c:v>
                </c:pt>
                <c:pt idx="20">
                  <c:v>0.20090380983843012</c:v>
                </c:pt>
                <c:pt idx="21">
                  <c:v>0.3164460234808899</c:v>
                </c:pt>
                <c:pt idx="22">
                  <c:v>-0.83229118884224973</c:v>
                </c:pt>
                <c:pt idx="23">
                  <c:v>-0.37174789490638022</c:v>
                </c:pt>
                <c:pt idx="24">
                  <c:v>-4.1974351271841251E-2</c:v>
                </c:pt>
                <c:pt idx="25">
                  <c:v>1.2273153550109055</c:v>
                </c:pt>
                <c:pt idx="26">
                  <c:v>1.0955704463043876</c:v>
                </c:pt>
                <c:pt idx="27">
                  <c:v>0.71454165286019433</c:v>
                </c:pt>
                <c:pt idx="28">
                  <c:v>0.31983560098248442</c:v>
                </c:pt>
                <c:pt idx="29">
                  <c:v>2.6034384377910755E-2</c:v>
                </c:pt>
                <c:pt idx="30">
                  <c:v>3.3127584560005241</c:v>
                </c:pt>
                <c:pt idx="31">
                  <c:v>-0.19240595743114089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28-D44C-B29F-AAE0A70C5767}"/>
            </c:ext>
          </c:extLst>
        </c:ser>
        <c:ser>
          <c:idx val="4"/>
          <c:order val="4"/>
          <c:tx>
            <c:v>Ocean bias</c:v>
          </c:tx>
          <c:spPr>
            <a:ln w="25400" cap="rnd" cmpd="sng" algn="ctr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OceanHistBiases!$A$3:$A$35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OceanHistBiases!$W$3:$W$35</c:f>
              <c:numCache>
                <c:formatCode>0.00</c:formatCode>
                <c:ptCount val="33"/>
                <c:pt idx="0">
                  <c:v>-0.3185522513768424</c:v>
                </c:pt>
                <c:pt idx="1">
                  <c:v>0.3228319081357009</c:v>
                </c:pt>
                <c:pt idx="2">
                  <c:v>0.13157730411407137</c:v>
                </c:pt>
                <c:pt idx="3">
                  <c:v>2.433490530922386</c:v>
                </c:pt>
                <c:pt idx="4">
                  <c:v>-0.66319948937124762</c:v>
                </c:pt>
                <c:pt idx="5">
                  <c:v>-0.18783977975647206</c:v>
                </c:pt>
                <c:pt idx="6">
                  <c:v>-0.13044062206745818</c:v>
                </c:pt>
                <c:pt idx="7">
                  <c:v>0.15259631398436865</c:v>
                </c:pt>
                <c:pt idx="8">
                  <c:v>-9.866733588256428E-2</c:v>
                </c:pt>
                <c:pt idx="9">
                  <c:v>0.17592289765655897</c:v>
                </c:pt>
                <c:pt idx="10">
                  <c:v>-0.17951456738323504</c:v>
                </c:pt>
                <c:pt idx="11">
                  <c:v>1.4549229983081116</c:v>
                </c:pt>
                <c:pt idx="12">
                  <c:v>-0.10167481716378439</c:v>
                </c:pt>
                <c:pt idx="13">
                  <c:v>1.606625183240812</c:v>
                </c:pt>
                <c:pt idx="14">
                  <c:v>0.72169826107701474</c:v>
                </c:pt>
                <c:pt idx="15">
                  <c:v>-7.7429898646745503E-3</c:v>
                </c:pt>
                <c:pt idx="16">
                  <c:v>0.70540558778954743</c:v>
                </c:pt>
                <c:pt idx="17">
                  <c:v>-0.18163632196917931</c:v>
                </c:pt>
                <c:pt idx="18">
                  <c:v>0.36342314391038094</c:v>
                </c:pt>
                <c:pt idx="19">
                  <c:v>-6.3944669178073912E-2</c:v>
                </c:pt>
                <c:pt idx="20">
                  <c:v>6.4460394115946507E-2</c:v>
                </c:pt>
                <c:pt idx="21">
                  <c:v>0.3515719673726172</c:v>
                </c:pt>
                <c:pt idx="22">
                  <c:v>0.36267405044704243</c:v>
                </c:pt>
                <c:pt idx="23">
                  <c:v>2.8153314865245322E-2</c:v>
                </c:pt>
                <c:pt idx="24">
                  <c:v>-0.19950876225705408</c:v>
                </c:pt>
                <c:pt idx="25">
                  <c:v>8.1664419197968643E-2</c:v>
                </c:pt>
                <c:pt idx="26">
                  <c:v>-5.5439723796364311E-2</c:v>
                </c:pt>
                <c:pt idx="27">
                  <c:v>0.10653015775903218</c:v>
                </c:pt>
                <c:pt idx="28">
                  <c:v>0.2384243801118244</c:v>
                </c:pt>
                <c:pt idx="29">
                  <c:v>8.1664782334427422E-3</c:v>
                </c:pt>
                <c:pt idx="30">
                  <c:v>1.7141969833210442</c:v>
                </c:pt>
                <c:pt idx="31">
                  <c:v>-0.24127855587376634</c:v>
                </c:pt>
                <c:pt idx="32">
                  <c:v>-0.19286312278775863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028-D44C-B29F-AAE0A70C5767}"/>
            </c:ext>
          </c:extLst>
        </c:ser>
        <c:ser>
          <c:idx val="5"/>
          <c:order val="5"/>
          <c:tx>
            <c:strRef>
              <c:f>OceanHistBiases!$T$2</c:f>
              <c:strCache>
                <c:ptCount val="1"/>
                <c:pt idx="0">
                  <c:v>Amundsen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val>
            <c:numRef>
              <c:f>OceanHistBiases!$T$3:$T$35</c:f>
              <c:numCache>
                <c:formatCode>0.00</c:formatCode>
                <c:ptCount val="33"/>
                <c:pt idx="0">
                  <c:v>-0.81536476017529047</c:v>
                </c:pt>
                <c:pt idx="1">
                  <c:v>0.16069106888305312</c:v>
                </c:pt>
                <c:pt idx="2">
                  <c:v>0</c:v>
                </c:pt>
                <c:pt idx="3">
                  <c:v>2.7393262656130801E-2</c:v>
                </c:pt>
                <c:pt idx="4">
                  <c:v>-1.0729339432936646</c:v>
                </c:pt>
                <c:pt idx="5">
                  <c:v>-0.99743133153889818</c:v>
                </c:pt>
                <c:pt idx="6">
                  <c:v>-0.66131067055248494</c:v>
                </c:pt>
                <c:pt idx="7">
                  <c:v>0.22732931745055365</c:v>
                </c:pt>
                <c:pt idx="8">
                  <c:v>-9.9260651902450467E-2</c:v>
                </c:pt>
                <c:pt idx="9">
                  <c:v>0.10361618304360276</c:v>
                </c:pt>
                <c:pt idx="10">
                  <c:v>-0.57966132279905236</c:v>
                </c:pt>
                <c:pt idx="11">
                  <c:v>2.6512371859474522</c:v>
                </c:pt>
                <c:pt idx="12">
                  <c:v>-0.75507285726299878</c:v>
                </c:pt>
                <c:pt idx="13">
                  <c:v>0.79484252315852522</c:v>
                </c:pt>
                <c:pt idx="14">
                  <c:v>3.01846222271881</c:v>
                </c:pt>
                <c:pt idx="15">
                  <c:v>0.39532567964943766</c:v>
                </c:pt>
                <c:pt idx="16">
                  <c:v>-0.23277645948322456</c:v>
                </c:pt>
                <c:pt idx="17">
                  <c:v>-0.60467432035056223</c:v>
                </c:pt>
                <c:pt idx="18">
                  <c:v>1.8233304535054689</c:v>
                </c:pt>
                <c:pt idx="19">
                  <c:v>-0.57442333574938198</c:v>
                </c:pt>
                <c:pt idx="20">
                  <c:v>-0.89078255218330338</c:v>
                </c:pt>
                <c:pt idx="21">
                  <c:v>-5.6164688083100635E-2</c:v>
                </c:pt>
                <c:pt idx="22">
                  <c:v>2.0100817376961406</c:v>
                </c:pt>
                <c:pt idx="23">
                  <c:v>0.80103462532917047</c:v>
                </c:pt>
                <c:pt idx="24">
                  <c:v>0.27867603726702578</c:v>
                </c:pt>
                <c:pt idx="25">
                  <c:v>0.12268872418396432</c:v>
                </c:pt>
                <c:pt idx="26">
                  <c:v>-0.24082541863255053</c:v>
                </c:pt>
                <c:pt idx="27">
                  <c:v>0.2095745915494939</c:v>
                </c:pt>
                <c:pt idx="28">
                  <c:v>0.70782050699890364</c:v>
                </c:pt>
                <c:pt idx="29">
                  <c:v>-0.59658683892986841</c:v>
                </c:pt>
                <c:pt idx="30">
                  <c:v>0.85980577763816579</c:v>
                </c:pt>
                <c:pt idx="31">
                  <c:v>-0.66686505819268294</c:v>
                </c:pt>
                <c:pt idx="32">
                  <c:v>-0.73278915187323523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028-D44C-B29F-AAE0A70C5767}"/>
            </c:ext>
          </c:extLst>
        </c:ser>
        <c:ser>
          <c:idx val="6"/>
          <c:order val="6"/>
          <c:tx>
            <c:strRef>
              <c:f>OceanHistBiases!$U$2</c:f>
              <c:strCache>
                <c:ptCount val="1"/>
                <c:pt idx="0">
                  <c:v>Weddell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val>
            <c:numRef>
              <c:f>OceanHistBiases!$U$3:$U$35</c:f>
              <c:numCache>
                <c:formatCode>0.00</c:formatCode>
                <c:ptCount val="33"/>
                <c:pt idx="0">
                  <c:v>0.68468337717655547</c:v>
                </c:pt>
                <c:pt idx="1">
                  <c:v>1.1456929562342573</c:v>
                </c:pt>
                <c:pt idx="2">
                  <c:v>6.4599992755761129E-2</c:v>
                </c:pt>
                <c:pt idx="3">
                  <c:v>9.3766490287844597</c:v>
                </c:pt>
                <c:pt idx="4">
                  <c:v>-0.41584794229416477</c:v>
                </c:pt>
                <c:pt idx="5">
                  <c:v>-9.9883286582107475E-2</c:v>
                </c:pt>
                <c:pt idx="6">
                  <c:v>-0.21598886444528512</c:v>
                </c:pt>
                <c:pt idx="7">
                  <c:v>-0.16212968342407841</c:v>
                </c:pt>
                <c:pt idx="8">
                  <c:v>-0.31202605178795756</c:v>
                </c:pt>
                <c:pt idx="9">
                  <c:v>-0.12901324246645557</c:v>
                </c:pt>
                <c:pt idx="10">
                  <c:v>-0.25512987293446771</c:v>
                </c:pt>
                <c:pt idx="11">
                  <c:v>-0.32488825644149366</c:v>
                </c:pt>
                <c:pt idx="12">
                  <c:v>0.49257554922625113</c:v>
                </c:pt>
                <c:pt idx="13">
                  <c:v>8.1948895935817632</c:v>
                </c:pt>
                <c:pt idx="14">
                  <c:v>0.4768902887895326</c:v>
                </c:pt>
                <c:pt idx="15">
                  <c:v>-0.3022887171167003</c:v>
                </c:pt>
                <c:pt idx="16">
                  <c:v>3.8018578158090861</c:v>
                </c:pt>
                <c:pt idx="17">
                  <c:v>1.4526280293614134E-2</c:v>
                </c:pt>
                <c:pt idx="18">
                  <c:v>-2.287668356061268E-2</c:v>
                </c:pt>
                <c:pt idx="19">
                  <c:v>1.0481456635033306</c:v>
                </c:pt>
                <c:pt idx="20">
                  <c:v>1.7673548184492667</c:v>
                </c:pt>
                <c:pt idx="21">
                  <c:v>2.785594499978016</c:v>
                </c:pt>
                <c:pt idx="22">
                  <c:v>0.6415641449903472</c:v>
                </c:pt>
                <c:pt idx="23">
                  <c:v>-0.19278345908669492</c:v>
                </c:pt>
                <c:pt idx="24">
                  <c:v>-0.16604731546457085</c:v>
                </c:pt>
                <c:pt idx="25">
                  <c:v>-0.29619255134035355</c:v>
                </c:pt>
                <c:pt idx="26">
                  <c:v>-0.25369427950382606</c:v>
                </c:pt>
                <c:pt idx="27">
                  <c:v>-0.14371518210901443</c:v>
                </c:pt>
                <c:pt idx="28">
                  <c:v>0.31474804788987548</c:v>
                </c:pt>
                <c:pt idx="29">
                  <c:v>0.78401113555471502</c:v>
                </c:pt>
                <c:pt idx="30">
                  <c:v>6.7926335727207441</c:v>
                </c:pt>
                <c:pt idx="31">
                  <c:v>-0.37715957605235673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028-D44C-B29F-AAE0A70C576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133662104"/>
        <c:axId val="2133665592"/>
      </c:lineChart>
      <c:catAx>
        <c:axId val="2133662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accent3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3665592"/>
        <c:crossesAt val="0"/>
        <c:auto val="1"/>
        <c:lblAlgn val="ctr"/>
        <c:lblOffset val="0"/>
        <c:noMultiLvlLbl val="0"/>
      </c:catAx>
      <c:valAx>
        <c:axId val="2133665592"/>
        <c:scaling>
          <c:orientation val="minMax"/>
          <c:max val="9.4"/>
          <c:min val="-1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3662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214222863975797E-2"/>
          <c:y val="0.118296879556722"/>
          <c:w val="0.48444987929517402"/>
          <c:h val="0.16502255845470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21C change in Amundsen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Ocean Temperature </a:t>
            </a:r>
            <a:r>
              <a:rPr lang="en-US" sz="1400" b="0" i="0" u="none" strike="noStrike" baseline="0"/>
              <a:t>(°C)</a:t>
            </a:r>
            <a:endParaRPr lang="en-US"/>
          </a:p>
        </c:rich>
      </c:tx>
      <c:layout>
        <c:manualLayout>
          <c:xMode val="edge"/>
          <c:yMode val="edge"/>
          <c:x val="0.27070704524337091"/>
          <c:y val="0.8909800696748365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62C-AC46-97FC-B02560E543A3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62C-AC46-97FC-B02560E543A3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62C-AC46-97FC-B02560E543A3}"/>
              </c:ext>
            </c:extLst>
          </c:dPt>
          <c:dPt>
            <c:idx val="10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62C-AC46-97FC-B02560E543A3}"/>
              </c:ext>
            </c:extLst>
          </c:dPt>
          <c:dPt>
            <c:idx val="14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62C-AC46-97FC-B02560E543A3}"/>
              </c:ext>
            </c:extLst>
          </c:dPt>
          <c:dPt>
            <c:idx val="15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62C-AC46-97FC-B02560E543A3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62C-AC46-97FC-B02560E543A3}"/>
              </c:ext>
            </c:extLst>
          </c:dPt>
          <c:dPt>
            <c:idx val="21"/>
            <c:invertIfNegative val="0"/>
            <c:bubble3D val="0"/>
            <c:spPr>
              <a:solidFill>
                <a:schemeClr val="tx1"/>
              </a:solid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62C-AC46-97FC-B02560E543A3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62C-AC46-97FC-B02560E543A3}"/>
              </c:ext>
            </c:extLst>
          </c:dPt>
          <c:dPt>
            <c:idx val="24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62C-AC46-97FC-B02560E543A3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662C-AC46-97FC-B02560E543A3}"/>
              </c:ext>
            </c:extLst>
          </c:dPt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2C-AC46-97FC-B02560E543A3}"/>
                </c:ext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2C-AC46-97FC-B02560E543A3}"/>
                </c:ext>
              </c:extLst>
            </c:dLbl>
            <c:dLbl>
              <c:idx val="1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2C-AC46-97FC-B02560E543A3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2C-AC46-97FC-B02560E543A3}"/>
                </c:ext>
              </c:extLst>
            </c:dLbl>
            <c:dLbl>
              <c:idx val="2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62C-AC46-97FC-B02560E543A3}"/>
                </c:ext>
              </c:extLst>
            </c:dLbl>
            <c:dLbl>
              <c:idx val="2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62C-AC46-97FC-B02560E543A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'FutChanges-plots'!$A$42:$A$74</c:f>
              <c:strCache>
                <c:ptCount val="33"/>
                <c:pt idx="0">
                  <c:v>MRI-CGCM3</c:v>
                </c:pt>
                <c:pt idx="1">
                  <c:v>MIROC5</c:v>
                </c:pt>
                <c:pt idx="2">
                  <c:v>IPSL-CM5A-LR</c:v>
                </c:pt>
                <c:pt idx="3">
                  <c:v>CMCC-CM</c:v>
                </c:pt>
                <c:pt idx="4">
                  <c:v>CESM1-CAM5</c:v>
                </c:pt>
                <c:pt idx="5">
                  <c:v>CMCC-CMS</c:v>
                </c:pt>
                <c:pt idx="6">
                  <c:v>CNRM-CM5</c:v>
                </c:pt>
                <c:pt idx="7">
                  <c:v>GFDL-ESM2M</c:v>
                </c:pt>
                <c:pt idx="8">
                  <c:v>CSIRO-Mk3-6-0†</c:v>
                </c:pt>
                <c:pt idx="9">
                  <c:v>CESM1-BGC</c:v>
                </c:pt>
                <c:pt idx="10">
                  <c:v>CCSM4*</c:v>
                </c:pt>
                <c:pt idx="11">
                  <c:v>ACCESS1-0</c:v>
                </c:pt>
                <c:pt idx="12">
                  <c:v>CanESM2</c:v>
                </c:pt>
                <c:pt idx="13">
                  <c:v>MIROC-ESM</c:v>
                </c:pt>
                <c:pt idx="14">
                  <c:v>MIROC-ESM-CHEM*</c:v>
                </c:pt>
                <c:pt idx="15">
                  <c:v>IPSL-CM5A-MR†</c:v>
                </c:pt>
                <c:pt idx="16">
                  <c:v>GFDL-ESM2G</c:v>
                </c:pt>
                <c:pt idx="17">
                  <c:v>FGOALS-g2</c:v>
                </c:pt>
                <c:pt idx="18">
                  <c:v>MPI-ESM-MR</c:v>
                </c:pt>
                <c:pt idx="19">
                  <c:v>NorESM1-ME</c:v>
                </c:pt>
                <c:pt idx="20">
                  <c:v>BCC-CSM1-1</c:v>
                </c:pt>
                <c:pt idx="21">
                  <c:v>ACCESS1-3</c:v>
                </c:pt>
                <c:pt idx="22">
                  <c:v>MPI-ESM-LR</c:v>
                </c:pt>
                <c:pt idx="23">
                  <c:v>FIO-ESM</c:v>
                </c:pt>
                <c:pt idx="24">
                  <c:v>NorESM1-M*</c:v>
                </c:pt>
                <c:pt idx="25">
                  <c:v>GFDL-CM3</c:v>
                </c:pt>
                <c:pt idx="26">
                  <c:v>CMCC-CESM</c:v>
                </c:pt>
                <c:pt idx="27">
                  <c:v>INM-CM4</c:v>
                </c:pt>
                <c:pt idx="28">
                  <c:v>HadGEM2-ES†</c:v>
                </c:pt>
                <c:pt idx="29">
                  <c:v>HadGEM2-CC</c:v>
                </c:pt>
                <c:pt idx="30">
                  <c:v>BNU-ESM</c:v>
                </c:pt>
                <c:pt idx="31">
                  <c:v>IPSL-CM5B-LR</c:v>
                </c:pt>
                <c:pt idx="32">
                  <c:v>EC-EARTH</c:v>
                </c:pt>
              </c:strCache>
            </c:strRef>
          </c:cat>
          <c:val>
            <c:numRef>
              <c:f>'FutChanges-plots'!$G$42:$G$74</c:f>
              <c:numCache>
                <c:formatCode>0.00</c:formatCode>
                <c:ptCount val="33"/>
                <c:pt idx="0">
                  <c:v>4.2636289442710513E-3</c:v>
                </c:pt>
                <c:pt idx="1">
                  <c:v>9.015341455827848E-2</c:v>
                </c:pt>
                <c:pt idx="2">
                  <c:v>0.10117983162054271</c:v>
                </c:pt>
                <c:pt idx="3">
                  <c:v>0.14839128939932072</c:v>
                </c:pt>
                <c:pt idx="4">
                  <c:v>0.1713208416660178</c:v>
                </c:pt>
                <c:pt idx="5">
                  <c:v>0.19175766061440688</c:v>
                </c:pt>
                <c:pt idx="6">
                  <c:v>0.22813163960669014</c:v>
                </c:pt>
                <c:pt idx="7">
                  <c:v>0.24783234725467587</c:v>
                </c:pt>
                <c:pt idx="8">
                  <c:v>0.25283796220850102</c:v>
                </c:pt>
                <c:pt idx="9">
                  <c:v>0.25626375833758031</c:v>
                </c:pt>
                <c:pt idx="10">
                  <c:v>0.2625230405677158</c:v>
                </c:pt>
                <c:pt idx="11">
                  <c:v>0.27091724431907166</c:v>
                </c:pt>
                <c:pt idx="12">
                  <c:v>0.27401487786319051</c:v>
                </c:pt>
                <c:pt idx="13">
                  <c:v>0.31561195211295651</c:v>
                </c:pt>
                <c:pt idx="14">
                  <c:v>0.40782167354237697</c:v>
                </c:pt>
                <c:pt idx="15">
                  <c:v>0.41873856822966266</c:v>
                </c:pt>
                <c:pt idx="16">
                  <c:v>0.47502046427833589</c:v>
                </c:pt>
                <c:pt idx="17">
                  <c:v>0.53676153074384791</c:v>
                </c:pt>
                <c:pt idx="18">
                  <c:v>0.54264655959896546</c:v>
                </c:pt>
                <c:pt idx="19">
                  <c:v>0.55173618951796932</c:v>
                </c:pt>
                <c:pt idx="20">
                  <c:v>0.56365061823798146</c:v>
                </c:pt>
                <c:pt idx="21">
                  <c:v>0.56462019070930958</c:v>
                </c:pt>
                <c:pt idx="22">
                  <c:v>0.56887291507289206</c:v>
                </c:pt>
                <c:pt idx="23">
                  <c:v>0.58553687393089782</c:v>
                </c:pt>
                <c:pt idx="24">
                  <c:v>0.61664244557615222</c:v>
                </c:pt>
                <c:pt idx="25">
                  <c:v>0.63244194256264941</c:v>
                </c:pt>
                <c:pt idx="26">
                  <c:v>0.66883580408735677</c:v>
                </c:pt>
                <c:pt idx="27">
                  <c:v>0.71625168490411273</c:v>
                </c:pt>
                <c:pt idx="28">
                  <c:v>0.74624316633209375</c:v>
                </c:pt>
                <c:pt idx="29">
                  <c:v>1.0129625205166624</c:v>
                </c:pt>
                <c:pt idx="30">
                  <c:v>1.0146418496581193</c:v>
                </c:pt>
                <c:pt idx="31">
                  <c:v>1.1010297891966705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662C-AC46-97FC-B02560E54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26686856"/>
        <c:axId val="-2127096952"/>
      </c:barChart>
      <c:catAx>
        <c:axId val="-2126686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7096952"/>
        <c:crossesAt val="0.45"/>
        <c:auto val="1"/>
        <c:lblAlgn val="ctr"/>
        <c:lblOffset val="50"/>
        <c:tickLblSkip val="1"/>
        <c:noMultiLvlLbl val="0"/>
      </c:catAx>
      <c:valAx>
        <c:axId val="-2127096952"/>
        <c:scaling>
          <c:orientation val="minMax"/>
          <c:max val="1.2"/>
          <c:min val="-0.0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6686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ΔT WS</a:t>
            </a:r>
            <a:r>
              <a:rPr lang="en-US" sz="1400" b="0" i="0" u="none" strike="noStrike" baseline="0"/>
              <a:t>  (°C)</a:t>
            </a:r>
            <a:endParaRPr lang="en-US"/>
          </a:p>
        </c:rich>
      </c:tx>
      <c:layout>
        <c:manualLayout>
          <c:xMode val="edge"/>
          <c:yMode val="edge"/>
          <c:x val="0.473833877503189"/>
          <c:y val="0.896059594546304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64-A74E-9130-B4F47C9BB1B3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64-A74E-9130-B4F47C9BB1B3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764-A74E-9130-B4F47C9BB1B3}"/>
              </c:ext>
            </c:extLst>
          </c:dPt>
          <c:dPt>
            <c:idx val="21"/>
            <c:invertIfNegative val="0"/>
            <c:bubble3D val="0"/>
            <c:spPr>
              <a:solidFill>
                <a:schemeClr val="tx1"/>
              </a:solid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764-A74E-9130-B4F47C9BB1B3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764-A74E-9130-B4F47C9BB1B3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764-A74E-9130-B4F47C9BB1B3}"/>
              </c:ext>
            </c:extLst>
          </c:dPt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764-A74E-9130-B4F47C9BB1B3}"/>
                </c:ext>
              </c:extLst>
            </c:dLbl>
            <c:dLbl>
              <c:idx val="1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764-A74E-9130-B4F47C9BB1B3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764-A74E-9130-B4F47C9BB1B3}"/>
                </c:ext>
              </c:extLst>
            </c:dLbl>
            <c:dLbl>
              <c:idx val="1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764-A74E-9130-B4F47C9BB1B3}"/>
                </c:ext>
              </c:extLst>
            </c:dLbl>
            <c:dLbl>
              <c:idx val="2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764-A74E-9130-B4F47C9BB1B3}"/>
                </c:ext>
              </c:extLst>
            </c:dLbl>
            <c:dLbl>
              <c:idx val="2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764-A74E-9130-B4F47C9BB1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'FutChanges-plots'!$A$42:$A$74</c:f>
              <c:strCache>
                <c:ptCount val="33"/>
                <c:pt idx="0">
                  <c:v>MRI-CGCM3</c:v>
                </c:pt>
                <c:pt idx="1">
                  <c:v>MIROC5</c:v>
                </c:pt>
                <c:pt idx="2">
                  <c:v>IPSL-CM5A-LR</c:v>
                </c:pt>
                <c:pt idx="3">
                  <c:v>CMCC-CM</c:v>
                </c:pt>
                <c:pt idx="4">
                  <c:v>CESM1-CAM5</c:v>
                </c:pt>
                <c:pt idx="5">
                  <c:v>CMCC-CMS</c:v>
                </c:pt>
                <c:pt idx="6">
                  <c:v>CNRM-CM5</c:v>
                </c:pt>
                <c:pt idx="7">
                  <c:v>GFDL-ESM2M</c:v>
                </c:pt>
                <c:pt idx="8">
                  <c:v>CSIRO-Mk3-6-0†</c:v>
                </c:pt>
                <c:pt idx="9">
                  <c:v>CESM1-BGC</c:v>
                </c:pt>
                <c:pt idx="10">
                  <c:v>CCSM4*</c:v>
                </c:pt>
                <c:pt idx="11">
                  <c:v>ACCESS1-0</c:v>
                </c:pt>
                <c:pt idx="12">
                  <c:v>CanESM2</c:v>
                </c:pt>
                <c:pt idx="13">
                  <c:v>MIROC-ESM</c:v>
                </c:pt>
                <c:pt idx="14">
                  <c:v>MIROC-ESM-CHEM*</c:v>
                </c:pt>
                <c:pt idx="15">
                  <c:v>IPSL-CM5A-MR†</c:v>
                </c:pt>
                <c:pt idx="16">
                  <c:v>GFDL-ESM2G</c:v>
                </c:pt>
                <c:pt idx="17">
                  <c:v>FGOALS-g2</c:v>
                </c:pt>
                <c:pt idx="18">
                  <c:v>MPI-ESM-MR</c:v>
                </c:pt>
                <c:pt idx="19">
                  <c:v>NorESM1-ME</c:v>
                </c:pt>
                <c:pt idx="20">
                  <c:v>BCC-CSM1-1</c:v>
                </c:pt>
                <c:pt idx="21">
                  <c:v>ACCESS1-3</c:v>
                </c:pt>
                <c:pt idx="22">
                  <c:v>MPI-ESM-LR</c:v>
                </c:pt>
                <c:pt idx="23">
                  <c:v>FIO-ESM</c:v>
                </c:pt>
                <c:pt idx="24">
                  <c:v>NorESM1-M*</c:v>
                </c:pt>
                <c:pt idx="25">
                  <c:v>GFDL-CM3</c:v>
                </c:pt>
                <c:pt idx="26">
                  <c:v>CMCC-CESM</c:v>
                </c:pt>
                <c:pt idx="27">
                  <c:v>INM-CM4</c:v>
                </c:pt>
                <c:pt idx="28">
                  <c:v>HadGEM2-ES†</c:v>
                </c:pt>
                <c:pt idx="29">
                  <c:v>HadGEM2-CC</c:v>
                </c:pt>
                <c:pt idx="30">
                  <c:v>BNU-ESM</c:v>
                </c:pt>
                <c:pt idx="31">
                  <c:v>IPSL-CM5B-LR</c:v>
                </c:pt>
                <c:pt idx="32">
                  <c:v>EC-EARTH</c:v>
                </c:pt>
              </c:strCache>
            </c:strRef>
          </c:cat>
          <c:val>
            <c:numRef>
              <c:f>'FutChanges-plots'!$H$42:$H$74</c:f>
              <c:numCache>
                <c:formatCode>0.00</c:formatCode>
                <c:ptCount val="33"/>
                <c:pt idx="0">
                  <c:v>0.2179408682627767</c:v>
                </c:pt>
                <c:pt idx="1">
                  <c:v>0.37745662333437918</c:v>
                </c:pt>
                <c:pt idx="2">
                  <c:v>-0.15132960686076136</c:v>
                </c:pt>
                <c:pt idx="3">
                  <c:v>0.67594890467778257</c:v>
                </c:pt>
                <c:pt idx="4">
                  <c:v>0.60071070125490567</c:v>
                </c:pt>
                <c:pt idx="5">
                  <c:v>0.20740100872668699</c:v>
                </c:pt>
                <c:pt idx="6">
                  <c:v>0.36510823228308981</c:v>
                </c:pt>
                <c:pt idx="7">
                  <c:v>7.0016484899226017E-2</c:v>
                </c:pt>
                <c:pt idx="8">
                  <c:v>0.45802171731912728</c:v>
                </c:pt>
                <c:pt idx="9">
                  <c:v>0.9333691990577514</c:v>
                </c:pt>
                <c:pt idx="10">
                  <c:v>0.89746689538136926</c:v>
                </c:pt>
                <c:pt idx="11">
                  <c:v>1.7426271484767868E-2</c:v>
                </c:pt>
                <c:pt idx="12">
                  <c:v>0.19000932486843133</c:v>
                </c:pt>
                <c:pt idx="13">
                  <c:v>0.12439654540657361</c:v>
                </c:pt>
                <c:pt idx="14">
                  <c:v>0.19647995211901154</c:v>
                </c:pt>
                <c:pt idx="15">
                  <c:v>-4.5444944547539189E-2</c:v>
                </c:pt>
                <c:pt idx="16">
                  <c:v>0.56019126972384459</c:v>
                </c:pt>
                <c:pt idx="17">
                  <c:v>-7.6645710860147303E-3</c:v>
                </c:pt>
                <c:pt idx="18">
                  <c:v>0.15604950330175135</c:v>
                </c:pt>
                <c:pt idx="19">
                  <c:v>0.47258039352408215</c:v>
                </c:pt>
                <c:pt idx="20">
                  <c:v>6.4962133908378775E-3</c:v>
                </c:pt>
                <c:pt idx="21">
                  <c:v>5.2233540673495359E-2</c:v>
                </c:pt>
                <c:pt idx="22">
                  <c:v>5.7702964943530069E-2</c:v>
                </c:pt>
                <c:pt idx="23">
                  <c:v>0.49880994937014078</c:v>
                </c:pt>
                <c:pt idx="24">
                  <c:v>0.45574011781081653</c:v>
                </c:pt>
                <c:pt idx="25">
                  <c:v>0.20752530693284532</c:v>
                </c:pt>
                <c:pt idx="26">
                  <c:v>1.052237929643161E-2</c:v>
                </c:pt>
                <c:pt idx="27">
                  <c:v>0.13736426603084223</c:v>
                </c:pt>
                <c:pt idx="28">
                  <c:v>0.50884849673197785</c:v>
                </c:pt>
                <c:pt idx="29">
                  <c:v>0.42849352151208797</c:v>
                </c:pt>
                <c:pt idx="30">
                  <c:v>0.36817799709555205</c:v>
                </c:pt>
                <c:pt idx="31">
                  <c:v>0.2741814021444543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764-A74E-9130-B4F47C9BB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2129098856"/>
        <c:axId val="2128823752"/>
      </c:barChart>
      <c:catAx>
        <c:axId val="2129098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823752"/>
        <c:crossesAt val="0.21"/>
        <c:auto val="1"/>
        <c:lblAlgn val="ctr"/>
        <c:lblOffset val="50"/>
        <c:tickLblSkip val="1"/>
        <c:noMultiLvlLbl val="0"/>
      </c:catAx>
      <c:valAx>
        <c:axId val="2128823752"/>
        <c:scaling>
          <c:orientation val="minMax"/>
          <c:max val="1"/>
          <c:min val="-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098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21C in Ocean Temperature in Ross</a:t>
            </a:r>
            <a:r>
              <a:rPr lang="en-US" sz="1400" b="0" i="0" u="none" strike="noStrike" baseline="0"/>
              <a:t> (°C)</a:t>
            </a:r>
            <a:endParaRPr lang="en-US"/>
          </a:p>
        </c:rich>
      </c:tx>
      <c:layout>
        <c:manualLayout>
          <c:xMode val="edge"/>
          <c:yMode val="edge"/>
          <c:x val="0.23648880394736699"/>
          <c:y val="0.8934102248563859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7F-D14A-8921-1822D311F1E4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7F-D14A-8921-1822D311F1E4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C7F-D14A-8921-1822D311F1E4}"/>
              </c:ext>
            </c:extLst>
          </c:dPt>
          <c:dPt>
            <c:idx val="10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B7080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C7F-D14A-8921-1822D311F1E4}"/>
              </c:ext>
            </c:extLst>
          </c:dPt>
          <c:dPt>
            <c:idx val="14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B7080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C7F-D14A-8921-1822D311F1E4}"/>
              </c:ext>
            </c:extLst>
          </c:dPt>
          <c:dPt>
            <c:idx val="15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C7F-D14A-8921-1822D311F1E4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7F-D14A-8921-1822D311F1E4}"/>
              </c:ext>
            </c:extLst>
          </c:dPt>
          <c:dPt>
            <c:idx val="21"/>
            <c:invertIfNegative val="0"/>
            <c:bubble3D val="0"/>
            <c:spPr>
              <a:solidFill>
                <a:schemeClr val="tx1"/>
              </a:solid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DC7F-D14A-8921-1822D311F1E4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DC7F-D14A-8921-1822D311F1E4}"/>
              </c:ext>
            </c:extLst>
          </c:dPt>
          <c:dPt>
            <c:idx val="24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B7080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C7F-D14A-8921-1822D311F1E4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DC7F-D14A-8921-1822D311F1E4}"/>
              </c:ext>
            </c:extLst>
          </c:dPt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7F-D14A-8921-1822D311F1E4}"/>
                </c:ext>
              </c:extLst>
            </c:dLbl>
            <c:dLbl>
              <c:idx val="1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7F-D14A-8921-1822D311F1E4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F-D14A-8921-1822D311F1E4}"/>
                </c:ext>
              </c:extLst>
            </c:dLbl>
            <c:dLbl>
              <c:idx val="2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C7F-D14A-8921-1822D311F1E4}"/>
                </c:ext>
              </c:extLst>
            </c:dLbl>
            <c:dLbl>
              <c:idx val="2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C7F-D14A-8921-1822D311F1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'FutChanges-plots'!$A$42:$A$74</c:f>
              <c:strCache>
                <c:ptCount val="33"/>
                <c:pt idx="0">
                  <c:v>MRI-CGCM3</c:v>
                </c:pt>
                <c:pt idx="1">
                  <c:v>MIROC5</c:v>
                </c:pt>
                <c:pt idx="2">
                  <c:v>IPSL-CM5A-LR</c:v>
                </c:pt>
                <c:pt idx="3">
                  <c:v>CMCC-CM</c:v>
                </c:pt>
                <c:pt idx="4">
                  <c:v>CESM1-CAM5</c:v>
                </c:pt>
                <c:pt idx="5">
                  <c:v>CMCC-CMS</c:v>
                </c:pt>
                <c:pt idx="6">
                  <c:v>CNRM-CM5</c:v>
                </c:pt>
                <c:pt idx="7">
                  <c:v>GFDL-ESM2M</c:v>
                </c:pt>
                <c:pt idx="8">
                  <c:v>CSIRO-Mk3-6-0†</c:v>
                </c:pt>
                <c:pt idx="9">
                  <c:v>CESM1-BGC</c:v>
                </c:pt>
                <c:pt idx="10">
                  <c:v>CCSM4*</c:v>
                </c:pt>
                <c:pt idx="11">
                  <c:v>ACCESS1-0</c:v>
                </c:pt>
                <c:pt idx="12">
                  <c:v>CanESM2</c:v>
                </c:pt>
                <c:pt idx="13">
                  <c:v>MIROC-ESM</c:v>
                </c:pt>
                <c:pt idx="14">
                  <c:v>MIROC-ESM-CHEM*</c:v>
                </c:pt>
                <c:pt idx="15">
                  <c:v>IPSL-CM5A-MR†</c:v>
                </c:pt>
                <c:pt idx="16">
                  <c:v>GFDL-ESM2G</c:v>
                </c:pt>
                <c:pt idx="17">
                  <c:v>FGOALS-g2</c:v>
                </c:pt>
                <c:pt idx="18">
                  <c:v>MPI-ESM-MR</c:v>
                </c:pt>
                <c:pt idx="19">
                  <c:v>NorESM1-ME</c:v>
                </c:pt>
                <c:pt idx="20">
                  <c:v>BCC-CSM1-1</c:v>
                </c:pt>
                <c:pt idx="21">
                  <c:v>ACCESS1-3</c:v>
                </c:pt>
                <c:pt idx="22">
                  <c:v>MPI-ESM-LR</c:v>
                </c:pt>
                <c:pt idx="23">
                  <c:v>FIO-ESM</c:v>
                </c:pt>
                <c:pt idx="24">
                  <c:v>NorESM1-M*</c:v>
                </c:pt>
                <c:pt idx="25">
                  <c:v>GFDL-CM3</c:v>
                </c:pt>
                <c:pt idx="26">
                  <c:v>CMCC-CESM</c:v>
                </c:pt>
                <c:pt idx="27">
                  <c:v>INM-CM4</c:v>
                </c:pt>
                <c:pt idx="28">
                  <c:v>HadGEM2-ES†</c:v>
                </c:pt>
                <c:pt idx="29">
                  <c:v>HadGEM2-CC</c:v>
                </c:pt>
                <c:pt idx="30">
                  <c:v>BNU-ESM</c:v>
                </c:pt>
                <c:pt idx="31">
                  <c:v>IPSL-CM5B-LR</c:v>
                </c:pt>
                <c:pt idx="32">
                  <c:v>EC-EARTH</c:v>
                </c:pt>
              </c:strCache>
            </c:strRef>
          </c:cat>
          <c:val>
            <c:numRef>
              <c:f>'FutChanges-plots'!$F$42:$F$74</c:f>
              <c:numCache>
                <c:formatCode>0.00</c:formatCode>
                <c:ptCount val="33"/>
                <c:pt idx="0">
                  <c:v>-1.5398549769417605E-2</c:v>
                </c:pt>
                <c:pt idx="1">
                  <c:v>0.46792450290036314</c:v>
                </c:pt>
                <c:pt idx="2">
                  <c:v>0.12853651345308359</c:v>
                </c:pt>
                <c:pt idx="3">
                  <c:v>0.33847821868102146</c:v>
                </c:pt>
                <c:pt idx="4">
                  <c:v>0.26594228823084309</c:v>
                </c:pt>
                <c:pt idx="5">
                  <c:v>0.1170328177324779</c:v>
                </c:pt>
                <c:pt idx="6">
                  <c:v>0.94299648882328013</c:v>
                </c:pt>
                <c:pt idx="7">
                  <c:v>0.35530595825068356</c:v>
                </c:pt>
                <c:pt idx="8">
                  <c:v>0.33958560573862201</c:v>
                </c:pt>
                <c:pt idx="9">
                  <c:v>0.21410121045559499</c:v>
                </c:pt>
                <c:pt idx="10">
                  <c:v>0.20007666069758828</c:v>
                </c:pt>
                <c:pt idx="11">
                  <c:v>0.32347750220996607</c:v>
                </c:pt>
                <c:pt idx="12">
                  <c:v>0.22670566705985601</c:v>
                </c:pt>
                <c:pt idx="13">
                  <c:v>0.32372367946695435</c:v>
                </c:pt>
                <c:pt idx="14">
                  <c:v>0.36952569160219345</c:v>
                </c:pt>
                <c:pt idx="15">
                  <c:v>9.0882862839732001E-2</c:v>
                </c:pt>
                <c:pt idx="16">
                  <c:v>1.3204497297814983</c:v>
                </c:pt>
                <c:pt idx="17">
                  <c:v>0.11053977897717589</c:v>
                </c:pt>
                <c:pt idx="18">
                  <c:v>0.44973685504507044</c:v>
                </c:pt>
                <c:pt idx="19">
                  <c:v>0.22707449955048306</c:v>
                </c:pt>
                <c:pt idx="20">
                  <c:v>0.10794598068133884</c:v>
                </c:pt>
                <c:pt idx="21">
                  <c:v>0.32032096743256855</c:v>
                </c:pt>
                <c:pt idx="22">
                  <c:v>0.13752925606833633</c:v>
                </c:pt>
                <c:pt idx="23">
                  <c:v>0.44938776243373824</c:v>
                </c:pt>
                <c:pt idx="24">
                  <c:v>0.24924016168010585</c:v>
                </c:pt>
                <c:pt idx="25">
                  <c:v>0.61262454662847354</c:v>
                </c:pt>
                <c:pt idx="26">
                  <c:v>0.19642027678488003</c:v>
                </c:pt>
                <c:pt idx="27">
                  <c:v>0.44647083317219804</c:v>
                </c:pt>
                <c:pt idx="28">
                  <c:v>1.2235976357826668</c:v>
                </c:pt>
                <c:pt idx="29">
                  <c:v>1.3868252346559273</c:v>
                </c:pt>
                <c:pt idx="30">
                  <c:v>0.28658497591264148</c:v>
                </c:pt>
                <c:pt idx="31">
                  <c:v>0.23546117191926411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C7F-D14A-8921-1822D311F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47308536"/>
        <c:axId val="-2122792472"/>
      </c:barChart>
      <c:catAx>
        <c:axId val="-2147308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2792472"/>
        <c:crossesAt val="0.3"/>
        <c:auto val="1"/>
        <c:lblAlgn val="ctr"/>
        <c:lblOffset val="50"/>
        <c:tickLblSkip val="1"/>
        <c:noMultiLvlLbl val="0"/>
      </c:catAx>
      <c:valAx>
        <c:axId val="-2122792472"/>
        <c:scaling>
          <c:orientation val="minMax"/>
          <c:max val="1.5"/>
          <c:min val="-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308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Air Temperature in Antarctics (°C)</a:t>
            </a:r>
          </a:p>
        </c:rich>
      </c:tx>
      <c:layout>
        <c:manualLayout>
          <c:xMode val="edge"/>
          <c:yMode val="edge"/>
          <c:x val="0.177942654354765"/>
          <c:y val="0.9376903970290599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53589409885906"/>
          <c:y val="3.50660249693815E-2"/>
          <c:w val="0.69913305786437296"/>
          <c:h val="0.8547255286215289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A4-284A-9266-D96D03F42843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A4-284A-9266-D96D03F42843}"/>
              </c:ext>
            </c:extLst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2A4-284A-9266-D96D03F42843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2A4-284A-9266-D96D03F42843}"/>
              </c:ext>
            </c:extLst>
          </c:dPt>
          <c:dPt>
            <c:idx val="9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2A4-284A-9266-D96D03F42843}"/>
              </c:ext>
            </c:extLst>
          </c:dPt>
          <c:dPt>
            <c:idx val="10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2A4-284A-9266-D96D03F42843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2A4-284A-9266-D96D03F42843}"/>
              </c:ext>
            </c:extLst>
          </c:dPt>
          <c:dPt>
            <c:idx val="20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2A4-284A-9266-D96D03F42843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2A4-284A-9266-D96D03F42843}"/>
              </c:ext>
            </c:extLst>
          </c:dPt>
          <c:dPt>
            <c:idx val="26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B7080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2A4-284A-9266-D96D03F42843}"/>
              </c:ext>
            </c:extLst>
          </c:dPt>
          <c:dPt>
            <c:idx val="29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E2A4-284A-9266-D96D03F4284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E2A4-284A-9266-D96D03F42843}"/>
              </c:ext>
            </c:extLst>
          </c:dPt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A4-284A-9266-D96D03F42843}"/>
                </c:ext>
              </c:extLst>
            </c:dLbl>
            <c:dLbl>
              <c:idx val="1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A4-284A-9266-D96D03F42843}"/>
                </c:ext>
              </c:extLst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A4-284A-9266-D96D03F42843}"/>
                </c:ext>
              </c:extLst>
            </c:dLbl>
            <c:dLbl>
              <c:idx val="2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2A4-284A-9266-D96D03F42843}"/>
                </c:ext>
              </c:extLst>
            </c:dLbl>
            <c:dLbl>
              <c:idx val="2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A4-284A-9266-D96D03F42843}"/>
                </c:ext>
              </c:extLst>
            </c:dLbl>
            <c:dLbl>
              <c:idx val="3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2A4-284A-9266-D96D03F4284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'FutChanges-plots'!$A$4:$A$36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'FutChanges-plots'!$C$4:$C$36</c:f>
              <c:numCache>
                <c:formatCode>0.00</c:formatCode>
                <c:ptCount val="33"/>
                <c:pt idx="0">
                  <c:v>2.5082</c:v>
                </c:pt>
                <c:pt idx="1">
                  <c:v>2.4502999999999999</c:v>
                </c:pt>
                <c:pt idx="2">
                  <c:v>2.5350999999999999</c:v>
                </c:pt>
                <c:pt idx="3">
                  <c:v>3.5569999999999999</c:v>
                </c:pt>
                <c:pt idx="4">
                  <c:v>3.3235000000000001</c:v>
                </c:pt>
                <c:pt idx="5">
                  <c:v>3.2141000000000002</c:v>
                </c:pt>
                <c:pt idx="6">
                  <c:v>3.0787</c:v>
                </c:pt>
                <c:pt idx="7">
                  <c:v>3.0958999999999999</c:v>
                </c:pt>
                <c:pt idx="8">
                  <c:v>2.3182999999999998</c:v>
                </c:pt>
                <c:pt idx="9">
                  <c:v>2.5396000000000001</c:v>
                </c:pt>
                <c:pt idx="10">
                  <c:v>2.8218000000000001</c:v>
                </c:pt>
                <c:pt idx="11">
                  <c:v>2.6997</c:v>
                </c:pt>
                <c:pt idx="12">
                  <c:v>2.5145</c:v>
                </c:pt>
                <c:pt idx="13">
                  <c:v>2.4456000000000002</c:v>
                </c:pt>
                <c:pt idx="14">
                  <c:v>2.2555000000000001</c:v>
                </c:pt>
                <c:pt idx="15">
                  <c:v>3.2881999999999998</c:v>
                </c:pt>
                <c:pt idx="16">
                  <c:v>2.3671000000000002</c:v>
                </c:pt>
                <c:pt idx="17">
                  <c:v>1.3001</c:v>
                </c:pt>
                <c:pt idx="18">
                  <c:v>1.478</c:v>
                </c:pt>
                <c:pt idx="19">
                  <c:v>2.7902999999999998</c:v>
                </c:pt>
                <c:pt idx="20">
                  <c:v>2.8428</c:v>
                </c:pt>
                <c:pt idx="21">
                  <c:v>1.913</c:v>
                </c:pt>
                <c:pt idx="22">
                  <c:v>2.9416000000000002</c:v>
                </c:pt>
                <c:pt idx="23">
                  <c:v>2.9150999999999998</c:v>
                </c:pt>
                <c:pt idx="24">
                  <c:v>2.0013000000000001</c:v>
                </c:pt>
                <c:pt idx="25">
                  <c:v>3.1118000000000001</c:v>
                </c:pt>
                <c:pt idx="26">
                  <c:v>3.3483999999999998</c:v>
                </c:pt>
                <c:pt idx="27">
                  <c:v>1.8237000000000001</c:v>
                </c:pt>
                <c:pt idx="28">
                  <c:v>2.0369000000000002</c:v>
                </c:pt>
                <c:pt idx="29">
                  <c:v>2.14</c:v>
                </c:pt>
                <c:pt idx="30">
                  <c:v>2.286</c:v>
                </c:pt>
                <c:pt idx="31">
                  <c:v>1.8371</c:v>
                </c:pt>
                <c:pt idx="32">
                  <c:v>2.0943000000000001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E2A4-284A-9266-D96D03F42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2094485880"/>
        <c:axId val="2094401208"/>
      </c:barChart>
      <c:catAx>
        <c:axId val="2094485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401208"/>
        <c:crossesAt val="2.5"/>
        <c:auto val="1"/>
        <c:lblAlgn val="ctr"/>
        <c:lblOffset val="50"/>
        <c:tickLblSkip val="1"/>
        <c:noMultiLvlLbl val="0"/>
      </c:catAx>
      <c:valAx>
        <c:axId val="2094401208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485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51694079918712"/>
          <c:y val="8.2687503762114006E-2"/>
          <c:w val="0.64496611840162577"/>
          <c:h val="0.82960337176179721"/>
        </c:manualLayout>
      </c:layout>
      <c:radarChart>
        <c:radarStyle val="marker"/>
        <c:varyColors val="0"/>
        <c:ser>
          <c:idx val="3"/>
          <c:order val="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'FutChanges-plots'!$I$90:$T$90</c:f>
              <c:numCache>
                <c:formatCode>0.00</c:formatCode>
                <c:ptCount val="12"/>
                <c:pt idx="0">
                  <c:v>0.20000346522513304</c:v>
                </c:pt>
                <c:pt idx="1">
                  <c:v>0.61843782126299884</c:v>
                </c:pt>
                <c:pt idx="2" formatCode="0.0">
                  <c:v>-5.7534246575342604E-2</c:v>
                </c:pt>
                <c:pt idx="3" formatCode="0.0">
                  <c:v>-7.8592814371257133E-3</c:v>
                </c:pt>
                <c:pt idx="4" formatCode="0.0">
                  <c:v>-0.17391304347826103</c:v>
                </c:pt>
                <c:pt idx="5" formatCode="0.0">
                  <c:v>-0.12907801418439688</c:v>
                </c:pt>
                <c:pt idx="6">
                  <c:v>4.7879045639785088E-3</c:v>
                </c:pt>
                <c:pt idx="7">
                  <c:v>-0.12578886067674941</c:v>
                </c:pt>
                <c:pt idx="8">
                  <c:v>-3.794241542106401E-2</c:v>
                </c:pt>
                <c:pt idx="9">
                  <c:v>8.0731867057784151E-2</c:v>
                </c:pt>
                <c:pt idx="10">
                  <c:v>-0.51492103960247415</c:v>
                </c:pt>
                <c:pt idx="11">
                  <c:v>-0.55665193017292403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D2-5D43-AFD4-C565750F332C}"/>
            </c:ext>
          </c:extLst>
        </c:ser>
        <c:ser>
          <c:idx val="1"/>
          <c:order val="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'FutChanges-plots'!$I$91:$T$91</c:f>
              <c:numCache>
                <c:formatCode>0.00</c:formatCode>
                <c:ptCount val="12"/>
                <c:pt idx="0">
                  <c:v>0.55000586422714814</c:v>
                </c:pt>
                <c:pt idx="1">
                  <c:v>-0.34655479068019035</c:v>
                </c:pt>
                <c:pt idx="2" formatCode="0.0">
                  <c:v>-0.22876712328767157</c:v>
                </c:pt>
                <c:pt idx="3" formatCode="0.0">
                  <c:v>-8.0089820359281472E-2</c:v>
                </c:pt>
                <c:pt idx="4" formatCode="0.0">
                  <c:v>-0.38260869565217404</c:v>
                </c:pt>
                <c:pt idx="5" formatCode="0.0">
                  <c:v>-8.8100866824271137E-2</c:v>
                </c:pt>
                <c:pt idx="6">
                  <c:v>0.4012220458222871</c:v>
                </c:pt>
                <c:pt idx="7">
                  <c:v>0.51388630552167891</c:v>
                </c:pt>
                <c:pt idx="8">
                  <c:v>0.76161118008205986</c:v>
                </c:pt>
                <c:pt idx="9">
                  <c:v>6.80058285852881E-2</c:v>
                </c:pt>
                <c:pt idx="10">
                  <c:v>0.34454630431485528</c:v>
                </c:pt>
                <c:pt idx="11">
                  <c:v>-0.45744631122136015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D2-5D43-AFD4-C565750F332C}"/>
            </c:ext>
          </c:extLst>
        </c:ser>
        <c:ser>
          <c:idx val="6"/>
          <c:order val="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'FutChanges-plots'!$I$92:$T$92</c:f>
              <c:numCache>
                <c:formatCode>0.00</c:formatCode>
                <c:ptCount val="12"/>
                <c:pt idx="0">
                  <c:v>0.8500037317809126</c:v>
                </c:pt>
                <c:pt idx="1">
                  <c:v>-0.37476973836690619</c:v>
                </c:pt>
                <c:pt idx="2" formatCode="0.0">
                  <c:v>-0.21232876712328791</c:v>
                </c:pt>
                <c:pt idx="3" formatCode="0.0">
                  <c:v>2.5698602794411114E-2</c:v>
                </c:pt>
                <c:pt idx="4" formatCode="0.0">
                  <c:v>0.42608695652173895</c:v>
                </c:pt>
                <c:pt idx="5" formatCode="0.0">
                  <c:v>0.19432624113475164</c:v>
                </c:pt>
                <c:pt idx="6">
                  <c:v>-1.2830142935268518</c:v>
                </c:pt>
                <c:pt idx="7">
                  <c:v>-1.3723575224832436</c:v>
                </c:pt>
                <c:pt idx="8">
                  <c:v>-0.24759876058580441</c:v>
                </c:pt>
                <c:pt idx="9">
                  <c:v>-0.78821545284798156</c:v>
                </c:pt>
                <c:pt idx="10">
                  <c:v>0.34170902982745355</c:v>
                </c:pt>
                <c:pt idx="11">
                  <c:v>-0.58780413497547823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D2-5D43-AFD4-C565750F332C}"/>
            </c:ext>
          </c:extLst>
        </c:ser>
        <c:ser>
          <c:idx val="7"/>
          <c:order val="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'FutChanges-plots'!$I$93:$T$93</c:f>
              <c:numCache>
                <c:formatCode>0.00</c:formatCode>
                <c:ptCount val="12"/>
                <c:pt idx="0">
                  <c:v>-0.59999706788642593</c:v>
                </c:pt>
                <c:pt idx="1">
                  <c:v>-0.58763721243885891</c:v>
                </c:pt>
                <c:pt idx="2" formatCode="0.0">
                  <c:v>0.84794520547945162</c:v>
                </c:pt>
                <c:pt idx="3" formatCode="0.0">
                  <c:v>1.3005239520958083</c:v>
                </c:pt>
                <c:pt idx="4" formatCode="0.0">
                  <c:v>2.052173913043478</c:v>
                </c:pt>
                <c:pt idx="5" formatCode="0.0">
                  <c:v>2.2340425531914883</c:v>
                </c:pt>
                <c:pt idx="6">
                  <c:v>-0.10927801475217641</c:v>
                </c:pt>
                <c:pt idx="7">
                  <c:v>7.637722892293354E-2</c:v>
                </c:pt>
                <c:pt idx="8">
                  <c:v>0.17601231120540453</c:v>
                </c:pt>
                <c:pt idx="9">
                  <c:v>-6.8005828585287878E-2</c:v>
                </c:pt>
                <c:pt idx="10">
                  <c:v>1.6614514449534428</c:v>
                </c:pt>
                <c:pt idx="11">
                  <c:v>0.44303988273194933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D2-5D43-AFD4-C565750F332C}"/>
            </c:ext>
          </c:extLst>
        </c:ser>
        <c:ser>
          <c:idx val="8"/>
          <c:order val="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'FutChanges-plots'!$I$94:$T$94</c:f>
              <c:numCache>
                <c:formatCode>0.00</c:formatCode>
                <c:ptCount val="12"/>
                <c:pt idx="0">
                  <c:v>-0.69999546855174943</c:v>
                </c:pt>
                <c:pt idx="1">
                  <c:v>-0.29330617288497446</c:v>
                </c:pt>
                <c:pt idx="2" formatCode="0.0">
                  <c:v>0.9342465753424658</c:v>
                </c:pt>
                <c:pt idx="3" formatCode="0.0">
                  <c:v>1.0092315369261478</c:v>
                </c:pt>
                <c:pt idx="4" formatCode="0.0">
                  <c:v>0.31304347826086948</c:v>
                </c:pt>
                <c:pt idx="5" formatCode="0.0">
                  <c:v>0.61954294720252145</c:v>
                </c:pt>
                <c:pt idx="6">
                  <c:v>-0.11306375396832374</c:v>
                </c:pt>
                <c:pt idx="7">
                  <c:v>-0.21871543891197209</c:v>
                </c:pt>
                <c:pt idx="8">
                  <c:v>-0.68889916658952643</c:v>
                </c:pt>
                <c:pt idx="9">
                  <c:v>-0.30941814997757461</c:v>
                </c:pt>
                <c:pt idx="10">
                  <c:v>-0.50585638803082911</c:v>
                </c:pt>
                <c:pt idx="11">
                  <c:v>-6.476592387220835E-2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AD2-5D43-AFD4-C565750F332C}"/>
            </c:ext>
          </c:extLst>
        </c:ser>
        <c:ser>
          <c:idx val="9"/>
          <c:order val="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'FutChanges-plots'!$I$95:$T$95</c:f>
              <c:numCache>
                <c:formatCode>0.00</c:formatCode>
                <c:ptCount val="12"/>
                <c:pt idx="0">
                  <c:v>0.10000506455980976</c:v>
                </c:pt>
                <c:pt idx="1">
                  <c:v>-0.84483810726048847</c:v>
                </c:pt>
                <c:pt idx="2" formatCode="0.0">
                  <c:v>0.43287671232876668</c:v>
                </c:pt>
                <c:pt idx="3" formatCode="0.0">
                  <c:v>0.87275449101796421</c:v>
                </c:pt>
                <c:pt idx="4" formatCode="0.0">
                  <c:v>0.62608695652173896</c:v>
                </c:pt>
                <c:pt idx="5" formatCode="0.0">
                  <c:v>1.4881008668242703</c:v>
                </c:pt>
                <c:pt idx="6">
                  <c:v>-0.80678003229836648</c:v>
                </c:pt>
                <c:pt idx="7">
                  <c:v>-0.25281891059503914</c:v>
                </c:pt>
                <c:pt idx="8">
                  <c:v>0.88647543209993007</c:v>
                </c:pt>
                <c:pt idx="9">
                  <c:v>-0.41677694161108858</c:v>
                </c:pt>
                <c:pt idx="10">
                  <c:v>-0.53948512413464933</c:v>
                </c:pt>
                <c:pt idx="11">
                  <c:v>1.9515877804119239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AD2-5D43-AFD4-C565750F332C}"/>
            </c:ext>
          </c:extLst>
        </c:ser>
        <c:ser>
          <c:idx val="10"/>
          <c:order val="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'FutChanges-plots'!$I$96:$T$96</c:f>
              <c:numCache>
                <c:formatCode>0.00</c:formatCode>
                <c:ptCount val="12"/>
                <c:pt idx="0">
                  <c:v>0</c:v>
                </c:pt>
                <c:pt idx="1">
                  <c:v>-0.69035374409701589</c:v>
                </c:pt>
                <c:pt idx="2" formatCode="0.0">
                  <c:v>0.25068493150684912</c:v>
                </c:pt>
                <c:pt idx="3" formatCode="0.0">
                  <c:v>0.70384231536926145</c:v>
                </c:pt>
                <c:pt idx="4" formatCode="0.0">
                  <c:v>0.49565217391304323</c:v>
                </c:pt>
                <c:pt idx="5" formatCode="0.0">
                  <c:v>1.3275019700551607</c:v>
                </c:pt>
                <c:pt idx="6">
                  <c:v>-0.86361721691646698</c:v>
                </c:pt>
                <c:pt idx="7">
                  <c:v>0.14332442748629262</c:v>
                </c:pt>
                <c:pt idx="8">
                  <c:v>0.8622409104192037</c:v>
                </c:pt>
                <c:pt idx="9">
                  <c:v>-0.36023488762903871</c:v>
                </c:pt>
                <c:pt idx="10">
                  <c:v>-0.55780175574928637</c:v>
                </c:pt>
                <c:pt idx="11">
                  <c:v>2.0539144018624791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AD2-5D43-AFD4-C565750F332C}"/>
            </c:ext>
          </c:extLst>
        </c:ser>
        <c:ser>
          <c:idx val="11"/>
          <c:order val="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'FutChanges-plots'!$I$97:$T$97</c:f>
              <c:numCache>
                <c:formatCode>0.00</c:formatCode>
                <c:ptCount val="12"/>
                <c:pt idx="0">
                  <c:v>0.10000506455980976</c:v>
                </c:pt>
                <c:pt idx="1">
                  <c:v>-0.4486134773141891</c:v>
                </c:pt>
                <c:pt idx="2" formatCode="0.0">
                  <c:v>0.3246575342465754</c:v>
                </c:pt>
                <c:pt idx="3" formatCode="0.0">
                  <c:v>0.72529940119760461</c:v>
                </c:pt>
                <c:pt idx="4" formatCode="0.0">
                  <c:v>0.35652173913043472</c:v>
                </c:pt>
                <c:pt idx="5" formatCode="0.0">
                  <c:v>1.2802206461780925</c:v>
                </c:pt>
                <c:pt idx="6">
                  <c:v>-0.80885962387358834</c:v>
                </c:pt>
                <c:pt idx="7">
                  <c:v>-0.41188656206413438</c:v>
                </c:pt>
                <c:pt idx="8">
                  <c:v>0.68862205191053427</c:v>
                </c:pt>
                <c:pt idx="9">
                  <c:v>-0.15122988792255748</c:v>
                </c:pt>
                <c:pt idx="10">
                  <c:v>-0.80637148878593612</c:v>
                </c:pt>
                <c:pt idx="11">
                  <c:v>1.1057908362046343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AD2-5D43-AFD4-C565750F332C}"/>
            </c:ext>
          </c:extLst>
        </c:ser>
        <c:ser>
          <c:idx val="13"/>
          <c:order val="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'FutChanges-plots'!$I$98:$T$98</c:f>
              <c:numCache>
                <c:formatCode>0.00</c:formatCode>
                <c:ptCount val="12"/>
                <c:pt idx="2" formatCode="0.0">
                  <c:v>-0.2178082191780826</c:v>
                </c:pt>
                <c:pt idx="3" formatCode="0.0">
                  <c:v>-0.24476047904191633</c:v>
                </c:pt>
                <c:pt idx="4" formatCode="0.0">
                  <c:v>0.13043478260869548</c:v>
                </c:pt>
                <c:pt idx="5" formatCode="0.0">
                  <c:v>-0.64964539007092148</c:v>
                </c:pt>
                <c:pt idx="6">
                  <c:v>-4.7879045639785088E-3</c:v>
                </c:pt>
                <c:pt idx="7">
                  <c:v>-0.73938073428397943</c:v>
                </c:pt>
                <c:pt idx="8">
                  <c:v>-0.43865042644010743</c:v>
                </c:pt>
                <c:pt idx="9">
                  <c:v>-0.43151819606408237</c:v>
                </c:pt>
                <c:pt idx="10">
                  <c:v>0.64951401923091723</c:v>
                </c:pt>
                <c:pt idx="11">
                  <c:v>-0.57632899515625158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AD2-5D43-AFD4-C565750F332C}"/>
            </c:ext>
          </c:extLst>
        </c:ser>
        <c:ser>
          <c:idx val="14"/>
          <c:order val="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'FutChanges-plots'!$I$99:$T$99</c:f>
              <c:numCache>
                <c:formatCode>0.00</c:formatCode>
                <c:ptCount val="12"/>
                <c:pt idx="0">
                  <c:v>-1.2999992003326617</c:v>
                </c:pt>
                <c:pt idx="1">
                  <c:v>0.94868110327468391</c:v>
                </c:pt>
                <c:pt idx="2" formatCode="0.0">
                  <c:v>9.7260273972602701E-2</c:v>
                </c:pt>
                <c:pt idx="3" formatCode="0.0">
                  <c:v>3.1312375249501145E-2</c:v>
                </c:pt>
                <c:pt idx="4" formatCode="0.0">
                  <c:v>0</c:v>
                </c:pt>
                <c:pt idx="5" formatCode="0.0">
                  <c:v>-0.24081954294720248</c:v>
                </c:pt>
                <c:pt idx="6">
                  <c:v>0.40375584939698772</c:v>
                </c:pt>
                <c:pt idx="7">
                  <c:v>0.24137876096893132</c:v>
                </c:pt>
                <c:pt idx="8">
                  <c:v>-0.51368599759681821</c:v>
                </c:pt>
                <c:pt idx="9">
                  <c:v>0.14120948203373812</c:v>
                </c:pt>
                <c:pt idx="10">
                  <c:v>-0.87347058202311145</c:v>
                </c:pt>
                <c:pt idx="11">
                  <c:v>1.3202303114446927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AD2-5D43-AFD4-C565750F332C}"/>
            </c:ext>
          </c:extLst>
        </c:ser>
        <c:ser>
          <c:idx val="16"/>
          <c:order val="1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'FutChanges-plots'!$I$100:$T$100</c:f>
              <c:numCache>
                <c:formatCode>0.00</c:formatCode>
                <c:ptCount val="12"/>
                <c:pt idx="0">
                  <c:v>-1.2500000000000002</c:v>
                </c:pt>
                <c:pt idx="1">
                  <c:v>0.55514246218184848</c:v>
                </c:pt>
                <c:pt idx="2" formatCode="0.0">
                  <c:v>0.3986301369863009</c:v>
                </c:pt>
                <c:pt idx="3" formatCode="0.0">
                  <c:v>0.38335828343313383</c:v>
                </c:pt>
                <c:pt idx="4" formatCode="0.0">
                  <c:v>0.29565217391304321</c:v>
                </c:pt>
                <c:pt idx="5" formatCode="0.0">
                  <c:v>-3.1520882584712387E-3</c:v>
                </c:pt>
                <c:pt idx="6">
                  <c:v>5.4725861803490497E-2</c:v>
                </c:pt>
                <c:pt idx="7">
                  <c:v>-0.52884371926623963</c:v>
                </c:pt>
                <c:pt idx="8">
                  <c:v>-0.27034258901016545</c:v>
                </c:pt>
                <c:pt idx="9">
                  <c:v>-0.75158052053735458</c:v>
                </c:pt>
                <c:pt idx="10">
                  <c:v>-0.74656691850303081</c:v>
                </c:pt>
                <c:pt idx="11">
                  <c:v>-1.5197175677307223E-2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AD2-5D43-AFD4-C565750F332C}"/>
            </c:ext>
          </c:extLst>
        </c:ser>
        <c:ser>
          <c:idx val="19"/>
          <c:order val="1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'FutChanges-plots'!$I$101:$T$101</c:f>
              <c:numCache>
                <c:formatCode>0.00</c:formatCode>
                <c:ptCount val="12"/>
                <c:pt idx="0">
                  <c:v>0.55000319866935354</c:v>
                </c:pt>
                <c:pt idx="1">
                  <c:v>-0.46355849709081387</c:v>
                </c:pt>
                <c:pt idx="2" formatCode="0.0">
                  <c:v>-1.2328767123287837E-2</c:v>
                </c:pt>
                <c:pt idx="3" formatCode="0.0">
                  <c:v>0.23103792415169663</c:v>
                </c:pt>
                <c:pt idx="4" formatCode="0.0">
                  <c:v>0.22608695652173896</c:v>
                </c:pt>
                <c:pt idx="5" formatCode="0.0">
                  <c:v>0.90543735224586253</c:v>
                </c:pt>
                <c:pt idx="6">
                  <c:v>-0.79777061337227329</c:v>
                </c:pt>
                <c:pt idx="7">
                  <c:v>-1.090816727708773</c:v>
                </c:pt>
                <c:pt idx="8">
                  <c:v>-0.46249946378377482</c:v>
                </c:pt>
                <c:pt idx="9">
                  <c:v>2.578414615411015</c:v>
                </c:pt>
                <c:pt idx="10">
                  <c:v>-0.64012519738163354</c:v>
                </c:pt>
                <c:pt idx="11">
                  <c:v>0.43429062071415586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D2-5D43-AFD4-C565750F332C}"/>
            </c:ext>
          </c:extLst>
        </c:ser>
        <c:ser>
          <c:idx val="21"/>
          <c:order val="12"/>
          <c:spPr>
            <a:ln w="2540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'FutChanges-plots'!$I$102:$T$102</c:f>
              <c:numCache>
                <c:formatCode>0.00</c:formatCode>
                <c:ptCount val="12"/>
                <c:pt idx="0">
                  <c:v>-0.14999760099798487</c:v>
                </c:pt>
                <c:pt idx="1">
                  <c:v>-0.68603965230731534</c:v>
                </c:pt>
                <c:pt idx="2" formatCode="0.0">
                  <c:v>1.2328767123287458E-2</c:v>
                </c:pt>
                <c:pt idx="3" formatCode="0.0">
                  <c:v>0</c:v>
                </c:pt>
                <c:pt idx="4" formatCode="0.0">
                  <c:v>0.18260869565217372</c:v>
                </c:pt>
                <c:pt idx="5" formatCode="0.0">
                  <c:v>0.27454688731284482</c:v>
                </c:pt>
                <c:pt idx="6">
                  <c:v>0.28775060485821541</c:v>
                </c:pt>
                <c:pt idx="7">
                  <c:v>-0.28604146078435272</c:v>
                </c:pt>
                <c:pt idx="8">
                  <c:v>-0.52961035408577084</c:v>
                </c:pt>
                <c:pt idx="9">
                  <c:v>0.14567407732344623</c:v>
                </c:pt>
                <c:pt idx="10">
                  <c:v>-0.5678267144228365</c:v>
                </c:pt>
                <c:pt idx="11">
                  <c:v>0.69910713768849253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AD2-5D43-AFD4-C565750F332C}"/>
            </c:ext>
          </c:extLst>
        </c:ser>
        <c:ser>
          <c:idx val="24"/>
          <c:order val="1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'FutChanges-plots'!$I$103:$T$103</c:f>
              <c:numCache>
                <c:formatCode>0.00</c:formatCode>
                <c:ptCount val="12"/>
                <c:pt idx="0">
                  <c:v>0.6500009329452282</c:v>
                </c:pt>
                <c:pt idx="1">
                  <c:v>0</c:v>
                </c:pt>
                <c:pt idx="3" formatCode="0.0">
                  <c:v>-8.5953093812374912E-2</c:v>
                </c:pt>
                <c:pt idx="4" formatCode="0.0">
                  <c:v>8.6956521739129915E-3</c:v>
                </c:pt>
                <c:pt idx="5" formatCode="0.0">
                  <c:v>5.8471237194641631E-2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AD2-5D43-AFD4-C565750F332C}"/>
            </c:ext>
          </c:extLst>
        </c:ser>
        <c:ser>
          <c:idx val="25"/>
          <c:order val="1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'FutChanges-plots'!$I$104:$T$104</c:f>
              <c:numCache>
                <c:formatCode>0.00</c:formatCode>
                <c:ptCount val="12"/>
                <c:pt idx="0">
                  <c:v>-0.29999520199596974</c:v>
                </c:pt>
                <c:pt idx="1">
                  <c:v>-0.37780623924096385</c:v>
                </c:pt>
                <c:pt idx="2" formatCode="0.0">
                  <c:v>-0.42602739726027433</c:v>
                </c:pt>
                <c:pt idx="3" formatCode="0.0">
                  <c:v>-0.32310379241516951</c:v>
                </c:pt>
                <c:pt idx="4" formatCode="0.0">
                  <c:v>8.695652173913021E-2</c:v>
                </c:pt>
                <c:pt idx="5" formatCode="0.0">
                  <c:v>-9.9133175728920289E-2</c:v>
                </c:pt>
                <c:pt idx="6">
                  <c:v>-0.57526442766925312</c:v>
                </c:pt>
                <c:pt idx="7">
                  <c:v>-1.8656333805777052</c:v>
                </c:pt>
                <c:pt idx="8">
                  <c:v>-1.0018623511172318</c:v>
                </c:pt>
                <c:pt idx="9">
                  <c:v>-0.77775817002661762</c:v>
                </c:pt>
                <c:pt idx="10">
                  <c:v>0.26302308917557665</c:v>
                </c:pt>
                <c:pt idx="11">
                  <c:v>-0.58447415100924449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AD2-5D43-AFD4-C565750F332C}"/>
            </c:ext>
          </c:extLst>
        </c:ser>
        <c:ser>
          <c:idx val="26"/>
          <c:order val="1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'FutChanges-plots'!$I$105:$T$105</c:f>
              <c:numCache>
                <c:formatCode>0.00</c:formatCode>
                <c:ptCount val="12"/>
                <c:pt idx="0">
                  <c:v>-0.49999866722110281</c:v>
                </c:pt>
                <c:pt idx="1">
                  <c:v>-0.7832673689183467</c:v>
                </c:pt>
                <c:pt idx="2" formatCode="0.0">
                  <c:v>0.60547945205479414</c:v>
                </c:pt>
                <c:pt idx="3" formatCode="0.0">
                  <c:v>0.96519461077844282</c:v>
                </c:pt>
                <c:pt idx="4" formatCode="0.0">
                  <c:v>0.61739130434782596</c:v>
                </c:pt>
                <c:pt idx="5" formatCode="0.0">
                  <c:v>1.3273443656422375</c:v>
                </c:pt>
                <c:pt idx="6">
                  <c:v>1.1062898773185428</c:v>
                </c:pt>
                <c:pt idx="7">
                  <c:v>1.3516187299273621</c:v>
                </c:pt>
                <c:pt idx="8">
                  <c:v>0.51042354824902036</c:v>
                </c:pt>
                <c:pt idx="9">
                  <c:v>0.58835776972906662</c:v>
                </c:pt>
                <c:pt idx="10">
                  <c:v>0.40575510862876435</c:v>
                </c:pt>
                <c:pt idx="11">
                  <c:v>0.81535934307182267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AAD2-5D43-AFD4-C565750F332C}"/>
            </c:ext>
          </c:extLst>
        </c:ser>
        <c:ser>
          <c:idx val="29"/>
          <c:order val="1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'FutChanges-plots'!$I$106:$T$106</c:f>
              <c:numCache>
                <c:formatCode>0.00</c:formatCode>
                <c:ptCount val="12"/>
                <c:pt idx="0">
                  <c:v>-0.99999733444220573</c:v>
                </c:pt>
                <c:pt idx="1">
                  <c:v>1.4218850307872744</c:v>
                </c:pt>
                <c:pt idx="2" formatCode="0.0">
                  <c:v>2.7397260273972254E-2</c:v>
                </c:pt>
                <c:pt idx="3" formatCode="0.0">
                  <c:v>-0.18388223552894178</c:v>
                </c:pt>
                <c:pt idx="4" formatCode="0.0">
                  <c:v>-1.3652173913043479</c:v>
                </c:pt>
                <c:pt idx="5" formatCode="0.0">
                  <c:v>-0.62458628841607522</c:v>
                </c:pt>
                <c:pt idx="6">
                  <c:v>0.53017259179238607</c:v>
                </c:pt>
                <c:pt idx="7">
                  <c:v>0.37018045882373352</c:v>
                </c:pt>
                <c:pt idx="8">
                  <c:v>1.9375341539538356E-2</c:v>
                </c:pt>
                <c:pt idx="9">
                  <c:v>1.2464710940820019</c:v>
                </c:pt>
                <c:pt idx="10">
                  <c:v>0.54301411555621926</c:v>
                </c:pt>
                <c:pt idx="11">
                  <c:v>-1.4842908285353928E-2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AD2-5D43-AFD4-C565750F332C}"/>
            </c:ext>
          </c:extLst>
        </c:ser>
        <c:ser>
          <c:idx val="30"/>
          <c:order val="1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'FutChanges-plots'!$I$107:$T$107</c:f>
              <c:numCache>
                <c:formatCode>0.00</c:formatCode>
                <c:ptCount val="12"/>
                <c:pt idx="0">
                  <c:v>0.50000599750503794</c:v>
                </c:pt>
                <c:pt idx="1">
                  <c:v>0.64872663173822831</c:v>
                </c:pt>
                <c:pt idx="2" formatCode="0.0">
                  <c:v>-1.3520547945205483</c:v>
                </c:pt>
                <c:pt idx="3" formatCode="0.0">
                  <c:v>-1.5149700598802394</c:v>
                </c:pt>
                <c:pt idx="4" formatCode="0.0">
                  <c:v>-1.7391304347826089</c:v>
                </c:pt>
                <c:pt idx="5" formatCode="0.0">
                  <c:v>-2.2119779353821896</c:v>
                </c:pt>
                <c:pt idx="6">
                  <c:v>2.1194571281846795</c:v>
                </c:pt>
                <c:pt idx="7">
                  <c:v>3.0392503395214305</c:v>
                </c:pt>
                <c:pt idx="8">
                  <c:v>1.7100956432289205</c:v>
                </c:pt>
                <c:pt idx="9">
                  <c:v>4.1001733808769059</c:v>
                </c:pt>
                <c:pt idx="10">
                  <c:v>8.2349278926389866E-2</c:v>
                </c:pt>
                <c:pt idx="11">
                  <c:v>0.99030475015723352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AAD2-5D43-AFD4-C565750F332C}"/>
            </c:ext>
          </c:extLst>
        </c:ser>
        <c:ser>
          <c:idx val="32"/>
          <c:order val="1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'FutChanges-plots'!$I$108:$T$108</c:f>
              <c:numCache>
                <c:formatCode>0.00</c:formatCode>
                <c:ptCount val="12"/>
                <c:pt idx="0">
                  <c:v>0.2500026655577946</c:v>
                </c:pt>
                <c:pt idx="1">
                  <c:v>0.83479009600346454</c:v>
                </c:pt>
                <c:pt idx="2" formatCode="0.0">
                  <c:v>-1.2438356164383568</c:v>
                </c:pt>
                <c:pt idx="3" formatCode="0.0">
                  <c:v>-1.2930389221556884</c:v>
                </c:pt>
                <c:pt idx="4" formatCode="0.0">
                  <c:v>-1.3304347826086957</c:v>
                </c:pt>
                <c:pt idx="5" formatCode="0.0">
                  <c:v>-1.9954294720252159</c:v>
                </c:pt>
                <c:pt idx="6">
                  <c:v>-0.19841368276599719</c:v>
                </c:pt>
                <c:pt idx="7">
                  <c:v>-7.637722892293354E-2</c:v>
                </c:pt>
                <c:pt idx="8">
                  <c:v>0.573203279540064</c:v>
                </c:pt>
                <c:pt idx="9">
                  <c:v>0.20905301181268934</c:v>
                </c:pt>
                <c:pt idx="10">
                  <c:v>-0.58247472065468675</c:v>
                </c:pt>
                <c:pt idx="11">
                  <c:v>-0.40676241587957673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AAD2-5D43-AFD4-C565750F332C}"/>
            </c:ext>
          </c:extLst>
        </c:ser>
        <c:ser>
          <c:idx val="23"/>
          <c:order val="1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'FutChanges-plots'!$I$109:$T$109</c:f>
              <c:numCache>
                <c:formatCode>0.00</c:formatCode>
                <c:ptCount val="12"/>
                <c:pt idx="0">
                  <c:v>-0.44999280299395461</c:v>
                </c:pt>
                <c:pt idx="1">
                  <c:v>0.86118009523513206</c:v>
                </c:pt>
                <c:pt idx="2" formatCode="0.0">
                  <c:v>0.38219178082191763</c:v>
                </c:pt>
                <c:pt idx="3" formatCode="0.0">
                  <c:v>0.34406187624750473</c:v>
                </c:pt>
                <c:pt idx="4" formatCode="0.0">
                  <c:v>-0.48695652173913051</c:v>
                </c:pt>
                <c:pt idx="5" formatCode="0.0">
                  <c:v>0.12750197005516145</c:v>
                </c:pt>
                <c:pt idx="6">
                  <c:v>0.65371297672318907</c:v>
                </c:pt>
                <c:pt idx="7">
                  <c:v>0.39786805970011968</c:v>
                </c:pt>
                <c:pt idx="8">
                  <c:v>1.4850633600095093</c:v>
                </c:pt>
                <c:pt idx="9">
                  <c:v>4.3677760807463377</c:v>
                </c:pt>
                <c:pt idx="10">
                  <c:v>1.6565371988605444</c:v>
                </c:pt>
                <c:pt idx="11">
                  <c:v>0.61494762130480007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AAD2-5D43-AFD4-C565750F332C}"/>
            </c:ext>
          </c:extLst>
        </c:ser>
        <c:ser>
          <c:idx val="12"/>
          <c:order val="20"/>
          <c:spPr>
            <a:ln w="25400" cap="rnd" cmpd="sng" algn="ctr">
              <a:solidFill>
                <a:srgbClr val="94520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'FutChanges-plots'!$I$110:$T$110</c:f>
              <c:numCache>
                <c:formatCode>0.00</c:formatCode>
                <c:ptCount val="12"/>
                <c:pt idx="0">
                  <c:v>-9.9998400665323298E-2</c:v>
                </c:pt>
                <c:pt idx="1">
                  <c:v>0.46550790271259468</c:v>
                </c:pt>
                <c:pt idx="2" formatCode="0.0">
                  <c:v>0.43150684931506822</c:v>
                </c:pt>
                <c:pt idx="3" formatCode="0.0">
                  <c:v>0.40955588822355288</c:v>
                </c:pt>
                <c:pt idx="4" formatCode="0.0">
                  <c:v>-0.38260869565217404</c:v>
                </c:pt>
                <c:pt idx="5" formatCode="0.0">
                  <c:v>0.40977147360126104</c:v>
                </c:pt>
                <c:pt idx="6">
                  <c:v>0.27647162662104346</c:v>
                </c:pt>
                <c:pt idx="7">
                  <c:v>0.32698884063556827</c:v>
                </c:pt>
                <c:pt idx="8">
                  <c:v>1.1745273936574163</c:v>
                </c:pt>
                <c:pt idx="9">
                  <c:v>3.7096997883802847</c:v>
                </c:pt>
                <c:pt idx="10">
                  <c:v>0.87603234615207326</c:v>
                </c:pt>
                <c:pt idx="11">
                  <c:v>0.84397061674014473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AAD2-5D43-AFD4-C565750F332C}"/>
            </c:ext>
          </c:extLst>
        </c:ser>
        <c:ser>
          <c:idx val="0"/>
          <c:order val="2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'FutChanges-plots'!$I$111:$T$111</c:f>
              <c:numCache>
                <c:formatCode>0.00</c:formatCode>
                <c:ptCount val="12"/>
                <c:pt idx="0">
                  <c:v>0.10000506455980976</c:v>
                </c:pt>
                <c:pt idx="1">
                  <c:v>-0.62527534560675735</c:v>
                </c:pt>
                <c:pt idx="2" formatCode="0.0">
                  <c:v>-1.0616438356164388</c:v>
                </c:pt>
                <c:pt idx="3" formatCode="0.0">
                  <c:v>-0.75037425149700576</c:v>
                </c:pt>
                <c:pt idx="4" formatCode="0.0">
                  <c:v>-0.82608695652173925</c:v>
                </c:pt>
                <c:pt idx="5" formatCode="0.0">
                  <c:v>-0.43640661938534248</c:v>
                </c:pt>
                <c:pt idx="6">
                  <c:v>-0.69600229522164558</c:v>
                </c:pt>
                <c:pt idx="7">
                  <c:v>-0.9089891611736135</c:v>
                </c:pt>
                <c:pt idx="8">
                  <c:v>-0.26632324489776421</c:v>
                </c:pt>
                <c:pt idx="9">
                  <c:v>0.57659773645786183</c:v>
                </c:pt>
                <c:pt idx="10">
                  <c:v>0.7882678235285796</c:v>
                </c:pt>
                <c:pt idx="11">
                  <c:v>-0.21481175534513283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AAD2-5D43-AFD4-C565750F332C}"/>
            </c:ext>
          </c:extLst>
        </c:ser>
        <c:ser>
          <c:idx val="27"/>
          <c:order val="2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'FutChanges-plots'!$I$112:$T$112</c:f>
              <c:numCache>
                <c:formatCode>0.00</c:formatCode>
                <c:ptCount val="12"/>
                <c:pt idx="0">
                  <c:v>-1.6999994668884411</c:v>
                </c:pt>
                <c:pt idx="1">
                  <c:v>0.12591763348507354</c:v>
                </c:pt>
                <c:pt idx="2" formatCode="0.0">
                  <c:v>0.82191780821917826</c:v>
                </c:pt>
                <c:pt idx="3" formatCode="0.0">
                  <c:v>0.53280938123752519</c:v>
                </c:pt>
                <c:pt idx="4" formatCode="0.0">
                  <c:v>-2.6086956521739275E-2</c:v>
                </c:pt>
                <c:pt idx="5" formatCode="0.0">
                  <c:v>0.20756501182033077</c:v>
                </c:pt>
                <c:pt idx="6">
                  <c:v>-0.66678473012839123</c:v>
                </c:pt>
                <c:pt idx="7">
                  <c:v>-0.94874929103120365</c:v>
                </c:pt>
                <c:pt idx="8">
                  <c:v>-0.17606797444559047</c:v>
                </c:pt>
                <c:pt idx="9">
                  <c:v>-0.70520166377183013</c:v>
                </c:pt>
                <c:pt idx="10">
                  <c:v>-1.0116261801139728</c:v>
                </c:pt>
                <c:pt idx="11">
                  <c:v>-0.1750085672987016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AAD2-5D43-AFD4-C565750F332C}"/>
            </c:ext>
          </c:extLst>
        </c:ser>
        <c:ser>
          <c:idx val="31"/>
          <c:order val="23"/>
          <c:spPr>
            <a:ln w="25400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'FutChanges-plots'!$I$113:$T$113</c:f>
              <c:numCache>
                <c:formatCode>0.00</c:formatCode>
                <c:ptCount val="12"/>
                <c:pt idx="0">
                  <c:v>-2.1999981341095438</c:v>
                </c:pt>
                <c:pt idx="1">
                  <c:v>0.89821245219352563</c:v>
                </c:pt>
                <c:pt idx="2" formatCode="0.0">
                  <c:v>0.69999999999999984</c:v>
                </c:pt>
                <c:pt idx="3" formatCode="0.0">
                  <c:v>0.49975049900199575</c:v>
                </c:pt>
                <c:pt idx="4" formatCode="0.0">
                  <c:v>-0.3478260869565219</c:v>
                </c:pt>
                <c:pt idx="5" formatCode="0.0">
                  <c:v>0.32214342001576052</c:v>
                </c:pt>
                <c:pt idx="6">
                  <c:v>-8.3377875499531254E-2</c:v>
                </c:pt>
                <c:pt idx="7">
                  <c:v>-0.82555457680030853</c:v>
                </c:pt>
                <c:pt idx="8">
                  <c:v>-0.56278720178673203</c:v>
                </c:pt>
                <c:pt idx="9">
                  <c:v>-0.85700794506694988</c:v>
                </c:pt>
                <c:pt idx="10">
                  <c:v>-8.2349278926389713E-2</c:v>
                </c:pt>
                <c:pt idx="11">
                  <c:v>-0.47679476619023703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AAD2-5D43-AFD4-C565750F332C}"/>
            </c:ext>
          </c:extLst>
        </c:ser>
        <c:ser>
          <c:idx val="20"/>
          <c:order val="2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'FutChanges-plots'!$I$114:$T$114</c:f>
              <c:numCache>
                <c:formatCode>0.00</c:formatCode>
                <c:ptCount val="12"/>
                <c:pt idx="0">
                  <c:v>5.0005864227148179E-2</c:v>
                </c:pt>
                <c:pt idx="1">
                  <c:v>-0.12327609361972874</c:v>
                </c:pt>
                <c:pt idx="2" formatCode="0.0">
                  <c:v>-0.80684931506849344</c:v>
                </c:pt>
                <c:pt idx="3" formatCode="0.0">
                  <c:v>-0.64021956087824328</c:v>
                </c:pt>
                <c:pt idx="4" formatCode="0.0">
                  <c:v>-0.92173913043478273</c:v>
                </c:pt>
                <c:pt idx="5" formatCode="0.0">
                  <c:v>-0.31773049645390056</c:v>
                </c:pt>
                <c:pt idx="6">
                  <c:v>0.4601850723674088</c:v>
                </c:pt>
                <c:pt idx="7">
                  <c:v>1.9937644542648327</c:v>
                </c:pt>
                <c:pt idx="8">
                  <c:v>1.1507845343809002</c:v>
                </c:pt>
                <c:pt idx="9">
                  <c:v>-0.27411903257680936</c:v>
                </c:pt>
                <c:pt idx="10">
                  <c:v>1.9142497701123533</c:v>
                </c:pt>
                <c:pt idx="11">
                  <c:v>0.17513634996980335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AD2-5D43-AFD4-C565750F332C}"/>
            </c:ext>
          </c:extLst>
        </c:ser>
        <c:ser>
          <c:idx val="28"/>
          <c:order val="2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'FutChanges-plots'!$I$115:$T$115</c:f>
              <c:numCache>
                <c:formatCode>0.00</c:formatCode>
                <c:ptCount val="12"/>
                <c:pt idx="2" formatCode="0.0">
                  <c:v>0.6191780821917805</c:v>
                </c:pt>
                <c:pt idx="3" formatCode="0.0">
                  <c:v>0.74513473053892232</c:v>
                </c:pt>
                <c:pt idx="4" formatCode="0.0">
                  <c:v>0.70434782608695645</c:v>
                </c:pt>
                <c:pt idx="5" formatCode="0.0">
                  <c:v>0.24050433412135541</c:v>
                </c:pt>
                <c:pt idx="6">
                  <c:v>0.30786915482506638</c:v>
                </c:pt>
                <c:pt idx="7">
                  <c:v>-8.4670336332127838E-2</c:v>
                </c:pt>
                <c:pt idx="8">
                  <c:v>-0.36149489715584088</c:v>
                </c:pt>
                <c:pt idx="9">
                  <c:v>8.1724367208873674E-2</c:v>
                </c:pt>
                <c:pt idx="10">
                  <c:v>-0.38413024479808078</c:v>
                </c:pt>
                <c:pt idx="11">
                  <c:v>-0.25177158531473465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AD2-5D43-AFD4-C565750F332C}"/>
            </c:ext>
          </c:extLst>
        </c:ser>
        <c:ser>
          <c:idx val="18"/>
          <c:order val="2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'FutChanges-plots'!$I$116:$T$116</c:f>
              <c:numCache>
                <c:formatCode>0.00</c:formatCode>
                <c:ptCount val="12"/>
                <c:pt idx="0">
                  <c:v>0.40000559767136873</c:v>
                </c:pt>
                <c:pt idx="1">
                  <c:v>0.21600938254640617</c:v>
                </c:pt>
                <c:pt idx="2" formatCode="0.0">
                  <c:v>0.93287671232876723</c:v>
                </c:pt>
                <c:pt idx="3" formatCode="0.0">
                  <c:v>1.0402944111776444</c:v>
                </c:pt>
                <c:pt idx="4" formatCode="0.0">
                  <c:v>0.98260869565217368</c:v>
                </c:pt>
                <c:pt idx="5" formatCode="0.0">
                  <c:v>0.59700551615445208</c:v>
                </c:pt>
                <c:pt idx="6">
                  <c:v>0.31832046178587386</c:v>
                </c:pt>
                <c:pt idx="7">
                  <c:v>0.11104184970571469</c:v>
                </c:pt>
                <c:pt idx="8">
                  <c:v>-0.22965075325573858</c:v>
                </c:pt>
                <c:pt idx="9">
                  <c:v>0.26638197742261283</c:v>
                </c:pt>
                <c:pt idx="10">
                  <c:v>-0.11429555183929398</c:v>
                </c:pt>
                <c:pt idx="11">
                  <c:v>-4.6323724976393955E-2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AAD2-5D43-AFD4-C565750F332C}"/>
            </c:ext>
          </c:extLst>
        </c:ser>
        <c:ser>
          <c:idx val="4"/>
          <c:order val="2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'FutChanges-plots'!$I$117:$T$117</c:f>
              <c:numCache>
                <c:formatCode>0.00</c:formatCode>
                <c:ptCount val="12"/>
                <c:pt idx="0">
                  <c:v>-0.99999733444220573</c:v>
                </c:pt>
                <c:pt idx="1">
                  <c:v>0.93406373603904891</c:v>
                </c:pt>
                <c:pt idx="2" formatCode="0.0">
                  <c:v>-1.0753424657534252</c:v>
                </c:pt>
                <c:pt idx="3" formatCode="0.0">
                  <c:v>-0.86177644710578816</c:v>
                </c:pt>
                <c:pt idx="4" formatCode="0.0">
                  <c:v>-1.4086956521739133</c:v>
                </c:pt>
                <c:pt idx="5" formatCode="0.0">
                  <c:v>-1.4620961386918827</c:v>
                </c:pt>
                <c:pt idx="6">
                  <c:v>-0.79264658163916824</c:v>
                </c:pt>
                <c:pt idx="7">
                  <c:v>-1.6026303509318365</c:v>
                </c:pt>
                <c:pt idx="8">
                  <c:v>-1.9375341539538595E-2</c:v>
                </c:pt>
                <c:pt idx="9">
                  <c:v>0.66309139028731545</c:v>
                </c:pt>
                <c:pt idx="10">
                  <c:v>-1.0438929499979808</c:v>
                </c:pt>
                <c:pt idx="11">
                  <c:v>0.46948527418314578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AAD2-5D43-AFD4-C565750F332C}"/>
            </c:ext>
          </c:extLst>
        </c:ser>
        <c:ser>
          <c:idx val="15"/>
          <c:order val="2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'FutChanges-plots'!$I$118:$T$118</c:f>
              <c:numCache>
                <c:formatCode>0.00</c:formatCode>
                <c:ptCount val="12"/>
                <c:pt idx="0">
                  <c:v>-0.94999813410954392</c:v>
                </c:pt>
                <c:pt idx="1">
                  <c:v>0.55245012347293909</c:v>
                </c:pt>
                <c:pt idx="2" formatCode="0.0">
                  <c:v>-0.55479452054794542</c:v>
                </c:pt>
                <c:pt idx="3" formatCode="0.0">
                  <c:v>-0.59580838323353258</c:v>
                </c:pt>
                <c:pt idx="4" formatCode="0.0">
                  <c:v>-0.70434782608695667</c:v>
                </c:pt>
                <c:pt idx="5" formatCode="0.0">
                  <c:v>-1.1802994483845541</c:v>
                </c:pt>
                <c:pt idx="6">
                  <c:v>-4.3753995035915809E-2</c:v>
                </c:pt>
                <c:pt idx="7">
                  <c:v>0.48048392881694291</c:v>
                </c:pt>
                <c:pt idx="8">
                  <c:v>0.93430388678959531</c:v>
                </c:pt>
                <c:pt idx="9">
                  <c:v>-0.66894608714570625</c:v>
                </c:pt>
                <c:pt idx="10">
                  <c:v>0.35699111550283807</c:v>
                </c:pt>
                <c:pt idx="11">
                  <c:v>-0.44185768181537333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AAD2-5D43-AFD4-C565750F332C}"/>
            </c:ext>
          </c:extLst>
        </c:ser>
        <c:ser>
          <c:idx val="2"/>
          <c:order val="2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'FutChanges-plots'!$I$119:$T$119</c:f>
              <c:numCache>
                <c:formatCode>0.00</c:formatCode>
                <c:ptCount val="12"/>
                <c:pt idx="0">
                  <c:v>-0.29999520199596974</c:v>
                </c:pt>
                <c:pt idx="1">
                  <c:v>0.46324735417398205</c:v>
                </c:pt>
                <c:pt idx="2" formatCode="0.0">
                  <c:v>-0.46986301369863059</c:v>
                </c:pt>
                <c:pt idx="3" formatCode="0.0">
                  <c:v>-0.46719061876247481</c:v>
                </c:pt>
                <c:pt idx="4" formatCode="0.0">
                  <c:v>-0.68695652173913047</c:v>
                </c:pt>
                <c:pt idx="5" formatCode="0.0">
                  <c:v>-1.0081954294720246</c:v>
                </c:pt>
                <c:pt idx="6">
                  <c:v>-0.14640383408499519</c:v>
                </c:pt>
                <c:pt idx="7">
                  <c:v>0.10879470167028506</c:v>
                </c:pt>
                <c:pt idx="8">
                  <c:v>0.37042234233222665</c:v>
                </c:pt>
                <c:pt idx="9">
                  <c:v>0.58976518840669023</c:v>
                </c:pt>
                <c:pt idx="10">
                  <c:v>0.28024453751700479</c:v>
                </c:pt>
                <c:pt idx="11">
                  <c:v>-0.16155619775839483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D2-5D43-AFD4-C565750F332C}"/>
            </c:ext>
          </c:extLst>
        </c:ser>
        <c:ser>
          <c:idx val="5"/>
          <c:order val="3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'FutChanges-plots'!$I$120:$T$120</c:f>
              <c:numCache>
                <c:formatCode>0.00</c:formatCode>
                <c:ptCount val="12"/>
                <c:pt idx="0">
                  <c:v>0.80000386505880228</c:v>
                </c:pt>
                <c:pt idx="1">
                  <c:v>-0.3662558521855252</c:v>
                </c:pt>
                <c:pt idx="2" formatCode="0.0">
                  <c:v>-0.60821917808219228</c:v>
                </c:pt>
                <c:pt idx="3" formatCode="0.0">
                  <c:v>-0.28505489021956076</c:v>
                </c:pt>
                <c:pt idx="4" formatCode="0.0">
                  <c:v>2.6086956521738973E-2</c:v>
                </c:pt>
                <c:pt idx="5" formatCode="0.0">
                  <c:v>0</c:v>
                </c:pt>
                <c:pt idx="6">
                  <c:v>0.32341482836530699</c:v>
                </c:pt>
                <c:pt idx="7">
                  <c:v>0.77871511474650035</c:v>
                </c:pt>
                <c:pt idx="8">
                  <c:v>-0.1266691745481103</c:v>
                </c:pt>
                <c:pt idx="9">
                  <c:v>-1.1613341571781812</c:v>
                </c:pt>
                <c:pt idx="10">
                  <c:v>-1.2952335198444174</c:v>
                </c:pt>
                <c:pt idx="11">
                  <c:v>1.4842908285353928E-2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D2-5D43-AFD4-C565750F332C}"/>
            </c:ext>
          </c:extLst>
        </c:ser>
        <c:ser>
          <c:idx val="17"/>
          <c:order val="3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'FutChanges-plots'!$I$121:$T$121</c:f>
              <c:numCache>
                <c:formatCode>0.00</c:formatCode>
                <c:ptCount val="12"/>
                <c:pt idx="0">
                  <c:v>0.30000186589045619</c:v>
                </c:pt>
                <c:pt idx="1">
                  <c:v>4.2823425124727005E-2</c:v>
                </c:pt>
                <c:pt idx="2" formatCode="0.0">
                  <c:v>-0.94383561643835667</c:v>
                </c:pt>
                <c:pt idx="3" formatCode="0.0">
                  <c:v>-0.84505988023952083</c:v>
                </c:pt>
                <c:pt idx="4" formatCode="0.0">
                  <c:v>-0.76521739130434807</c:v>
                </c:pt>
                <c:pt idx="5" formatCode="0.0">
                  <c:v>-0.89613869188337236</c:v>
                </c:pt>
                <c:pt idx="6">
                  <c:v>0.63779370381483291</c:v>
                </c:pt>
                <c:pt idx="7">
                  <c:v>0.54151483366209174</c:v>
                </c:pt>
                <c:pt idx="8">
                  <c:v>0.53898602755774594</c:v>
                </c:pt>
                <c:pt idx="9">
                  <c:v>-0.21856699017125286</c:v>
                </c:pt>
                <c:pt idx="10">
                  <c:v>0.49677981019051076</c:v>
                </c:pt>
                <c:pt idx="11">
                  <c:v>0.69260425778158918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AD2-5D43-AFD4-C565750F332C}"/>
            </c:ext>
          </c:extLst>
        </c:ser>
        <c:ser>
          <c:idx val="22"/>
          <c:order val="3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'FutChanges-plots'!$I$122:$T$122</c:f>
              <c:numCache>
                <c:formatCode>0.00</c:formatCode>
                <c:ptCount val="12"/>
                <c:pt idx="0">
                  <c:v>0.50000333194724333</c:v>
                </c:pt>
                <c:pt idx="1">
                  <c:v>-0.35802135964374782</c:v>
                </c:pt>
                <c:pt idx="2" formatCode="0.0">
                  <c:v>-0.74383561643835661</c:v>
                </c:pt>
                <c:pt idx="3" formatCode="0.0">
                  <c:v>-0.524201596806387</c:v>
                </c:pt>
                <c:pt idx="4" formatCode="0.0">
                  <c:v>-0.2869565217391305</c:v>
                </c:pt>
                <c:pt idx="5" formatCode="0.0">
                  <c:v>-0.59022852639873902</c:v>
                </c:pt>
                <c:pt idx="6">
                  <c:v>1.0530986544159837</c:v>
                </c:pt>
                <c:pt idx="7">
                  <c:v>1.4797636055562216</c:v>
                </c:pt>
                <c:pt idx="8">
                  <c:v>0.61340505994737604</c:v>
                </c:pt>
                <c:pt idx="9">
                  <c:v>-0.30793114704662755</c:v>
                </c:pt>
                <c:pt idx="10">
                  <c:v>0.30684365808999947</c:v>
                </c:pt>
                <c:pt idx="11">
                  <c:v>0.7406014151107414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AD2-5D43-AFD4-C565750F332C}"/>
            </c:ext>
          </c:extLst>
        </c:ser>
        <c:ser>
          <c:idx val="33"/>
          <c:order val="33"/>
          <c:spPr>
            <a:ln w="25400" cap="rnd" cmpd="sng" algn="ctr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'FutChanges-plots'!$I$123:$T$123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-1.8908485888147197E-16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-1.214306433183765E-16</c:v>
                </c:pt>
                <c:pt idx="9">
                  <c:v>1.1102230246251565E-16</c:v>
                </c:pt>
                <c:pt idx="10">
                  <c:v>8.3266726846886741E-17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AAD2-5D43-AFD4-C565750F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171752"/>
        <c:axId val="2129259016"/>
      </c:radarChart>
      <c:catAx>
        <c:axId val="212917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259016"/>
        <c:crosses val="autoZero"/>
        <c:auto val="1"/>
        <c:lblAlgn val="ctr"/>
        <c:lblOffset val="100"/>
        <c:noMultiLvlLbl val="0"/>
      </c:catAx>
      <c:valAx>
        <c:axId val="2129259016"/>
        <c:scaling>
          <c:orientation val="minMax"/>
          <c:max val="4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17175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51694079918712"/>
          <c:y val="8.2687503762114006E-2"/>
          <c:w val="0.4261980636276213"/>
          <c:h val="0.71324751583330126"/>
        </c:manualLayout>
      </c:layout>
      <c:radarChart>
        <c:radarStyle val="marker"/>
        <c:varyColors val="0"/>
        <c:ser>
          <c:idx val="3"/>
          <c:order val="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'FutChanges-plots'!$I$90:$T$90</c:f>
              <c:numCache>
                <c:formatCode>0.00</c:formatCode>
                <c:ptCount val="12"/>
                <c:pt idx="0">
                  <c:v>0.20000346522513304</c:v>
                </c:pt>
                <c:pt idx="1">
                  <c:v>0.61843782126299884</c:v>
                </c:pt>
                <c:pt idx="2" formatCode="0.0">
                  <c:v>-5.7534246575342604E-2</c:v>
                </c:pt>
                <c:pt idx="3" formatCode="0.0">
                  <c:v>-7.8592814371257133E-3</c:v>
                </c:pt>
                <c:pt idx="4" formatCode="0.0">
                  <c:v>-0.17391304347826103</c:v>
                </c:pt>
                <c:pt idx="5" formatCode="0.0">
                  <c:v>-0.12907801418439688</c:v>
                </c:pt>
                <c:pt idx="6">
                  <c:v>4.7879045639785088E-3</c:v>
                </c:pt>
                <c:pt idx="7">
                  <c:v>-0.12578886067674941</c:v>
                </c:pt>
                <c:pt idx="8">
                  <c:v>-3.794241542106401E-2</c:v>
                </c:pt>
                <c:pt idx="9">
                  <c:v>8.0731867057784151E-2</c:v>
                </c:pt>
                <c:pt idx="10">
                  <c:v>-0.51492103960247415</c:v>
                </c:pt>
                <c:pt idx="11">
                  <c:v>-0.55665193017292403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B9-C64B-BFFF-C27D1985D9E4}"/>
            </c:ext>
          </c:extLst>
        </c:ser>
        <c:ser>
          <c:idx val="1"/>
          <c:order val="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'FutChanges-plots'!$I$91:$T$91</c:f>
              <c:numCache>
                <c:formatCode>0.00</c:formatCode>
                <c:ptCount val="12"/>
                <c:pt idx="0">
                  <c:v>0.55000586422714814</c:v>
                </c:pt>
                <c:pt idx="1">
                  <c:v>-0.34655479068019035</c:v>
                </c:pt>
                <c:pt idx="2" formatCode="0.0">
                  <c:v>-0.22876712328767157</c:v>
                </c:pt>
                <c:pt idx="3" formatCode="0.0">
                  <c:v>-8.0089820359281472E-2</c:v>
                </c:pt>
                <c:pt idx="4" formatCode="0.0">
                  <c:v>-0.38260869565217404</c:v>
                </c:pt>
                <c:pt idx="5" formatCode="0.0">
                  <c:v>-8.8100866824271137E-2</c:v>
                </c:pt>
                <c:pt idx="6">
                  <c:v>0.4012220458222871</c:v>
                </c:pt>
                <c:pt idx="7">
                  <c:v>0.51388630552167891</c:v>
                </c:pt>
                <c:pt idx="8">
                  <c:v>0.76161118008205986</c:v>
                </c:pt>
                <c:pt idx="9">
                  <c:v>6.80058285852881E-2</c:v>
                </c:pt>
                <c:pt idx="10">
                  <c:v>0.34454630431485528</c:v>
                </c:pt>
                <c:pt idx="11">
                  <c:v>-0.45744631122136015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B9-C64B-BFFF-C27D1985D9E4}"/>
            </c:ext>
          </c:extLst>
        </c:ser>
        <c:ser>
          <c:idx val="5"/>
          <c:order val="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'FutChanges-plots'!$I$92:$T$92</c:f>
              <c:numCache>
                <c:formatCode>0.00</c:formatCode>
                <c:ptCount val="12"/>
                <c:pt idx="0">
                  <c:v>0.8500037317809126</c:v>
                </c:pt>
                <c:pt idx="1">
                  <c:v>-0.37476973836690619</c:v>
                </c:pt>
                <c:pt idx="2" formatCode="0.0">
                  <c:v>-0.21232876712328791</c:v>
                </c:pt>
                <c:pt idx="3" formatCode="0.0">
                  <c:v>2.5698602794411114E-2</c:v>
                </c:pt>
                <c:pt idx="4" formatCode="0.0">
                  <c:v>0.42608695652173895</c:v>
                </c:pt>
                <c:pt idx="5" formatCode="0.0">
                  <c:v>0.19432624113475164</c:v>
                </c:pt>
                <c:pt idx="6">
                  <c:v>-1.2830142935268518</c:v>
                </c:pt>
                <c:pt idx="7">
                  <c:v>-1.3723575224832436</c:v>
                </c:pt>
                <c:pt idx="8">
                  <c:v>-0.24759876058580441</c:v>
                </c:pt>
                <c:pt idx="9">
                  <c:v>-0.78821545284798156</c:v>
                </c:pt>
                <c:pt idx="10">
                  <c:v>0.34170902982745355</c:v>
                </c:pt>
                <c:pt idx="11">
                  <c:v>-0.58780413497547823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B9-C64B-BFFF-C27D1985D9E4}"/>
            </c:ext>
          </c:extLst>
        </c:ser>
        <c:ser>
          <c:idx val="6"/>
          <c:order val="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'FutChanges-plots'!$I$93:$T$93</c:f>
              <c:numCache>
                <c:formatCode>0.00</c:formatCode>
                <c:ptCount val="12"/>
                <c:pt idx="0">
                  <c:v>-0.59999706788642593</c:v>
                </c:pt>
                <c:pt idx="1">
                  <c:v>-0.58763721243885891</c:v>
                </c:pt>
                <c:pt idx="2" formatCode="0.0">
                  <c:v>0.84794520547945162</c:v>
                </c:pt>
                <c:pt idx="3" formatCode="0.0">
                  <c:v>1.3005239520958083</c:v>
                </c:pt>
                <c:pt idx="4" formatCode="0.0">
                  <c:v>2.052173913043478</c:v>
                </c:pt>
                <c:pt idx="5" formatCode="0.0">
                  <c:v>2.2340425531914883</c:v>
                </c:pt>
                <c:pt idx="6">
                  <c:v>-0.10927801475217641</c:v>
                </c:pt>
                <c:pt idx="7">
                  <c:v>7.637722892293354E-2</c:v>
                </c:pt>
                <c:pt idx="8">
                  <c:v>0.17601231120540453</c:v>
                </c:pt>
                <c:pt idx="9">
                  <c:v>-6.8005828585287878E-2</c:v>
                </c:pt>
                <c:pt idx="10">
                  <c:v>1.6614514449534428</c:v>
                </c:pt>
                <c:pt idx="11">
                  <c:v>0.44303988273194933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B9-C64B-BFFF-C27D1985D9E4}"/>
            </c:ext>
          </c:extLst>
        </c:ser>
        <c:ser>
          <c:idx val="11"/>
          <c:order val="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'FutChanges-plots'!$I$94:$T$94</c:f>
              <c:numCache>
                <c:formatCode>0.00</c:formatCode>
                <c:ptCount val="12"/>
                <c:pt idx="0">
                  <c:v>-0.69999546855174943</c:v>
                </c:pt>
                <c:pt idx="1">
                  <c:v>-0.29330617288497446</c:v>
                </c:pt>
                <c:pt idx="2" formatCode="0.0">
                  <c:v>0.9342465753424658</c:v>
                </c:pt>
                <c:pt idx="3" formatCode="0.0">
                  <c:v>1.0092315369261478</c:v>
                </c:pt>
                <c:pt idx="4" formatCode="0.0">
                  <c:v>0.31304347826086948</c:v>
                </c:pt>
                <c:pt idx="5" formatCode="0.0">
                  <c:v>0.61954294720252145</c:v>
                </c:pt>
                <c:pt idx="6">
                  <c:v>-0.11306375396832374</c:v>
                </c:pt>
                <c:pt idx="7">
                  <c:v>-0.21871543891197209</c:v>
                </c:pt>
                <c:pt idx="8">
                  <c:v>-0.68889916658952643</c:v>
                </c:pt>
                <c:pt idx="9">
                  <c:v>-0.30941814997757461</c:v>
                </c:pt>
                <c:pt idx="10">
                  <c:v>-0.50585638803082911</c:v>
                </c:pt>
                <c:pt idx="11">
                  <c:v>-6.476592387220835E-2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0B9-C64B-BFFF-C27D1985D9E4}"/>
            </c:ext>
          </c:extLst>
        </c:ser>
        <c:ser>
          <c:idx val="14"/>
          <c:order val="5"/>
          <c:spPr>
            <a:ln w="25400" cap="rnd" cmpd="sng" algn="ctr">
              <a:solidFill>
                <a:srgbClr val="F264E7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'FutChanges-plots'!$I$95:$T$95</c:f>
              <c:numCache>
                <c:formatCode>0.00</c:formatCode>
                <c:ptCount val="12"/>
                <c:pt idx="0">
                  <c:v>0.10000506455980976</c:v>
                </c:pt>
                <c:pt idx="1">
                  <c:v>-0.84483810726048847</c:v>
                </c:pt>
                <c:pt idx="2" formatCode="0.0">
                  <c:v>0.43287671232876668</c:v>
                </c:pt>
                <c:pt idx="3" formatCode="0.0">
                  <c:v>0.87275449101796421</c:v>
                </c:pt>
                <c:pt idx="4" formatCode="0.0">
                  <c:v>0.62608695652173896</c:v>
                </c:pt>
                <c:pt idx="5" formatCode="0.0">
                  <c:v>1.4881008668242703</c:v>
                </c:pt>
                <c:pt idx="6">
                  <c:v>-0.80678003229836648</c:v>
                </c:pt>
                <c:pt idx="7">
                  <c:v>-0.25281891059503914</c:v>
                </c:pt>
                <c:pt idx="8">
                  <c:v>0.88647543209993007</c:v>
                </c:pt>
                <c:pt idx="9">
                  <c:v>-0.41677694161108858</c:v>
                </c:pt>
                <c:pt idx="10">
                  <c:v>-0.53948512413464933</c:v>
                </c:pt>
                <c:pt idx="11">
                  <c:v>1.9515877804119239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0B9-C64B-BFFF-C27D1985D9E4}"/>
            </c:ext>
          </c:extLst>
        </c:ser>
        <c:ser>
          <c:idx val="16"/>
          <c:order val="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'FutChanges-plots'!$I$96:$T$96</c:f>
              <c:numCache>
                <c:formatCode>0.00</c:formatCode>
                <c:ptCount val="12"/>
                <c:pt idx="0">
                  <c:v>0</c:v>
                </c:pt>
                <c:pt idx="1">
                  <c:v>-0.69035374409701589</c:v>
                </c:pt>
                <c:pt idx="2" formatCode="0.0">
                  <c:v>0.25068493150684912</c:v>
                </c:pt>
                <c:pt idx="3" formatCode="0.0">
                  <c:v>0.70384231536926145</c:v>
                </c:pt>
                <c:pt idx="4" formatCode="0.0">
                  <c:v>0.49565217391304323</c:v>
                </c:pt>
                <c:pt idx="5" formatCode="0.0">
                  <c:v>1.3275019700551607</c:v>
                </c:pt>
                <c:pt idx="6">
                  <c:v>-0.86361721691646698</c:v>
                </c:pt>
                <c:pt idx="7">
                  <c:v>0.14332442748629262</c:v>
                </c:pt>
                <c:pt idx="8">
                  <c:v>0.8622409104192037</c:v>
                </c:pt>
                <c:pt idx="9">
                  <c:v>-0.36023488762903871</c:v>
                </c:pt>
                <c:pt idx="10">
                  <c:v>-0.55780175574928637</c:v>
                </c:pt>
                <c:pt idx="11">
                  <c:v>2.0539144018624791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0B9-C64B-BFFF-C27D1985D9E4}"/>
            </c:ext>
          </c:extLst>
        </c:ser>
        <c:ser>
          <c:idx val="17"/>
          <c:order val="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'FutChanges-plots'!$I$97:$T$97</c:f>
              <c:numCache>
                <c:formatCode>0.00</c:formatCode>
                <c:ptCount val="12"/>
                <c:pt idx="0">
                  <c:v>0.10000506455980976</c:v>
                </c:pt>
                <c:pt idx="1">
                  <c:v>-0.4486134773141891</c:v>
                </c:pt>
                <c:pt idx="2" formatCode="0.0">
                  <c:v>0.3246575342465754</c:v>
                </c:pt>
                <c:pt idx="3" formatCode="0.0">
                  <c:v>0.72529940119760461</c:v>
                </c:pt>
                <c:pt idx="4" formatCode="0.0">
                  <c:v>0.35652173913043472</c:v>
                </c:pt>
                <c:pt idx="5" formatCode="0.0">
                  <c:v>1.2802206461780925</c:v>
                </c:pt>
                <c:pt idx="6">
                  <c:v>-0.80885962387358834</c:v>
                </c:pt>
                <c:pt idx="7">
                  <c:v>-0.41188656206413438</c:v>
                </c:pt>
                <c:pt idx="8">
                  <c:v>0.68862205191053427</c:v>
                </c:pt>
                <c:pt idx="9">
                  <c:v>-0.15122988792255748</c:v>
                </c:pt>
                <c:pt idx="10">
                  <c:v>-0.80637148878593612</c:v>
                </c:pt>
                <c:pt idx="11">
                  <c:v>1.1057908362046343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0B9-C64B-BFFF-C27D1985D9E4}"/>
            </c:ext>
          </c:extLst>
        </c:ser>
        <c:ser>
          <c:idx val="18"/>
          <c:order val="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'FutChanges-plots'!$I$98:$T$98</c:f>
              <c:numCache>
                <c:formatCode>0.00</c:formatCode>
                <c:ptCount val="12"/>
                <c:pt idx="2" formatCode="0.0">
                  <c:v>-0.2178082191780826</c:v>
                </c:pt>
                <c:pt idx="3" formatCode="0.0">
                  <c:v>-0.24476047904191633</c:v>
                </c:pt>
                <c:pt idx="4" formatCode="0.0">
                  <c:v>0.13043478260869548</c:v>
                </c:pt>
                <c:pt idx="5" formatCode="0.0">
                  <c:v>-0.64964539007092148</c:v>
                </c:pt>
                <c:pt idx="6">
                  <c:v>-4.7879045639785088E-3</c:v>
                </c:pt>
                <c:pt idx="7">
                  <c:v>-0.73938073428397943</c:v>
                </c:pt>
                <c:pt idx="8">
                  <c:v>-0.43865042644010743</c:v>
                </c:pt>
                <c:pt idx="9">
                  <c:v>-0.43151819606408237</c:v>
                </c:pt>
                <c:pt idx="10">
                  <c:v>0.64951401923091723</c:v>
                </c:pt>
                <c:pt idx="11">
                  <c:v>-0.57632899515625158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0B9-C64B-BFFF-C27D1985D9E4}"/>
            </c:ext>
          </c:extLst>
        </c:ser>
        <c:ser>
          <c:idx val="19"/>
          <c:order val="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'FutChanges-plots'!$I$99:$T$99</c:f>
              <c:numCache>
                <c:formatCode>0.00</c:formatCode>
                <c:ptCount val="12"/>
                <c:pt idx="0">
                  <c:v>-1.2999992003326617</c:v>
                </c:pt>
                <c:pt idx="1">
                  <c:v>0.94868110327468391</c:v>
                </c:pt>
                <c:pt idx="2" formatCode="0.0">
                  <c:v>9.7260273972602701E-2</c:v>
                </c:pt>
                <c:pt idx="3" formatCode="0.0">
                  <c:v>3.1312375249501145E-2</c:v>
                </c:pt>
                <c:pt idx="4" formatCode="0.0">
                  <c:v>0</c:v>
                </c:pt>
                <c:pt idx="5" formatCode="0.0">
                  <c:v>-0.24081954294720248</c:v>
                </c:pt>
                <c:pt idx="6">
                  <c:v>0.40375584939698772</c:v>
                </c:pt>
                <c:pt idx="7">
                  <c:v>0.24137876096893132</c:v>
                </c:pt>
                <c:pt idx="8">
                  <c:v>-0.51368599759681821</c:v>
                </c:pt>
                <c:pt idx="9">
                  <c:v>0.14120948203373812</c:v>
                </c:pt>
                <c:pt idx="10">
                  <c:v>-0.87347058202311145</c:v>
                </c:pt>
                <c:pt idx="11">
                  <c:v>1.3202303114446927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0B9-C64B-BFFF-C27D1985D9E4}"/>
            </c:ext>
          </c:extLst>
        </c:ser>
        <c:ser>
          <c:idx val="21"/>
          <c:order val="1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'FutChanges-plots'!$I$100:$T$100</c:f>
              <c:numCache>
                <c:formatCode>0.00</c:formatCode>
                <c:ptCount val="12"/>
                <c:pt idx="0">
                  <c:v>-1.2500000000000002</c:v>
                </c:pt>
                <c:pt idx="1">
                  <c:v>0.55514246218184848</c:v>
                </c:pt>
                <c:pt idx="2" formatCode="0.0">
                  <c:v>0.3986301369863009</c:v>
                </c:pt>
                <c:pt idx="3" formatCode="0.0">
                  <c:v>0.38335828343313383</c:v>
                </c:pt>
                <c:pt idx="4" formatCode="0.0">
                  <c:v>0.29565217391304321</c:v>
                </c:pt>
                <c:pt idx="5" formatCode="0.0">
                  <c:v>-3.1520882584712387E-3</c:v>
                </c:pt>
                <c:pt idx="6">
                  <c:v>5.4725861803490497E-2</c:v>
                </c:pt>
                <c:pt idx="7">
                  <c:v>-0.52884371926623963</c:v>
                </c:pt>
                <c:pt idx="8">
                  <c:v>-0.27034258901016545</c:v>
                </c:pt>
                <c:pt idx="9">
                  <c:v>-0.75158052053735458</c:v>
                </c:pt>
                <c:pt idx="10">
                  <c:v>-0.74656691850303081</c:v>
                </c:pt>
                <c:pt idx="11">
                  <c:v>-1.5197175677307223E-2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B9-C64B-BFFF-C27D1985D9E4}"/>
            </c:ext>
          </c:extLst>
        </c:ser>
        <c:ser>
          <c:idx val="22"/>
          <c:order val="1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'FutChanges-plots'!$I$101:$T$101</c:f>
              <c:numCache>
                <c:formatCode>0.00</c:formatCode>
                <c:ptCount val="12"/>
                <c:pt idx="0">
                  <c:v>0.55000319866935354</c:v>
                </c:pt>
                <c:pt idx="1">
                  <c:v>-0.46355849709081387</c:v>
                </c:pt>
                <c:pt idx="2" formatCode="0.0">
                  <c:v>-1.2328767123287837E-2</c:v>
                </c:pt>
                <c:pt idx="3" formatCode="0.0">
                  <c:v>0.23103792415169663</c:v>
                </c:pt>
                <c:pt idx="4" formatCode="0.0">
                  <c:v>0.22608695652173896</c:v>
                </c:pt>
                <c:pt idx="5" formatCode="0.0">
                  <c:v>0.90543735224586253</c:v>
                </c:pt>
                <c:pt idx="6">
                  <c:v>-0.79777061337227329</c:v>
                </c:pt>
                <c:pt idx="7">
                  <c:v>-1.090816727708773</c:v>
                </c:pt>
                <c:pt idx="8">
                  <c:v>-0.46249946378377482</c:v>
                </c:pt>
                <c:pt idx="9">
                  <c:v>2.578414615411015</c:v>
                </c:pt>
                <c:pt idx="10">
                  <c:v>-0.64012519738163354</c:v>
                </c:pt>
                <c:pt idx="11">
                  <c:v>0.43429062071415586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0B9-C64B-BFFF-C27D1985D9E4}"/>
            </c:ext>
          </c:extLst>
        </c:ser>
        <c:ser>
          <c:idx val="24"/>
          <c:order val="1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'FutChanges-plots'!$I$102:$T$102</c:f>
              <c:numCache>
                <c:formatCode>0.00</c:formatCode>
                <c:ptCount val="12"/>
                <c:pt idx="0">
                  <c:v>-0.14999760099798487</c:v>
                </c:pt>
                <c:pt idx="1">
                  <c:v>-0.68603965230731534</c:v>
                </c:pt>
                <c:pt idx="2" formatCode="0.0">
                  <c:v>1.2328767123287458E-2</c:v>
                </c:pt>
                <c:pt idx="3" formatCode="0.0">
                  <c:v>0</c:v>
                </c:pt>
                <c:pt idx="4" formatCode="0.0">
                  <c:v>0.18260869565217372</c:v>
                </c:pt>
                <c:pt idx="5" formatCode="0.0">
                  <c:v>0.27454688731284482</c:v>
                </c:pt>
                <c:pt idx="6">
                  <c:v>0.28775060485821541</c:v>
                </c:pt>
                <c:pt idx="7">
                  <c:v>-0.28604146078435272</c:v>
                </c:pt>
                <c:pt idx="8">
                  <c:v>-0.52961035408577084</c:v>
                </c:pt>
                <c:pt idx="9">
                  <c:v>0.14567407732344623</c:v>
                </c:pt>
                <c:pt idx="10">
                  <c:v>-0.5678267144228365</c:v>
                </c:pt>
                <c:pt idx="11">
                  <c:v>0.69910713768849253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0B9-C64B-BFFF-C27D1985D9E4}"/>
            </c:ext>
          </c:extLst>
        </c:ser>
        <c:ser>
          <c:idx val="25"/>
          <c:order val="1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'FutChanges-plots'!$I$103:$T$103</c:f>
              <c:numCache>
                <c:formatCode>0.00</c:formatCode>
                <c:ptCount val="12"/>
                <c:pt idx="0">
                  <c:v>0.6500009329452282</c:v>
                </c:pt>
                <c:pt idx="1">
                  <c:v>0</c:v>
                </c:pt>
                <c:pt idx="3" formatCode="0.0">
                  <c:v>-8.5953093812374912E-2</c:v>
                </c:pt>
                <c:pt idx="4" formatCode="0.0">
                  <c:v>8.6956521739129915E-3</c:v>
                </c:pt>
                <c:pt idx="5" formatCode="0.0">
                  <c:v>5.8471237194641631E-2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0B9-C64B-BFFF-C27D1985D9E4}"/>
            </c:ext>
          </c:extLst>
        </c:ser>
        <c:ser>
          <c:idx val="26"/>
          <c:order val="1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'FutChanges-plots'!$I$104:$T$104</c:f>
              <c:numCache>
                <c:formatCode>0.00</c:formatCode>
                <c:ptCount val="12"/>
                <c:pt idx="0">
                  <c:v>-0.29999520199596974</c:v>
                </c:pt>
                <c:pt idx="1">
                  <c:v>-0.37780623924096385</c:v>
                </c:pt>
                <c:pt idx="2" formatCode="0.0">
                  <c:v>-0.42602739726027433</c:v>
                </c:pt>
                <c:pt idx="3" formatCode="0.0">
                  <c:v>-0.32310379241516951</c:v>
                </c:pt>
                <c:pt idx="4" formatCode="0.0">
                  <c:v>8.695652173913021E-2</c:v>
                </c:pt>
                <c:pt idx="5" formatCode="0.0">
                  <c:v>-9.9133175728920289E-2</c:v>
                </c:pt>
                <c:pt idx="6">
                  <c:v>-0.57526442766925312</c:v>
                </c:pt>
                <c:pt idx="7">
                  <c:v>-1.8656333805777052</c:v>
                </c:pt>
                <c:pt idx="8">
                  <c:v>-1.0018623511172318</c:v>
                </c:pt>
                <c:pt idx="9">
                  <c:v>-0.77775817002661762</c:v>
                </c:pt>
                <c:pt idx="10">
                  <c:v>0.26302308917557665</c:v>
                </c:pt>
                <c:pt idx="11">
                  <c:v>-0.58447415100924449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0B9-C64B-BFFF-C27D1985D9E4}"/>
            </c:ext>
          </c:extLst>
        </c:ser>
        <c:ser>
          <c:idx val="28"/>
          <c:order val="1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'FutChanges-plots'!$I$105:$T$105</c:f>
              <c:numCache>
                <c:formatCode>0.00</c:formatCode>
                <c:ptCount val="12"/>
                <c:pt idx="0">
                  <c:v>-0.49999866722110281</c:v>
                </c:pt>
                <c:pt idx="1">
                  <c:v>-0.7832673689183467</c:v>
                </c:pt>
                <c:pt idx="2" formatCode="0.0">
                  <c:v>0.60547945205479414</c:v>
                </c:pt>
                <c:pt idx="3" formatCode="0.0">
                  <c:v>0.96519461077844282</c:v>
                </c:pt>
                <c:pt idx="4" formatCode="0.0">
                  <c:v>0.61739130434782596</c:v>
                </c:pt>
                <c:pt idx="5" formatCode="0.0">
                  <c:v>1.3273443656422375</c:v>
                </c:pt>
                <c:pt idx="6">
                  <c:v>1.1062898773185428</c:v>
                </c:pt>
                <c:pt idx="7">
                  <c:v>1.3516187299273621</c:v>
                </c:pt>
                <c:pt idx="8">
                  <c:v>0.51042354824902036</c:v>
                </c:pt>
                <c:pt idx="9">
                  <c:v>0.58835776972906662</c:v>
                </c:pt>
                <c:pt idx="10">
                  <c:v>0.40575510862876435</c:v>
                </c:pt>
                <c:pt idx="11">
                  <c:v>0.81535934307182267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0B9-C64B-BFFF-C27D1985D9E4}"/>
            </c:ext>
          </c:extLst>
        </c:ser>
        <c:ser>
          <c:idx val="29"/>
          <c:order val="16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'FutChanges-plots'!$I$106:$T$106</c:f>
              <c:numCache>
                <c:formatCode>0.00</c:formatCode>
                <c:ptCount val="12"/>
                <c:pt idx="0">
                  <c:v>-0.99999733444220573</c:v>
                </c:pt>
                <c:pt idx="1">
                  <c:v>1.4218850307872744</c:v>
                </c:pt>
                <c:pt idx="2" formatCode="0.0">
                  <c:v>2.7397260273972254E-2</c:v>
                </c:pt>
                <c:pt idx="3" formatCode="0.0">
                  <c:v>-0.18388223552894178</c:v>
                </c:pt>
                <c:pt idx="4" formatCode="0.0">
                  <c:v>-1.3652173913043479</c:v>
                </c:pt>
                <c:pt idx="5" formatCode="0.0">
                  <c:v>-0.62458628841607522</c:v>
                </c:pt>
                <c:pt idx="6">
                  <c:v>0.53017259179238607</c:v>
                </c:pt>
                <c:pt idx="7">
                  <c:v>0.37018045882373352</c:v>
                </c:pt>
                <c:pt idx="8">
                  <c:v>1.9375341539538356E-2</c:v>
                </c:pt>
                <c:pt idx="9">
                  <c:v>1.2464710940820019</c:v>
                </c:pt>
                <c:pt idx="10">
                  <c:v>0.54301411555621926</c:v>
                </c:pt>
                <c:pt idx="11">
                  <c:v>-1.4842908285353928E-2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0B9-C64B-BFFF-C27D1985D9E4}"/>
            </c:ext>
          </c:extLst>
        </c:ser>
        <c:ser>
          <c:idx val="30"/>
          <c:order val="1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'FutChanges-plots'!$I$107:$T$107</c:f>
              <c:numCache>
                <c:formatCode>0.00</c:formatCode>
                <c:ptCount val="12"/>
                <c:pt idx="0">
                  <c:v>0.50000599750503794</c:v>
                </c:pt>
                <c:pt idx="1">
                  <c:v>0.64872663173822831</c:v>
                </c:pt>
                <c:pt idx="2" formatCode="0.0">
                  <c:v>-1.3520547945205483</c:v>
                </c:pt>
                <c:pt idx="3" formatCode="0.0">
                  <c:v>-1.5149700598802394</c:v>
                </c:pt>
                <c:pt idx="4" formatCode="0.0">
                  <c:v>-1.7391304347826089</c:v>
                </c:pt>
                <c:pt idx="5" formatCode="0.0">
                  <c:v>-2.2119779353821896</c:v>
                </c:pt>
                <c:pt idx="6">
                  <c:v>2.1194571281846795</c:v>
                </c:pt>
                <c:pt idx="7">
                  <c:v>3.0392503395214305</c:v>
                </c:pt>
                <c:pt idx="8">
                  <c:v>1.7100956432289205</c:v>
                </c:pt>
                <c:pt idx="9">
                  <c:v>4.1001733808769059</c:v>
                </c:pt>
                <c:pt idx="10">
                  <c:v>8.2349278926389866E-2</c:v>
                </c:pt>
                <c:pt idx="11">
                  <c:v>0.99030475015723352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0B9-C64B-BFFF-C27D1985D9E4}"/>
            </c:ext>
          </c:extLst>
        </c:ser>
        <c:ser>
          <c:idx val="32"/>
          <c:order val="1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'FutChanges-plots'!$I$108:$T$108</c:f>
              <c:numCache>
                <c:formatCode>0.00</c:formatCode>
                <c:ptCount val="12"/>
                <c:pt idx="0">
                  <c:v>0.2500026655577946</c:v>
                </c:pt>
                <c:pt idx="1">
                  <c:v>0.83479009600346454</c:v>
                </c:pt>
                <c:pt idx="2" formatCode="0.0">
                  <c:v>-1.2438356164383568</c:v>
                </c:pt>
                <c:pt idx="3" formatCode="0.0">
                  <c:v>-1.2930389221556884</c:v>
                </c:pt>
                <c:pt idx="4" formatCode="0.0">
                  <c:v>-1.3304347826086957</c:v>
                </c:pt>
                <c:pt idx="5" formatCode="0.0">
                  <c:v>-1.9954294720252159</c:v>
                </c:pt>
                <c:pt idx="6">
                  <c:v>-0.19841368276599719</c:v>
                </c:pt>
                <c:pt idx="7">
                  <c:v>-7.637722892293354E-2</c:v>
                </c:pt>
                <c:pt idx="8">
                  <c:v>0.573203279540064</c:v>
                </c:pt>
                <c:pt idx="9">
                  <c:v>0.20905301181268934</c:v>
                </c:pt>
                <c:pt idx="10">
                  <c:v>-0.58247472065468675</c:v>
                </c:pt>
                <c:pt idx="11">
                  <c:v>-0.40676241587957673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70B9-C64B-BFFF-C27D1985D9E4}"/>
            </c:ext>
          </c:extLst>
        </c:ser>
        <c:ser>
          <c:idx val="23"/>
          <c:order val="1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'FutChanges-plots'!$I$109:$T$109</c:f>
              <c:numCache>
                <c:formatCode>0.00</c:formatCode>
                <c:ptCount val="12"/>
                <c:pt idx="0">
                  <c:v>-0.44999280299395461</c:v>
                </c:pt>
                <c:pt idx="1">
                  <c:v>0.86118009523513206</c:v>
                </c:pt>
                <c:pt idx="2" formatCode="0.0">
                  <c:v>0.38219178082191763</c:v>
                </c:pt>
                <c:pt idx="3" formatCode="0.0">
                  <c:v>0.34406187624750473</c:v>
                </c:pt>
                <c:pt idx="4" formatCode="0.0">
                  <c:v>-0.48695652173913051</c:v>
                </c:pt>
                <c:pt idx="5" formatCode="0.0">
                  <c:v>0.12750197005516145</c:v>
                </c:pt>
                <c:pt idx="6">
                  <c:v>0.65371297672318907</c:v>
                </c:pt>
                <c:pt idx="7">
                  <c:v>0.39786805970011968</c:v>
                </c:pt>
                <c:pt idx="8">
                  <c:v>1.4850633600095093</c:v>
                </c:pt>
                <c:pt idx="9">
                  <c:v>4.3677760807463377</c:v>
                </c:pt>
                <c:pt idx="10">
                  <c:v>1.6565371988605444</c:v>
                </c:pt>
                <c:pt idx="11">
                  <c:v>0.61494762130480007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70B9-C64B-BFFF-C27D1985D9E4}"/>
            </c:ext>
          </c:extLst>
        </c:ser>
        <c:ser>
          <c:idx val="12"/>
          <c:order val="2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'FutChanges-plots'!$I$110:$T$110</c:f>
              <c:numCache>
                <c:formatCode>0.00</c:formatCode>
                <c:ptCount val="12"/>
                <c:pt idx="0">
                  <c:v>-9.9998400665323298E-2</c:v>
                </c:pt>
                <c:pt idx="1">
                  <c:v>0.46550790271259468</c:v>
                </c:pt>
                <c:pt idx="2" formatCode="0.0">
                  <c:v>0.43150684931506822</c:v>
                </c:pt>
                <c:pt idx="3" formatCode="0.0">
                  <c:v>0.40955588822355288</c:v>
                </c:pt>
                <c:pt idx="4" formatCode="0.0">
                  <c:v>-0.38260869565217404</c:v>
                </c:pt>
                <c:pt idx="5" formatCode="0.0">
                  <c:v>0.40977147360126104</c:v>
                </c:pt>
                <c:pt idx="6">
                  <c:v>0.27647162662104346</c:v>
                </c:pt>
                <c:pt idx="7">
                  <c:v>0.32698884063556827</c:v>
                </c:pt>
                <c:pt idx="8">
                  <c:v>1.1745273936574163</c:v>
                </c:pt>
                <c:pt idx="9">
                  <c:v>3.7096997883802847</c:v>
                </c:pt>
                <c:pt idx="10">
                  <c:v>0.87603234615207326</c:v>
                </c:pt>
                <c:pt idx="11">
                  <c:v>0.84397061674014473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70B9-C64B-BFFF-C27D1985D9E4}"/>
            </c:ext>
          </c:extLst>
        </c:ser>
        <c:ser>
          <c:idx val="0"/>
          <c:order val="21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'FutChanges-plots'!$I$111:$T$111</c:f>
              <c:numCache>
                <c:formatCode>0.00</c:formatCode>
                <c:ptCount val="12"/>
                <c:pt idx="0">
                  <c:v>0.10000506455980976</c:v>
                </c:pt>
                <c:pt idx="1">
                  <c:v>-0.62527534560675735</c:v>
                </c:pt>
                <c:pt idx="2" formatCode="0.0">
                  <c:v>-1.0616438356164388</c:v>
                </c:pt>
                <c:pt idx="3" formatCode="0.0">
                  <c:v>-0.75037425149700576</c:v>
                </c:pt>
                <c:pt idx="4" formatCode="0.0">
                  <c:v>-0.82608695652173925</c:v>
                </c:pt>
                <c:pt idx="5" formatCode="0.0">
                  <c:v>-0.43640661938534248</c:v>
                </c:pt>
                <c:pt idx="6">
                  <c:v>-0.69600229522164558</c:v>
                </c:pt>
                <c:pt idx="7">
                  <c:v>-0.9089891611736135</c:v>
                </c:pt>
                <c:pt idx="8">
                  <c:v>-0.26632324489776421</c:v>
                </c:pt>
                <c:pt idx="9">
                  <c:v>0.57659773645786183</c:v>
                </c:pt>
                <c:pt idx="10">
                  <c:v>0.7882678235285796</c:v>
                </c:pt>
                <c:pt idx="11">
                  <c:v>-0.21481175534513283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0B9-C64B-BFFF-C27D1985D9E4}"/>
            </c:ext>
          </c:extLst>
        </c:ser>
        <c:ser>
          <c:idx val="31"/>
          <c:order val="2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'FutChanges-plots'!$I$112:$T$112</c:f>
              <c:numCache>
                <c:formatCode>0.00</c:formatCode>
                <c:ptCount val="12"/>
                <c:pt idx="0">
                  <c:v>-1.6999994668884411</c:v>
                </c:pt>
                <c:pt idx="1">
                  <c:v>0.12591763348507354</c:v>
                </c:pt>
                <c:pt idx="2" formatCode="0.0">
                  <c:v>0.82191780821917826</c:v>
                </c:pt>
                <c:pt idx="3" formatCode="0.0">
                  <c:v>0.53280938123752519</c:v>
                </c:pt>
                <c:pt idx="4" formatCode="0.0">
                  <c:v>-2.6086956521739275E-2</c:v>
                </c:pt>
                <c:pt idx="5" formatCode="0.0">
                  <c:v>0.20756501182033077</c:v>
                </c:pt>
                <c:pt idx="6">
                  <c:v>-0.66678473012839123</c:v>
                </c:pt>
                <c:pt idx="7">
                  <c:v>-0.94874929103120365</c:v>
                </c:pt>
                <c:pt idx="8">
                  <c:v>-0.17606797444559047</c:v>
                </c:pt>
                <c:pt idx="9">
                  <c:v>-0.70520166377183013</c:v>
                </c:pt>
                <c:pt idx="10">
                  <c:v>-1.0116261801139728</c:v>
                </c:pt>
                <c:pt idx="11">
                  <c:v>-0.1750085672987016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70B9-C64B-BFFF-C27D1985D9E4}"/>
            </c:ext>
          </c:extLst>
        </c:ser>
        <c:ser>
          <c:idx val="20"/>
          <c:order val="23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'FutChanges-plots'!$I$113:$T$113</c:f>
              <c:numCache>
                <c:formatCode>0.00</c:formatCode>
                <c:ptCount val="12"/>
                <c:pt idx="0">
                  <c:v>-2.1999981341095438</c:v>
                </c:pt>
                <c:pt idx="1">
                  <c:v>0.89821245219352563</c:v>
                </c:pt>
                <c:pt idx="2" formatCode="0.0">
                  <c:v>0.69999999999999984</c:v>
                </c:pt>
                <c:pt idx="3" formatCode="0.0">
                  <c:v>0.49975049900199575</c:v>
                </c:pt>
                <c:pt idx="4" formatCode="0.0">
                  <c:v>-0.3478260869565219</c:v>
                </c:pt>
                <c:pt idx="5" formatCode="0.0">
                  <c:v>0.32214342001576052</c:v>
                </c:pt>
                <c:pt idx="6">
                  <c:v>-8.3377875499531254E-2</c:v>
                </c:pt>
                <c:pt idx="7">
                  <c:v>-0.82555457680030853</c:v>
                </c:pt>
                <c:pt idx="8">
                  <c:v>-0.56278720178673203</c:v>
                </c:pt>
                <c:pt idx="9">
                  <c:v>-0.85700794506694988</c:v>
                </c:pt>
                <c:pt idx="10">
                  <c:v>-8.2349278926389713E-2</c:v>
                </c:pt>
                <c:pt idx="11">
                  <c:v>-0.47679476619023703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70B9-C64B-BFFF-C27D1985D9E4}"/>
            </c:ext>
          </c:extLst>
        </c:ser>
        <c:ser>
          <c:idx val="7"/>
          <c:order val="24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'FutChanges-plots'!$I$114:$T$114</c:f>
              <c:numCache>
                <c:formatCode>0.00</c:formatCode>
                <c:ptCount val="12"/>
                <c:pt idx="0">
                  <c:v>5.0005864227148179E-2</c:v>
                </c:pt>
                <c:pt idx="1">
                  <c:v>-0.12327609361972874</c:v>
                </c:pt>
                <c:pt idx="2" formatCode="0.0">
                  <c:v>-0.80684931506849344</c:v>
                </c:pt>
                <c:pt idx="3" formatCode="0.0">
                  <c:v>-0.64021956087824328</c:v>
                </c:pt>
                <c:pt idx="4" formatCode="0.0">
                  <c:v>-0.92173913043478273</c:v>
                </c:pt>
                <c:pt idx="5" formatCode="0.0">
                  <c:v>-0.31773049645390056</c:v>
                </c:pt>
                <c:pt idx="6">
                  <c:v>0.4601850723674088</c:v>
                </c:pt>
                <c:pt idx="7">
                  <c:v>1.9937644542648327</c:v>
                </c:pt>
                <c:pt idx="8">
                  <c:v>1.1507845343809002</c:v>
                </c:pt>
                <c:pt idx="9">
                  <c:v>-0.27411903257680936</c:v>
                </c:pt>
                <c:pt idx="10">
                  <c:v>1.9142497701123533</c:v>
                </c:pt>
                <c:pt idx="11">
                  <c:v>0.17513634996980335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70B9-C64B-BFFF-C27D1985D9E4}"/>
            </c:ext>
          </c:extLst>
        </c:ser>
        <c:ser>
          <c:idx val="2"/>
          <c:order val="25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'FutChanges-plots'!$I$115:$T$115</c:f>
              <c:numCache>
                <c:formatCode>0.00</c:formatCode>
                <c:ptCount val="12"/>
                <c:pt idx="2" formatCode="0.0">
                  <c:v>0.6191780821917805</c:v>
                </c:pt>
                <c:pt idx="3" formatCode="0.0">
                  <c:v>0.74513473053892232</c:v>
                </c:pt>
                <c:pt idx="4" formatCode="0.0">
                  <c:v>0.70434782608695645</c:v>
                </c:pt>
                <c:pt idx="5" formatCode="0.0">
                  <c:v>0.24050433412135541</c:v>
                </c:pt>
                <c:pt idx="6">
                  <c:v>0.30786915482506638</c:v>
                </c:pt>
                <c:pt idx="7">
                  <c:v>-8.4670336332127838E-2</c:v>
                </c:pt>
                <c:pt idx="8">
                  <c:v>-0.36149489715584088</c:v>
                </c:pt>
                <c:pt idx="9">
                  <c:v>8.1724367208873674E-2</c:v>
                </c:pt>
                <c:pt idx="10">
                  <c:v>-0.38413024479808078</c:v>
                </c:pt>
                <c:pt idx="11">
                  <c:v>-0.25177158531473465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70B9-C64B-BFFF-C27D1985D9E4}"/>
            </c:ext>
          </c:extLst>
        </c:ser>
        <c:ser>
          <c:idx val="13"/>
          <c:order val="26"/>
          <c:spPr>
            <a:ln w="25400" cap="rnd" cmpd="sng" algn="ctr">
              <a:solidFill>
                <a:srgbClr val="7030A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'FutChanges-plots'!$I$116:$T$116</c:f>
              <c:numCache>
                <c:formatCode>0.00</c:formatCode>
                <c:ptCount val="12"/>
                <c:pt idx="0">
                  <c:v>0.40000559767136873</c:v>
                </c:pt>
                <c:pt idx="1">
                  <c:v>0.21600938254640617</c:v>
                </c:pt>
                <c:pt idx="2" formatCode="0.0">
                  <c:v>0.93287671232876723</c:v>
                </c:pt>
                <c:pt idx="3" formatCode="0.0">
                  <c:v>1.0402944111776444</c:v>
                </c:pt>
                <c:pt idx="4" formatCode="0.0">
                  <c:v>0.98260869565217368</c:v>
                </c:pt>
                <c:pt idx="5" formatCode="0.0">
                  <c:v>0.59700551615445208</c:v>
                </c:pt>
                <c:pt idx="6">
                  <c:v>0.31832046178587386</c:v>
                </c:pt>
                <c:pt idx="7">
                  <c:v>0.11104184970571469</c:v>
                </c:pt>
                <c:pt idx="8">
                  <c:v>-0.22965075325573858</c:v>
                </c:pt>
                <c:pt idx="9">
                  <c:v>0.26638197742261283</c:v>
                </c:pt>
                <c:pt idx="10">
                  <c:v>-0.11429555183929398</c:v>
                </c:pt>
                <c:pt idx="11">
                  <c:v>-4.6323724976393955E-2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0B9-C64B-BFFF-C27D1985D9E4}"/>
            </c:ext>
          </c:extLst>
        </c:ser>
        <c:ser>
          <c:idx val="10"/>
          <c:order val="27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'FutChanges-plots'!$I$117:$T$117</c:f>
              <c:numCache>
                <c:formatCode>0.00</c:formatCode>
                <c:ptCount val="12"/>
                <c:pt idx="0">
                  <c:v>-0.99999733444220573</c:v>
                </c:pt>
                <c:pt idx="1">
                  <c:v>0.93406373603904891</c:v>
                </c:pt>
                <c:pt idx="2" formatCode="0.0">
                  <c:v>-1.0753424657534252</c:v>
                </c:pt>
                <c:pt idx="3" formatCode="0.0">
                  <c:v>-0.86177644710578816</c:v>
                </c:pt>
                <c:pt idx="4" formatCode="0.0">
                  <c:v>-1.4086956521739133</c:v>
                </c:pt>
                <c:pt idx="5" formatCode="0.0">
                  <c:v>-1.4620961386918827</c:v>
                </c:pt>
                <c:pt idx="6">
                  <c:v>-0.79264658163916824</c:v>
                </c:pt>
                <c:pt idx="7">
                  <c:v>-1.6026303509318365</c:v>
                </c:pt>
                <c:pt idx="8">
                  <c:v>-1.9375341539538595E-2</c:v>
                </c:pt>
                <c:pt idx="9">
                  <c:v>0.66309139028731545</c:v>
                </c:pt>
                <c:pt idx="10">
                  <c:v>-1.0438929499979808</c:v>
                </c:pt>
                <c:pt idx="11">
                  <c:v>0.46948527418314578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70B9-C64B-BFFF-C27D1985D9E4}"/>
            </c:ext>
          </c:extLst>
        </c:ser>
        <c:ser>
          <c:idx val="4"/>
          <c:order val="28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'FutChanges-plots'!$I$118:$T$118</c:f>
              <c:numCache>
                <c:formatCode>0.00</c:formatCode>
                <c:ptCount val="12"/>
                <c:pt idx="0">
                  <c:v>-0.94999813410954392</c:v>
                </c:pt>
                <c:pt idx="1">
                  <c:v>0.55245012347293909</c:v>
                </c:pt>
                <c:pt idx="2" formatCode="0.0">
                  <c:v>-0.55479452054794542</c:v>
                </c:pt>
                <c:pt idx="3" formatCode="0.0">
                  <c:v>-0.59580838323353258</c:v>
                </c:pt>
                <c:pt idx="4" formatCode="0.0">
                  <c:v>-0.70434782608695667</c:v>
                </c:pt>
                <c:pt idx="5" formatCode="0.0">
                  <c:v>-1.1802994483845541</c:v>
                </c:pt>
                <c:pt idx="6">
                  <c:v>-4.3753995035915809E-2</c:v>
                </c:pt>
                <c:pt idx="7">
                  <c:v>0.48048392881694291</c:v>
                </c:pt>
                <c:pt idx="8">
                  <c:v>0.93430388678959531</c:v>
                </c:pt>
                <c:pt idx="9">
                  <c:v>-0.66894608714570625</c:v>
                </c:pt>
                <c:pt idx="10">
                  <c:v>0.35699111550283807</c:v>
                </c:pt>
                <c:pt idx="11">
                  <c:v>-0.44185768181537333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B9-C64B-BFFF-C27D1985D9E4}"/>
            </c:ext>
          </c:extLst>
        </c:ser>
        <c:ser>
          <c:idx val="15"/>
          <c:order val="29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'FutChanges-plots'!$I$119:$T$119</c:f>
              <c:numCache>
                <c:formatCode>0.00</c:formatCode>
                <c:ptCount val="12"/>
                <c:pt idx="0">
                  <c:v>-0.29999520199596974</c:v>
                </c:pt>
                <c:pt idx="1">
                  <c:v>0.46324735417398205</c:v>
                </c:pt>
                <c:pt idx="2" formatCode="0.0">
                  <c:v>-0.46986301369863059</c:v>
                </c:pt>
                <c:pt idx="3" formatCode="0.0">
                  <c:v>-0.46719061876247481</c:v>
                </c:pt>
                <c:pt idx="4" formatCode="0.0">
                  <c:v>-0.68695652173913047</c:v>
                </c:pt>
                <c:pt idx="5" formatCode="0.0">
                  <c:v>-1.0081954294720246</c:v>
                </c:pt>
                <c:pt idx="6">
                  <c:v>-0.14640383408499519</c:v>
                </c:pt>
                <c:pt idx="7">
                  <c:v>0.10879470167028506</c:v>
                </c:pt>
                <c:pt idx="8">
                  <c:v>0.37042234233222665</c:v>
                </c:pt>
                <c:pt idx="9">
                  <c:v>0.58976518840669023</c:v>
                </c:pt>
                <c:pt idx="10">
                  <c:v>0.28024453751700479</c:v>
                </c:pt>
                <c:pt idx="11">
                  <c:v>-0.16155619775839483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0B9-C64B-BFFF-C27D1985D9E4}"/>
            </c:ext>
          </c:extLst>
        </c:ser>
        <c:ser>
          <c:idx val="27"/>
          <c:order val="30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'FutChanges-plots'!$I$120:$T$120</c:f>
              <c:numCache>
                <c:formatCode>0.00</c:formatCode>
                <c:ptCount val="12"/>
                <c:pt idx="0">
                  <c:v>0.80000386505880228</c:v>
                </c:pt>
                <c:pt idx="1">
                  <c:v>-0.3662558521855252</c:v>
                </c:pt>
                <c:pt idx="2" formatCode="0.0">
                  <c:v>-0.60821917808219228</c:v>
                </c:pt>
                <c:pt idx="3" formatCode="0.0">
                  <c:v>-0.28505489021956076</c:v>
                </c:pt>
                <c:pt idx="4" formatCode="0.0">
                  <c:v>2.6086956521738973E-2</c:v>
                </c:pt>
                <c:pt idx="5" formatCode="0.0">
                  <c:v>0</c:v>
                </c:pt>
                <c:pt idx="6">
                  <c:v>0.32341482836530699</c:v>
                </c:pt>
                <c:pt idx="7">
                  <c:v>0.77871511474650035</c:v>
                </c:pt>
                <c:pt idx="8">
                  <c:v>-0.1266691745481103</c:v>
                </c:pt>
                <c:pt idx="9">
                  <c:v>-1.1613341571781812</c:v>
                </c:pt>
                <c:pt idx="10">
                  <c:v>-1.2952335198444174</c:v>
                </c:pt>
                <c:pt idx="11">
                  <c:v>1.4842908285353928E-2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70B9-C64B-BFFF-C27D1985D9E4}"/>
            </c:ext>
          </c:extLst>
        </c:ser>
        <c:ser>
          <c:idx val="8"/>
          <c:order val="31"/>
          <c:spPr>
            <a:ln w="25400" cap="rnd" cmpd="sng" algn="ctr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'FutChanges-plots'!$I$121:$T$121</c:f>
              <c:numCache>
                <c:formatCode>0.00</c:formatCode>
                <c:ptCount val="12"/>
                <c:pt idx="0">
                  <c:v>0.30000186589045619</c:v>
                </c:pt>
                <c:pt idx="1">
                  <c:v>4.2823425124727005E-2</c:v>
                </c:pt>
                <c:pt idx="2" formatCode="0.0">
                  <c:v>-0.94383561643835667</c:v>
                </c:pt>
                <c:pt idx="3" formatCode="0.0">
                  <c:v>-0.84505988023952083</c:v>
                </c:pt>
                <c:pt idx="4" formatCode="0.0">
                  <c:v>-0.76521739130434807</c:v>
                </c:pt>
                <c:pt idx="5" formatCode="0.0">
                  <c:v>-0.89613869188337236</c:v>
                </c:pt>
                <c:pt idx="6">
                  <c:v>0.63779370381483291</c:v>
                </c:pt>
                <c:pt idx="7">
                  <c:v>0.54151483366209174</c:v>
                </c:pt>
                <c:pt idx="8">
                  <c:v>0.53898602755774594</c:v>
                </c:pt>
                <c:pt idx="9">
                  <c:v>-0.21856699017125286</c:v>
                </c:pt>
                <c:pt idx="10">
                  <c:v>0.49677981019051076</c:v>
                </c:pt>
                <c:pt idx="11">
                  <c:v>0.69260425778158918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70B9-C64B-BFFF-C27D1985D9E4}"/>
            </c:ext>
          </c:extLst>
        </c:ser>
        <c:ser>
          <c:idx val="9"/>
          <c:order val="32"/>
          <c:spPr>
            <a:ln w="25400" cap="rnd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'FutChanges-plots'!$I$122:$T$122</c:f>
              <c:numCache>
                <c:formatCode>0.00</c:formatCode>
                <c:ptCount val="12"/>
                <c:pt idx="0">
                  <c:v>0.50000333194724333</c:v>
                </c:pt>
                <c:pt idx="1">
                  <c:v>-0.35802135964374782</c:v>
                </c:pt>
                <c:pt idx="2" formatCode="0.0">
                  <c:v>-0.74383561643835661</c:v>
                </c:pt>
                <c:pt idx="3" formatCode="0.0">
                  <c:v>-0.524201596806387</c:v>
                </c:pt>
                <c:pt idx="4" formatCode="0.0">
                  <c:v>-0.2869565217391305</c:v>
                </c:pt>
                <c:pt idx="5" formatCode="0.0">
                  <c:v>-0.59022852639873902</c:v>
                </c:pt>
                <c:pt idx="6">
                  <c:v>1.0530986544159837</c:v>
                </c:pt>
                <c:pt idx="7">
                  <c:v>1.4797636055562216</c:v>
                </c:pt>
                <c:pt idx="8">
                  <c:v>0.61340505994737604</c:v>
                </c:pt>
                <c:pt idx="9">
                  <c:v>-0.30793114704662755</c:v>
                </c:pt>
                <c:pt idx="10">
                  <c:v>0.30684365808999947</c:v>
                </c:pt>
                <c:pt idx="11">
                  <c:v>0.7406014151107414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B9-C64B-BFFF-C27D1985D9E4}"/>
            </c:ext>
          </c:extLst>
        </c:ser>
        <c:ser>
          <c:idx val="33"/>
          <c:order val="33"/>
          <c:spPr>
            <a:ln w="25400" cap="rnd" cmpd="sng" algn="ctr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'FutChanges-plots'!$I$89:$T$89</c:f>
              <c:strCache>
                <c:ptCount val="12"/>
                <c:pt idx="0">
                  <c:v>∆Jpos</c:v>
                </c:pt>
                <c:pt idx="1">
                  <c:v>∆Jstr</c:v>
                </c:pt>
                <c:pt idx="2">
                  <c:v>ẟprw [a]</c:v>
                </c:pt>
                <c:pt idx="3">
                  <c:v>∆ta850 [a]</c:v>
                </c:pt>
                <c:pt idx="4">
                  <c:v>-∆sic[w]</c:v>
                </c:pt>
                <c:pt idx="5">
                  <c:v>∆tos [s]</c:v>
                </c:pt>
                <c:pt idx="6">
                  <c:v>∆T Dronning Maud Land</c:v>
                </c:pt>
                <c:pt idx="7">
                  <c:v>∆T Amery</c:v>
                </c:pt>
                <c:pt idx="8">
                  <c:v>∆T Totten</c:v>
                </c:pt>
                <c:pt idx="9">
                  <c:v>∆T Ross</c:v>
                </c:pt>
                <c:pt idx="10">
                  <c:v>∆T Amundsen</c:v>
                </c:pt>
                <c:pt idx="11">
                  <c:v>∆T Weddell</c:v>
                </c:pt>
              </c:strCache>
            </c:strRef>
          </c:cat>
          <c:val>
            <c:numRef>
              <c:f>'FutChanges-plots'!$I$123:$T$123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-1.8908485888147197E-16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-1.214306433183765E-16</c:v>
                </c:pt>
                <c:pt idx="9">
                  <c:v>1.1102230246251565E-16</c:v>
                </c:pt>
                <c:pt idx="10">
                  <c:v>8.3266726846886741E-17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70B9-C64B-BFFF-C27D1985D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171752"/>
        <c:axId val="2129259016"/>
      </c:radarChart>
      <c:catAx>
        <c:axId val="212917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259016"/>
        <c:crosses val="autoZero"/>
        <c:auto val="1"/>
        <c:lblAlgn val="ctr"/>
        <c:lblOffset val="100"/>
        <c:noMultiLvlLbl val="0"/>
      </c:catAx>
      <c:valAx>
        <c:axId val="2129259016"/>
        <c:scaling>
          <c:orientation val="minMax"/>
          <c:max val="2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171752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34729147395299E-2"/>
          <c:y val="2.68464481155542E-2"/>
          <c:w val="0.92445782099587104"/>
          <c:h val="0.76225636011184905"/>
        </c:manualLayout>
      </c:layout>
      <c:lineChart>
        <c:grouping val="standard"/>
        <c:varyColors val="0"/>
        <c:ser>
          <c:idx val="0"/>
          <c:order val="0"/>
          <c:tx>
            <c:v>Total bias</c:v>
          </c:tx>
          <c:spPr>
            <a:ln w="22225" cap="rnd" cmpd="sng" algn="ctr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AppendixPlotRanking!$H$3:$H$35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CESM1-BGC</c:v>
                </c:pt>
                <c:pt idx="5">
                  <c:v>CCSM4*</c:v>
                </c:pt>
                <c:pt idx="6">
                  <c:v>CESM1-CAM5</c:v>
                </c:pt>
                <c:pt idx="7">
                  <c:v>HadGEM2-ES†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ACCESS1-3</c:v>
                </c:pt>
                <c:pt idx="11">
                  <c:v>CMCC-CMS</c:v>
                </c:pt>
                <c:pt idx="12">
                  <c:v>GFDL-ESM2G</c:v>
                </c:pt>
                <c:pt idx="13">
                  <c:v>MIROC-ESM</c:v>
                </c:pt>
                <c:pt idx="14">
                  <c:v>HadGEM2-CC</c:v>
                </c:pt>
                <c:pt idx="15">
                  <c:v>MPI-ESM-MR</c:v>
                </c:pt>
                <c:pt idx="16">
                  <c:v>CMCC-CM</c:v>
                </c:pt>
                <c:pt idx="17">
                  <c:v>IPSL-CM5A-MR†</c:v>
                </c:pt>
                <c:pt idx="18">
                  <c:v>MPI-ESM-LR</c:v>
                </c:pt>
                <c:pt idx="19">
                  <c:v>BCC-CSM1-1</c:v>
                </c:pt>
                <c:pt idx="20">
                  <c:v>FIO-ESM</c:v>
                </c:pt>
                <c:pt idx="21">
                  <c:v>CMCC-CESM</c:v>
                </c:pt>
                <c:pt idx="22">
                  <c:v>FGOALS-g2</c:v>
                </c:pt>
                <c:pt idx="23">
                  <c:v>GFDL-CM3</c:v>
                </c:pt>
                <c:pt idx="24">
                  <c:v>IPSL-CM5A-LR</c:v>
                </c:pt>
                <c:pt idx="25">
                  <c:v>GFDL-ESM2M</c:v>
                </c:pt>
                <c:pt idx="26">
                  <c:v>INM-CM4</c:v>
                </c:pt>
                <c:pt idx="27">
                  <c:v>MIROC5</c:v>
                </c:pt>
                <c:pt idx="28">
                  <c:v>IPSL-CM5B-LR</c:v>
                </c:pt>
                <c:pt idx="29">
                  <c:v>EC-EARTH</c:v>
                </c:pt>
                <c:pt idx="30">
                  <c:v>CNRM-CM5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AppendixPlotRanking!$B$3:$B$35</c:f>
              <c:numCache>
                <c:formatCode>0.00</c:formatCode>
                <c:ptCount val="33"/>
                <c:pt idx="0">
                  <c:v>-0.31918593097999731</c:v>
                </c:pt>
                <c:pt idx="1">
                  <c:v>-0.29605990076652572</c:v>
                </c:pt>
                <c:pt idx="2">
                  <c:v>-0.27957871405062201</c:v>
                </c:pt>
                <c:pt idx="3">
                  <c:v>-0.26811717697701115</c:v>
                </c:pt>
                <c:pt idx="4">
                  <c:v>-6.4663176587533608E-2</c:v>
                </c:pt>
                <c:pt idx="5">
                  <c:v>-3.0941486005977431E-2</c:v>
                </c:pt>
                <c:pt idx="6">
                  <c:v>-0.10248525093618137</c:v>
                </c:pt>
                <c:pt idx="7">
                  <c:v>4.8587902454088894E-2</c:v>
                </c:pt>
                <c:pt idx="8">
                  <c:v>-2.9982562623967701E-2</c:v>
                </c:pt>
                <c:pt idx="9">
                  <c:v>-2.9860207237766823E-2</c:v>
                </c:pt>
                <c:pt idx="10">
                  <c:v>-0.10462720305652701</c:v>
                </c:pt>
                <c:pt idx="11">
                  <c:v>5.3975011079451978E-3</c:v>
                </c:pt>
                <c:pt idx="12">
                  <c:v>0.23024143900841368</c:v>
                </c:pt>
                <c:pt idx="13">
                  <c:v>2.2846043791208692E-3</c:v>
                </c:pt>
                <c:pt idx="14">
                  <c:v>0.18267083154847921</c:v>
                </c:pt>
                <c:pt idx="15">
                  <c:v>0.10280279770420024</c:v>
                </c:pt>
                <c:pt idx="16">
                  <c:v>2.0067779848237377E-2</c:v>
                </c:pt>
                <c:pt idx="17">
                  <c:v>0.12979103422143748</c:v>
                </c:pt>
                <c:pt idx="18">
                  <c:v>0.17823161265239837</c:v>
                </c:pt>
                <c:pt idx="19">
                  <c:v>9.7058416186825439E-2</c:v>
                </c:pt>
                <c:pt idx="20">
                  <c:v>0.18657126204567664</c:v>
                </c:pt>
                <c:pt idx="21">
                  <c:v>0.31450847502006551</c:v>
                </c:pt>
                <c:pt idx="22">
                  <c:v>0.29892207869289383</c:v>
                </c:pt>
                <c:pt idx="23">
                  <c:v>0.46023632256254515</c:v>
                </c:pt>
                <c:pt idx="24">
                  <c:v>0.44472205542055909</c:v>
                </c:pt>
                <c:pt idx="25">
                  <c:v>0.7352403664013446</c:v>
                </c:pt>
                <c:pt idx="26">
                  <c:v>0.79860413504365813</c:v>
                </c:pt>
                <c:pt idx="27">
                  <c:v>1.0395423974260378</c:v>
                </c:pt>
                <c:pt idx="28">
                  <c:v>1.2141672006976247</c:v>
                </c:pt>
                <c:pt idx="29">
                  <c:v>0.59399706630669868</c:v>
                </c:pt>
                <c:pt idx="30">
                  <c:v>0.78623840478725937</c:v>
                </c:pt>
                <c:pt idx="31">
                  <c:v>1.2463270905783355</c:v>
                </c:pt>
                <c:pt idx="32">
                  <c:v>1.5012588043659143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CC-644A-8541-655A265EB891}"/>
            </c:ext>
          </c:extLst>
        </c:ser>
        <c:ser>
          <c:idx val="1"/>
          <c:order val="1"/>
          <c:tx>
            <c:v>Equal weight bias</c:v>
          </c:tx>
          <c:spPr>
            <a:ln w="22225" cap="rnd" cmpd="sng" algn="ctr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AppendixPlotRanking!$H$3:$H$35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CESM1-BGC</c:v>
                </c:pt>
                <c:pt idx="5">
                  <c:v>CCSM4*</c:v>
                </c:pt>
                <c:pt idx="6">
                  <c:v>CESM1-CAM5</c:v>
                </c:pt>
                <c:pt idx="7">
                  <c:v>HadGEM2-ES†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ACCESS1-3</c:v>
                </c:pt>
                <c:pt idx="11">
                  <c:v>CMCC-CMS</c:v>
                </c:pt>
                <c:pt idx="12">
                  <c:v>GFDL-ESM2G</c:v>
                </c:pt>
                <c:pt idx="13">
                  <c:v>MIROC-ESM</c:v>
                </c:pt>
                <c:pt idx="14">
                  <c:v>HadGEM2-CC</c:v>
                </c:pt>
                <c:pt idx="15">
                  <c:v>MPI-ESM-MR</c:v>
                </c:pt>
                <c:pt idx="16">
                  <c:v>CMCC-CM</c:v>
                </c:pt>
                <c:pt idx="17">
                  <c:v>IPSL-CM5A-MR†</c:v>
                </c:pt>
                <c:pt idx="18">
                  <c:v>MPI-ESM-LR</c:v>
                </c:pt>
                <c:pt idx="19">
                  <c:v>BCC-CSM1-1</c:v>
                </c:pt>
                <c:pt idx="20">
                  <c:v>FIO-ESM</c:v>
                </c:pt>
                <c:pt idx="21">
                  <c:v>CMCC-CESM</c:v>
                </c:pt>
                <c:pt idx="22">
                  <c:v>FGOALS-g2</c:v>
                </c:pt>
                <c:pt idx="23">
                  <c:v>GFDL-CM3</c:v>
                </c:pt>
                <c:pt idx="24">
                  <c:v>IPSL-CM5A-LR</c:v>
                </c:pt>
                <c:pt idx="25">
                  <c:v>GFDL-ESM2M</c:v>
                </c:pt>
                <c:pt idx="26">
                  <c:v>INM-CM4</c:v>
                </c:pt>
                <c:pt idx="27">
                  <c:v>MIROC5</c:v>
                </c:pt>
                <c:pt idx="28">
                  <c:v>IPSL-CM5B-LR</c:v>
                </c:pt>
                <c:pt idx="29">
                  <c:v>EC-EARTH</c:v>
                </c:pt>
                <c:pt idx="30">
                  <c:v>CNRM-CM5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AppendixPlotRanking!$F$3:$F$35</c:f>
              <c:numCache>
                <c:formatCode>0.00</c:formatCode>
                <c:ptCount val="33"/>
                <c:pt idx="0">
                  <c:v>-0.3568025125418719</c:v>
                </c:pt>
                <c:pt idx="1">
                  <c:v>-0.34741583155155503</c:v>
                </c:pt>
                <c:pt idx="2">
                  <c:v>-0.21041680669624974</c:v>
                </c:pt>
                <c:pt idx="3">
                  <c:v>-0.21041020205986413</c:v>
                </c:pt>
                <c:pt idx="4">
                  <c:v>-4.994494693210999E-2</c:v>
                </c:pt>
                <c:pt idx="5">
                  <c:v>-4.6623115965389428E-2</c:v>
                </c:pt>
                <c:pt idx="6">
                  <c:v>-2.8441420827675489E-2</c:v>
                </c:pt>
                <c:pt idx="7">
                  <c:v>-2.0529809637697755E-2</c:v>
                </c:pt>
                <c:pt idx="8">
                  <c:v>-1.5251416421927474E-2</c:v>
                </c:pt>
                <c:pt idx="9">
                  <c:v>-4.3779389816052993E-3</c:v>
                </c:pt>
                <c:pt idx="10">
                  <c:v>-3.9468850339102008E-3</c:v>
                </c:pt>
                <c:pt idx="11">
                  <c:v>1.020062876629492E-2</c:v>
                </c:pt>
                <c:pt idx="12">
                  <c:v>2.9829829791328321E-2</c:v>
                </c:pt>
                <c:pt idx="13">
                  <c:v>3.6451942152060039E-2</c:v>
                </c:pt>
                <c:pt idx="14">
                  <c:v>4.0068942241022455E-2</c:v>
                </c:pt>
                <c:pt idx="15">
                  <c:v>4.6872210743107358E-2</c:v>
                </c:pt>
                <c:pt idx="16">
                  <c:v>8.4110485013219438E-2</c:v>
                </c:pt>
                <c:pt idx="17">
                  <c:v>0.12580269781008949</c:v>
                </c:pt>
                <c:pt idx="18">
                  <c:v>0.14505234267103576</c:v>
                </c:pt>
                <c:pt idx="19">
                  <c:v>0.16239074465028175</c:v>
                </c:pt>
                <c:pt idx="20">
                  <c:v>0.20785020817934205</c:v>
                </c:pt>
                <c:pt idx="21">
                  <c:v>0.23515069098783911</c:v>
                </c:pt>
                <c:pt idx="22">
                  <c:v>0.42267734442795185</c:v>
                </c:pt>
                <c:pt idx="23">
                  <c:v>0.42849836497191413</c:v>
                </c:pt>
                <c:pt idx="24">
                  <c:v>0.48607050827284387</c:v>
                </c:pt>
                <c:pt idx="25">
                  <c:v>0.49893589038640823</c:v>
                </c:pt>
                <c:pt idx="26">
                  <c:v>0.67664390738353886</c:v>
                </c:pt>
                <c:pt idx="27">
                  <c:v>0.79340853483032125</c:v>
                </c:pt>
                <c:pt idx="28">
                  <c:v>0.88577685143256046</c:v>
                </c:pt>
                <c:pt idx="29">
                  <c:v>0.8891302254378235</c:v>
                </c:pt>
                <c:pt idx="30">
                  <c:v>0.91240612672749999</c:v>
                </c:pt>
                <c:pt idx="31">
                  <c:v>1.3393182544651758</c:v>
                </c:pt>
                <c:pt idx="32">
                  <c:v>1.7627433372974233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CC-644A-8541-655A265EB89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132372712"/>
        <c:axId val="2132376264"/>
      </c:lineChart>
      <c:catAx>
        <c:axId val="2132372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376264"/>
        <c:crossesAt val="8.0000000000000016E-2"/>
        <c:auto val="1"/>
        <c:lblAlgn val="ctr"/>
        <c:lblOffset val="0"/>
        <c:noMultiLvlLbl val="0"/>
      </c:catAx>
      <c:valAx>
        <c:axId val="2132376264"/>
        <c:scaling>
          <c:orientation val="minMax"/>
          <c:max val="2.5"/>
          <c:min val="-1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372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1132604786983073E-2"/>
          <c:y val="0.15533391659375911"/>
          <c:w val="0.52575881596462304"/>
          <c:h val="6.04473950560101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34729147395299E-2"/>
          <c:y val="2.68464481155542E-2"/>
          <c:w val="0.92445782099587104"/>
          <c:h val="0.76225636011184905"/>
        </c:manualLayout>
      </c:layout>
      <c:lineChart>
        <c:grouping val="standard"/>
        <c:varyColors val="0"/>
        <c:ser>
          <c:idx val="0"/>
          <c:order val="0"/>
          <c:tx>
            <c:strRef>
              <c:f>AtmHistBiases!$M$1</c:f>
              <c:strCache>
                <c:ptCount val="1"/>
                <c:pt idx="0">
                  <c:v>psl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circle"/>
            <c:size val="6"/>
            <c:spPr>
              <a:noFill/>
              <a:ln w="12700" cap="flat" cmpd="sng" algn="ctr">
                <a:solidFill>
                  <a:schemeClr val="accent2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AtmHistBiases!$A$3:$A$35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AtmHistBiases!$M$3:$M$35</c:f>
              <c:numCache>
                <c:formatCode>0.00</c:formatCode>
                <c:ptCount val="33"/>
                <c:pt idx="0">
                  <c:v>-0.33333333333333343</c:v>
                </c:pt>
                <c:pt idx="1">
                  <c:v>-0.22222222222222232</c:v>
                </c:pt>
                <c:pt idx="2">
                  <c:v>0.44444444444444453</c:v>
                </c:pt>
                <c:pt idx="3">
                  <c:v>1.0000000000000002</c:v>
                </c:pt>
                <c:pt idx="4">
                  <c:v>-0.22222222222222232</c:v>
                </c:pt>
                <c:pt idx="5">
                  <c:v>0.11111111111111109</c:v>
                </c:pt>
                <c:pt idx="6">
                  <c:v>0</c:v>
                </c:pt>
                <c:pt idx="7">
                  <c:v>-0.33333333333333343</c:v>
                </c:pt>
                <c:pt idx="8">
                  <c:v>0.88888888888888895</c:v>
                </c:pt>
                <c:pt idx="9">
                  <c:v>0.11111111111111109</c:v>
                </c:pt>
                <c:pt idx="10">
                  <c:v>0.22222222222222232</c:v>
                </c:pt>
                <c:pt idx="11">
                  <c:v>0</c:v>
                </c:pt>
                <c:pt idx="12">
                  <c:v>0.11111111111111109</c:v>
                </c:pt>
                <c:pt idx="13">
                  <c:v>-0.11111111111111109</c:v>
                </c:pt>
                <c:pt idx="14">
                  <c:v>1.0000000000000002</c:v>
                </c:pt>
                <c:pt idx="15">
                  <c:v>1.1111111111111112</c:v>
                </c:pt>
                <c:pt idx="16">
                  <c:v>0.11111111111111109</c:v>
                </c:pt>
                <c:pt idx="17">
                  <c:v>0</c:v>
                </c:pt>
                <c:pt idx="18">
                  <c:v>-0.11111111111111109</c:v>
                </c:pt>
                <c:pt idx="19">
                  <c:v>-0.11111111111111109</c:v>
                </c:pt>
                <c:pt idx="20">
                  <c:v>-0.22222222222222232</c:v>
                </c:pt>
                <c:pt idx="21">
                  <c:v>-0.11111111111111109</c:v>
                </c:pt>
                <c:pt idx="22">
                  <c:v>1.2222222222222225</c:v>
                </c:pt>
                <c:pt idx="23">
                  <c:v>0.7777777777777779</c:v>
                </c:pt>
                <c:pt idx="24">
                  <c:v>1.0000000000000002</c:v>
                </c:pt>
                <c:pt idx="25">
                  <c:v>1.0000000000000002</c:v>
                </c:pt>
                <c:pt idx="26">
                  <c:v>1.0000000000000002</c:v>
                </c:pt>
                <c:pt idx="27">
                  <c:v>0.88888888888888895</c:v>
                </c:pt>
                <c:pt idx="28">
                  <c:v>-0.22222222222222232</c:v>
                </c:pt>
                <c:pt idx="29">
                  <c:v>-0.11111111111111109</c:v>
                </c:pt>
                <c:pt idx="30">
                  <c:v>0</c:v>
                </c:pt>
                <c:pt idx="31">
                  <c:v>-0.22222222222222232</c:v>
                </c:pt>
                <c:pt idx="32">
                  <c:v>-0.11111111111111109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F6-C249-B24B-1AD65599B0BF}"/>
            </c:ext>
          </c:extLst>
        </c:ser>
        <c:ser>
          <c:idx val="1"/>
          <c:order val="1"/>
          <c:tx>
            <c:strRef>
              <c:f>AtmHistBiases!$L$1</c:f>
              <c:strCache>
                <c:ptCount val="1"/>
                <c:pt idx="0">
                  <c:v>prw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AtmHistBiases!$A$3:$A$35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AtmHistBiases!$L$3:$L$35</c:f>
              <c:numCache>
                <c:formatCode>0.00</c:formatCode>
                <c:ptCount val="33"/>
                <c:pt idx="0">
                  <c:v>-0.81818181818181801</c:v>
                </c:pt>
                <c:pt idx="1">
                  <c:v>-0.63636363636363602</c:v>
                </c:pt>
                <c:pt idx="2">
                  <c:v>0.81818181818181801</c:v>
                </c:pt>
                <c:pt idx="3">
                  <c:v>1</c:v>
                </c:pt>
                <c:pt idx="4">
                  <c:v>-0.27272727272727254</c:v>
                </c:pt>
                <c:pt idx="5">
                  <c:v>-0.27272727272727254</c:v>
                </c:pt>
                <c:pt idx="6">
                  <c:v>-9.0909090909090981E-2</c:v>
                </c:pt>
                <c:pt idx="7">
                  <c:v>-9.0909090909090981E-2</c:v>
                </c:pt>
                <c:pt idx="8">
                  <c:v>1.7272727272727271</c:v>
                </c:pt>
                <c:pt idx="9">
                  <c:v>9.0909090909090981E-2</c:v>
                </c:pt>
                <c:pt idx="10">
                  <c:v>1.7272727272727271</c:v>
                </c:pt>
                <c:pt idx="11">
                  <c:v>0.45454545454545453</c:v>
                </c:pt>
                <c:pt idx="12">
                  <c:v>-1.1818181818181817</c:v>
                </c:pt>
                <c:pt idx="14">
                  <c:v>-0.45454545454545453</c:v>
                </c:pt>
                <c:pt idx="15">
                  <c:v>-0.27272727272727254</c:v>
                </c:pt>
                <c:pt idx="16">
                  <c:v>-0.45454545454545453</c:v>
                </c:pt>
                <c:pt idx="17">
                  <c:v>-0.45454545454545453</c:v>
                </c:pt>
                <c:pt idx="18">
                  <c:v>9.0909090909090981E-2</c:v>
                </c:pt>
                <c:pt idx="19">
                  <c:v>-0.63636363636363602</c:v>
                </c:pt>
                <c:pt idx="20">
                  <c:v>-0.63636363636363602</c:v>
                </c:pt>
                <c:pt idx="21">
                  <c:v>2.4545454545454541</c:v>
                </c:pt>
                <c:pt idx="22">
                  <c:v>9.0909090909090981E-2</c:v>
                </c:pt>
                <c:pt idx="23">
                  <c:v>-0.45454545454545453</c:v>
                </c:pt>
                <c:pt idx="24">
                  <c:v>4.2727272727272716</c:v>
                </c:pt>
                <c:pt idx="25">
                  <c:v>-0.81818181818181801</c:v>
                </c:pt>
                <c:pt idx="26">
                  <c:v>-0.99999999999999978</c:v>
                </c:pt>
                <c:pt idx="27">
                  <c:v>2.0909090909090908</c:v>
                </c:pt>
                <c:pt idx="28">
                  <c:v>9.0909090909090981E-2</c:v>
                </c:pt>
                <c:pt idx="29">
                  <c:v>0.45454545454545453</c:v>
                </c:pt>
                <c:pt idx="30">
                  <c:v>3.1818181818181821</c:v>
                </c:pt>
                <c:pt idx="31">
                  <c:v>0.45454545454545453</c:v>
                </c:pt>
                <c:pt idx="32">
                  <c:v>9.0909090909090981E-2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F6-C249-B24B-1AD65599B0BF}"/>
            </c:ext>
          </c:extLst>
        </c:ser>
        <c:ser>
          <c:idx val="2"/>
          <c:order val="2"/>
          <c:tx>
            <c:strRef>
              <c:f>AtmHistBiases!$N$1</c:f>
              <c:strCache>
                <c:ptCount val="1"/>
                <c:pt idx="0">
                  <c:v>ta850[s/w]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x"/>
            <c:size val="6"/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AtmHistBiases!$A$3:$A$35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AtmHistBiases!$N$3:$N$35</c:f>
              <c:numCache>
                <c:formatCode>0.00</c:formatCode>
                <c:ptCount val="33"/>
                <c:pt idx="0">
                  <c:v>-0.49999999999999983</c:v>
                </c:pt>
                <c:pt idx="1">
                  <c:v>-0.83333333333333337</c:v>
                </c:pt>
                <c:pt idx="2">
                  <c:v>-0.33333333333333331</c:v>
                </c:pt>
                <c:pt idx="3">
                  <c:v>1.5000000000000002</c:v>
                </c:pt>
                <c:pt idx="4">
                  <c:v>0.83333333333333348</c:v>
                </c:pt>
                <c:pt idx="5">
                  <c:v>-0.33333333333333331</c:v>
                </c:pt>
                <c:pt idx="6">
                  <c:v>-0.49999999999999983</c:v>
                </c:pt>
                <c:pt idx="7">
                  <c:v>-0.16666666666666649</c:v>
                </c:pt>
                <c:pt idx="8">
                  <c:v>0.66666666666666707</c:v>
                </c:pt>
                <c:pt idx="9">
                  <c:v>-0.16666666666666649</c:v>
                </c:pt>
                <c:pt idx="10">
                  <c:v>-0.33333333333333331</c:v>
                </c:pt>
                <c:pt idx="11">
                  <c:v>0.3333333333333337</c:v>
                </c:pt>
                <c:pt idx="12">
                  <c:v>0.66666666666666707</c:v>
                </c:pt>
                <c:pt idx="13">
                  <c:v>-0.33333333333333331</c:v>
                </c:pt>
                <c:pt idx="14">
                  <c:v>0.66666666666666707</c:v>
                </c:pt>
                <c:pt idx="15">
                  <c:v>0.83333333333333348</c:v>
                </c:pt>
                <c:pt idx="16">
                  <c:v>-0.16666666666666649</c:v>
                </c:pt>
                <c:pt idx="17">
                  <c:v>0.3333333333333337</c:v>
                </c:pt>
                <c:pt idx="18">
                  <c:v>0.83333333333333348</c:v>
                </c:pt>
                <c:pt idx="19">
                  <c:v>0</c:v>
                </c:pt>
                <c:pt idx="20">
                  <c:v>-0.33333333333333331</c:v>
                </c:pt>
                <c:pt idx="21">
                  <c:v>1.666666666666667</c:v>
                </c:pt>
                <c:pt idx="22">
                  <c:v>2.3333333333333339</c:v>
                </c:pt>
                <c:pt idx="23">
                  <c:v>1.0000000000000004</c:v>
                </c:pt>
                <c:pt idx="24">
                  <c:v>1.3333333333333341</c:v>
                </c:pt>
                <c:pt idx="25">
                  <c:v>0</c:v>
                </c:pt>
                <c:pt idx="26">
                  <c:v>0</c:v>
                </c:pt>
                <c:pt idx="27">
                  <c:v>1.0000000000000004</c:v>
                </c:pt>
                <c:pt idx="28">
                  <c:v>0</c:v>
                </c:pt>
                <c:pt idx="29">
                  <c:v>-0.16666666666666649</c:v>
                </c:pt>
                <c:pt idx="30">
                  <c:v>0.66666666666666707</c:v>
                </c:pt>
                <c:pt idx="31">
                  <c:v>0</c:v>
                </c:pt>
                <c:pt idx="32">
                  <c:v>1.0000000000000004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F6-C249-B24B-1AD65599B0BF}"/>
            </c:ext>
          </c:extLst>
        </c:ser>
        <c:ser>
          <c:idx val="4"/>
          <c:order val="3"/>
          <c:tx>
            <c:v>Atm. bias</c:v>
          </c:tx>
          <c:spPr>
            <a:ln w="25400" cap="rnd" cmpd="sng" algn="ctr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dLbls>
            <c:delete val="1"/>
          </c:dLbls>
          <c:cat>
            <c:strRef>
              <c:f>AtmHistBiases!$A$3:$A$35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AtmHistBiases!$R$3:$R$35</c:f>
              <c:numCache>
                <c:formatCode>0.00</c:formatCode>
                <c:ptCount val="33"/>
                <c:pt idx="0">
                  <c:v>-1.6515151515151512</c:v>
                </c:pt>
                <c:pt idx="1">
                  <c:v>-1.6919191919191916</c:v>
                </c:pt>
                <c:pt idx="2">
                  <c:v>0.92929292929292928</c:v>
                </c:pt>
                <c:pt idx="3">
                  <c:v>3.5</c:v>
                </c:pt>
                <c:pt idx="4">
                  <c:v>0.33838383838383862</c:v>
                </c:pt>
                <c:pt idx="5">
                  <c:v>-0.49494949494949475</c:v>
                </c:pt>
                <c:pt idx="6">
                  <c:v>-0.59090909090909083</c:v>
                </c:pt>
                <c:pt idx="7">
                  <c:v>-0.59090909090909094</c:v>
                </c:pt>
                <c:pt idx="8">
                  <c:v>3.2828282828282829</c:v>
                </c:pt>
                <c:pt idx="9">
                  <c:v>3.5353535353535581E-2</c:v>
                </c:pt>
                <c:pt idx="10">
                  <c:v>1.6161616161616161</c:v>
                </c:pt>
                <c:pt idx="11">
                  <c:v>0.78787878787878829</c:v>
                </c:pt>
                <c:pt idx="12">
                  <c:v>-0.40404040404040342</c:v>
                </c:pt>
                <c:pt idx="13">
                  <c:v>-0.44444444444444442</c:v>
                </c:pt>
                <c:pt idx="14">
                  <c:v>1.2121212121212128</c:v>
                </c:pt>
                <c:pt idx="15">
                  <c:v>1.6717171717171722</c:v>
                </c:pt>
                <c:pt idx="16">
                  <c:v>-0.51010101010100994</c:v>
                </c:pt>
                <c:pt idx="17">
                  <c:v>-0.12121212121212083</c:v>
                </c:pt>
                <c:pt idx="18">
                  <c:v>0.81313131313131337</c:v>
                </c:pt>
                <c:pt idx="19">
                  <c:v>-0.74747474747474707</c:v>
                </c:pt>
                <c:pt idx="20">
                  <c:v>-1.1919191919191916</c:v>
                </c:pt>
                <c:pt idx="21">
                  <c:v>4.0101010101010104</c:v>
                </c:pt>
                <c:pt idx="22">
                  <c:v>3.6464646464646475</c:v>
                </c:pt>
                <c:pt idx="23">
                  <c:v>1.3232323232323238</c:v>
                </c:pt>
                <c:pt idx="24">
                  <c:v>6.6060606060606055</c:v>
                </c:pt>
                <c:pt idx="25">
                  <c:v>0.18181818181818221</c:v>
                </c:pt>
                <c:pt idx="26">
                  <c:v>4.4408920985006262E-16</c:v>
                </c:pt>
                <c:pt idx="27">
                  <c:v>3.9797979797979801</c:v>
                </c:pt>
                <c:pt idx="28">
                  <c:v>-0.13131313131313133</c:v>
                </c:pt>
                <c:pt idx="29">
                  <c:v>0.17676767676767693</c:v>
                </c:pt>
                <c:pt idx="30">
                  <c:v>3.8484848484848491</c:v>
                </c:pt>
                <c:pt idx="31">
                  <c:v>0.23232323232323221</c:v>
                </c:pt>
                <c:pt idx="32">
                  <c:v>0.97979797979798033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4F6-C249-B24B-1AD65599B0BF}"/>
            </c:ext>
          </c:extLst>
        </c:ser>
        <c:ser>
          <c:idx val="3"/>
          <c:order val="4"/>
          <c:tx>
            <c:strRef>
              <c:f>AtmHistBiases!$J$1</c:f>
              <c:strCache>
                <c:ptCount val="1"/>
                <c:pt idx="0">
                  <c:v>mwsie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dLbls>
            <c:delete val="1"/>
          </c:dLbls>
          <c:val>
            <c:numRef>
              <c:f>AtmHistBiases!$J$3:$J$35</c:f>
              <c:numCache>
                <c:formatCode>0.00</c:formatCode>
                <c:ptCount val="33"/>
                <c:pt idx="0">
                  <c:v>-0.33333333333333348</c:v>
                </c:pt>
                <c:pt idx="1">
                  <c:v>-0.25000000000000006</c:v>
                </c:pt>
                <c:pt idx="2">
                  <c:v>0.16666666666666663</c:v>
                </c:pt>
                <c:pt idx="3">
                  <c:v>1.6666666666666667</c:v>
                </c:pt>
                <c:pt idx="4">
                  <c:v>-0.25000000000000006</c:v>
                </c:pt>
                <c:pt idx="5">
                  <c:v>0</c:v>
                </c:pt>
                <c:pt idx="6">
                  <c:v>-0.12500000000000011</c:v>
                </c:pt>
                <c:pt idx="7">
                  <c:v>-0.45833333333333337</c:v>
                </c:pt>
                <c:pt idx="8">
                  <c:v>-0.16666666666666682</c:v>
                </c:pt>
                <c:pt idx="9">
                  <c:v>-0.16666666666666682</c:v>
                </c:pt>
                <c:pt idx="10">
                  <c:v>-0.29166666666666674</c:v>
                </c:pt>
                <c:pt idx="11">
                  <c:v>0.4583333333333332</c:v>
                </c:pt>
                <c:pt idx="12">
                  <c:v>-0.45833333333333337</c:v>
                </c:pt>
                <c:pt idx="13">
                  <c:v>-0.29166666666666674</c:v>
                </c:pt>
                <c:pt idx="14">
                  <c:v>8.3333333333333232E-2</c:v>
                </c:pt>
                <c:pt idx="15">
                  <c:v>0.16666666666666663</c:v>
                </c:pt>
                <c:pt idx="16">
                  <c:v>1.0416666666666667</c:v>
                </c:pt>
                <c:pt idx="17">
                  <c:v>0.54166666666666663</c:v>
                </c:pt>
                <c:pt idx="18">
                  <c:v>1.1250000000000002</c:v>
                </c:pt>
                <c:pt idx="19">
                  <c:v>0.83333333333333337</c:v>
                </c:pt>
                <c:pt idx="20">
                  <c:v>0.58333333333333315</c:v>
                </c:pt>
                <c:pt idx="21">
                  <c:v>1.2916666666666665</c:v>
                </c:pt>
                <c:pt idx="22">
                  <c:v>-0.45833333333333337</c:v>
                </c:pt>
                <c:pt idx="23">
                  <c:v>-8.3333333333333412E-2</c:v>
                </c:pt>
                <c:pt idx="24">
                  <c:v>1.2916666666666665</c:v>
                </c:pt>
                <c:pt idx="25">
                  <c:v>-8.3333333333333412E-2</c:v>
                </c:pt>
                <c:pt idx="26">
                  <c:v>-0.16666666666666682</c:v>
                </c:pt>
                <c:pt idx="27">
                  <c:v>1.9166666666666665</c:v>
                </c:pt>
                <c:pt idx="28">
                  <c:v>0.87499999999999989</c:v>
                </c:pt>
                <c:pt idx="29">
                  <c:v>0.75</c:v>
                </c:pt>
                <c:pt idx="30">
                  <c:v>0.12499999999999993</c:v>
                </c:pt>
                <c:pt idx="31">
                  <c:v>-0.50000000000000011</c:v>
                </c:pt>
                <c:pt idx="32">
                  <c:v>-0.12500000000000011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F6-C249-B24B-1AD65599B0BF}"/>
            </c:ext>
          </c:extLst>
        </c:ser>
        <c:ser>
          <c:idx val="5"/>
          <c:order val="5"/>
          <c:tx>
            <c:strRef>
              <c:f>AtmHistBiases!$K$1</c:f>
              <c:strCache>
                <c:ptCount val="1"/>
                <c:pt idx="0">
                  <c:v>tos[sum]</c:v>
                </c:pt>
              </c:strCache>
            </c:strRef>
          </c:tx>
          <c:spPr>
            <a:ln w="25400" cap="rnd" cmpd="sng" algn="ctr">
              <a:noFill/>
              <a:round/>
            </a:ln>
            <a:effectLst/>
          </c:spPr>
          <c:marker>
            <c:symbol val="star"/>
            <c:size val="7"/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dLbls>
            <c:delete val="1"/>
          </c:dLbls>
          <c:val>
            <c:numRef>
              <c:f>AtmHistBiases!$K$3:$K$35</c:f>
              <c:numCache>
                <c:formatCode>0.00</c:formatCode>
                <c:ptCount val="33"/>
                <c:pt idx="0">
                  <c:v>0.31249999999999989</c:v>
                </c:pt>
                <c:pt idx="1">
                  <c:v>-0.31249999999999989</c:v>
                </c:pt>
                <c:pt idx="2">
                  <c:v>-0.68749999999999978</c:v>
                </c:pt>
                <c:pt idx="3">
                  <c:v>6.2499999999999757E-2</c:v>
                </c:pt>
                <c:pt idx="4">
                  <c:v>-0.62499999999999978</c:v>
                </c:pt>
                <c:pt idx="5">
                  <c:v>-0.18750000000000011</c:v>
                </c:pt>
                <c:pt idx="6">
                  <c:v>-0.31249999999999989</c:v>
                </c:pt>
                <c:pt idx="7">
                  <c:v>-0.12500000000000006</c:v>
                </c:pt>
                <c:pt idx="8">
                  <c:v>6.2499999999999757E-2</c:v>
                </c:pt>
                <c:pt idx="9">
                  <c:v>-0.25000000000000011</c:v>
                </c:pt>
                <c:pt idx="10">
                  <c:v>-0.12500000000000006</c:v>
                </c:pt>
                <c:pt idx="11">
                  <c:v>0.93749999999999967</c:v>
                </c:pt>
                <c:pt idx="12">
                  <c:v>-0.43749999999999994</c:v>
                </c:pt>
                <c:pt idx="13">
                  <c:v>1.0624999999999998</c:v>
                </c:pt>
                <c:pt idx="14">
                  <c:v>-0.12500000000000006</c:v>
                </c:pt>
                <c:pt idx="15">
                  <c:v>-0.43749999999999994</c:v>
                </c:pt>
                <c:pt idx="16">
                  <c:v>0.74999999999999989</c:v>
                </c:pt>
                <c:pt idx="17">
                  <c:v>1.4999999999999991</c:v>
                </c:pt>
                <c:pt idx="18">
                  <c:v>2.4374999999999987</c:v>
                </c:pt>
                <c:pt idx="19">
                  <c:v>0.74999999999999989</c:v>
                </c:pt>
                <c:pt idx="20">
                  <c:v>0.37499999999999967</c:v>
                </c:pt>
                <c:pt idx="21">
                  <c:v>0.87499999999999933</c:v>
                </c:pt>
                <c:pt idx="22">
                  <c:v>0.68749999999999956</c:v>
                </c:pt>
                <c:pt idx="23">
                  <c:v>0.18749999999999983</c:v>
                </c:pt>
                <c:pt idx="24">
                  <c:v>2.2499999999999991</c:v>
                </c:pt>
                <c:pt idx="25">
                  <c:v>-0.18750000000000011</c:v>
                </c:pt>
                <c:pt idx="26">
                  <c:v>-0.25000000000000011</c:v>
                </c:pt>
                <c:pt idx="27">
                  <c:v>1.2499999999999996</c:v>
                </c:pt>
                <c:pt idx="28">
                  <c:v>0</c:v>
                </c:pt>
                <c:pt idx="29">
                  <c:v>-6.2500000000000028E-2</c:v>
                </c:pt>
                <c:pt idx="30">
                  <c:v>2.1874999999999991</c:v>
                </c:pt>
                <c:pt idx="31">
                  <c:v>-0.81249999999999989</c:v>
                </c:pt>
                <c:pt idx="32">
                  <c:v>-0.43749999999999994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4F6-C249-B24B-1AD65599B0BF}"/>
            </c:ext>
          </c:extLst>
        </c:ser>
        <c:ser>
          <c:idx val="6"/>
          <c:order val="6"/>
          <c:tx>
            <c:v>Surf. bias</c:v>
          </c:tx>
          <c:spPr>
            <a:ln w="25400" cap="rnd" cmpd="sng" algn="ctr">
              <a:solidFill>
                <a:schemeClr val="accent4"/>
              </a:solidFill>
              <a:round/>
            </a:ln>
            <a:effectLst/>
          </c:spPr>
          <c:marker>
            <c:symbol val="dash"/>
            <c:size val="12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dLbls>
            <c:delete val="1"/>
          </c:dLbls>
          <c:val>
            <c:numRef>
              <c:f>AtmHistBiases!$Q$3:$Q$35</c:f>
              <c:numCache>
                <c:formatCode>0.00</c:formatCode>
                <c:ptCount val="33"/>
                <c:pt idx="0">
                  <c:v>-2.0833333333333592E-2</c:v>
                </c:pt>
                <c:pt idx="1">
                  <c:v>-0.5625</c:v>
                </c:pt>
                <c:pt idx="2">
                  <c:v>-0.52083333333333315</c:v>
                </c:pt>
                <c:pt idx="3">
                  <c:v>1.7291666666666665</c:v>
                </c:pt>
                <c:pt idx="4">
                  <c:v>-0.87499999999999978</c:v>
                </c:pt>
                <c:pt idx="5">
                  <c:v>-0.18750000000000011</c:v>
                </c:pt>
                <c:pt idx="6">
                  <c:v>-0.4375</c:v>
                </c:pt>
                <c:pt idx="7">
                  <c:v>-0.58333333333333348</c:v>
                </c:pt>
                <c:pt idx="8">
                  <c:v>-0.10416666666666707</c:v>
                </c:pt>
                <c:pt idx="9">
                  <c:v>-0.41666666666666696</c:v>
                </c:pt>
                <c:pt idx="10">
                  <c:v>-0.4166666666666668</c:v>
                </c:pt>
                <c:pt idx="11">
                  <c:v>1.3958333333333328</c:v>
                </c:pt>
                <c:pt idx="12">
                  <c:v>-0.89583333333333326</c:v>
                </c:pt>
                <c:pt idx="13">
                  <c:v>0.77083333333333304</c:v>
                </c:pt>
                <c:pt idx="14">
                  <c:v>-4.1666666666666824E-2</c:v>
                </c:pt>
                <c:pt idx="15">
                  <c:v>-0.27083333333333331</c:v>
                </c:pt>
                <c:pt idx="16">
                  <c:v>1.7916666666666665</c:v>
                </c:pt>
                <c:pt idx="17">
                  <c:v>2.0416666666666656</c:v>
                </c:pt>
                <c:pt idx="18">
                  <c:v>3.5624999999999991</c:v>
                </c:pt>
                <c:pt idx="19">
                  <c:v>1.5833333333333333</c:v>
                </c:pt>
                <c:pt idx="20">
                  <c:v>0.95833333333333282</c:v>
                </c:pt>
                <c:pt idx="21">
                  <c:v>2.1666666666666661</c:v>
                </c:pt>
                <c:pt idx="22">
                  <c:v>0.22916666666666619</c:v>
                </c:pt>
                <c:pt idx="23">
                  <c:v>0.10416666666666642</c:v>
                </c:pt>
                <c:pt idx="24">
                  <c:v>3.5416666666666656</c:v>
                </c:pt>
                <c:pt idx="25">
                  <c:v>-0.27083333333333354</c:v>
                </c:pt>
                <c:pt idx="26">
                  <c:v>-0.41666666666666696</c:v>
                </c:pt>
                <c:pt idx="27">
                  <c:v>3.1666666666666661</c:v>
                </c:pt>
                <c:pt idx="28">
                  <c:v>0.87499999999999989</c:v>
                </c:pt>
                <c:pt idx="29">
                  <c:v>0.6875</c:v>
                </c:pt>
                <c:pt idx="30">
                  <c:v>2.3124999999999991</c:v>
                </c:pt>
                <c:pt idx="31">
                  <c:v>-1.3125</c:v>
                </c:pt>
                <c:pt idx="32">
                  <c:v>-0.5625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4F6-C249-B24B-1AD65599B0B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127970392"/>
        <c:axId val="2127973880"/>
      </c:lineChart>
      <c:catAx>
        <c:axId val="2127970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accent3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973880"/>
        <c:crossesAt val="0"/>
        <c:auto val="1"/>
        <c:lblAlgn val="ctr"/>
        <c:lblOffset val="0"/>
        <c:noMultiLvlLbl val="0"/>
      </c:catAx>
      <c:valAx>
        <c:axId val="2127973880"/>
        <c:scaling>
          <c:orientation val="minMax"/>
          <c:min val="-1.8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970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22854951154"/>
          <c:y val="0.110487056287338"/>
          <c:w val="0.51006402996187095"/>
          <c:h val="0.16502255845470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245416698560212E-2"/>
          <c:y val="3.5031838349004876E-2"/>
          <c:w val="0.94788919988725018"/>
          <c:h val="0.73122079060615108"/>
        </c:manualLayout>
      </c:layout>
      <c:lineChart>
        <c:grouping val="standard"/>
        <c:varyColors val="0"/>
        <c:ser>
          <c:idx val="0"/>
          <c:order val="0"/>
          <c:tx>
            <c:v>mwsie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AtmHistBiases!$A$120:$A$152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ACCESS1-3</c:v>
                </c:pt>
                <c:pt idx="5">
                  <c:v>CESM1-CAM5</c:v>
                </c:pt>
                <c:pt idx="6">
                  <c:v>CESM1-BGC</c:v>
                </c:pt>
                <c:pt idx="7">
                  <c:v>CCSM4*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MIROC-ESM</c:v>
                </c:pt>
                <c:pt idx="11">
                  <c:v>CMCC-CMS</c:v>
                </c:pt>
                <c:pt idx="12">
                  <c:v>CMCC-CM</c:v>
                </c:pt>
                <c:pt idx="13">
                  <c:v>HadGEM2-ES†</c:v>
                </c:pt>
                <c:pt idx="14">
                  <c:v>BCC-CSM1-1</c:v>
                </c:pt>
                <c:pt idx="15">
                  <c:v>MPI-ESM-MR</c:v>
                </c:pt>
                <c:pt idx="16">
                  <c:v>IPSL-CM5A-MR†</c:v>
                </c:pt>
                <c:pt idx="17">
                  <c:v>MPI-ESM-LR</c:v>
                </c:pt>
                <c:pt idx="18">
                  <c:v>HadGEM2-CC</c:v>
                </c:pt>
                <c:pt idx="19">
                  <c:v>FIO-ESM</c:v>
                </c:pt>
                <c:pt idx="20">
                  <c:v>GFDL-ESM2G</c:v>
                </c:pt>
                <c:pt idx="21">
                  <c:v>FGOALS-g2</c:v>
                </c:pt>
                <c:pt idx="22">
                  <c:v>CMCC-CESM</c:v>
                </c:pt>
                <c:pt idx="23">
                  <c:v>IPSL-CM5A-LR</c:v>
                </c:pt>
                <c:pt idx="24">
                  <c:v>GFDL-CM3</c:v>
                </c:pt>
                <c:pt idx="25">
                  <c:v>EC-EARTH</c:v>
                </c:pt>
                <c:pt idx="26">
                  <c:v>GFDL-ESM2M</c:v>
                </c:pt>
                <c:pt idx="27">
                  <c:v>CNRM-CM5</c:v>
                </c:pt>
                <c:pt idx="28">
                  <c:v>INM-CM4</c:v>
                </c:pt>
                <c:pt idx="29">
                  <c:v>MIROC5</c:v>
                </c:pt>
                <c:pt idx="30">
                  <c:v>IPSL-CM5B-LR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AtmHistBiases!$B$120:$B$152</c:f>
              <c:numCache>
                <c:formatCode>General</c:formatCode>
                <c:ptCount val="33"/>
                <c:pt idx="0">
                  <c:v>2.1</c:v>
                </c:pt>
                <c:pt idx="1">
                  <c:v>1.9</c:v>
                </c:pt>
                <c:pt idx="2">
                  <c:v>1.5</c:v>
                </c:pt>
                <c:pt idx="3">
                  <c:v>1.6</c:v>
                </c:pt>
                <c:pt idx="4">
                  <c:v>2.1</c:v>
                </c:pt>
                <c:pt idx="5">
                  <c:v>1.6</c:v>
                </c:pt>
                <c:pt idx="6">
                  <c:v>2.4</c:v>
                </c:pt>
                <c:pt idx="7">
                  <c:v>2.7</c:v>
                </c:pt>
                <c:pt idx="8">
                  <c:v>2.4</c:v>
                </c:pt>
                <c:pt idx="9">
                  <c:v>2.2999999999999998</c:v>
                </c:pt>
                <c:pt idx="10">
                  <c:v>2.5</c:v>
                </c:pt>
                <c:pt idx="11">
                  <c:v>2</c:v>
                </c:pt>
                <c:pt idx="12">
                  <c:v>2.2999999999999998</c:v>
                </c:pt>
                <c:pt idx="13">
                  <c:v>4.0999999999999996</c:v>
                </c:pt>
                <c:pt idx="14">
                  <c:v>3.1</c:v>
                </c:pt>
                <c:pt idx="15">
                  <c:v>4.5</c:v>
                </c:pt>
                <c:pt idx="16">
                  <c:v>2.5</c:v>
                </c:pt>
                <c:pt idx="17">
                  <c:v>4.8</c:v>
                </c:pt>
                <c:pt idx="18">
                  <c:v>4.7</c:v>
                </c:pt>
                <c:pt idx="19">
                  <c:v>3.1</c:v>
                </c:pt>
                <c:pt idx="20">
                  <c:v>4</c:v>
                </c:pt>
                <c:pt idx="21">
                  <c:v>2.9</c:v>
                </c:pt>
                <c:pt idx="22">
                  <c:v>2.2999999999999998</c:v>
                </c:pt>
                <c:pt idx="23">
                  <c:v>1.6</c:v>
                </c:pt>
                <c:pt idx="24">
                  <c:v>5.2</c:v>
                </c:pt>
                <c:pt idx="25">
                  <c:v>2</c:v>
                </c:pt>
                <c:pt idx="26">
                  <c:v>5.4</c:v>
                </c:pt>
                <c:pt idx="27">
                  <c:v>3.8</c:v>
                </c:pt>
                <c:pt idx="28">
                  <c:v>5.8</c:v>
                </c:pt>
                <c:pt idx="29">
                  <c:v>7.3</c:v>
                </c:pt>
                <c:pt idx="30">
                  <c:v>5.8</c:v>
                </c:pt>
                <c:pt idx="31">
                  <c:v>3</c:v>
                </c:pt>
                <c:pt idx="32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76-5B45-B857-74BA5DA4A82C}"/>
            </c:ext>
          </c:extLst>
        </c:ser>
        <c:ser>
          <c:idx val="1"/>
          <c:order val="1"/>
          <c:tx>
            <c:v>tos[s]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AtmHistBiases!$A$120:$A$152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ACCESS1-3</c:v>
                </c:pt>
                <c:pt idx="5">
                  <c:v>CESM1-CAM5</c:v>
                </c:pt>
                <c:pt idx="6">
                  <c:v>CESM1-BGC</c:v>
                </c:pt>
                <c:pt idx="7">
                  <c:v>CCSM4*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MIROC-ESM</c:v>
                </c:pt>
                <c:pt idx="11">
                  <c:v>CMCC-CMS</c:v>
                </c:pt>
                <c:pt idx="12">
                  <c:v>CMCC-CM</c:v>
                </c:pt>
                <c:pt idx="13">
                  <c:v>HadGEM2-ES†</c:v>
                </c:pt>
                <c:pt idx="14">
                  <c:v>BCC-CSM1-1</c:v>
                </c:pt>
                <c:pt idx="15">
                  <c:v>MPI-ESM-MR</c:v>
                </c:pt>
                <c:pt idx="16">
                  <c:v>IPSL-CM5A-MR†</c:v>
                </c:pt>
                <c:pt idx="17">
                  <c:v>MPI-ESM-LR</c:v>
                </c:pt>
                <c:pt idx="18">
                  <c:v>HadGEM2-CC</c:v>
                </c:pt>
                <c:pt idx="19">
                  <c:v>FIO-ESM</c:v>
                </c:pt>
                <c:pt idx="20">
                  <c:v>GFDL-ESM2G</c:v>
                </c:pt>
                <c:pt idx="21">
                  <c:v>FGOALS-g2</c:v>
                </c:pt>
                <c:pt idx="22">
                  <c:v>CMCC-CESM</c:v>
                </c:pt>
                <c:pt idx="23">
                  <c:v>IPSL-CM5A-LR</c:v>
                </c:pt>
                <c:pt idx="24">
                  <c:v>GFDL-CM3</c:v>
                </c:pt>
                <c:pt idx="25">
                  <c:v>EC-EARTH</c:v>
                </c:pt>
                <c:pt idx="26">
                  <c:v>GFDL-ESM2M</c:v>
                </c:pt>
                <c:pt idx="27">
                  <c:v>CNRM-CM5</c:v>
                </c:pt>
                <c:pt idx="28">
                  <c:v>INM-CM4</c:v>
                </c:pt>
                <c:pt idx="29">
                  <c:v>MIROC5</c:v>
                </c:pt>
                <c:pt idx="30">
                  <c:v>IPSL-CM5B-LR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AtmHistBiases!$C$120:$C$152</c:f>
              <c:numCache>
                <c:formatCode>General</c:formatCode>
                <c:ptCount val="33"/>
                <c:pt idx="0">
                  <c:v>2.2000000000000002</c:v>
                </c:pt>
                <c:pt idx="1">
                  <c:v>3.7</c:v>
                </c:pt>
                <c:pt idx="2">
                  <c:v>1.9</c:v>
                </c:pt>
                <c:pt idx="3">
                  <c:v>2.5</c:v>
                </c:pt>
                <c:pt idx="4">
                  <c:v>2.7</c:v>
                </c:pt>
                <c:pt idx="5">
                  <c:v>3</c:v>
                </c:pt>
                <c:pt idx="6">
                  <c:v>2.7</c:v>
                </c:pt>
                <c:pt idx="7">
                  <c:v>2.9</c:v>
                </c:pt>
                <c:pt idx="8">
                  <c:v>2.5</c:v>
                </c:pt>
                <c:pt idx="9">
                  <c:v>2.8</c:v>
                </c:pt>
                <c:pt idx="10">
                  <c:v>2.9</c:v>
                </c:pt>
                <c:pt idx="11">
                  <c:v>3</c:v>
                </c:pt>
                <c:pt idx="12">
                  <c:v>2.8</c:v>
                </c:pt>
                <c:pt idx="13">
                  <c:v>3.8</c:v>
                </c:pt>
                <c:pt idx="14">
                  <c:v>2.1</c:v>
                </c:pt>
                <c:pt idx="15">
                  <c:v>3.1</c:v>
                </c:pt>
                <c:pt idx="16">
                  <c:v>3.5</c:v>
                </c:pt>
                <c:pt idx="17">
                  <c:v>3.2</c:v>
                </c:pt>
                <c:pt idx="18">
                  <c:v>4.4000000000000004</c:v>
                </c:pt>
                <c:pt idx="19">
                  <c:v>2.5</c:v>
                </c:pt>
                <c:pt idx="20">
                  <c:v>5.6</c:v>
                </c:pt>
                <c:pt idx="21">
                  <c:v>3</c:v>
                </c:pt>
                <c:pt idx="22">
                  <c:v>3.3</c:v>
                </c:pt>
                <c:pt idx="23">
                  <c:v>4.3</c:v>
                </c:pt>
                <c:pt idx="24">
                  <c:v>4.4000000000000004</c:v>
                </c:pt>
                <c:pt idx="25">
                  <c:v>4.9000000000000004</c:v>
                </c:pt>
                <c:pt idx="26">
                  <c:v>7.1</c:v>
                </c:pt>
                <c:pt idx="27">
                  <c:v>4.7</c:v>
                </c:pt>
                <c:pt idx="28">
                  <c:v>4.5999999999999996</c:v>
                </c:pt>
                <c:pt idx="29">
                  <c:v>5.2</c:v>
                </c:pt>
                <c:pt idx="30">
                  <c:v>6.8</c:v>
                </c:pt>
                <c:pt idx="31">
                  <c:v>6.7</c:v>
                </c:pt>
                <c:pt idx="32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76-5B45-B857-74BA5DA4A82C}"/>
            </c:ext>
          </c:extLst>
        </c:ser>
        <c:ser>
          <c:idx val="2"/>
          <c:order val="2"/>
          <c:tx>
            <c:v>prw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AtmHistBiases!$A$120:$A$152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ACCESS1-3</c:v>
                </c:pt>
                <c:pt idx="5">
                  <c:v>CESM1-CAM5</c:v>
                </c:pt>
                <c:pt idx="6">
                  <c:v>CESM1-BGC</c:v>
                </c:pt>
                <c:pt idx="7">
                  <c:v>CCSM4*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MIROC-ESM</c:v>
                </c:pt>
                <c:pt idx="11">
                  <c:v>CMCC-CMS</c:v>
                </c:pt>
                <c:pt idx="12">
                  <c:v>CMCC-CM</c:v>
                </c:pt>
                <c:pt idx="13">
                  <c:v>HadGEM2-ES†</c:v>
                </c:pt>
                <c:pt idx="14">
                  <c:v>BCC-CSM1-1</c:v>
                </c:pt>
                <c:pt idx="15">
                  <c:v>MPI-ESM-MR</c:v>
                </c:pt>
                <c:pt idx="16">
                  <c:v>IPSL-CM5A-MR†</c:v>
                </c:pt>
                <c:pt idx="17">
                  <c:v>MPI-ESM-LR</c:v>
                </c:pt>
                <c:pt idx="18">
                  <c:v>HadGEM2-CC</c:v>
                </c:pt>
                <c:pt idx="19">
                  <c:v>FIO-ESM</c:v>
                </c:pt>
                <c:pt idx="20">
                  <c:v>GFDL-ESM2G</c:v>
                </c:pt>
                <c:pt idx="21">
                  <c:v>FGOALS-g2</c:v>
                </c:pt>
                <c:pt idx="22">
                  <c:v>CMCC-CESM</c:v>
                </c:pt>
                <c:pt idx="23">
                  <c:v>IPSL-CM5A-LR</c:v>
                </c:pt>
                <c:pt idx="24">
                  <c:v>GFDL-CM3</c:v>
                </c:pt>
                <c:pt idx="25">
                  <c:v>EC-EARTH</c:v>
                </c:pt>
                <c:pt idx="26">
                  <c:v>GFDL-ESM2M</c:v>
                </c:pt>
                <c:pt idx="27">
                  <c:v>CNRM-CM5</c:v>
                </c:pt>
                <c:pt idx="28">
                  <c:v>INM-CM4</c:v>
                </c:pt>
                <c:pt idx="29">
                  <c:v>MIROC5</c:v>
                </c:pt>
                <c:pt idx="30">
                  <c:v>IPSL-CM5B-LR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AtmHistBiases!$D$120:$D$152</c:f>
              <c:numCache>
                <c:formatCode>General</c:formatCode>
                <c:ptCount val="33"/>
                <c:pt idx="0">
                  <c:v>1.3</c:v>
                </c:pt>
                <c:pt idx="1">
                  <c:v>1</c:v>
                </c:pt>
                <c:pt idx="2">
                  <c:v>1.7</c:v>
                </c:pt>
                <c:pt idx="3">
                  <c:v>0.8</c:v>
                </c:pt>
                <c:pt idx="4">
                  <c:v>1.1000000000000001</c:v>
                </c:pt>
                <c:pt idx="5">
                  <c:v>1.4</c:v>
                </c:pt>
                <c:pt idx="6">
                  <c:v>1.4</c:v>
                </c:pt>
                <c:pt idx="7">
                  <c:v>1.3</c:v>
                </c:pt>
                <c:pt idx="8">
                  <c:v>1.5</c:v>
                </c:pt>
                <c:pt idx="9">
                  <c:v>0.9</c:v>
                </c:pt>
                <c:pt idx="10">
                  <c:v>1</c:v>
                </c:pt>
                <c:pt idx="11">
                  <c:v>2.4</c:v>
                </c:pt>
                <c:pt idx="12">
                  <c:v>1.5</c:v>
                </c:pt>
                <c:pt idx="13">
                  <c:v>1.1000000000000001</c:v>
                </c:pt>
                <c:pt idx="14">
                  <c:v>1.9</c:v>
                </c:pt>
                <c:pt idx="15">
                  <c:v>1.7</c:v>
                </c:pt>
                <c:pt idx="16">
                  <c:v>1.2</c:v>
                </c:pt>
                <c:pt idx="17">
                  <c:v>1.5</c:v>
                </c:pt>
                <c:pt idx="18">
                  <c:v>1.1000000000000001</c:v>
                </c:pt>
                <c:pt idx="19">
                  <c:v>1.3</c:v>
                </c:pt>
                <c:pt idx="20">
                  <c:v>1.2</c:v>
                </c:pt>
                <c:pt idx="21">
                  <c:v>1.2</c:v>
                </c:pt>
                <c:pt idx="22">
                  <c:v>2.4</c:v>
                </c:pt>
                <c:pt idx="23">
                  <c:v>1.5</c:v>
                </c:pt>
                <c:pt idx="24">
                  <c:v>1.2</c:v>
                </c:pt>
                <c:pt idx="26">
                  <c:v>1.5</c:v>
                </c:pt>
                <c:pt idx="27">
                  <c:v>1.7</c:v>
                </c:pt>
                <c:pt idx="28">
                  <c:v>2.8</c:v>
                </c:pt>
                <c:pt idx="29">
                  <c:v>2.6</c:v>
                </c:pt>
                <c:pt idx="30">
                  <c:v>3.8</c:v>
                </c:pt>
                <c:pt idx="31">
                  <c:v>3.2</c:v>
                </c:pt>
                <c:pt idx="32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76-5B45-B857-74BA5DA4A82C}"/>
            </c:ext>
          </c:extLst>
        </c:ser>
        <c:ser>
          <c:idx val="3"/>
          <c:order val="3"/>
          <c:tx>
            <c:v>psl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AtmHistBiases!$A$120:$A$152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ACCESS1-3</c:v>
                </c:pt>
                <c:pt idx="5">
                  <c:v>CESM1-CAM5</c:v>
                </c:pt>
                <c:pt idx="6">
                  <c:v>CESM1-BGC</c:v>
                </c:pt>
                <c:pt idx="7">
                  <c:v>CCSM4*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MIROC-ESM</c:v>
                </c:pt>
                <c:pt idx="11">
                  <c:v>CMCC-CMS</c:v>
                </c:pt>
                <c:pt idx="12">
                  <c:v>CMCC-CM</c:v>
                </c:pt>
                <c:pt idx="13">
                  <c:v>HadGEM2-ES†</c:v>
                </c:pt>
                <c:pt idx="14">
                  <c:v>BCC-CSM1-1</c:v>
                </c:pt>
                <c:pt idx="15">
                  <c:v>MPI-ESM-MR</c:v>
                </c:pt>
                <c:pt idx="16">
                  <c:v>IPSL-CM5A-MR†</c:v>
                </c:pt>
                <c:pt idx="17">
                  <c:v>MPI-ESM-LR</c:v>
                </c:pt>
                <c:pt idx="18">
                  <c:v>HadGEM2-CC</c:v>
                </c:pt>
                <c:pt idx="19">
                  <c:v>FIO-ESM</c:v>
                </c:pt>
                <c:pt idx="20">
                  <c:v>GFDL-ESM2G</c:v>
                </c:pt>
                <c:pt idx="21">
                  <c:v>FGOALS-g2</c:v>
                </c:pt>
                <c:pt idx="22">
                  <c:v>CMCC-CESM</c:v>
                </c:pt>
                <c:pt idx="23">
                  <c:v>IPSL-CM5A-LR</c:v>
                </c:pt>
                <c:pt idx="24">
                  <c:v>GFDL-CM3</c:v>
                </c:pt>
                <c:pt idx="25">
                  <c:v>EC-EARTH</c:v>
                </c:pt>
                <c:pt idx="26">
                  <c:v>GFDL-ESM2M</c:v>
                </c:pt>
                <c:pt idx="27">
                  <c:v>CNRM-CM5</c:v>
                </c:pt>
                <c:pt idx="28">
                  <c:v>INM-CM4</c:v>
                </c:pt>
                <c:pt idx="29">
                  <c:v>MIROC5</c:v>
                </c:pt>
                <c:pt idx="30">
                  <c:v>IPSL-CM5B-LR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AtmHistBiases!$E$120:$E$152</c:f>
              <c:numCache>
                <c:formatCode>General</c:formatCode>
                <c:ptCount val="33"/>
                <c:pt idx="0">
                  <c:v>0.7</c:v>
                </c:pt>
                <c:pt idx="1">
                  <c:v>0.6</c:v>
                </c:pt>
                <c:pt idx="2">
                  <c:v>0.7</c:v>
                </c:pt>
                <c:pt idx="3">
                  <c:v>1</c:v>
                </c:pt>
                <c:pt idx="4">
                  <c:v>0.7</c:v>
                </c:pt>
                <c:pt idx="5">
                  <c:v>0.6</c:v>
                </c:pt>
                <c:pt idx="6">
                  <c:v>0.9</c:v>
                </c:pt>
                <c:pt idx="7">
                  <c:v>1</c:v>
                </c:pt>
                <c:pt idx="8">
                  <c:v>0.8</c:v>
                </c:pt>
                <c:pt idx="9">
                  <c:v>1.8</c:v>
                </c:pt>
                <c:pt idx="10">
                  <c:v>1.8</c:v>
                </c:pt>
                <c:pt idx="11">
                  <c:v>1.1000000000000001</c:v>
                </c:pt>
                <c:pt idx="12">
                  <c:v>1</c:v>
                </c:pt>
                <c:pt idx="13">
                  <c:v>0.7</c:v>
                </c:pt>
                <c:pt idx="14">
                  <c:v>1.3</c:v>
                </c:pt>
                <c:pt idx="15">
                  <c:v>0.8</c:v>
                </c:pt>
                <c:pt idx="16">
                  <c:v>1.6</c:v>
                </c:pt>
                <c:pt idx="17">
                  <c:v>0.7</c:v>
                </c:pt>
                <c:pt idx="18">
                  <c:v>0.8</c:v>
                </c:pt>
                <c:pt idx="19">
                  <c:v>1.9</c:v>
                </c:pt>
                <c:pt idx="20">
                  <c:v>0.9</c:v>
                </c:pt>
                <c:pt idx="21">
                  <c:v>1.8</c:v>
                </c:pt>
                <c:pt idx="22">
                  <c:v>1.7</c:v>
                </c:pt>
                <c:pt idx="23">
                  <c:v>2</c:v>
                </c:pt>
                <c:pt idx="24">
                  <c:v>1</c:v>
                </c:pt>
                <c:pt idx="25">
                  <c:v>0.8</c:v>
                </c:pt>
                <c:pt idx="26">
                  <c:v>0.8</c:v>
                </c:pt>
                <c:pt idx="27">
                  <c:v>0.9</c:v>
                </c:pt>
                <c:pt idx="28">
                  <c:v>0.8</c:v>
                </c:pt>
                <c:pt idx="29">
                  <c:v>1.7</c:v>
                </c:pt>
                <c:pt idx="30">
                  <c:v>1.8</c:v>
                </c:pt>
                <c:pt idx="31">
                  <c:v>0.9</c:v>
                </c:pt>
                <c:pt idx="32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176-5B45-B857-74BA5DA4A82C}"/>
            </c:ext>
          </c:extLst>
        </c:ser>
        <c:ser>
          <c:idx val="4"/>
          <c:order val="4"/>
          <c:tx>
            <c:v>ta850[s/w]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AtmHistBiases!$A$120:$A$152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ACCESS1-3</c:v>
                </c:pt>
                <c:pt idx="5">
                  <c:v>CESM1-CAM5</c:v>
                </c:pt>
                <c:pt idx="6">
                  <c:v>CESM1-BGC</c:v>
                </c:pt>
                <c:pt idx="7">
                  <c:v>CCSM4*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MIROC-ESM</c:v>
                </c:pt>
                <c:pt idx="11">
                  <c:v>CMCC-CMS</c:v>
                </c:pt>
                <c:pt idx="12">
                  <c:v>CMCC-CM</c:v>
                </c:pt>
                <c:pt idx="13">
                  <c:v>HadGEM2-ES†</c:v>
                </c:pt>
                <c:pt idx="14">
                  <c:v>BCC-CSM1-1</c:v>
                </c:pt>
                <c:pt idx="15">
                  <c:v>MPI-ESM-MR</c:v>
                </c:pt>
                <c:pt idx="16">
                  <c:v>IPSL-CM5A-MR†</c:v>
                </c:pt>
                <c:pt idx="17">
                  <c:v>MPI-ESM-LR</c:v>
                </c:pt>
                <c:pt idx="18">
                  <c:v>HadGEM2-CC</c:v>
                </c:pt>
                <c:pt idx="19">
                  <c:v>FIO-ESM</c:v>
                </c:pt>
                <c:pt idx="20">
                  <c:v>GFDL-ESM2G</c:v>
                </c:pt>
                <c:pt idx="21">
                  <c:v>FGOALS-g2</c:v>
                </c:pt>
                <c:pt idx="22">
                  <c:v>CMCC-CESM</c:v>
                </c:pt>
                <c:pt idx="23">
                  <c:v>IPSL-CM5A-LR</c:v>
                </c:pt>
                <c:pt idx="24">
                  <c:v>GFDL-CM3</c:v>
                </c:pt>
                <c:pt idx="25">
                  <c:v>EC-EARTH</c:v>
                </c:pt>
                <c:pt idx="26">
                  <c:v>GFDL-ESM2M</c:v>
                </c:pt>
                <c:pt idx="27">
                  <c:v>CNRM-CM5</c:v>
                </c:pt>
                <c:pt idx="28">
                  <c:v>INM-CM4</c:v>
                </c:pt>
                <c:pt idx="29">
                  <c:v>MIROC5</c:v>
                </c:pt>
                <c:pt idx="30">
                  <c:v>IPSL-CM5B-LR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AtmHistBiases!$F$120:$F$152</c:f>
              <c:numCache>
                <c:formatCode>General</c:formatCode>
                <c:ptCount val="33"/>
                <c:pt idx="0">
                  <c:v>1.9</c:v>
                </c:pt>
                <c:pt idx="1">
                  <c:v>1.1000000000000001</c:v>
                </c:pt>
                <c:pt idx="2">
                  <c:v>1.4</c:v>
                </c:pt>
                <c:pt idx="3">
                  <c:v>1.8</c:v>
                </c:pt>
                <c:pt idx="4">
                  <c:v>0.9</c:v>
                </c:pt>
                <c:pt idx="5">
                  <c:v>1.3</c:v>
                </c:pt>
                <c:pt idx="6">
                  <c:v>1.1000000000000001</c:v>
                </c:pt>
                <c:pt idx="7">
                  <c:v>1.2</c:v>
                </c:pt>
                <c:pt idx="8">
                  <c:v>2</c:v>
                </c:pt>
                <c:pt idx="9">
                  <c:v>1.4</c:v>
                </c:pt>
                <c:pt idx="10">
                  <c:v>1.4</c:v>
                </c:pt>
                <c:pt idx="11">
                  <c:v>1.2</c:v>
                </c:pt>
                <c:pt idx="12">
                  <c:v>1.3</c:v>
                </c:pt>
                <c:pt idx="13">
                  <c:v>1.2</c:v>
                </c:pt>
                <c:pt idx="14">
                  <c:v>1.2</c:v>
                </c:pt>
                <c:pt idx="15">
                  <c:v>1.3</c:v>
                </c:pt>
                <c:pt idx="16">
                  <c:v>2</c:v>
                </c:pt>
                <c:pt idx="17">
                  <c:v>1.4</c:v>
                </c:pt>
                <c:pt idx="18">
                  <c:v>1.4</c:v>
                </c:pt>
                <c:pt idx="19">
                  <c:v>1.9</c:v>
                </c:pt>
                <c:pt idx="20">
                  <c:v>1.6</c:v>
                </c:pt>
                <c:pt idx="21">
                  <c:v>1.8</c:v>
                </c:pt>
                <c:pt idx="22">
                  <c:v>1.8</c:v>
                </c:pt>
                <c:pt idx="23">
                  <c:v>2.8</c:v>
                </c:pt>
                <c:pt idx="24">
                  <c:v>1.3</c:v>
                </c:pt>
                <c:pt idx="25">
                  <c:v>1.2</c:v>
                </c:pt>
                <c:pt idx="26">
                  <c:v>1.9</c:v>
                </c:pt>
                <c:pt idx="27">
                  <c:v>1.6</c:v>
                </c:pt>
                <c:pt idx="28">
                  <c:v>2.4</c:v>
                </c:pt>
                <c:pt idx="29">
                  <c:v>2</c:v>
                </c:pt>
                <c:pt idx="30">
                  <c:v>2.2000000000000002</c:v>
                </c:pt>
                <c:pt idx="31">
                  <c:v>1.8</c:v>
                </c:pt>
                <c:pt idx="32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76-5B45-B857-74BA5DA4A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9351216"/>
        <c:axId val="1746354208"/>
      </c:lineChart>
      <c:catAx>
        <c:axId val="178935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354208"/>
        <c:crosses val="autoZero"/>
        <c:auto val="1"/>
        <c:lblAlgn val="ctr"/>
        <c:lblOffset val="100"/>
        <c:noMultiLvlLbl val="0"/>
      </c:catAx>
      <c:valAx>
        <c:axId val="174635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35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2627498286834"/>
          <c:y val="0.14691028965587805"/>
          <c:w val="0.39562837707235188"/>
          <c:h val="5.37268534713743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389419413278359E-2"/>
          <c:y val="3.313253012048193E-2"/>
          <c:w val="0.93574519717253202"/>
          <c:h val="0.75934731050184989"/>
        </c:manualLayout>
      </c:layout>
      <c:lineChart>
        <c:grouping val="standard"/>
        <c:varyColors val="0"/>
        <c:ser>
          <c:idx val="0"/>
          <c:order val="0"/>
          <c:tx>
            <c:v>mwsie (norm.)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AtmHistBiases!$A$120:$A$152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ACCESS1-3</c:v>
                </c:pt>
                <c:pt idx="5">
                  <c:v>CESM1-CAM5</c:v>
                </c:pt>
                <c:pt idx="6">
                  <c:v>CESM1-BGC</c:v>
                </c:pt>
                <c:pt idx="7">
                  <c:v>CCSM4*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MIROC-ESM</c:v>
                </c:pt>
                <c:pt idx="11">
                  <c:v>CMCC-CMS</c:v>
                </c:pt>
                <c:pt idx="12">
                  <c:v>CMCC-CM</c:v>
                </c:pt>
                <c:pt idx="13">
                  <c:v>HadGEM2-ES†</c:v>
                </c:pt>
                <c:pt idx="14">
                  <c:v>BCC-CSM1-1</c:v>
                </c:pt>
                <c:pt idx="15">
                  <c:v>MPI-ESM-MR</c:v>
                </c:pt>
                <c:pt idx="16">
                  <c:v>IPSL-CM5A-MR†</c:v>
                </c:pt>
                <c:pt idx="17">
                  <c:v>MPI-ESM-LR</c:v>
                </c:pt>
                <c:pt idx="18">
                  <c:v>HadGEM2-CC</c:v>
                </c:pt>
                <c:pt idx="19">
                  <c:v>FIO-ESM</c:v>
                </c:pt>
                <c:pt idx="20">
                  <c:v>GFDL-ESM2G</c:v>
                </c:pt>
                <c:pt idx="21">
                  <c:v>FGOALS-g2</c:v>
                </c:pt>
                <c:pt idx="22">
                  <c:v>CMCC-CESM</c:v>
                </c:pt>
                <c:pt idx="23">
                  <c:v>IPSL-CM5A-LR</c:v>
                </c:pt>
                <c:pt idx="24">
                  <c:v>GFDL-CM3</c:v>
                </c:pt>
                <c:pt idx="25">
                  <c:v>EC-EARTH</c:v>
                </c:pt>
                <c:pt idx="26">
                  <c:v>GFDL-ESM2M</c:v>
                </c:pt>
                <c:pt idx="27">
                  <c:v>CNRM-CM5</c:v>
                </c:pt>
                <c:pt idx="28">
                  <c:v>INM-CM4</c:v>
                </c:pt>
                <c:pt idx="29">
                  <c:v>MIROC5</c:v>
                </c:pt>
                <c:pt idx="30">
                  <c:v>IPSL-CM5B-LR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AtmHistBiases!$J$120:$J$152</c:f>
              <c:numCache>
                <c:formatCode>0.00</c:formatCode>
                <c:ptCount val="33"/>
                <c:pt idx="0">
                  <c:v>-0.25000000000000006</c:v>
                </c:pt>
                <c:pt idx="1">
                  <c:v>-0.33333333333333348</c:v>
                </c:pt>
                <c:pt idx="2">
                  <c:v>-0.50000000000000011</c:v>
                </c:pt>
                <c:pt idx="3">
                  <c:v>-0.45833333333333337</c:v>
                </c:pt>
                <c:pt idx="4">
                  <c:v>-0.25000000000000006</c:v>
                </c:pt>
                <c:pt idx="5">
                  <c:v>-0.45833333333333337</c:v>
                </c:pt>
                <c:pt idx="6">
                  <c:v>-0.12500000000000011</c:v>
                </c:pt>
                <c:pt idx="7">
                  <c:v>0</c:v>
                </c:pt>
                <c:pt idx="8">
                  <c:v>-0.12500000000000011</c:v>
                </c:pt>
                <c:pt idx="9">
                  <c:v>-0.16666666666666682</c:v>
                </c:pt>
                <c:pt idx="10">
                  <c:v>-8.3333333333333412E-2</c:v>
                </c:pt>
                <c:pt idx="11">
                  <c:v>-0.29166666666666674</c:v>
                </c:pt>
                <c:pt idx="12">
                  <c:v>-0.16666666666666682</c:v>
                </c:pt>
                <c:pt idx="13">
                  <c:v>0.58333333333333315</c:v>
                </c:pt>
                <c:pt idx="14">
                  <c:v>0.16666666666666663</c:v>
                </c:pt>
                <c:pt idx="15">
                  <c:v>0.75</c:v>
                </c:pt>
                <c:pt idx="16">
                  <c:v>-8.3333333333333412E-2</c:v>
                </c:pt>
                <c:pt idx="17">
                  <c:v>0.87499999999999989</c:v>
                </c:pt>
                <c:pt idx="18">
                  <c:v>0.83333333333333337</c:v>
                </c:pt>
                <c:pt idx="19">
                  <c:v>0.16666666666666663</c:v>
                </c:pt>
                <c:pt idx="20">
                  <c:v>0.54166666666666663</c:v>
                </c:pt>
                <c:pt idx="21">
                  <c:v>8.3333333333333232E-2</c:v>
                </c:pt>
                <c:pt idx="22">
                  <c:v>-0.16666666666666682</c:v>
                </c:pt>
                <c:pt idx="23">
                  <c:v>-0.45833333333333337</c:v>
                </c:pt>
                <c:pt idx="24">
                  <c:v>1.0416666666666667</c:v>
                </c:pt>
                <c:pt idx="25">
                  <c:v>-0.29166666666666674</c:v>
                </c:pt>
                <c:pt idx="26">
                  <c:v>1.1250000000000002</c:v>
                </c:pt>
                <c:pt idx="27">
                  <c:v>0.4583333333333332</c:v>
                </c:pt>
                <c:pt idx="28">
                  <c:v>1.2916666666666665</c:v>
                </c:pt>
                <c:pt idx="29">
                  <c:v>1.9166666666666665</c:v>
                </c:pt>
                <c:pt idx="30">
                  <c:v>1.2916666666666665</c:v>
                </c:pt>
                <c:pt idx="31">
                  <c:v>0.12499999999999993</c:v>
                </c:pt>
                <c:pt idx="32">
                  <c:v>1.6666666666666667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9C-0342-9F69-3A510614C0C1}"/>
            </c:ext>
          </c:extLst>
        </c:ser>
        <c:ser>
          <c:idx val="1"/>
          <c:order val="1"/>
          <c:tx>
            <c:v>tos[s] (norm.)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AtmHistBiases!$A$120:$A$152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ACCESS1-3</c:v>
                </c:pt>
                <c:pt idx="5">
                  <c:v>CESM1-CAM5</c:v>
                </c:pt>
                <c:pt idx="6">
                  <c:v>CESM1-BGC</c:v>
                </c:pt>
                <c:pt idx="7">
                  <c:v>CCSM4*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MIROC-ESM</c:v>
                </c:pt>
                <c:pt idx="11">
                  <c:v>CMCC-CMS</c:v>
                </c:pt>
                <c:pt idx="12">
                  <c:v>CMCC-CM</c:v>
                </c:pt>
                <c:pt idx="13">
                  <c:v>HadGEM2-ES†</c:v>
                </c:pt>
                <c:pt idx="14">
                  <c:v>BCC-CSM1-1</c:v>
                </c:pt>
                <c:pt idx="15">
                  <c:v>MPI-ESM-MR</c:v>
                </c:pt>
                <c:pt idx="16">
                  <c:v>IPSL-CM5A-MR†</c:v>
                </c:pt>
                <c:pt idx="17">
                  <c:v>MPI-ESM-LR</c:v>
                </c:pt>
                <c:pt idx="18">
                  <c:v>HadGEM2-CC</c:v>
                </c:pt>
                <c:pt idx="19">
                  <c:v>FIO-ESM</c:v>
                </c:pt>
                <c:pt idx="20">
                  <c:v>GFDL-ESM2G</c:v>
                </c:pt>
                <c:pt idx="21">
                  <c:v>FGOALS-g2</c:v>
                </c:pt>
                <c:pt idx="22">
                  <c:v>CMCC-CESM</c:v>
                </c:pt>
                <c:pt idx="23">
                  <c:v>IPSL-CM5A-LR</c:v>
                </c:pt>
                <c:pt idx="24">
                  <c:v>GFDL-CM3</c:v>
                </c:pt>
                <c:pt idx="25">
                  <c:v>EC-EARTH</c:v>
                </c:pt>
                <c:pt idx="26">
                  <c:v>GFDL-ESM2M</c:v>
                </c:pt>
                <c:pt idx="27">
                  <c:v>CNRM-CM5</c:v>
                </c:pt>
                <c:pt idx="28">
                  <c:v>INM-CM4</c:v>
                </c:pt>
                <c:pt idx="29">
                  <c:v>MIROC5</c:v>
                </c:pt>
                <c:pt idx="30">
                  <c:v>IPSL-CM5B-LR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AtmHistBiases!$K$120:$K$152</c:f>
              <c:numCache>
                <c:formatCode>0.00</c:formatCode>
                <c:ptCount val="33"/>
                <c:pt idx="0">
                  <c:v>-0.62499999999999978</c:v>
                </c:pt>
                <c:pt idx="1">
                  <c:v>0.31249999999999989</c:v>
                </c:pt>
                <c:pt idx="2">
                  <c:v>-0.81249999999999989</c:v>
                </c:pt>
                <c:pt idx="3">
                  <c:v>-0.43749999999999994</c:v>
                </c:pt>
                <c:pt idx="4">
                  <c:v>-0.31249999999999989</c:v>
                </c:pt>
                <c:pt idx="5">
                  <c:v>-0.12500000000000006</c:v>
                </c:pt>
                <c:pt idx="6">
                  <c:v>-0.31249999999999989</c:v>
                </c:pt>
                <c:pt idx="7">
                  <c:v>-0.18750000000000011</c:v>
                </c:pt>
                <c:pt idx="8">
                  <c:v>-0.43749999999999994</c:v>
                </c:pt>
                <c:pt idx="9">
                  <c:v>-0.25000000000000011</c:v>
                </c:pt>
                <c:pt idx="10">
                  <c:v>-0.18750000000000011</c:v>
                </c:pt>
                <c:pt idx="11">
                  <c:v>-0.12500000000000006</c:v>
                </c:pt>
                <c:pt idx="12">
                  <c:v>-0.25000000000000011</c:v>
                </c:pt>
                <c:pt idx="13">
                  <c:v>0.37499999999999967</c:v>
                </c:pt>
                <c:pt idx="14">
                  <c:v>-0.68749999999999978</c:v>
                </c:pt>
                <c:pt idx="15">
                  <c:v>-6.2500000000000028E-2</c:v>
                </c:pt>
                <c:pt idx="16">
                  <c:v>0.18749999999999983</c:v>
                </c:pt>
                <c:pt idx="17">
                  <c:v>0</c:v>
                </c:pt>
                <c:pt idx="18">
                  <c:v>0.74999999999999989</c:v>
                </c:pt>
                <c:pt idx="19">
                  <c:v>-0.43749999999999994</c:v>
                </c:pt>
                <c:pt idx="20">
                  <c:v>1.4999999999999991</c:v>
                </c:pt>
                <c:pt idx="21">
                  <c:v>-0.12500000000000006</c:v>
                </c:pt>
                <c:pt idx="22">
                  <c:v>6.2499999999999757E-2</c:v>
                </c:pt>
                <c:pt idx="23">
                  <c:v>0.68749999999999956</c:v>
                </c:pt>
                <c:pt idx="24">
                  <c:v>0.74999999999999989</c:v>
                </c:pt>
                <c:pt idx="25">
                  <c:v>1.0624999999999998</c:v>
                </c:pt>
                <c:pt idx="26">
                  <c:v>2.4374999999999987</c:v>
                </c:pt>
                <c:pt idx="27">
                  <c:v>0.93749999999999967</c:v>
                </c:pt>
                <c:pt idx="28">
                  <c:v>0.87499999999999933</c:v>
                </c:pt>
                <c:pt idx="29">
                  <c:v>1.2499999999999996</c:v>
                </c:pt>
                <c:pt idx="30">
                  <c:v>2.2499999999999991</c:v>
                </c:pt>
                <c:pt idx="31">
                  <c:v>2.1874999999999991</c:v>
                </c:pt>
                <c:pt idx="32">
                  <c:v>6.2499999999999757E-2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9C-0342-9F69-3A510614C0C1}"/>
            </c:ext>
          </c:extLst>
        </c:ser>
        <c:ser>
          <c:idx val="2"/>
          <c:order val="2"/>
          <c:tx>
            <c:v>prw (norm.)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AtmHistBiases!$A$120:$A$152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ACCESS1-3</c:v>
                </c:pt>
                <c:pt idx="5">
                  <c:v>CESM1-CAM5</c:v>
                </c:pt>
                <c:pt idx="6">
                  <c:v>CESM1-BGC</c:v>
                </c:pt>
                <c:pt idx="7">
                  <c:v>CCSM4*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MIROC-ESM</c:v>
                </c:pt>
                <c:pt idx="11">
                  <c:v>CMCC-CMS</c:v>
                </c:pt>
                <c:pt idx="12">
                  <c:v>CMCC-CM</c:v>
                </c:pt>
                <c:pt idx="13">
                  <c:v>HadGEM2-ES†</c:v>
                </c:pt>
                <c:pt idx="14">
                  <c:v>BCC-CSM1-1</c:v>
                </c:pt>
                <c:pt idx="15">
                  <c:v>MPI-ESM-MR</c:v>
                </c:pt>
                <c:pt idx="16">
                  <c:v>IPSL-CM5A-MR†</c:v>
                </c:pt>
                <c:pt idx="17">
                  <c:v>MPI-ESM-LR</c:v>
                </c:pt>
                <c:pt idx="18">
                  <c:v>HadGEM2-CC</c:v>
                </c:pt>
                <c:pt idx="19">
                  <c:v>FIO-ESM</c:v>
                </c:pt>
                <c:pt idx="20">
                  <c:v>GFDL-ESM2G</c:v>
                </c:pt>
                <c:pt idx="21">
                  <c:v>FGOALS-g2</c:v>
                </c:pt>
                <c:pt idx="22">
                  <c:v>CMCC-CESM</c:v>
                </c:pt>
                <c:pt idx="23">
                  <c:v>IPSL-CM5A-LR</c:v>
                </c:pt>
                <c:pt idx="24">
                  <c:v>GFDL-CM3</c:v>
                </c:pt>
                <c:pt idx="25">
                  <c:v>EC-EARTH</c:v>
                </c:pt>
                <c:pt idx="26">
                  <c:v>GFDL-ESM2M</c:v>
                </c:pt>
                <c:pt idx="27">
                  <c:v>CNRM-CM5</c:v>
                </c:pt>
                <c:pt idx="28">
                  <c:v>INM-CM4</c:v>
                </c:pt>
                <c:pt idx="29">
                  <c:v>MIROC5</c:v>
                </c:pt>
                <c:pt idx="30">
                  <c:v>IPSL-CM5B-LR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AtmHistBiases!$L$120:$L$152</c:f>
              <c:numCache>
                <c:formatCode>0.00</c:formatCode>
                <c:ptCount val="33"/>
                <c:pt idx="0">
                  <c:v>-0.27272727272727254</c:v>
                </c:pt>
                <c:pt idx="1">
                  <c:v>-0.81818181818181801</c:v>
                </c:pt>
                <c:pt idx="2">
                  <c:v>0.45454545454545453</c:v>
                </c:pt>
                <c:pt idx="3">
                  <c:v>-1.1818181818181817</c:v>
                </c:pt>
                <c:pt idx="4">
                  <c:v>-0.63636363636363602</c:v>
                </c:pt>
                <c:pt idx="5">
                  <c:v>-9.0909090909090981E-2</c:v>
                </c:pt>
                <c:pt idx="6">
                  <c:v>-9.0909090909090981E-2</c:v>
                </c:pt>
                <c:pt idx="7">
                  <c:v>-0.27272727272727254</c:v>
                </c:pt>
                <c:pt idx="8">
                  <c:v>9.0909090909090981E-2</c:v>
                </c:pt>
                <c:pt idx="9">
                  <c:v>-0.99999999999999978</c:v>
                </c:pt>
                <c:pt idx="10">
                  <c:v>-0.81818181818181801</c:v>
                </c:pt>
                <c:pt idx="11">
                  <c:v>1.7272727272727271</c:v>
                </c:pt>
                <c:pt idx="12">
                  <c:v>9.0909090909090981E-2</c:v>
                </c:pt>
                <c:pt idx="13">
                  <c:v>-0.63636363636363602</c:v>
                </c:pt>
                <c:pt idx="14">
                  <c:v>0.81818181818181801</c:v>
                </c:pt>
                <c:pt idx="15">
                  <c:v>0.45454545454545453</c:v>
                </c:pt>
                <c:pt idx="16">
                  <c:v>-0.45454545454545453</c:v>
                </c:pt>
                <c:pt idx="17">
                  <c:v>9.0909090909090981E-2</c:v>
                </c:pt>
                <c:pt idx="18">
                  <c:v>-0.63636363636363602</c:v>
                </c:pt>
                <c:pt idx="19">
                  <c:v>-0.27272727272727254</c:v>
                </c:pt>
                <c:pt idx="20">
                  <c:v>-0.45454545454545453</c:v>
                </c:pt>
                <c:pt idx="21">
                  <c:v>-0.45454545454545453</c:v>
                </c:pt>
                <c:pt idx="22">
                  <c:v>1.7272727272727271</c:v>
                </c:pt>
                <c:pt idx="23">
                  <c:v>9.0909090909090981E-2</c:v>
                </c:pt>
                <c:pt idx="24">
                  <c:v>-0.45454545454545453</c:v>
                </c:pt>
                <c:pt idx="26">
                  <c:v>9.0909090909090981E-2</c:v>
                </c:pt>
                <c:pt idx="27">
                  <c:v>0.45454545454545453</c:v>
                </c:pt>
                <c:pt idx="28">
                  <c:v>2.4545454545454541</c:v>
                </c:pt>
                <c:pt idx="29">
                  <c:v>2.0909090909090908</c:v>
                </c:pt>
                <c:pt idx="30">
                  <c:v>4.2727272727272716</c:v>
                </c:pt>
                <c:pt idx="31">
                  <c:v>3.1818181818181821</c:v>
                </c:pt>
                <c:pt idx="3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9C-0342-9F69-3A510614C0C1}"/>
            </c:ext>
          </c:extLst>
        </c:ser>
        <c:ser>
          <c:idx val="3"/>
          <c:order val="3"/>
          <c:tx>
            <c:v>psl (norm.)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AtmHistBiases!$A$120:$A$152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ACCESS1-3</c:v>
                </c:pt>
                <c:pt idx="5">
                  <c:v>CESM1-CAM5</c:v>
                </c:pt>
                <c:pt idx="6">
                  <c:v>CESM1-BGC</c:v>
                </c:pt>
                <c:pt idx="7">
                  <c:v>CCSM4*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MIROC-ESM</c:v>
                </c:pt>
                <c:pt idx="11">
                  <c:v>CMCC-CMS</c:v>
                </c:pt>
                <c:pt idx="12">
                  <c:v>CMCC-CM</c:v>
                </c:pt>
                <c:pt idx="13">
                  <c:v>HadGEM2-ES†</c:v>
                </c:pt>
                <c:pt idx="14">
                  <c:v>BCC-CSM1-1</c:v>
                </c:pt>
                <c:pt idx="15">
                  <c:v>MPI-ESM-MR</c:v>
                </c:pt>
                <c:pt idx="16">
                  <c:v>IPSL-CM5A-MR†</c:v>
                </c:pt>
                <c:pt idx="17">
                  <c:v>MPI-ESM-LR</c:v>
                </c:pt>
                <c:pt idx="18">
                  <c:v>HadGEM2-CC</c:v>
                </c:pt>
                <c:pt idx="19">
                  <c:v>FIO-ESM</c:v>
                </c:pt>
                <c:pt idx="20">
                  <c:v>GFDL-ESM2G</c:v>
                </c:pt>
                <c:pt idx="21">
                  <c:v>FGOALS-g2</c:v>
                </c:pt>
                <c:pt idx="22">
                  <c:v>CMCC-CESM</c:v>
                </c:pt>
                <c:pt idx="23">
                  <c:v>IPSL-CM5A-LR</c:v>
                </c:pt>
                <c:pt idx="24">
                  <c:v>GFDL-CM3</c:v>
                </c:pt>
                <c:pt idx="25">
                  <c:v>EC-EARTH</c:v>
                </c:pt>
                <c:pt idx="26">
                  <c:v>GFDL-ESM2M</c:v>
                </c:pt>
                <c:pt idx="27">
                  <c:v>CNRM-CM5</c:v>
                </c:pt>
                <c:pt idx="28">
                  <c:v>INM-CM4</c:v>
                </c:pt>
                <c:pt idx="29">
                  <c:v>MIROC5</c:v>
                </c:pt>
                <c:pt idx="30">
                  <c:v>IPSL-CM5B-LR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AtmHistBiases!$M$120:$M$152</c:f>
              <c:numCache>
                <c:formatCode>0.00</c:formatCode>
                <c:ptCount val="33"/>
                <c:pt idx="0">
                  <c:v>-0.22222222222222232</c:v>
                </c:pt>
                <c:pt idx="1">
                  <c:v>-0.33333333333333343</c:v>
                </c:pt>
                <c:pt idx="2">
                  <c:v>-0.22222222222222232</c:v>
                </c:pt>
                <c:pt idx="3">
                  <c:v>0.11111111111111109</c:v>
                </c:pt>
                <c:pt idx="4">
                  <c:v>-0.22222222222222232</c:v>
                </c:pt>
                <c:pt idx="5">
                  <c:v>-0.33333333333333343</c:v>
                </c:pt>
                <c:pt idx="6">
                  <c:v>0</c:v>
                </c:pt>
                <c:pt idx="7">
                  <c:v>0.11111111111111109</c:v>
                </c:pt>
                <c:pt idx="8">
                  <c:v>-0.11111111111111109</c:v>
                </c:pt>
                <c:pt idx="9">
                  <c:v>1.0000000000000002</c:v>
                </c:pt>
                <c:pt idx="10">
                  <c:v>1.0000000000000002</c:v>
                </c:pt>
                <c:pt idx="11">
                  <c:v>0.22222222222222232</c:v>
                </c:pt>
                <c:pt idx="12">
                  <c:v>0.11111111111111109</c:v>
                </c:pt>
                <c:pt idx="13">
                  <c:v>-0.22222222222222232</c:v>
                </c:pt>
                <c:pt idx="14">
                  <c:v>0.44444444444444453</c:v>
                </c:pt>
                <c:pt idx="15">
                  <c:v>-0.11111111111111109</c:v>
                </c:pt>
                <c:pt idx="16">
                  <c:v>0.7777777777777779</c:v>
                </c:pt>
                <c:pt idx="17">
                  <c:v>-0.22222222222222232</c:v>
                </c:pt>
                <c:pt idx="18">
                  <c:v>-0.11111111111111109</c:v>
                </c:pt>
                <c:pt idx="19">
                  <c:v>1.1111111111111112</c:v>
                </c:pt>
                <c:pt idx="20">
                  <c:v>0</c:v>
                </c:pt>
                <c:pt idx="21">
                  <c:v>1.0000000000000002</c:v>
                </c:pt>
                <c:pt idx="22">
                  <c:v>0.88888888888888895</c:v>
                </c:pt>
                <c:pt idx="23">
                  <c:v>1.2222222222222225</c:v>
                </c:pt>
                <c:pt idx="24">
                  <c:v>0.11111111111111109</c:v>
                </c:pt>
                <c:pt idx="25">
                  <c:v>-0.11111111111111109</c:v>
                </c:pt>
                <c:pt idx="26">
                  <c:v>-0.11111111111111109</c:v>
                </c:pt>
                <c:pt idx="27">
                  <c:v>0</c:v>
                </c:pt>
                <c:pt idx="28">
                  <c:v>-0.11111111111111109</c:v>
                </c:pt>
                <c:pt idx="29">
                  <c:v>0.88888888888888895</c:v>
                </c:pt>
                <c:pt idx="30">
                  <c:v>1.0000000000000002</c:v>
                </c:pt>
                <c:pt idx="31">
                  <c:v>0</c:v>
                </c:pt>
                <c:pt idx="32">
                  <c:v>1.0000000000000002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9C-0342-9F69-3A510614C0C1}"/>
            </c:ext>
          </c:extLst>
        </c:ser>
        <c:ser>
          <c:idx val="4"/>
          <c:order val="4"/>
          <c:tx>
            <c:v>ta850[s/w] (norm.)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AtmHistBiases!$A$120:$A$152</c:f>
              <c:strCache>
                <c:ptCount val="33"/>
                <c:pt idx="0">
                  <c:v>CanESM2</c:v>
                </c:pt>
                <c:pt idx="1">
                  <c:v>ACCESS1-0</c:v>
                </c:pt>
                <c:pt idx="2">
                  <c:v>NorESM1-M*</c:v>
                </c:pt>
                <c:pt idx="3">
                  <c:v>CSIRO-Mk3-6-0†</c:v>
                </c:pt>
                <c:pt idx="4">
                  <c:v>ACCESS1-3</c:v>
                </c:pt>
                <c:pt idx="5">
                  <c:v>CESM1-CAM5</c:v>
                </c:pt>
                <c:pt idx="6">
                  <c:v>CESM1-BGC</c:v>
                </c:pt>
                <c:pt idx="7">
                  <c:v>CCSM4*</c:v>
                </c:pt>
                <c:pt idx="8">
                  <c:v>NorESM1-ME</c:v>
                </c:pt>
                <c:pt idx="9">
                  <c:v>MIROC-ESM-CHEM*</c:v>
                </c:pt>
                <c:pt idx="10">
                  <c:v>MIROC-ESM</c:v>
                </c:pt>
                <c:pt idx="11">
                  <c:v>CMCC-CMS</c:v>
                </c:pt>
                <c:pt idx="12">
                  <c:v>CMCC-CM</c:v>
                </c:pt>
                <c:pt idx="13">
                  <c:v>HadGEM2-ES†</c:v>
                </c:pt>
                <c:pt idx="14">
                  <c:v>BCC-CSM1-1</c:v>
                </c:pt>
                <c:pt idx="15">
                  <c:v>MPI-ESM-MR</c:v>
                </c:pt>
                <c:pt idx="16">
                  <c:v>IPSL-CM5A-MR†</c:v>
                </c:pt>
                <c:pt idx="17">
                  <c:v>MPI-ESM-LR</c:v>
                </c:pt>
                <c:pt idx="18">
                  <c:v>HadGEM2-CC</c:v>
                </c:pt>
                <c:pt idx="19">
                  <c:v>FIO-ESM</c:v>
                </c:pt>
                <c:pt idx="20">
                  <c:v>GFDL-ESM2G</c:v>
                </c:pt>
                <c:pt idx="21">
                  <c:v>FGOALS-g2</c:v>
                </c:pt>
                <c:pt idx="22">
                  <c:v>CMCC-CESM</c:v>
                </c:pt>
                <c:pt idx="23">
                  <c:v>IPSL-CM5A-LR</c:v>
                </c:pt>
                <c:pt idx="24">
                  <c:v>GFDL-CM3</c:v>
                </c:pt>
                <c:pt idx="25">
                  <c:v>EC-EARTH</c:v>
                </c:pt>
                <c:pt idx="26">
                  <c:v>GFDL-ESM2M</c:v>
                </c:pt>
                <c:pt idx="27">
                  <c:v>CNRM-CM5</c:v>
                </c:pt>
                <c:pt idx="28">
                  <c:v>INM-CM4</c:v>
                </c:pt>
                <c:pt idx="29">
                  <c:v>MIROC5</c:v>
                </c:pt>
                <c:pt idx="30">
                  <c:v>IPSL-CM5B-LR</c:v>
                </c:pt>
                <c:pt idx="31">
                  <c:v>MRI-CGCM3</c:v>
                </c:pt>
                <c:pt idx="32">
                  <c:v>BNU-ESM</c:v>
                </c:pt>
              </c:strCache>
            </c:strRef>
          </c:cat>
          <c:val>
            <c:numRef>
              <c:f>AtmHistBiases!$N$120:$N$152</c:f>
              <c:numCache>
                <c:formatCode>0.00</c:formatCode>
                <c:ptCount val="33"/>
                <c:pt idx="0">
                  <c:v>0.83333333333333348</c:v>
                </c:pt>
                <c:pt idx="1">
                  <c:v>-0.49999999999999983</c:v>
                </c:pt>
                <c:pt idx="2">
                  <c:v>0</c:v>
                </c:pt>
                <c:pt idx="3">
                  <c:v>0.66666666666666707</c:v>
                </c:pt>
                <c:pt idx="4">
                  <c:v>-0.83333333333333337</c:v>
                </c:pt>
                <c:pt idx="5">
                  <c:v>-0.16666666666666649</c:v>
                </c:pt>
                <c:pt idx="6">
                  <c:v>-0.49999999999999983</c:v>
                </c:pt>
                <c:pt idx="7">
                  <c:v>-0.33333333333333331</c:v>
                </c:pt>
                <c:pt idx="8">
                  <c:v>1.0000000000000004</c:v>
                </c:pt>
                <c:pt idx="9">
                  <c:v>0</c:v>
                </c:pt>
                <c:pt idx="10">
                  <c:v>0</c:v>
                </c:pt>
                <c:pt idx="11">
                  <c:v>-0.33333333333333331</c:v>
                </c:pt>
                <c:pt idx="12">
                  <c:v>-0.16666666666666649</c:v>
                </c:pt>
                <c:pt idx="13">
                  <c:v>-0.33333333333333331</c:v>
                </c:pt>
                <c:pt idx="14">
                  <c:v>-0.33333333333333331</c:v>
                </c:pt>
                <c:pt idx="15">
                  <c:v>-0.16666666666666649</c:v>
                </c:pt>
                <c:pt idx="16">
                  <c:v>1.0000000000000004</c:v>
                </c:pt>
                <c:pt idx="17">
                  <c:v>0</c:v>
                </c:pt>
                <c:pt idx="18">
                  <c:v>0</c:v>
                </c:pt>
                <c:pt idx="19">
                  <c:v>0.83333333333333348</c:v>
                </c:pt>
                <c:pt idx="20">
                  <c:v>0.3333333333333337</c:v>
                </c:pt>
                <c:pt idx="21">
                  <c:v>0.66666666666666707</c:v>
                </c:pt>
                <c:pt idx="22">
                  <c:v>0.66666666666666707</c:v>
                </c:pt>
                <c:pt idx="23">
                  <c:v>2.3333333333333339</c:v>
                </c:pt>
                <c:pt idx="24">
                  <c:v>-0.16666666666666649</c:v>
                </c:pt>
                <c:pt idx="25">
                  <c:v>-0.33333333333333331</c:v>
                </c:pt>
                <c:pt idx="26">
                  <c:v>0.83333333333333348</c:v>
                </c:pt>
                <c:pt idx="27">
                  <c:v>0.3333333333333337</c:v>
                </c:pt>
                <c:pt idx="28">
                  <c:v>1.666666666666667</c:v>
                </c:pt>
                <c:pt idx="29">
                  <c:v>1.0000000000000004</c:v>
                </c:pt>
                <c:pt idx="30">
                  <c:v>1.3333333333333341</c:v>
                </c:pt>
                <c:pt idx="31">
                  <c:v>0.66666666666666707</c:v>
                </c:pt>
                <c:pt idx="32">
                  <c:v>1.5000000000000002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9C-0342-9F69-3A510614C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9351216"/>
        <c:axId val="1746354208"/>
      </c:lineChart>
      <c:catAx>
        <c:axId val="178935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354208"/>
        <c:crosses val="autoZero"/>
        <c:auto val="1"/>
        <c:lblAlgn val="ctr"/>
        <c:lblOffset val="50"/>
        <c:noMultiLvlLbl val="0"/>
      </c:catAx>
      <c:valAx>
        <c:axId val="1746354208"/>
        <c:scaling>
          <c:orientation val="minMax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35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7796063158989768E-2"/>
          <c:y val="0.17810169813110704"/>
          <c:w val="0.65152326987255682"/>
          <c:h val="5.08139645194953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21C</a:t>
            </a:r>
            <a:r>
              <a:rPr lang="en-US" baseline="0"/>
              <a:t> c</a:t>
            </a:r>
            <a:r>
              <a:rPr lang="en-US"/>
              <a:t>hange in Antarctic</a:t>
            </a:r>
            <a:r>
              <a:rPr lang="en-US" baseline="0"/>
              <a:t> </a:t>
            </a:r>
            <a:r>
              <a:rPr lang="en-US"/>
              <a:t>Air Temperature (°C)</a:t>
            </a:r>
          </a:p>
        </c:rich>
      </c:tx>
      <c:layout>
        <c:manualLayout>
          <c:xMode val="edge"/>
          <c:yMode val="edge"/>
          <c:x val="0.177942654354765"/>
          <c:y val="0.937690397029059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3589409885906"/>
          <c:y val="3.50660249693815E-2"/>
          <c:w val="0.69913305786437296"/>
          <c:h val="0.8547255286215289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F2-EA42-8B5F-47A7E3673E75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F2-EA42-8B5F-47A7E3673E75}"/>
              </c:ext>
            </c:extLst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F2-EA42-8B5F-47A7E3673E75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F2-EA42-8B5F-47A7E3673E75}"/>
              </c:ext>
            </c:extLst>
          </c:dPt>
          <c:dPt>
            <c:idx val="9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F2-EA42-8B5F-47A7E3673E75}"/>
              </c:ext>
            </c:extLst>
          </c:dPt>
          <c:dPt>
            <c:idx val="10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F2-EA42-8B5F-47A7E3673E75}"/>
              </c:ext>
            </c:extLst>
          </c:dPt>
          <c:dPt>
            <c:idx val="20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F2-EA42-8B5F-47A7E3673E75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F2-EA42-8B5F-47A7E3673E75}"/>
              </c:ext>
            </c:extLst>
          </c:dPt>
          <c:dPt>
            <c:idx val="29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81F2-EA42-8B5F-47A7E3673E75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1"/>
              </a:solidFill>
              <a:ln w="2540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F2-EA42-8B5F-47A7E3673E75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F2-EA42-8B5F-47A7E3673E75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F2-EA42-8B5F-47A7E3673E75}"/>
                </c:ext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1F2-EA42-8B5F-47A7E3673E75}"/>
                </c:ext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1F2-EA42-8B5F-47A7E3673E75}"/>
                </c:ext>
              </c:extLst>
            </c:dLbl>
            <c:dLbl>
              <c:idx val="2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1F2-EA42-8B5F-47A7E3673E75}"/>
                </c:ext>
              </c:extLst>
            </c:dLbl>
            <c:dLbl>
              <c:idx val="3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1F2-EA42-8B5F-47A7E3673E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'FutChanges-plots'!$A$4:$A$36</c:f>
              <c:strCache>
                <c:ptCount val="33"/>
                <c:pt idx="0">
                  <c:v>ACCESS1-0</c:v>
                </c:pt>
                <c:pt idx="1">
                  <c:v>ACCESS1-3</c:v>
                </c:pt>
                <c:pt idx="2">
                  <c:v>BCC-CSM1-1</c:v>
                </c:pt>
                <c:pt idx="3">
                  <c:v>BNU-ESM</c:v>
                </c:pt>
                <c:pt idx="4">
                  <c:v>CanESM2</c:v>
                </c:pt>
                <c:pt idx="5">
                  <c:v>CCSM4*</c:v>
                </c:pt>
                <c:pt idx="6">
                  <c:v>CESM1-BGC</c:v>
                </c:pt>
                <c:pt idx="7">
                  <c:v>CESM1-CAM5</c:v>
                </c:pt>
                <c:pt idx="8">
                  <c:v>CMCC-CESM</c:v>
                </c:pt>
                <c:pt idx="9">
                  <c:v>CMCC-CM</c:v>
                </c:pt>
                <c:pt idx="10">
                  <c:v>CMCC-CMS</c:v>
                </c:pt>
                <c:pt idx="11">
                  <c:v>CNRM-CM5</c:v>
                </c:pt>
                <c:pt idx="12">
                  <c:v>CSIRO-Mk3-6-0†</c:v>
                </c:pt>
                <c:pt idx="13">
                  <c:v>EC-EARTH</c:v>
                </c:pt>
                <c:pt idx="14">
                  <c:v>FGOALS-g2</c:v>
                </c:pt>
                <c:pt idx="15">
                  <c:v>FIO-ESM</c:v>
                </c:pt>
                <c:pt idx="16">
                  <c:v>GFDL-CM3</c:v>
                </c:pt>
                <c:pt idx="17">
                  <c:v>GFDL-ESM2G</c:v>
                </c:pt>
                <c:pt idx="18">
                  <c:v>GFDL-ESM2M</c:v>
                </c:pt>
                <c:pt idx="19">
                  <c:v>HadGEM2-CC</c:v>
                </c:pt>
                <c:pt idx="20">
                  <c:v>HadGEM2-ES†</c:v>
                </c:pt>
                <c:pt idx="21">
                  <c:v>INM-CM4</c:v>
                </c:pt>
                <c:pt idx="22">
                  <c:v>IPSL-CM5A-LR</c:v>
                </c:pt>
                <c:pt idx="23">
                  <c:v>IPSL-CM5A-MR†</c:v>
                </c:pt>
                <c:pt idx="24">
                  <c:v>IPSL-CM5B-LR</c:v>
                </c:pt>
                <c:pt idx="25">
                  <c:v>MIROC-ESM</c:v>
                </c:pt>
                <c:pt idx="26">
                  <c:v>MIROC-ESM-CHEM*</c:v>
                </c:pt>
                <c:pt idx="27">
                  <c:v>MIROC5</c:v>
                </c:pt>
                <c:pt idx="28">
                  <c:v>MPI-ESM-LR</c:v>
                </c:pt>
                <c:pt idx="29">
                  <c:v>MPI-ESM-MR</c:v>
                </c:pt>
                <c:pt idx="30">
                  <c:v>MRI-CGCM3</c:v>
                </c:pt>
                <c:pt idx="31">
                  <c:v>NorESM1-M*</c:v>
                </c:pt>
                <c:pt idx="32">
                  <c:v>NorESM1-ME</c:v>
                </c:pt>
              </c:strCache>
            </c:strRef>
          </c:cat>
          <c:val>
            <c:numRef>
              <c:f>'FutChanges-plots'!$B$4:$B$36</c:f>
              <c:numCache>
                <c:formatCode>0.00</c:formatCode>
                <c:ptCount val="33"/>
                <c:pt idx="0">
                  <c:v>3.6659322552387685</c:v>
                </c:pt>
                <c:pt idx="1">
                  <c:v>3.5270172809329985</c:v>
                </c:pt>
                <c:pt idx="2">
                  <c:v>3.6897814786244454</c:v>
                </c:pt>
                <c:pt idx="3">
                  <c:v>5.1810135398394781</c:v>
                </c:pt>
                <c:pt idx="4">
                  <c:v>4.7973612298846122</c:v>
                </c:pt>
                <c:pt idx="5">
                  <c:v>4.6061868068935281</c:v>
                </c:pt>
                <c:pt idx="6">
                  <c:v>4.4097524737789993</c:v>
                </c:pt>
                <c:pt idx="7">
                  <c:v>4.4582601808328777</c:v>
                </c:pt>
                <c:pt idx="8">
                  <c:v>3.4672094845855508</c:v>
                </c:pt>
                <c:pt idx="9">
                  <c:v>3.7247940104118511</c:v>
                </c:pt>
                <c:pt idx="10">
                  <c:v>4.0934508192965993</c:v>
                </c:pt>
                <c:pt idx="11">
                  <c:v>3.9025104291981076</c:v>
                </c:pt>
                <c:pt idx="12">
                  <c:v>3.6198319988640359</c:v>
                </c:pt>
                <c:pt idx="13">
                  <c:v>3.5471056045739604</c:v>
                </c:pt>
                <c:pt idx="14">
                  <c:v>3.2024526304068885</c:v>
                </c:pt>
                <c:pt idx="15">
                  <c:v>4.7430208622775423</c:v>
                </c:pt>
                <c:pt idx="16">
                  <c:v>3.4337676406536306</c:v>
                </c:pt>
                <c:pt idx="17">
                  <c:v>1.9444930573288248</c:v>
                </c:pt>
                <c:pt idx="18">
                  <c:v>2.1558236871321368</c:v>
                </c:pt>
                <c:pt idx="19">
                  <c:v>4.0182387709044871</c:v>
                </c:pt>
                <c:pt idx="20">
                  <c:v>4.0809694191454069</c:v>
                </c:pt>
                <c:pt idx="21">
                  <c:v>2.7368816653264352</c:v>
                </c:pt>
                <c:pt idx="22">
                  <c:v>4.3465130046969831</c:v>
                </c:pt>
                <c:pt idx="23">
                  <c:v>4.3460229463269062</c:v>
                </c:pt>
                <c:pt idx="24">
                  <c:v>2.9378893818522167</c:v>
                </c:pt>
                <c:pt idx="25">
                  <c:v>4.474940514688436</c:v>
                </c:pt>
                <c:pt idx="26">
                  <c:v>4.7615550243591631</c:v>
                </c:pt>
                <c:pt idx="27">
                  <c:v>2.6440048354721291</c:v>
                </c:pt>
                <c:pt idx="28">
                  <c:v>2.9385912015794236</c:v>
                </c:pt>
                <c:pt idx="29">
                  <c:v>3.0836142835964422</c:v>
                </c:pt>
                <c:pt idx="30">
                  <c:v>3.3126723109900258</c:v>
                </c:pt>
                <c:pt idx="31">
                  <c:v>2.6689658296801029</c:v>
                </c:pt>
                <c:pt idx="32">
                  <c:v>3.0475213945106279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F2-EA42-8B5F-47A7E3673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41722056"/>
        <c:axId val="-2141718328"/>
      </c:barChart>
      <c:catAx>
        <c:axId val="-2141722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718328"/>
        <c:crossesAt val="3.67"/>
        <c:auto val="1"/>
        <c:lblAlgn val="ctr"/>
        <c:lblOffset val="50"/>
        <c:tickLblSkip val="1"/>
        <c:noMultiLvlLbl val="0"/>
      </c:catAx>
      <c:valAx>
        <c:axId val="-2141718328"/>
        <c:scaling>
          <c:orientation val="minMax"/>
          <c:max val="5.4"/>
          <c:min val="1.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722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ΔT RS</a:t>
            </a:r>
            <a:r>
              <a:rPr lang="en-US" sz="1400" b="0" i="0" u="none" strike="noStrike" baseline="0"/>
              <a:t>  (°C)</a:t>
            </a:r>
            <a:endParaRPr lang="en-US"/>
          </a:p>
        </c:rich>
      </c:tx>
      <c:layout>
        <c:manualLayout>
          <c:xMode val="edge"/>
          <c:yMode val="edge"/>
          <c:x val="0.473833877503189"/>
          <c:y val="0.896059594546304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C5-8744-AD2D-8C6EDD3E3813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C5-8744-AD2D-8C6EDD3E3813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C5-8744-AD2D-8C6EDD3E3813}"/>
              </c:ext>
            </c:extLst>
          </c:dPt>
          <c:dPt>
            <c:idx val="21"/>
            <c:invertIfNegative val="0"/>
            <c:bubble3D val="0"/>
            <c:spPr>
              <a:solidFill>
                <a:schemeClr val="tx1"/>
              </a:solid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C5-8744-AD2D-8C6EDD3E3813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C5-8744-AD2D-8C6EDD3E3813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C5-8744-AD2D-8C6EDD3E3813}"/>
              </c:ext>
            </c:extLst>
          </c:dPt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EC5-8744-AD2D-8C6EDD3E3813}"/>
                </c:ext>
              </c:extLst>
            </c:dLbl>
            <c:dLbl>
              <c:idx val="1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C5-8744-AD2D-8C6EDD3E3813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EC5-8744-AD2D-8C6EDD3E3813}"/>
                </c:ext>
              </c:extLst>
            </c:dLbl>
            <c:dLbl>
              <c:idx val="2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EC5-8744-AD2D-8C6EDD3E3813}"/>
                </c:ext>
              </c:extLst>
            </c:dLbl>
            <c:dLbl>
              <c:idx val="2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C5-8744-AD2D-8C6EDD3E38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'FutChanges-plots'!$A$42:$A$74</c:f>
              <c:strCache>
                <c:ptCount val="33"/>
                <c:pt idx="0">
                  <c:v>MRI-CGCM3</c:v>
                </c:pt>
                <c:pt idx="1">
                  <c:v>MIROC5</c:v>
                </c:pt>
                <c:pt idx="2">
                  <c:v>IPSL-CM5A-LR</c:v>
                </c:pt>
                <c:pt idx="3">
                  <c:v>CMCC-CM</c:v>
                </c:pt>
                <c:pt idx="4">
                  <c:v>CESM1-CAM5</c:v>
                </c:pt>
                <c:pt idx="5">
                  <c:v>CMCC-CMS</c:v>
                </c:pt>
                <c:pt idx="6">
                  <c:v>CNRM-CM5</c:v>
                </c:pt>
                <c:pt idx="7">
                  <c:v>GFDL-ESM2M</c:v>
                </c:pt>
                <c:pt idx="8">
                  <c:v>CSIRO-Mk3-6-0†</c:v>
                </c:pt>
                <c:pt idx="9">
                  <c:v>CESM1-BGC</c:v>
                </c:pt>
                <c:pt idx="10">
                  <c:v>CCSM4*</c:v>
                </c:pt>
                <c:pt idx="11">
                  <c:v>ACCESS1-0</c:v>
                </c:pt>
                <c:pt idx="12">
                  <c:v>CanESM2</c:v>
                </c:pt>
                <c:pt idx="13">
                  <c:v>MIROC-ESM</c:v>
                </c:pt>
                <c:pt idx="14">
                  <c:v>MIROC-ESM-CHEM*</c:v>
                </c:pt>
                <c:pt idx="15">
                  <c:v>IPSL-CM5A-MR†</c:v>
                </c:pt>
                <c:pt idx="16">
                  <c:v>GFDL-ESM2G</c:v>
                </c:pt>
                <c:pt idx="17">
                  <c:v>FGOALS-g2</c:v>
                </c:pt>
                <c:pt idx="18">
                  <c:v>MPI-ESM-MR</c:v>
                </c:pt>
                <c:pt idx="19">
                  <c:v>NorESM1-ME</c:v>
                </c:pt>
                <c:pt idx="20">
                  <c:v>BCC-CSM1-1</c:v>
                </c:pt>
                <c:pt idx="21">
                  <c:v>ACCESS1-3</c:v>
                </c:pt>
                <c:pt idx="22">
                  <c:v>MPI-ESM-LR</c:v>
                </c:pt>
                <c:pt idx="23">
                  <c:v>FIO-ESM</c:v>
                </c:pt>
                <c:pt idx="24">
                  <c:v>NorESM1-M*</c:v>
                </c:pt>
                <c:pt idx="25">
                  <c:v>GFDL-CM3</c:v>
                </c:pt>
                <c:pt idx="26">
                  <c:v>CMCC-CESM</c:v>
                </c:pt>
                <c:pt idx="27">
                  <c:v>INM-CM4</c:v>
                </c:pt>
                <c:pt idx="28">
                  <c:v>HadGEM2-ES†</c:v>
                </c:pt>
                <c:pt idx="29">
                  <c:v>HadGEM2-CC</c:v>
                </c:pt>
                <c:pt idx="30">
                  <c:v>BNU-ESM</c:v>
                </c:pt>
                <c:pt idx="31">
                  <c:v>IPSL-CM5B-LR</c:v>
                </c:pt>
                <c:pt idx="32">
                  <c:v>EC-EARTH</c:v>
                </c:pt>
              </c:strCache>
            </c:strRef>
          </c:cat>
          <c:val>
            <c:numRef>
              <c:f>'FutChanges-plots'!$F$42:$F$74</c:f>
              <c:numCache>
                <c:formatCode>0.00</c:formatCode>
                <c:ptCount val="33"/>
                <c:pt idx="0">
                  <c:v>-1.5398549769417605E-2</c:v>
                </c:pt>
                <c:pt idx="1">
                  <c:v>0.46792450290036314</c:v>
                </c:pt>
                <c:pt idx="2">
                  <c:v>0.12853651345308359</c:v>
                </c:pt>
                <c:pt idx="3">
                  <c:v>0.33847821868102146</c:v>
                </c:pt>
                <c:pt idx="4">
                  <c:v>0.26594228823084309</c:v>
                </c:pt>
                <c:pt idx="5">
                  <c:v>0.1170328177324779</c:v>
                </c:pt>
                <c:pt idx="6">
                  <c:v>0.94299648882328013</c:v>
                </c:pt>
                <c:pt idx="7">
                  <c:v>0.35530595825068356</c:v>
                </c:pt>
                <c:pt idx="8">
                  <c:v>0.33958560573862201</c:v>
                </c:pt>
                <c:pt idx="9">
                  <c:v>0.21410121045559499</c:v>
                </c:pt>
                <c:pt idx="10">
                  <c:v>0.20007666069758828</c:v>
                </c:pt>
                <c:pt idx="11">
                  <c:v>0.32347750220996607</c:v>
                </c:pt>
                <c:pt idx="12">
                  <c:v>0.22670566705985601</c:v>
                </c:pt>
                <c:pt idx="13">
                  <c:v>0.32372367946695435</c:v>
                </c:pt>
                <c:pt idx="14">
                  <c:v>0.36952569160219345</c:v>
                </c:pt>
                <c:pt idx="15">
                  <c:v>9.0882862839732001E-2</c:v>
                </c:pt>
                <c:pt idx="16">
                  <c:v>1.3204497297814983</c:v>
                </c:pt>
                <c:pt idx="17">
                  <c:v>0.11053977897717589</c:v>
                </c:pt>
                <c:pt idx="18">
                  <c:v>0.44973685504507044</c:v>
                </c:pt>
                <c:pt idx="19">
                  <c:v>0.22707449955048306</c:v>
                </c:pt>
                <c:pt idx="20">
                  <c:v>0.10794598068133884</c:v>
                </c:pt>
                <c:pt idx="21">
                  <c:v>0.32032096743256855</c:v>
                </c:pt>
                <c:pt idx="22">
                  <c:v>0.13752925606833633</c:v>
                </c:pt>
                <c:pt idx="23">
                  <c:v>0.44938776243373824</c:v>
                </c:pt>
                <c:pt idx="24">
                  <c:v>0.24924016168010585</c:v>
                </c:pt>
                <c:pt idx="25">
                  <c:v>0.61262454662847354</c:v>
                </c:pt>
                <c:pt idx="26">
                  <c:v>0.19642027678488003</c:v>
                </c:pt>
                <c:pt idx="27">
                  <c:v>0.44647083317219804</c:v>
                </c:pt>
                <c:pt idx="28">
                  <c:v>1.2235976357826668</c:v>
                </c:pt>
                <c:pt idx="29">
                  <c:v>1.3868252346559273</c:v>
                </c:pt>
                <c:pt idx="30">
                  <c:v>0.28658497591264148</c:v>
                </c:pt>
                <c:pt idx="31">
                  <c:v>0.23546117191926411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EC5-8744-AD2D-8C6EDD3E3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2128358312"/>
        <c:axId val="2128361864"/>
      </c:barChart>
      <c:catAx>
        <c:axId val="2128358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361864"/>
        <c:crossesAt val="0.3"/>
        <c:auto val="1"/>
        <c:lblAlgn val="ctr"/>
        <c:lblOffset val="50"/>
        <c:tickLblSkip val="1"/>
        <c:noMultiLvlLbl val="0"/>
      </c:catAx>
      <c:valAx>
        <c:axId val="2128361864"/>
        <c:scaling>
          <c:orientation val="minMax"/>
          <c:max val="1.5"/>
          <c:min val="-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358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ΔT DML</a:t>
            </a:r>
            <a:r>
              <a:rPr lang="en-US" sz="1400" b="0" i="0" u="none" strike="noStrike" baseline="0"/>
              <a:t>  (°C)</a:t>
            </a:r>
            <a:endParaRPr lang="en-US"/>
          </a:p>
        </c:rich>
      </c:tx>
      <c:layout>
        <c:manualLayout>
          <c:xMode val="edge"/>
          <c:yMode val="edge"/>
          <c:x val="0.473833877503189"/>
          <c:y val="0.896059594546304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C4-7F49-9B33-56C5116ED331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C4-7F49-9B33-56C5116ED331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C4-7F49-9B33-56C5116ED331}"/>
              </c:ext>
            </c:extLst>
          </c:dPt>
          <c:dPt>
            <c:idx val="21"/>
            <c:invertIfNegative val="0"/>
            <c:bubble3D val="0"/>
            <c:spPr>
              <a:solidFill>
                <a:schemeClr val="tx1"/>
              </a:solid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C4-7F49-9B33-56C5116ED331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C4-7F49-9B33-56C5116ED331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C4-7F49-9B33-56C5116ED331}"/>
              </c:ext>
            </c:extLst>
          </c:dPt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C4-7F49-9B33-56C5116ED331}"/>
                </c:ext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EC4-7F49-9B33-56C5116ED331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EC4-7F49-9B33-56C5116ED331}"/>
                </c:ext>
              </c:extLst>
            </c:dLbl>
            <c:dLbl>
              <c:idx val="1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C4-7F49-9B33-56C5116ED331}"/>
                </c:ext>
              </c:extLst>
            </c:dLbl>
            <c:dLbl>
              <c:idx val="2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EC4-7F49-9B33-56C5116ED331}"/>
                </c:ext>
              </c:extLst>
            </c:dLbl>
            <c:dLbl>
              <c:idx val="2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EC4-7F49-9B33-56C5116ED33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'FutChanges-plots'!$A$42:$A$74</c:f>
              <c:strCache>
                <c:ptCount val="33"/>
                <c:pt idx="0">
                  <c:v>MRI-CGCM3</c:v>
                </c:pt>
                <c:pt idx="1">
                  <c:v>MIROC5</c:v>
                </c:pt>
                <c:pt idx="2">
                  <c:v>IPSL-CM5A-LR</c:v>
                </c:pt>
                <c:pt idx="3">
                  <c:v>CMCC-CM</c:v>
                </c:pt>
                <c:pt idx="4">
                  <c:v>CESM1-CAM5</c:v>
                </c:pt>
                <c:pt idx="5">
                  <c:v>CMCC-CMS</c:v>
                </c:pt>
                <c:pt idx="6">
                  <c:v>CNRM-CM5</c:v>
                </c:pt>
                <c:pt idx="7">
                  <c:v>GFDL-ESM2M</c:v>
                </c:pt>
                <c:pt idx="8">
                  <c:v>CSIRO-Mk3-6-0†</c:v>
                </c:pt>
                <c:pt idx="9">
                  <c:v>CESM1-BGC</c:v>
                </c:pt>
                <c:pt idx="10">
                  <c:v>CCSM4*</c:v>
                </c:pt>
                <c:pt idx="11">
                  <c:v>ACCESS1-0</c:v>
                </c:pt>
                <c:pt idx="12">
                  <c:v>CanESM2</c:v>
                </c:pt>
                <c:pt idx="13">
                  <c:v>MIROC-ESM</c:v>
                </c:pt>
                <c:pt idx="14">
                  <c:v>MIROC-ESM-CHEM*</c:v>
                </c:pt>
                <c:pt idx="15">
                  <c:v>IPSL-CM5A-MR†</c:v>
                </c:pt>
                <c:pt idx="16">
                  <c:v>GFDL-ESM2G</c:v>
                </c:pt>
                <c:pt idx="17">
                  <c:v>FGOALS-g2</c:v>
                </c:pt>
                <c:pt idx="18">
                  <c:v>MPI-ESM-MR</c:v>
                </c:pt>
                <c:pt idx="19">
                  <c:v>NorESM1-ME</c:v>
                </c:pt>
                <c:pt idx="20">
                  <c:v>BCC-CSM1-1</c:v>
                </c:pt>
                <c:pt idx="21">
                  <c:v>ACCESS1-3</c:v>
                </c:pt>
                <c:pt idx="22">
                  <c:v>MPI-ESM-LR</c:v>
                </c:pt>
                <c:pt idx="23">
                  <c:v>FIO-ESM</c:v>
                </c:pt>
                <c:pt idx="24">
                  <c:v>NorESM1-M*</c:v>
                </c:pt>
                <c:pt idx="25">
                  <c:v>GFDL-CM3</c:v>
                </c:pt>
                <c:pt idx="26">
                  <c:v>CMCC-CESM</c:v>
                </c:pt>
                <c:pt idx="27">
                  <c:v>INM-CM4</c:v>
                </c:pt>
                <c:pt idx="28">
                  <c:v>HadGEM2-ES†</c:v>
                </c:pt>
                <c:pt idx="29">
                  <c:v>HadGEM2-CC</c:v>
                </c:pt>
                <c:pt idx="30">
                  <c:v>BNU-ESM</c:v>
                </c:pt>
                <c:pt idx="31">
                  <c:v>IPSL-CM5B-LR</c:v>
                </c:pt>
                <c:pt idx="32">
                  <c:v>EC-EARTH</c:v>
                </c:pt>
              </c:strCache>
            </c:strRef>
          </c:cat>
          <c:val>
            <c:numRef>
              <c:f>'FutChanges-plots'!$C$42:$C$74</c:f>
              <c:numCache>
                <c:formatCode>0.00</c:formatCode>
                <c:ptCount val="33"/>
                <c:pt idx="0">
                  <c:v>0.91539902814674678</c:v>
                </c:pt>
                <c:pt idx="1">
                  <c:v>0.38635410179033258</c:v>
                </c:pt>
                <c:pt idx="2">
                  <c:v>0.4460162076267255</c:v>
                </c:pt>
                <c:pt idx="3">
                  <c:v>0.95348296257373699</c:v>
                </c:pt>
                <c:pt idx="4">
                  <c:v>0.37866865755040691</c:v>
                </c:pt>
                <c:pt idx="5">
                  <c:v>0.78803279788984071</c:v>
                </c:pt>
                <c:pt idx="6">
                  <c:v>0.38392516466681209</c:v>
                </c:pt>
                <c:pt idx="7">
                  <c:v>0.668037436958829</c:v>
                </c:pt>
                <c:pt idx="8">
                  <c:v>0.89849316944602142</c:v>
                </c:pt>
                <c:pt idx="9">
                  <c:v>0.35271199735309028</c:v>
                </c:pt>
                <c:pt idx="10">
                  <c:v>0.37965444324454739</c:v>
                </c:pt>
                <c:pt idx="11">
                  <c:v>0.76436078246726513</c:v>
                </c:pt>
                <c:pt idx="12">
                  <c:v>0.70849573646683661</c:v>
                </c:pt>
                <c:pt idx="13">
                  <c:v>0.90802993569400758</c:v>
                </c:pt>
                <c:pt idx="14">
                  <c:v>0.91298415315179648</c:v>
                </c:pt>
                <c:pt idx="15">
                  <c:v>0.72256768918159342</c:v>
                </c:pt>
                <c:pt idx="16">
                  <c:v>1.7667742819843779</c:v>
                </c:pt>
                <c:pt idx="17">
                  <c:v>0.48939944016266396</c:v>
                </c:pt>
                <c:pt idx="18">
                  <c:v>0.69269158799263153</c:v>
                </c:pt>
                <c:pt idx="19">
                  <c:v>1.2612899643945101</c:v>
                </c:pt>
                <c:pt idx="20">
                  <c:v>0.15390582636600569</c:v>
                </c:pt>
                <c:pt idx="21">
                  <c:v>0.95228186744262433</c:v>
                </c:pt>
                <c:pt idx="22">
                  <c:v>0.74135053816635021</c:v>
                </c:pt>
                <c:pt idx="23">
                  <c:v>1.2865041204893608</c:v>
                </c:pt>
                <c:pt idx="24">
                  <c:v>1.0644235777990279</c:v>
                </c:pt>
                <c:pt idx="25">
                  <c:v>1.0134081025089339</c:v>
                </c:pt>
                <c:pt idx="26">
                  <c:v>0.75982157594198729</c:v>
                </c:pt>
                <c:pt idx="27">
                  <c:v>0.43216624880321197</c:v>
                </c:pt>
                <c:pt idx="28">
                  <c:v>0.89314661220699254</c:v>
                </c:pt>
                <c:pt idx="29">
                  <c:v>1.0719697670032717</c:v>
                </c:pt>
                <c:pt idx="30">
                  <c:v>0.71029028478367451</c:v>
                </c:pt>
                <c:pt idx="31">
                  <c:v>0.98023202301353518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EC4-7F49-9B33-56C5116ED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44855880"/>
        <c:axId val="-2144852648"/>
      </c:barChart>
      <c:catAx>
        <c:axId val="-2144855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52648"/>
        <c:crossesAt val="0.76"/>
        <c:auto val="1"/>
        <c:lblAlgn val="ctr"/>
        <c:lblOffset val="50"/>
        <c:tickLblSkip val="1"/>
        <c:noMultiLvlLbl val="0"/>
      </c:catAx>
      <c:valAx>
        <c:axId val="-2144852648"/>
        <c:scaling>
          <c:orientation val="minMax"/>
          <c:max val="1.5"/>
          <c:min val="-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55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ΔT AM</a:t>
            </a:r>
            <a:r>
              <a:rPr lang="en-US" sz="1400" b="0" i="0" u="none" strike="noStrike" baseline="0"/>
              <a:t>  (°C)</a:t>
            </a:r>
            <a:endParaRPr lang="en-US"/>
          </a:p>
        </c:rich>
      </c:tx>
      <c:layout>
        <c:manualLayout>
          <c:xMode val="edge"/>
          <c:yMode val="edge"/>
          <c:x val="0.473833877503189"/>
          <c:y val="0.896059594546304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536-8741-B64C-F4972C821100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536-8741-B64C-F4972C821100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536-8741-B64C-F4972C821100}"/>
              </c:ext>
            </c:extLst>
          </c:dPt>
          <c:dPt>
            <c:idx val="21"/>
            <c:invertIfNegative val="0"/>
            <c:bubble3D val="0"/>
            <c:spPr>
              <a:solidFill>
                <a:schemeClr val="tx1"/>
              </a:solid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536-8741-B64C-F4972C821100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536-8741-B64C-F4972C821100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536-8741-B64C-F4972C821100}"/>
              </c:ext>
            </c:extLst>
          </c:dPt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536-8741-B64C-F4972C821100}"/>
                </c:ext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536-8741-B64C-F4972C821100}"/>
                </c:ext>
              </c:extLst>
            </c:dLbl>
            <c:dLbl>
              <c:idx val="1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536-8741-B64C-F4972C821100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536-8741-B64C-F4972C821100}"/>
                </c:ext>
              </c:extLst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536-8741-B64C-F4972C821100}"/>
                </c:ext>
              </c:extLst>
            </c:dLbl>
            <c:dLbl>
              <c:idx val="2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536-8741-B64C-F4972C82110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'FutChanges-plots'!$A$42:$A$74</c:f>
              <c:strCache>
                <c:ptCount val="33"/>
                <c:pt idx="0">
                  <c:v>MRI-CGCM3</c:v>
                </c:pt>
                <c:pt idx="1">
                  <c:v>MIROC5</c:v>
                </c:pt>
                <c:pt idx="2">
                  <c:v>IPSL-CM5A-LR</c:v>
                </c:pt>
                <c:pt idx="3">
                  <c:v>CMCC-CM</c:v>
                </c:pt>
                <c:pt idx="4">
                  <c:v>CESM1-CAM5</c:v>
                </c:pt>
                <c:pt idx="5">
                  <c:v>CMCC-CMS</c:v>
                </c:pt>
                <c:pt idx="6">
                  <c:v>CNRM-CM5</c:v>
                </c:pt>
                <c:pt idx="7">
                  <c:v>GFDL-ESM2M</c:v>
                </c:pt>
                <c:pt idx="8">
                  <c:v>CSIRO-Mk3-6-0†</c:v>
                </c:pt>
                <c:pt idx="9">
                  <c:v>CESM1-BGC</c:v>
                </c:pt>
                <c:pt idx="10">
                  <c:v>CCSM4*</c:v>
                </c:pt>
                <c:pt idx="11">
                  <c:v>ACCESS1-0</c:v>
                </c:pt>
                <c:pt idx="12">
                  <c:v>CanESM2</c:v>
                </c:pt>
                <c:pt idx="13">
                  <c:v>MIROC-ESM</c:v>
                </c:pt>
                <c:pt idx="14">
                  <c:v>MIROC-ESM-CHEM*</c:v>
                </c:pt>
                <c:pt idx="15">
                  <c:v>IPSL-CM5A-MR†</c:v>
                </c:pt>
                <c:pt idx="16">
                  <c:v>GFDL-ESM2G</c:v>
                </c:pt>
                <c:pt idx="17">
                  <c:v>FGOALS-g2</c:v>
                </c:pt>
                <c:pt idx="18">
                  <c:v>MPI-ESM-MR</c:v>
                </c:pt>
                <c:pt idx="19">
                  <c:v>NorESM1-ME</c:v>
                </c:pt>
                <c:pt idx="20">
                  <c:v>BCC-CSM1-1</c:v>
                </c:pt>
                <c:pt idx="21">
                  <c:v>ACCESS1-3</c:v>
                </c:pt>
                <c:pt idx="22">
                  <c:v>MPI-ESM-LR</c:v>
                </c:pt>
                <c:pt idx="23">
                  <c:v>FIO-ESM</c:v>
                </c:pt>
                <c:pt idx="24">
                  <c:v>NorESM1-M*</c:v>
                </c:pt>
                <c:pt idx="25">
                  <c:v>GFDL-CM3</c:v>
                </c:pt>
                <c:pt idx="26">
                  <c:v>CMCC-CESM</c:v>
                </c:pt>
                <c:pt idx="27">
                  <c:v>INM-CM4</c:v>
                </c:pt>
                <c:pt idx="28">
                  <c:v>HadGEM2-ES†</c:v>
                </c:pt>
                <c:pt idx="29">
                  <c:v>HadGEM2-CC</c:v>
                </c:pt>
                <c:pt idx="30">
                  <c:v>BNU-ESM</c:v>
                </c:pt>
                <c:pt idx="31">
                  <c:v>IPSL-CM5B-LR</c:v>
                </c:pt>
                <c:pt idx="32">
                  <c:v>EC-EARTH</c:v>
                </c:pt>
              </c:strCache>
            </c:strRef>
          </c:cat>
          <c:val>
            <c:numRef>
              <c:f>'FutChanges-plots'!$D$42:$D$74</c:f>
              <c:numCache>
                <c:formatCode>0.00</c:formatCode>
                <c:ptCount val="33"/>
                <c:pt idx="0">
                  <c:v>0.92659804221600706</c:v>
                </c:pt>
                <c:pt idx="1">
                  <c:v>0.23341307997664809</c:v>
                </c:pt>
                <c:pt idx="2">
                  <c:v>0.42375107349710472</c:v>
                </c:pt>
                <c:pt idx="3">
                  <c:v>0.77018500367477283</c:v>
                </c:pt>
                <c:pt idx="4">
                  <c:v>0.580026244769136</c:v>
                </c:pt>
                <c:pt idx="5">
                  <c:v>0.54598122955935413</c:v>
                </c:pt>
                <c:pt idx="6">
                  <c:v>0.38239671641278672</c:v>
                </c:pt>
                <c:pt idx="7">
                  <c:v>0.67768953124999409</c:v>
                </c:pt>
                <c:pt idx="8">
                  <c:v>0.61665844830109384</c:v>
                </c:pt>
                <c:pt idx="9">
                  <c:v>0.74164240436182227</c:v>
                </c:pt>
                <c:pt idx="10">
                  <c:v>0.62632918802802151</c:v>
                </c:pt>
                <c:pt idx="11">
                  <c:v>0.66330631781661797</c:v>
                </c:pt>
                <c:pt idx="12">
                  <c:v>0.63625635486356669</c:v>
                </c:pt>
                <c:pt idx="13">
                  <c:v>0.67527549371149198</c:v>
                </c:pt>
                <c:pt idx="14">
                  <c:v>0.73224528085230045</c:v>
                </c:pt>
                <c:pt idx="15">
                  <c:v>0.45961177685284654</c:v>
                </c:pt>
                <c:pt idx="16">
                  <c:v>1.5846163965499898</c:v>
                </c:pt>
                <c:pt idx="17">
                  <c:v>0.15685562630119951</c:v>
                </c:pt>
                <c:pt idx="18">
                  <c:v>0.73159115936991326</c:v>
                </c:pt>
                <c:pt idx="19">
                  <c:v>1.1306659855840935</c:v>
                </c:pt>
                <c:pt idx="20">
                  <c:v>0.30044311160938275</c:v>
                </c:pt>
                <c:pt idx="21">
                  <c:v>0.84950912304479809</c:v>
                </c:pt>
                <c:pt idx="22">
                  <c:v>0.83978603768465621</c:v>
                </c:pt>
                <c:pt idx="23">
                  <c:v>1.093364341595763</c:v>
                </c:pt>
                <c:pt idx="24">
                  <c:v>0.85755150098271971</c:v>
                </c:pt>
                <c:pt idx="25">
                  <c:v>0.80767784179954849</c:v>
                </c:pt>
                <c:pt idx="26">
                  <c:v>0.48469608848744022</c:v>
                </c:pt>
                <c:pt idx="27">
                  <c:v>0.43532483484807055</c:v>
                </c:pt>
                <c:pt idx="28">
                  <c:v>0.79510520979199906</c:v>
                </c:pt>
                <c:pt idx="29">
                  <c:v>0.8157374151981226</c:v>
                </c:pt>
                <c:pt idx="30">
                  <c:v>0.72215476933489275</c:v>
                </c:pt>
                <c:pt idx="31">
                  <c:v>1.2802863006699536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536-8741-B64C-F4972C821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40885752"/>
        <c:axId val="2137064536"/>
      </c:barChart>
      <c:catAx>
        <c:axId val="-2140885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064536"/>
        <c:crossesAt val="0.7"/>
        <c:auto val="1"/>
        <c:lblAlgn val="ctr"/>
        <c:lblOffset val="50"/>
        <c:tickLblSkip val="1"/>
        <c:noMultiLvlLbl val="0"/>
      </c:catAx>
      <c:valAx>
        <c:axId val="2137064536"/>
        <c:scaling>
          <c:orientation val="minMax"/>
          <c:max val="1.5"/>
          <c:min val="-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885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ΔT TT</a:t>
            </a:r>
            <a:r>
              <a:rPr lang="en-US" sz="1400" b="0" i="0" u="none" strike="noStrike" baseline="0"/>
              <a:t>  (°C)</a:t>
            </a:r>
            <a:endParaRPr lang="en-US"/>
          </a:p>
        </c:rich>
      </c:tx>
      <c:layout>
        <c:manualLayout>
          <c:xMode val="edge"/>
          <c:yMode val="edge"/>
          <c:x val="0.473833877503189"/>
          <c:y val="0.896059594546304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896742782340899"/>
          <c:y val="2.8110797426672898E-2"/>
          <c:w val="0.68074276526339705"/>
          <c:h val="0.8139611430838780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85-264D-921F-110719AE4A29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85-264D-921F-110719AE4A2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85-264D-921F-110719AE4A29}"/>
              </c:ext>
            </c:extLst>
          </c:dPt>
          <c:dPt>
            <c:idx val="21"/>
            <c:invertIfNegative val="0"/>
            <c:bubble3D val="0"/>
            <c:spPr>
              <a:solidFill>
                <a:schemeClr val="tx1"/>
              </a:solid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85-264D-921F-110719AE4A29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85-264D-921F-110719AE4A29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85-264D-921F-110719AE4A29}"/>
              </c:ext>
            </c:extLst>
          </c:dPt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285-264D-921F-110719AE4A29}"/>
                </c:ext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85-264D-921F-110719AE4A29}"/>
                </c:ext>
              </c:extLst>
            </c:dLbl>
            <c:dLbl>
              <c:idx val="1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85-264D-921F-110719AE4A29}"/>
                </c:ext>
              </c:extLst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285-264D-921F-110719AE4A29}"/>
                </c:ext>
              </c:extLst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285-264D-921F-110719AE4A29}"/>
                </c:ext>
              </c:extLst>
            </c:dLbl>
            <c:dLbl>
              <c:idx val="2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85-264D-921F-110719AE4A2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'FutChanges-plots'!$A$42:$A$74</c:f>
              <c:strCache>
                <c:ptCount val="33"/>
                <c:pt idx="0">
                  <c:v>MRI-CGCM3</c:v>
                </c:pt>
                <c:pt idx="1">
                  <c:v>MIROC5</c:v>
                </c:pt>
                <c:pt idx="2">
                  <c:v>IPSL-CM5A-LR</c:v>
                </c:pt>
                <c:pt idx="3">
                  <c:v>CMCC-CM</c:v>
                </c:pt>
                <c:pt idx="4">
                  <c:v>CESM1-CAM5</c:v>
                </c:pt>
                <c:pt idx="5">
                  <c:v>CMCC-CMS</c:v>
                </c:pt>
                <c:pt idx="6">
                  <c:v>CNRM-CM5</c:v>
                </c:pt>
                <c:pt idx="7">
                  <c:v>GFDL-ESM2M</c:v>
                </c:pt>
                <c:pt idx="8">
                  <c:v>CSIRO-Mk3-6-0†</c:v>
                </c:pt>
                <c:pt idx="9">
                  <c:v>CESM1-BGC</c:v>
                </c:pt>
                <c:pt idx="10">
                  <c:v>CCSM4*</c:v>
                </c:pt>
                <c:pt idx="11">
                  <c:v>ACCESS1-0</c:v>
                </c:pt>
                <c:pt idx="12">
                  <c:v>CanESM2</c:v>
                </c:pt>
                <c:pt idx="13">
                  <c:v>MIROC-ESM</c:v>
                </c:pt>
                <c:pt idx="14">
                  <c:v>MIROC-ESM-CHEM*</c:v>
                </c:pt>
                <c:pt idx="15">
                  <c:v>IPSL-CM5A-MR†</c:v>
                </c:pt>
                <c:pt idx="16">
                  <c:v>GFDL-ESM2G</c:v>
                </c:pt>
                <c:pt idx="17">
                  <c:v>FGOALS-g2</c:v>
                </c:pt>
                <c:pt idx="18">
                  <c:v>MPI-ESM-MR</c:v>
                </c:pt>
                <c:pt idx="19">
                  <c:v>NorESM1-ME</c:v>
                </c:pt>
                <c:pt idx="20">
                  <c:v>BCC-CSM1-1</c:v>
                </c:pt>
                <c:pt idx="21">
                  <c:v>ACCESS1-3</c:v>
                </c:pt>
                <c:pt idx="22">
                  <c:v>MPI-ESM-LR</c:v>
                </c:pt>
                <c:pt idx="23">
                  <c:v>FIO-ESM</c:v>
                </c:pt>
                <c:pt idx="24">
                  <c:v>NorESM1-M*</c:v>
                </c:pt>
                <c:pt idx="25">
                  <c:v>GFDL-CM3</c:v>
                </c:pt>
                <c:pt idx="26">
                  <c:v>CMCC-CESM</c:v>
                </c:pt>
                <c:pt idx="27">
                  <c:v>INM-CM4</c:v>
                </c:pt>
                <c:pt idx="28">
                  <c:v>HadGEM2-ES†</c:v>
                </c:pt>
                <c:pt idx="29">
                  <c:v>HadGEM2-CC</c:v>
                </c:pt>
                <c:pt idx="30">
                  <c:v>BNU-ESM</c:v>
                </c:pt>
                <c:pt idx="31">
                  <c:v>IPSL-CM5B-LR</c:v>
                </c:pt>
                <c:pt idx="32">
                  <c:v>EC-EARTH</c:v>
                </c:pt>
              </c:strCache>
            </c:strRef>
          </c:cat>
          <c:val>
            <c:numRef>
              <c:f>'FutChanges-plots'!$E$42:$E$74</c:f>
              <c:numCache>
                <c:formatCode>0.00</c:formatCode>
                <c:ptCount val="33"/>
                <c:pt idx="0">
                  <c:v>0.53484075926290375</c:v>
                </c:pt>
                <c:pt idx="1">
                  <c:v>0.58437717279986945</c:v>
                </c:pt>
                <c:pt idx="2">
                  <c:v>0.51203386243262738</c:v>
                </c:pt>
                <c:pt idx="3">
                  <c:v>0.35615923717792181</c:v>
                </c:pt>
                <c:pt idx="4">
                  <c:v>0.91125198639921901</c:v>
                </c:pt>
                <c:pt idx="5">
                  <c:v>0.46850828260982669</c:v>
                </c:pt>
                <c:pt idx="6">
                  <c:v>0.37979151160961466</c:v>
                </c:pt>
                <c:pt idx="7">
                  <c:v>0.85796437538045933</c:v>
                </c:pt>
                <c:pt idx="8">
                  <c:v>0.34880713234367844</c:v>
                </c:pt>
                <c:pt idx="9">
                  <c:v>0.9914099538400345</c:v>
                </c:pt>
                <c:pt idx="10">
                  <c:v>1.0025987729378769</c:v>
                </c:pt>
                <c:pt idx="11">
                  <c:v>0.57580495365011497</c:v>
                </c:pt>
                <c:pt idx="12">
                  <c:v>0.27526519366237651</c:v>
                </c:pt>
                <c:pt idx="13">
                  <c:v>0.42642423821938746</c:v>
                </c:pt>
                <c:pt idx="14">
                  <c:v>0.48729526735058565</c:v>
                </c:pt>
                <c:pt idx="15">
                  <c:v>0.33348973709845081</c:v>
                </c:pt>
                <c:pt idx="16">
                  <c:v>1.3828554030894833</c:v>
                </c:pt>
                <c:pt idx="17">
                  <c:v>0.13077344333622706</c:v>
                </c:pt>
                <c:pt idx="18">
                  <c:v>0.7643425885426417</c:v>
                </c:pt>
                <c:pt idx="19">
                  <c:v>0.87652510681615892</c:v>
                </c:pt>
                <c:pt idx="20">
                  <c:v>0.47900886459717107</c:v>
                </c:pt>
                <c:pt idx="21">
                  <c:v>0.94495028513106161</c:v>
                </c:pt>
                <c:pt idx="22">
                  <c:v>1.0246806582047776</c:v>
                </c:pt>
                <c:pt idx="23">
                  <c:v>0.82897964584130424</c:v>
                </c:pt>
                <c:pt idx="24">
                  <c:v>0.84216663662170654</c:v>
                </c:pt>
                <c:pt idx="25">
                  <c:v>0.60226794814099927</c:v>
                </c:pt>
                <c:pt idx="26">
                  <c:v>0.39080235671774</c:v>
                </c:pt>
                <c:pt idx="27">
                  <c:v>0.47036397073761843</c:v>
                </c:pt>
                <c:pt idx="28">
                  <c:v>1.135589278428587</c:v>
                </c:pt>
                <c:pt idx="29">
                  <c:v>1.2789604081196067</c:v>
                </c:pt>
                <c:pt idx="30">
                  <c:v>0.67458555938642484</c:v>
                </c:pt>
                <c:pt idx="31">
                  <c:v>1.1246274545968526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285-264D-921F-110719AE4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-2145303976"/>
        <c:axId val="-2146224632"/>
      </c:barChart>
      <c:catAx>
        <c:axId val="-21453039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224632"/>
        <c:crossesAt val="0.59"/>
        <c:auto val="1"/>
        <c:lblAlgn val="ctr"/>
        <c:lblOffset val="50"/>
        <c:tickLblSkip val="1"/>
        <c:noMultiLvlLbl val="0"/>
      </c:catAx>
      <c:valAx>
        <c:axId val="-2146224632"/>
        <c:scaling>
          <c:orientation val="minMax"/>
          <c:max val="1.5"/>
          <c:min val="-0.0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303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11" Type="http://schemas.openxmlformats.org/officeDocument/2006/relationships/chart" Target="../charts/chart15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254000</xdr:colOff>
      <xdr:row>36</xdr:row>
      <xdr:rowOff>63500</xdr:rowOff>
    </xdr:from>
    <xdr:to>
      <xdr:col>36</xdr:col>
      <xdr:colOff>603250</xdr:colOff>
      <xdr:row>64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139700</xdr:colOff>
      <xdr:row>8</xdr:row>
      <xdr:rowOff>88900</xdr:rowOff>
    </xdr:from>
    <xdr:to>
      <xdr:col>36</xdr:col>
      <xdr:colOff>488950</xdr:colOff>
      <xdr:row>37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16933</xdr:colOff>
      <xdr:row>174</xdr:row>
      <xdr:rowOff>194732</xdr:rowOff>
    </xdr:from>
    <xdr:to>
      <xdr:col>18</xdr:col>
      <xdr:colOff>524934</xdr:colOff>
      <xdr:row>194</xdr:row>
      <xdr:rowOff>118533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03998CE-20D8-8042-88F9-8BE37485E8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16933</xdr:colOff>
      <xdr:row>154</xdr:row>
      <xdr:rowOff>0</xdr:rowOff>
    </xdr:from>
    <xdr:to>
      <xdr:col>18</xdr:col>
      <xdr:colOff>524934</xdr:colOff>
      <xdr:row>174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DBEE03-A912-C246-B498-B94429EF58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229680</xdr:colOff>
      <xdr:row>3</xdr:row>
      <xdr:rowOff>27021</xdr:rowOff>
    </xdr:from>
    <xdr:to>
      <xdr:col>14</xdr:col>
      <xdr:colOff>300624</xdr:colOff>
      <xdr:row>28</xdr:row>
      <xdr:rowOff>58114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F4242A-7997-0541-895C-9F3D5E30E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596900</xdr:colOff>
      <xdr:row>40</xdr:row>
      <xdr:rowOff>76200</xdr:rowOff>
    </xdr:from>
    <xdr:to>
      <xdr:col>13</xdr:col>
      <xdr:colOff>667844</xdr:colOff>
      <xdr:row>65</xdr:row>
      <xdr:rowOff>94593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B7FAD12-B8F0-4841-A0C5-F7E87ECB39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762000</xdr:colOff>
      <xdr:row>40</xdr:row>
      <xdr:rowOff>76200</xdr:rowOff>
    </xdr:from>
    <xdr:to>
      <xdr:col>20</xdr:col>
      <xdr:colOff>7444</xdr:colOff>
      <xdr:row>65</xdr:row>
      <xdr:rowOff>94593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134CDD68-E27A-344F-83EC-3FBFB91E42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382261</xdr:colOff>
      <xdr:row>68</xdr:row>
      <xdr:rowOff>192933</xdr:rowOff>
    </xdr:from>
    <xdr:to>
      <xdr:col>19</xdr:col>
      <xdr:colOff>453205</xdr:colOff>
      <xdr:row>85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AFB20D1A-FE24-3148-B38A-688151DF78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324256</xdr:colOff>
      <xdr:row>68</xdr:row>
      <xdr:rowOff>40532</xdr:rowOff>
    </xdr:from>
    <xdr:to>
      <xdr:col>25</xdr:col>
      <xdr:colOff>395199</xdr:colOff>
      <xdr:row>85</xdr:row>
      <xdr:rowOff>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DD417F2-7BEE-C746-A879-89E6202868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21167</xdr:colOff>
      <xdr:row>41</xdr:row>
      <xdr:rowOff>0</xdr:rowOff>
    </xdr:from>
    <xdr:to>
      <xdr:col>25</xdr:col>
      <xdr:colOff>92111</xdr:colOff>
      <xdr:row>66</xdr:row>
      <xdr:rowOff>39560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AA528A5-B66A-9040-88C5-2869B06938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232834</xdr:colOff>
      <xdr:row>69</xdr:row>
      <xdr:rowOff>16934</xdr:rowOff>
    </xdr:from>
    <xdr:to>
      <xdr:col>13</xdr:col>
      <xdr:colOff>303777</xdr:colOff>
      <xdr:row>85</xdr:row>
      <xdr:rowOff>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5D315437-8F3B-274A-AD4B-CEF6556CB7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747860</xdr:colOff>
      <xdr:row>48</xdr:row>
      <xdr:rowOff>119524</xdr:rowOff>
    </xdr:from>
    <xdr:to>
      <xdr:col>14</xdr:col>
      <xdr:colOff>818802</xdr:colOff>
      <xdr:row>73</xdr:row>
      <xdr:rowOff>134494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190FF79C-9596-3247-BDD6-83F538520D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348034</xdr:colOff>
      <xdr:row>3</xdr:row>
      <xdr:rowOff>78001</xdr:rowOff>
    </xdr:from>
    <xdr:to>
      <xdr:col>8</xdr:col>
      <xdr:colOff>418978</xdr:colOff>
      <xdr:row>28</xdr:row>
      <xdr:rowOff>109094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BAD5DCBE-6F4E-E64A-A645-F7CB2DBBDB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22</xdr:col>
      <xdr:colOff>296898</xdr:colOff>
      <xdr:row>88</xdr:row>
      <xdr:rowOff>62510</xdr:rowOff>
    </xdr:from>
    <xdr:to>
      <xdr:col>27</xdr:col>
      <xdr:colOff>253954</xdr:colOff>
      <xdr:row>107</xdr:row>
      <xdr:rowOff>7555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59A5C156-7841-2349-9FF5-6633B1BB77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51064</xdr:colOff>
      <xdr:row>109</xdr:row>
      <xdr:rowOff>129153</xdr:rowOff>
    </xdr:from>
    <xdr:to>
      <xdr:col>27</xdr:col>
      <xdr:colOff>54042</xdr:colOff>
      <xdr:row>127</xdr:row>
      <xdr:rowOff>108086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61E9EBD2-44F1-D440-BADB-949420B5C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474133</xdr:colOff>
      <xdr:row>3</xdr:row>
      <xdr:rowOff>50800</xdr:rowOff>
    </xdr:from>
    <xdr:to>
      <xdr:col>22</xdr:col>
      <xdr:colOff>823382</xdr:colOff>
      <xdr:row>31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38"/>
  <sheetViews>
    <sheetView workbookViewId="0">
      <selection activeCell="I37" sqref="I37"/>
    </sheetView>
  </sheetViews>
  <sheetFormatPr baseColWidth="10" defaultRowHeight="16" x14ac:dyDescent="0.2"/>
  <cols>
    <col min="1" max="1" width="27.83203125" customWidth="1"/>
    <col min="3" max="3" width="10.83203125" customWidth="1"/>
  </cols>
  <sheetData>
    <row r="1" spans="1:28" ht="17" thickBot="1" x14ac:dyDescent="0.25">
      <c r="A1" s="45" t="s">
        <v>0</v>
      </c>
      <c r="B1" s="6" t="s">
        <v>192</v>
      </c>
      <c r="C1" s="6"/>
      <c r="D1" s="6"/>
      <c r="E1" s="6"/>
      <c r="F1" s="6"/>
      <c r="G1" s="44"/>
      <c r="Q1" t="s">
        <v>79</v>
      </c>
    </row>
    <row r="2" spans="1:28" ht="17" thickBot="1" x14ac:dyDescent="0.25">
      <c r="A2" s="28"/>
      <c r="B2" s="55" t="s">
        <v>136</v>
      </c>
      <c r="C2" s="55" t="s">
        <v>137</v>
      </c>
      <c r="D2" s="55" t="s">
        <v>138</v>
      </c>
      <c r="E2" s="55" t="s">
        <v>139</v>
      </c>
      <c r="F2" s="55" t="s">
        <v>140</v>
      </c>
      <c r="G2" s="55" t="s">
        <v>141</v>
      </c>
      <c r="J2" t="s">
        <v>80</v>
      </c>
      <c r="P2" t="s">
        <v>165</v>
      </c>
      <c r="Q2" t="s">
        <v>159</v>
      </c>
      <c r="R2" t="s">
        <v>160</v>
      </c>
      <c r="S2" t="s">
        <v>161</v>
      </c>
      <c r="T2" t="s">
        <v>162</v>
      </c>
      <c r="U2" t="s">
        <v>163</v>
      </c>
      <c r="V2" s="94" t="s">
        <v>158</v>
      </c>
      <c r="W2" t="s">
        <v>81</v>
      </c>
      <c r="Z2" s="94"/>
      <c r="AA2" s="88"/>
      <c r="AB2" s="90"/>
    </row>
    <row r="3" spans="1:28" x14ac:dyDescent="0.2">
      <c r="A3" s="3" t="s">
        <v>7</v>
      </c>
      <c r="B3" s="55">
        <v>-0.74560363280552744</v>
      </c>
      <c r="C3" s="55">
        <v>0.34145092333195642</v>
      </c>
      <c r="D3" s="55">
        <v>0.10487937469223589</v>
      </c>
      <c r="E3" s="55">
        <v>0.12622701684973345</v>
      </c>
      <c r="F3" s="55">
        <v>8.4181693295671364E-2</v>
      </c>
      <c r="G3" s="55">
        <v>-8.9985649654543906E-2</v>
      </c>
      <c r="I3" s="40">
        <f t="shared" ref="I3:I35" si="0">ABS(B3)</f>
        <v>0.74560363280552744</v>
      </c>
      <c r="J3" s="41">
        <f t="shared" ref="J3:J35" si="1">ABS(C3)</f>
        <v>0.34145092333195642</v>
      </c>
      <c r="K3" s="41">
        <f t="shared" ref="K3:K35" si="2">ABS(D3)</f>
        <v>0.10487937469223589</v>
      </c>
      <c r="L3" s="41">
        <f t="shared" ref="L3:L35" si="3">ABS(E3)</f>
        <v>0.12622701684973345</v>
      </c>
      <c r="M3" s="41">
        <f t="shared" ref="M3:M35" si="4">ABS(F3)</f>
        <v>8.4181693295671364E-2</v>
      </c>
      <c r="N3" s="42">
        <f t="shared" ref="N3:N35" si="5">ABS(G3)</f>
        <v>8.9985649654543906E-2</v>
      </c>
      <c r="P3" s="40">
        <f t="shared" ref="P3:P35" si="6">(I3-I$37)/I$38</f>
        <v>0.37702696132507846</v>
      </c>
      <c r="Q3" s="41">
        <f t="shared" ref="Q3:Q35" si="7">(J3-J$37)/J$38</f>
        <v>-0.64983993935344819</v>
      </c>
      <c r="R3" s="41">
        <f t="shared" ref="R3:R35" si="8">(K3-K$37)/K$38</f>
        <v>-0.76300197174198348</v>
      </c>
      <c r="S3" s="41">
        <f t="shared" ref="S3:S35" si="9">(L3-L$37)/L$38</f>
        <v>-0.74481717549196624</v>
      </c>
      <c r="T3" s="41">
        <f t="shared" ref="T3:T35" si="10">(M3-M$37)/M$38</f>
        <v>-0.81536476017529047</v>
      </c>
      <c r="U3" s="42">
        <f t="shared" ref="U3:U35" si="11">(N3-N$37)/N$38</f>
        <v>0.68468337717655547</v>
      </c>
      <c r="V3" s="33">
        <v>-0.29605990076652572</v>
      </c>
      <c r="W3" s="46">
        <f t="shared" ref="W3:W35" si="12">AVERAGE(P3:U3)</f>
        <v>-0.3185522513768424</v>
      </c>
      <c r="Y3" s="3"/>
      <c r="Z3" s="33"/>
      <c r="AA3" s="98"/>
      <c r="AB3" s="95"/>
    </row>
    <row r="4" spans="1:28" x14ac:dyDescent="0.2">
      <c r="A4" s="4" t="s">
        <v>8</v>
      </c>
      <c r="B4" s="55">
        <v>-1.6345159606611357</v>
      </c>
      <c r="C4" s="55">
        <v>-6.4995254485872636E-2</v>
      </c>
      <c r="D4" s="55">
        <v>-0.92767196876453206</v>
      </c>
      <c r="E4" s="55">
        <v>-7.958013811604997E-2</v>
      </c>
      <c r="F4" s="55">
        <v>-0.38982331460541009</v>
      </c>
      <c r="G4" s="55">
        <v>-0.12762433750548169</v>
      </c>
      <c r="I4" s="33">
        <f t="shared" si="0"/>
        <v>1.6345159606611357</v>
      </c>
      <c r="J4" s="32">
        <f t="shared" si="1"/>
        <v>6.4995254485872636E-2</v>
      </c>
      <c r="K4" s="32">
        <f t="shared" si="2"/>
        <v>0.92767196876453206</v>
      </c>
      <c r="L4" s="32">
        <f t="shared" si="3"/>
        <v>7.958013811604997E-2</v>
      </c>
      <c r="M4" s="32">
        <f t="shared" si="4"/>
        <v>0.38982331460541009</v>
      </c>
      <c r="N4" s="34">
        <f t="shared" si="5"/>
        <v>0.12762433750548169</v>
      </c>
      <c r="P4" s="33">
        <f t="shared" si="6"/>
        <v>1.7740143324685922</v>
      </c>
      <c r="Q4" s="32">
        <f t="shared" si="7"/>
        <v>-0.99813889866828664</v>
      </c>
      <c r="R4" s="32">
        <f t="shared" si="8"/>
        <v>0.70802958565783614</v>
      </c>
      <c r="S4" s="32">
        <f t="shared" si="9"/>
        <v>-0.85329759576124697</v>
      </c>
      <c r="T4" s="32">
        <f t="shared" si="10"/>
        <v>0.16069106888305312</v>
      </c>
      <c r="U4" s="34">
        <f t="shared" si="11"/>
        <v>1.1456929562342573</v>
      </c>
      <c r="V4" s="33">
        <v>-0.10462720305652701</v>
      </c>
      <c r="W4" s="47">
        <f t="shared" si="12"/>
        <v>0.3228319081357009</v>
      </c>
      <c r="Y4" s="4"/>
      <c r="Z4" s="33"/>
      <c r="AA4" s="99"/>
      <c r="AB4" s="91"/>
    </row>
    <row r="5" spans="1:28" x14ac:dyDescent="0.2">
      <c r="A5" s="4" t="s">
        <v>9</v>
      </c>
      <c r="B5" s="55">
        <v>-1.1508338530586608</v>
      </c>
      <c r="C5" s="55">
        <v>0.90947975990406771</v>
      </c>
      <c r="D5" s="55">
        <v>-0.37022517853010939</v>
      </c>
      <c r="E5" s="55">
        <v>0.41802921924994846</v>
      </c>
      <c r="F5" s="55">
        <v>-0.33950459577680148</v>
      </c>
      <c r="G5" s="55">
        <v>3.9359532523806098E-2</v>
      </c>
      <c r="I5" s="33">
        <f t="shared" si="0"/>
        <v>1.1508338530586608</v>
      </c>
      <c r="J5" s="32">
        <f t="shared" si="1"/>
        <v>0.90947975990406771</v>
      </c>
      <c r="K5" s="32">
        <f t="shared" si="2"/>
        <v>0.37022517853010939</v>
      </c>
      <c r="L5" s="32">
        <f t="shared" si="3"/>
        <v>0.41802921924994846</v>
      </c>
      <c r="M5" s="32">
        <f t="shared" si="4"/>
        <v>0.33950459577680148</v>
      </c>
      <c r="N5" s="34">
        <f t="shared" si="5"/>
        <v>3.9359532523806098E-2</v>
      </c>
      <c r="P5" s="33">
        <f t="shared" si="6"/>
        <v>1.0138743560113264</v>
      </c>
      <c r="Q5" s="32">
        <f t="shared" si="7"/>
        <v>6.5804103920028917E-2</v>
      </c>
      <c r="R5" s="32">
        <f t="shared" si="8"/>
        <v>-0.28860289002779288</v>
      </c>
      <c r="S5" s="32">
        <f t="shared" si="9"/>
        <v>-6.6211737974895477E-2</v>
      </c>
      <c r="T5" s="32">
        <f t="shared" si="10"/>
        <v>0</v>
      </c>
      <c r="U5" s="34">
        <f t="shared" si="11"/>
        <v>6.4599992755761129E-2</v>
      </c>
      <c r="V5" s="33">
        <v>9.7058416186825439E-2</v>
      </c>
      <c r="W5" s="47">
        <f t="shared" si="12"/>
        <v>0.13157730411407137</v>
      </c>
      <c r="Y5" s="4"/>
      <c r="Z5" s="33"/>
      <c r="AA5" s="99"/>
      <c r="AB5" s="91"/>
    </row>
    <row r="6" spans="1:28" x14ac:dyDescent="0.2">
      <c r="A6" s="4" t="s">
        <v>10</v>
      </c>
      <c r="B6" s="55">
        <v>1.2369226940848821</v>
      </c>
      <c r="C6" s="55">
        <v>2.1716282754372411</v>
      </c>
      <c r="D6" s="55">
        <v>0.89260113098428473</v>
      </c>
      <c r="E6" s="55">
        <v>1.1974801388277698</v>
      </c>
      <c r="F6" s="55">
        <v>0.34808250798420132</v>
      </c>
      <c r="G6" s="55">
        <v>0.79963290392774655</v>
      </c>
      <c r="I6" s="33">
        <f t="shared" si="0"/>
        <v>1.2369226940848821</v>
      </c>
      <c r="J6" s="32">
        <f t="shared" si="1"/>
        <v>2.1716282754372411</v>
      </c>
      <c r="K6" s="32">
        <f t="shared" si="2"/>
        <v>0.89260113098428473</v>
      </c>
      <c r="L6" s="32">
        <f t="shared" si="3"/>
        <v>1.1974801388277698</v>
      </c>
      <c r="M6" s="32">
        <f t="shared" si="4"/>
        <v>0.34808250798420132</v>
      </c>
      <c r="N6" s="34">
        <f t="shared" si="5"/>
        <v>0.79963290392774655</v>
      </c>
      <c r="P6" s="33">
        <f t="shared" si="6"/>
        <v>1.1491689401241796</v>
      </c>
      <c r="Q6" s="32">
        <f t="shared" si="7"/>
        <v>1.6559506047889325</v>
      </c>
      <c r="R6" s="32">
        <f t="shared" si="8"/>
        <v>0.64532811083797326</v>
      </c>
      <c r="S6" s="32">
        <f t="shared" si="9"/>
        <v>1.7464532383426408</v>
      </c>
      <c r="T6" s="32">
        <f t="shared" si="10"/>
        <v>2.7393262656130801E-2</v>
      </c>
      <c r="U6" s="34">
        <f t="shared" si="11"/>
        <v>9.3766490287844597</v>
      </c>
      <c r="V6" s="33">
        <v>1.5012588043659143</v>
      </c>
      <c r="W6" s="47">
        <f t="shared" si="12"/>
        <v>2.433490530922386</v>
      </c>
      <c r="Y6" s="4"/>
      <c r="Z6" s="33"/>
      <c r="AA6" s="99"/>
      <c r="AB6" s="91"/>
    </row>
    <row r="7" spans="1:28" x14ac:dyDescent="0.2">
      <c r="A7" s="4" t="s">
        <v>11</v>
      </c>
      <c r="B7" s="55">
        <v>-0.19296445874223553</v>
      </c>
      <c r="C7" s="55">
        <v>0.28063600777224706</v>
      </c>
      <c r="D7" s="55">
        <v>0.11188866924079272</v>
      </c>
      <c r="E7" s="55">
        <v>0.22203822281312385</v>
      </c>
      <c r="F7" s="55">
        <v>-3.5266115021696325E-3</v>
      </c>
      <c r="G7" s="55">
        <v>1.3381861796032821E-4</v>
      </c>
      <c r="I7" s="33">
        <f t="shared" si="0"/>
        <v>0.19296445874223553</v>
      </c>
      <c r="J7" s="32">
        <f t="shared" si="1"/>
        <v>0.28063600777224706</v>
      </c>
      <c r="K7" s="32">
        <f t="shared" si="2"/>
        <v>0.11188866924079272</v>
      </c>
      <c r="L7" s="32">
        <f t="shared" si="3"/>
        <v>0.22203822281312385</v>
      </c>
      <c r="M7" s="32">
        <f t="shared" si="4"/>
        <v>3.5266115021696325E-3</v>
      </c>
      <c r="N7" s="34">
        <f t="shared" si="5"/>
        <v>1.3381861796032821E-4</v>
      </c>
      <c r="P7" s="33">
        <f t="shared" si="6"/>
        <v>-0.49148382739131641</v>
      </c>
      <c r="Q7" s="32">
        <f t="shared" si="7"/>
        <v>-0.72645899328234209</v>
      </c>
      <c r="R7" s="32">
        <f t="shared" si="8"/>
        <v>-0.75047038899522434</v>
      </c>
      <c r="S7" s="32">
        <f t="shared" si="9"/>
        <v>-0.5220018409707734</v>
      </c>
      <c r="T7" s="32">
        <f t="shared" si="10"/>
        <v>-1.0729339432936646</v>
      </c>
      <c r="U7" s="34">
        <f t="shared" si="11"/>
        <v>-0.41584794229416477</v>
      </c>
      <c r="V7" s="33">
        <v>-0.31918593097999731</v>
      </c>
      <c r="W7" s="47">
        <f t="shared" si="12"/>
        <v>-0.66319948937124762</v>
      </c>
      <c r="Y7" s="4"/>
      <c r="Z7" s="33"/>
      <c r="AA7" s="99"/>
      <c r="AB7" s="91"/>
    </row>
    <row r="8" spans="1:28" x14ac:dyDescent="0.2">
      <c r="A8" s="4" t="s">
        <v>169</v>
      </c>
      <c r="B8" s="55">
        <v>0.26650597811020266</v>
      </c>
      <c r="C8" s="55">
        <v>0.94251374625984641</v>
      </c>
      <c r="D8" s="55">
        <v>-1.0201749281489045</v>
      </c>
      <c r="E8" s="55">
        <v>0.17359930834193069</v>
      </c>
      <c r="F8" s="55">
        <v>-2.7169460592175058E-2</v>
      </c>
      <c r="G8" s="55">
        <v>-2.5930451895262888E-2</v>
      </c>
      <c r="I8" s="33">
        <f t="shared" si="0"/>
        <v>0.26650597811020266</v>
      </c>
      <c r="J8" s="32">
        <f t="shared" si="1"/>
        <v>0.94251374625984641</v>
      </c>
      <c r="K8" s="32">
        <f t="shared" si="2"/>
        <v>1.0201749281489045</v>
      </c>
      <c r="L8" s="32">
        <f t="shared" si="3"/>
        <v>0.17359930834193069</v>
      </c>
      <c r="M8" s="32">
        <f t="shared" si="4"/>
        <v>2.7169460592175058E-2</v>
      </c>
      <c r="N8" s="34">
        <f t="shared" si="5"/>
        <v>2.5930451895262888E-2</v>
      </c>
      <c r="P8" s="33">
        <f t="shared" si="6"/>
        <v>-0.37590822944725871</v>
      </c>
      <c r="Q8" s="32">
        <f t="shared" si="7"/>
        <v>0.10742272262212568</v>
      </c>
      <c r="R8" s="32">
        <f t="shared" si="8"/>
        <v>0.87341120599280142</v>
      </c>
      <c r="S8" s="32">
        <f t="shared" si="9"/>
        <v>-0.63464975958549519</v>
      </c>
      <c r="T8" s="32">
        <f t="shared" si="10"/>
        <v>-0.99743133153889818</v>
      </c>
      <c r="U8" s="34">
        <f t="shared" si="11"/>
        <v>-9.9883286582107475E-2</v>
      </c>
      <c r="V8" s="33">
        <v>-3.0941486005977431E-2</v>
      </c>
      <c r="W8" s="47">
        <f t="shared" si="12"/>
        <v>-0.18783977975647206</v>
      </c>
      <c r="Y8" s="4"/>
      <c r="Z8" s="33"/>
      <c r="AA8" s="99"/>
      <c r="AB8" s="91"/>
    </row>
    <row r="9" spans="1:28" x14ac:dyDescent="0.2">
      <c r="A9" s="4" t="s">
        <v>13</v>
      </c>
      <c r="B9" s="55">
        <v>0.50569887720171158</v>
      </c>
      <c r="C9" s="55">
        <v>1.05639701487572</v>
      </c>
      <c r="D9" s="55">
        <v>-0.70715353751406762</v>
      </c>
      <c r="E9" s="55">
        <v>0.24439031381754364</v>
      </c>
      <c r="F9" s="55">
        <v>0.13242211184543401</v>
      </c>
      <c r="G9" s="55">
        <v>-1.6451122611309068E-2</v>
      </c>
      <c r="I9" s="33">
        <f t="shared" si="0"/>
        <v>0.50569887720171158</v>
      </c>
      <c r="J9" s="32">
        <f t="shared" si="1"/>
        <v>1.05639701487572</v>
      </c>
      <c r="K9" s="32">
        <f t="shared" si="2"/>
        <v>0.70715353751406762</v>
      </c>
      <c r="L9" s="32">
        <f t="shared" si="3"/>
        <v>0.24439031381754364</v>
      </c>
      <c r="M9" s="32">
        <f t="shared" si="4"/>
        <v>0.13242211184543401</v>
      </c>
      <c r="N9" s="34">
        <f t="shared" si="5"/>
        <v>1.6451122611309068E-2</v>
      </c>
      <c r="P9" s="33">
        <f t="shared" si="6"/>
        <v>0</v>
      </c>
      <c r="Q9" s="32">
        <f t="shared" si="7"/>
        <v>0.25090114760014498</v>
      </c>
      <c r="R9" s="32">
        <f t="shared" si="8"/>
        <v>0.31377522107706707</v>
      </c>
      <c r="S9" s="32">
        <f t="shared" si="9"/>
        <v>-0.47002056608419124</v>
      </c>
      <c r="T9" s="32">
        <f t="shared" si="10"/>
        <v>-0.66131067055248494</v>
      </c>
      <c r="U9" s="34">
        <f t="shared" si="11"/>
        <v>-0.21598886444528512</v>
      </c>
      <c r="V9" s="33">
        <v>-6.4663176587533608E-2</v>
      </c>
      <c r="W9" s="47">
        <f t="shared" si="12"/>
        <v>-0.13044062206745818</v>
      </c>
      <c r="Y9" s="4"/>
      <c r="Z9" s="33"/>
      <c r="AA9" s="99"/>
      <c r="AB9" s="91"/>
    </row>
    <row r="10" spans="1:28" x14ac:dyDescent="0.2">
      <c r="A10" s="4" t="s">
        <v>14</v>
      </c>
      <c r="B10" s="55">
        <v>0.89985739006459964</v>
      </c>
      <c r="C10" s="55">
        <v>1.5577468602803088</v>
      </c>
      <c r="D10" s="55">
        <v>-0.29633385369937448</v>
      </c>
      <c r="E10" s="55">
        <v>0.34721381245285809</v>
      </c>
      <c r="F10" s="55">
        <v>0.41069038155696125</v>
      </c>
      <c r="G10" s="55">
        <v>-2.0848404130942355E-2</v>
      </c>
      <c r="I10" s="33">
        <f t="shared" si="0"/>
        <v>0.89985739006459964</v>
      </c>
      <c r="J10" s="32">
        <f t="shared" si="1"/>
        <v>1.5577468602803088</v>
      </c>
      <c r="K10" s="32">
        <f t="shared" si="2"/>
        <v>0.29633385369937448</v>
      </c>
      <c r="L10" s="32">
        <f t="shared" si="3"/>
        <v>0.34721381245285809</v>
      </c>
      <c r="M10" s="32">
        <f t="shared" si="4"/>
        <v>0.41069038155696125</v>
      </c>
      <c r="N10" s="34">
        <f t="shared" si="5"/>
        <v>2.0848404130942355E-2</v>
      </c>
      <c r="P10" s="33">
        <f t="shared" si="6"/>
        <v>0.61944743867654628</v>
      </c>
      <c r="Q10" s="32">
        <f t="shared" si="7"/>
        <v>0.88253814797684049</v>
      </c>
      <c r="R10" s="32">
        <f t="shared" si="8"/>
        <v>-0.42070965840074825</v>
      </c>
      <c r="S10" s="32">
        <f t="shared" si="9"/>
        <v>-0.23089767837290204</v>
      </c>
      <c r="T10" s="32">
        <f t="shared" si="10"/>
        <v>0.22732931745055365</v>
      </c>
      <c r="U10" s="34">
        <f t="shared" si="11"/>
        <v>-0.16212968342407841</v>
      </c>
      <c r="V10" s="33">
        <v>-0.10248525093618137</v>
      </c>
      <c r="W10" s="47">
        <f t="shared" si="12"/>
        <v>0.15259631398436865</v>
      </c>
      <c r="Y10" s="4"/>
      <c r="Z10" s="33"/>
      <c r="AA10" s="99"/>
      <c r="AB10" s="91"/>
    </row>
    <row r="11" spans="1:28" x14ac:dyDescent="0.2">
      <c r="A11" s="4" t="s">
        <v>15</v>
      </c>
      <c r="B11" s="55">
        <v>-0.75071713172153798</v>
      </c>
      <c r="C11" s="55">
        <v>0.78919805633706908</v>
      </c>
      <c r="D11" s="55">
        <v>6.8601455683597587E-2</v>
      </c>
      <c r="E11" s="55">
        <v>0.59606253042721069</v>
      </c>
      <c r="F11" s="55">
        <v>-0.30842216618976082</v>
      </c>
      <c r="G11" s="55">
        <v>-8.6102579510533867E-3</v>
      </c>
      <c r="I11" s="33">
        <f t="shared" si="0"/>
        <v>0.75071713172153798</v>
      </c>
      <c r="J11" s="32">
        <f t="shared" si="1"/>
        <v>0.78919805633706908</v>
      </c>
      <c r="K11" s="32">
        <f t="shared" si="2"/>
        <v>6.8601455683597587E-2</v>
      </c>
      <c r="L11" s="32">
        <f t="shared" si="3"/>
        <v>0.59606253042721069</v>
      </c>
      <c r="M11" s="32">
        <f t="shared" si="4"/>
        <v>0.30842216618976082</v>
      </c>
      <c r="N11" s="34">
        <f t="shared" si="5"/>
        <v>8.6102579510533867E-3</v>
      </c>
      <c r="P11" s="33">
        <f t="shared" si="6"/>
        <v>0.38506317950337238</v>
      </c>
      <c r="Q11" s="32">
        <f t="shared" si="7"/>
        <v>-8.5735534792628215E-2</v>
      </c>
      <c r="R11" s="32">
        <f t="shared" si="8"/>
        <v>-0.82786152940325797</v>
      </c>
      <c r="S11" s="32">
        <f t="shared" si="9"/>
        <v>0.34781657308753616</v>
      </c>
      <c r="T11" s="32">
        <f t="shared" si="10"/>
        <v>-9.9260651902450467E-2</v>
      </c>
      <c r="U11" s="34">
        <f t="shared" si="11"/>
        <v>-0.31202605178795756</v>
      </c>
      <c r="V11" s="33">
        <v>0.31450847502006551</v>
      </c>
      <c r="W11" s="47">
        <f t="shared" si="12"/>
        <v>-9.866733588256428E-2</v>
      </c>
      <c r="Y11" s="4"/>
      <c r="Z11" s="33"/>
      <c r="AA11" s="99"/>
      <c r="AB11" s="91"/>
    </row>
    <row r="12" spans="1:28" x14ac:dyDescent="0.2">
      <c r="A12" s="4" t="s">
        <v>16</v>
      </c>
      <c r="B12" s="55">
        <v>-0.1111204884896395</v>
      </c>
      <c r="C12" s="55">
        <v>1.224037007783519</v>
      </c>
      <c r="D12" s="55">
        <v>0.6549517885541648</v>
      </c>
      <c r="E12" s="55">
        <v>0.88445366070782294</v>
      </c>
      <c r="F12" s="55">
        <v>0.37195091414972353</v>
      </c>
      <c r="G12" s="55">
        <v>-2.3552164400925737E-2</v>
      </c>
      <c r="I12" s="33">
        <f t="shared" si="0"/>
        <v>0.1111204884896395</v>
      </c>
      <c r="J12" s="32">
        <f t="shared" si="1"/>
        <v>1.224037007783519</v>
      </c>
      <c r="K12" s="32">
        <f t="shared" si="2"/>
        <v>0.6549517885541648</v>
      </c>
      <c r="L12" s="32">
        <f t="shared" si="3"/>
        <v>0.88445366070782294</v>
      </c>
      <c r="M12" s="32">
        <f t="shared" si="4"/>
        <v>0.37195091414972353</v>
      </c>
      <c r="N12" s="34">
        <f t="shared" si="5"/>
        <v>2.3552164400925737E-2</v>
      </c>
      <c r="P12" s="33">
        <f t="shared" si="6"/>
        <v>-0.62010730269280223</v>
      </c>
      <c r="Q12" s="32">
        <f t="shared" si="7"/>
        <v>0.46210620377803502</v>
      </c>
      <c r="R12" s="32">
        <f t="shared" si="8"/>
        <v>0.22044620885125585</v>
      </c>
      <c r="S12" s="32">
        <f t="shared" si="9"/>
        <v>1.0184893354257181</v>
      </c>
      <c r="T12" s="32">
        <f t="shared" si="10"/>
        <v>0.10361618304360276</v>
      </c>
      <c r="U12" s="34">
        <f t="shared" si="11"/>
        <v>-0.12901324246645557</v>
      </c>
      <c r="V12" s="33">
        <v>2.0067779848237377E-2</v>
      </c>
      <c r="W12" s="47">
        <f t="shared" si="12"/>
        <v>0.17592289765655897</v>
      </c>
      <c r="Y12" s="4"/>
      <c r="Z12" s="33"/>
      <c r="AA12" s="99"/>
      <c r="AB12" s="91"/>
    </row>
    <row r="13" spans="1:28" x14ac:dyDescent="0.2">
      <c r="A13" s="4" t="s">
        <v>17</v>
      </c>
      <c r="B13" s="55">
        <v>-0.31587280013401764</v>
      </c>
      <c r="C13" s="55">
        <v>1.0075413073314234</v>
      </c>
      <c r="D13" s="55">
        <v>0.12904394577836037</v>
      </c>
      <c r="E13" s="55">
        <v>0.69868792324574636</v>
      </c>
      <c r="F13" s="55">
        <v>0.15798974669099172</v>
      </c>
      <c r="G13" s="55">
        <v>-1.3255492265175075E-2</v>
      </c>
      <c r="I13" s="33">
        <f t="shared" si="0"/>
        <v>0.31587280013401764</v>
      </c>
      <c r="J13" s="32">
        <f t="shared" si="1"/>
        <v>1.0075413073314234</v>
      </c>
      <c r="K13" s="32">
        <f t="shared" si="2"/>
        <v>0.12904394577836037</v>
      </c>
      <c r="L13" s="32">
        <f t="shared" si="3"/>
        <v>0.69868792324574636</v>
      </c>
      <c r="M13" s="32">
        <f t="shared" si="4"/>
        <v>0.15798974669099172</v>
      </c>
      <c r="N13" s="34">
        <f t="shared" si="5"/>
        <v>1.3255492265175075E-2</v>
      </c>
      <c r="P13" s="33">
        <f t="shared" si="6"/>
        <v>-0.29832484494506806</v>
      </c>
      <c r="Q13" s="32">
        <f t="shared" si="7"/>
        <v>0.18934917376906235</v>
      </c>
      <c r="R13" s="32">
        <f t="shared" si="8"/>
        <v>-0.71979928993029363</v>
      </c>
      <c r="S13" s="32">
        <f t="shared" si="9"/>
        <v>0.58647875254040904</v>
      </c>
      <c r="T13" s="32">
        <f t="shared" si="10"/>
        <v>-0.57966132279905236</v>
      </c>
      <c r="U13" s="34">
        <f t="shared" si="11"/>
        <v>-0.25512987293446771</v>
      </c>
      <c r="V13" s="33">
        <v>5.3975011079451978E-3</v>
      </c>
      <c r="W13" s="47">
        <f t="shared" si="12"/>
        <v>-0.17951456738323504</v>
      </c>
      <c r="Y13" s="4"/>
      <c r="Z13" s="33"/>
      <c r="AA13" s="99"/>
      <c r="AB13" s="91"/>
    </row>
    <row r="14" spans="1:28" x14ac:dyDescent="0.2">
      <c r="A14" s="4" t="s">
        <v>18</v>
      </c>
      <c r="B14" s="55">
        <v>1.2632882026436034</v>
      </c>
      <c r="C14" s="55">
        <v>2.2457641767390766</v>
      </c>
      <c r="D14" s="55">
        <v>1.1888571514437578</v>
      </c>
      <c r="E14" s="55">
        <v>1.4304509658569877</v>
      </c>
      <c r="F14" s="55">
        <v>1.1697116473257054</v>
      </c>
      <c r="G14" s="55">
        <v>7.5601355067023267E-3</v>
      </c>
      <c r="I14" s="33">
        <f t="shared" si="0"/>
        <v>1.2632882026436034</v>
      </c>
      <c r="J14" s="32">
        <f t="shared" si="1"/>
        <v>2.2457641767390766</v>
      </c>
      <c r="K14" s="32">
        <f t="shared" si="2"/>
        <v>1.1888571514437578</v>
      </c>
      <c r="L14" s="32">
        <f t="shared" si="3"/>
        <v>1.4304509658569877</v>
      </c>
      <c r="M14" s="32">
        <f t="shared" si="4"/>
        <v>1.1697116473257054</v>
      </c>
      <c r="N14" s="34">
        <f t="shared" si="5"/>
        <v>7.5601355067023267E-3</v>
      </c>
      <c r="P14" s="33">
        <f t="shared" si="6"/>
        <v>1.1906041653270556</v>
      </c>
      <c r="Q14" s="32">
        <f t="shared" si="7"/>
        <v>1.7493524054431739</v>
      </c>
      <c r="R14" s="32">
        <f t="shared" si="8"/>
        <v>1.1749900916400016</v>
      </c>
      <c r="S14" s="32">
        <f t="shared" si="9"/>
        <v>2.2882423979324784</v>
      </c>
      <c r="T14" s="32">
        <f t="shared" si="10"/>
        <v>2.6512371859474522</v>
      </c>
      <c r="U14" s="34">
        <f t="shared" si="11"/>
        <v>-0.32488825644149366</v>
      </c>
      <c r="V14" s="33">
        <v>0.78623840478725937</v>
      </c>
      <c r="W14" s="47">
        <f t="shared" si="12"/>
        <v>1.4549229983081116</v>
      </c>
      <c r="Y14" s="4"/>
      <c r="Z14" s="33"/>
      <c r="AA14" s="99"/>
      <c r="AB14" s="91"/>
    </row>
    <row r="15" spans="1:28" x14ac:dyDescent="0.2">
      <c r="A15" s="4" t="s">
        <v>172</v>
      </c>
      <c r="B15" s="55">
        <v>-6.1264280181403596E-3</v>
      </c>
      <c r="C15" s="55">
        <v>1.2227139543617391</v>
      </c>
      <c r="D15" s="55">
        <v>0.48802902181300345</v>
      </c>
      <c r="E15" s="55">
        <v>0.47019740924010722</v>
      </c>
      <c r="F15" s="55">
        <v>0.10306146882627855</v>
      </c>
      <c r="G15" s="55">
        <v>7.4301189074087837E-2</v>
      </c>
      <c r="I15" s="33">
        <f t="shared" si="0"/>
        <v>6.1264280181403596E-3</v>
      </c>
      <c r="J15" s="32">
        <f t="shared" si="1"/>
        <v>1.2227139543617391</v>
      </c>
      <c r="K15" s="32">
        <f t="shared" si="2"/>
        <v>0.48802902181300345</v>
      </c>
      <c r="L15" s="32">
        <f t="shared" si="3"/>
        <v>0.47019740924010722</v>
      </c>
      <c r="M15" s="32">
        <f t="shared" si="4"/>
        <v>0.10306146882627855</v>
      </c>
      <c r="N15" s="34">
        <f t="shared" si="5"/>
        <v>7.4301189074087837E-2</v>
      </c>
      <c r="P15" s="33">
        <f t="shared" si="6"/>
        <v>-0.78511275028019145</v>
      </c>
      <c r="Q15" s="32">
        <f t="shared" si="7"/>
        <v>0.46043932484642441</v>
      </c>
      <c r="R15" s="32">
        <f t="shared" si="8"/>
        <v>-7.7987028508634398E-2</v>
      </c>
      <c r="S15" s="32">
        <f t="shared" si="9"/>
        <v>5.5108858996442793E-2</v>
      </c>
      <c r="T15" s="32">
        <f t="shared" si="10"/>
        <v>-0.75507285726299878</v>
      </c>
      <c r="U15" s="34">
        <f t="shared" si="11"/>
        <v>0.49257554922625113</v>
      </c>
      <c r="V15" s="33">
        <v>-0.26811717697701115</v>
      </c>
      <c r="W15" s="47">
        <f t="shared" si="12"/>
        <v>-0.10167481716378439</v>
      </c>
      <c r="Y15" s="4"/>
      <c r="Z15" s="33"/>
      <c r="AA15" s="99"/>
      <c r="AB15" s="91"/>
    </row>
    <row r="16" spans="1:28" x14ac:dyDescent="0.2">
      <c r="A16" s="4" t="s">
        <v>20</v>
      </c>
      <c r="B16" s="55">
        <v>-0.31524426163911662</v>
      </c>
      <c r="C16" s="55">
        <v>0.49745110979671364</v>
      </c>
      <c r="D16" s="55">
        <v>-0.76307863083551075</v>
      </c>
      <c r="E16" s="55">
        <v>0.87171733161680931</v>
      </c>
      <c r="F16" s="55">
        <v>-0.58840117549240056</v>
      </c>
      <c r="G16" s="55">
        <v>0.70314928077307992</v>
      </c>
      <c r="I16" s="33">
        <f t="shared" si="0"/>
        <v>0.31524426163911662</v>
      </c>
      <c r="J16" s="32">
        <f t="shared" si="1"/>
        <v>0.49745110979671364</v>
      </c>
      <c r="K16" s="32">
        <f t="shared" si="2"/>
        <v>0.76307863083551075</v>
      </c>
      <c r="L16" s="32">
        <f t="shared" si="3"/>
        <v>0.87171733161680931</v>
      </c>
      <c r="M16" s="32">
        <f t="shared" si="4"/>
        <v>0.58840117549240056</v>
      </c>
      <c r="N16" s="34">
        <f t="shared" si="5"/>
        <v>0.70314928077307992</v>
      </c>
      <c r="P16" s="33">
        <f t="shared" si="6"/>
        <v>-0.29931263678025666</v>
      </c>
      <c r="Q16" s="32">
        <f t="shared" si="7"/>
        <v>-0.45329955794117027</v>
      </c>
      <c r="R16" s="32">
        <f t="shared" si="8"/>
        <v>0.41376102274696414</v>
      </c>
      <c r="S16" s="32">
        <f t="shared" si="9"/>
        <v>0.98887015467904682</v>
      </c>
      <c r="T16" s="32">
        <f t="shared" si="10"/>
        <v>0.79484252315852522</v>
      </c>
      <c r="U16" s="34">
        <f t="shared" si="11"/>
        <v>8.1948895935817632</v>
      </c>
      <c r="V16" s="33">
        <v>0.59399706630669868</v>
      </c>
      <c r="W16" s="47">
        <f t="shared" si="12"/>
        <v>1.606625183240812</v>
      </c>
      <c r="Y16" s="4"/>
      <c r="Z16" s="33"/>
      <c r="AA16" s="99"/>
      <c r="AB16" s="91"/>
    </row>
    <row r="17" spans="1:28" x14ac:dyDescent="0.2">
      <c r="A17" s="4" t="s">
        <v>21</v>
      </c>
      <c r="B17" s="55">
        <v>-1.2547129370918455</v>
      </c>
      <c r="C17" s="55">
        <v>2.667247771366571E-2</v>
      </c>
      <c r="D17" s="55">
        <v>-1.4887803320065616</v>
      </c>
      <c r="E17" s="55">
        <v>1.3454065127272062E-2</v>
      </c>
      <c r="F17" s="55">
        <v>-1.2847043068466366</v>
      </c>
      <c r="G17" s="55">
        <v>-7.3020580930011902E-2</v>
      </c>
      <c r="I17" s="33">
        <f t="shared" si="0"/>
        <v>1.2547129370918455</v>
      </c>
      <c r="J17" s="32">
        <f t="shared" si="1"/>
        <v>2.667247771366571E-2</v>
      </c>
      <c r="K17" s="32">
        <f t="shared" si="2"/>
        <v>1.4887803320065616</v>
      </c>
      <c r="L17" s="32">
        <f t="shared" si="3"/>
        <v>1.3454065127272062E-2</v>
      </c>
      <c r="M17" s="32">
        <f t="shared" si="4"/>
        <v>1.2847043068466366</v>
      </c>
      <c r="N17" s="34">
        <f t="shared" si="5"/>
        <v>7.3020580930011902E-2</v>
      </c>
      <c r="P17" s="33">
        <f t="shared" si="6"/>
        <v>1.1771275407999697</v>
      </c>
      <c r="Q17" s="32">
        <f t="shared" si="7"/>
        <v>-1.0464207202114213</v>
      </c>
      <c r="R17" s="32">
        <f t="shared" si="8"/>
        <v>1.7112084127359275</v>
      </c>
      <c r="S17" s="32">
        <f t="shared" si="9"/>
        <v>-1.0070781783707301</v>
      </c>
      <c r="T17" s="32">
        <f t="shared" si="10"/>
        <v>3.01846222271881</v>
      </c>
      <c r="U17" s="34">
        <f t="shared" si="11"/>
        <v>0.4768902887895326</v>
      </c>
      <c r="V17" s="33">
        <v>0.29892207869289383</v>
      </c>
      <c r="W17" s="47">
        <f t="shared" si="12"/>
        <v>0.72169826107701474</v>
      </c>
      <c r="Y17" s="4"/>
      <c r="Z17" s="33"/>
      <c r="AA17" s="99"/>
      <c r="AB17" s="91"/>
    </row>
    <row r="18" spans="1:28" x14ac:dyDescent="0.2">
      <c r="A18" s="4" t="s">
        <v>22</v>
      </c>
      <c r="B18" s="55">
        <v>-0.67761298389527902</v>
      </c>
      <c r="C18" s="55">
        <v>0.32654965884126058</v>
      </c>
      <c r="D18" s="55">
        <v>-0.85566420248309194</v>
      </c>
      <c r="E18" s="55">
        <v>0.30875055260529416</v>
      </c>
      <c r="F18" s="55">
        <v>-0.46329667618474096</v>
      </c>
      <c r="G18" s="55">
        <v>9.4052533629506579E-3</v>
      </c>
      <c r="I18" s="33">
        <f t="shared" si="0"/>
        <v>0.67761298389527902</v>
      </c>
      <c r="J18" s="32">
        <f t="shared" si="1"/>
        <v>0.32654965884126058</v>
      </c>
      <c r="K18" s="32">
        <f t="shared" si="2"/>
        <v>0.85566420248309194</v>
      </c>
      <c r="L18" s="32">
        <f t="shared" si="3"/>
        <v>0.30875055260529416</v>
      </c>
      <c r="M18" s="32">
        <f t="shared" si="4"/>
        <v>0.46329667618474096</v>
      </c>
      <c r="N18" s="34">
        <f t="shared" si="5"/>
        <v>9.4052533629506579E-3</v>
      </c>
      <c r="P18" s="33">
        <f t="shared" si="6"/>
        <v>0.27017494126973496</v>
      </c>
      <c r="Q18" s="32">
        <f t="shared" si="7"/>
        <v>-0.66861363618610059</v>
      </c>
      <c r="R18" s="32">
        <f t="shared" si="8"/>
        <v>0.57929034159925175</v>
      </c>
      <c r="S18" s="32">
        <f t="shared" si="9"/>
        <v>-0.32034654840367077</v>
      </c>
      <c r="T18" s="32">
        <f t="shared" si="10"/>
        <v>0.39532567964943766</v>
      </c>
      <c r="U18" s="34">
        <f t="shared" si="11"/>
        <v>-0.3022887171167003</v>
      </c>
      <c r="V18" s="33">
        <v>0.18657126204567664</v>
      </c>
      <c r="W18" s="47">
        <f t="shared" si="12"/>
        <v>-7.7429898646745503E-3</v>
      </c>
      <c r="Y18" s="4"/>
      <c r="Z18" s="33"/>
      <c r="AA18" s="99"/>
      <c r="AB18" s="91"/>
    </row>
    <row r="19" spans="1:28" x14ac:dyDescent="0.2">
      <c r="A19" s="4" t="s">
        <v>23</v>
      </c>
      <c r="B19" s="55">
        <v>0.26355075894023744</v>
      </c>
      <c r="C19" s="55">
        <v>1.3808941130326355</v>
      </c>
      <c r="D19" s="55">
        <v>0.97782723285766227</v>
      </c>
      <c r="E19" s="55">
        <v>0.26868517604130104</v>
      </c>
      <c r="F19" s="55">
        <v>0.26661309473650524</v>
      </c>
      <c r="G19" s="55">
        <v>0.34448438677932508</v>
      </c>
      <c r="I19" s="33">
        <f t="shared" si="0"/>
        <v>0.26355075894023744</v>
      </c>
      <c r="J19" s="32">
        <f t="shared" si="1"/>
        <v>1.3808941130326355</v>
      </c>
      <c r="K19" s="32">
        <f t="shared" si="2"/>
        <v>0.97782723285766227</v>
      </c>
      <c r="L19" s="32">
        <f t="shared" si="3"/>
        <v>0.26868517604130104</v>
      </c>
      <c r="M19" s="32">
        <f t="shared" si="4"/>
        <v>0.26661309473650524</v>
      </c>
      <c r="N19" s="34">
        <f t="shared" si="5"/>
        <v>0.34448438677932508</v>
      </c>
      <c r="P19" s="33">
        <f t="shared" si="6"/>
        <v>-0.38055256132345383</v>
      </c>
      <c r="Q19" s="32">
        <f t="shared" si="7"/>
        <v>0.659726193801905</v>
      </c>
      <c r="R19" s="32">
        <f t="shared" si="8"/>
        <v>0.79769978539256259</v>
      </c>
      <c r="S19" s="32">
        <f t="shared" si="9"/>
        <v>-0.41352124745959096</v>
      </c>
      <c r="T19" s="32">
        <f t="shared" si="10"/>
        <v>-0.23277645948322456</v>
      </c>
      <c r="U19" s="34">
        <f t="shared" si="11"/>
        <v>3.8018578158090861</v>
      </c>
      <c r="V19" s="33">
        <v>0.46023632256254515</v>
      </c>
      <c r="W19" s="47">
        <f t="shared" si="12"/>
        <v>0.70540558778954743</v>
      </c>
      <c r="Y19" s="4"/>
      <c r="Z19" s="33"/>
      <c r="AA19" s="99"/>
      <c r="AB19" s="91"/>
    </row>
    <row r="20" spans="1:28" x14ac:dyDescent="0.2">
      <c r="A20" s="4" t="s">
        <v>24</v>
      </c>
      <c r="B20" s="55">
        <v>-1.1476457631866297</v>
      </c>
      <c r="C20" s="55">
        <v>0.1531274839658526</v>
      </c>
      <c r="D20" s="55">
        <v>-0.70398910543799786</v>
      </c>
      <c r="E20" s="55">
        <v>4.6792202415671703E-2</v>
      </c>
      <c r="F20" s="55">
        <v>0.15015718947668197</v>
      </c>
      <c r="G20" s="55">
        <v>-3.5271311978036339E-2</v>
      </c>
      <c r="I20" s="33">
        <f t="shared" si="0"/>
        <v>1.1476457631866297</v>
      </c>
      <c r="J20" s="32">
        <f t="shared" si="1"/>
        <v>0.1531274839658526</v>
      </c>
      <c r="K20" s="32">
        <f t="shared" si="2"/>
        <v>0.70398910543799786</v>
      </c>
      <c r="L20" s="32">
        <f t="shared" si="3"/>
        <v>4.6792202415671703E-2</v>
      </c>
      <c r="M20" s="32">
        <f t="shared" si="4"/>
        <v>0.15015718947668197</v>
      </c>
      <c r="N20" s="34">
        <f t="shared" si="5"/>
        <v>3.5271311978036339E-2</v>
      </c>
      <c r="P20" s="33">
        <f t="shared" si="6"/>
        <v>1.0088640516767671</v>
      </c>
      <c r="Q20" s="32">
        <f t="shared" si="7"/>
        <v>-0.88710350576750396</v>
      </c>
      <c r="R20" s="32">
        <f t="shared" si="8"/>
        <v>0.30811768419756302</v>
      </c>
      <c r="S20" s="32">
        <f t="shared" si="9"/>
        <v>-0.92954812186495384</v>
      </c>
      <c r="T20" s="32">
        <f t="shared" si="10"/>
        <v>-0.60467432035056223</v>
      </c>
      <c r="U20" s="34">
        <f t="shared" si="11"/>
        <v>1.4526280293614134E-2</v>
      </c>
      <c r="V20" s="33">
        <v>0.23024143900841368</v>
      </c>
      <c r="W20" s="47">
        <f t="shared" si="12"/>
        <v>-0.18163632196917931</v>
      </c>
      <c r="Y20" s="4"/>
      <c r="Z20" s="33"/>
      <c r="AA20" s="99"/>
      <c r="AB20" s="91"/>
    </row>
    <row r="21" spans="1:28" x14ac:dyDescent="0.2">
      <c r="A21" s="4" t="s">
        <v>25</v>
      </c>
      <c r="B21" s="55">
        <v>-0.26498991234808617</v>
      </c>
      <c r="C21" s="55">
        <v>1.1202806231539812</v>
      </c>
      <c r="D21" s="55">
        <v>0.44336488504429689</v>
      </c>
      <c r="E21" s="55">
        <v>0.69797872539974204</v>
      </c>
      <c r="F21" s="55">
        <v>0.9104613580866765</v>
      </c>
      <c r="G21" s="55">
        <v>3.2217582630184878E-2</v>
      </c>
      <c r="I21" s="33">
        <f t="shared" si="0"/>
        <v>0.26498991234808617</v>
      </c>
      <c r="J21" s="32">
        <f t="shared" si="1"/>
        <v>1.1202806231539812</v>
      </c>
      <c r="K21" s="32">
        <f t="shared" si="2"/>
        <v>0.44336488504429689</v>
      </c>
      <c r="L21" s="32">
        <f t="shared" si="3"/>
        <v>0.69797872539974204</v>
      </c>
      <c r="M21" s="32">
        <f t="shared" si="4"/>
        <v>0.9104613580866765</v>
      </c>
      <c r="N21" s="34">
        <f t="shared" si="5"/>
        <v>3.2217582630184878E-2</v>
      </c>
      <c r="P21" s="33">
        <f t="shared" si="6"/>
        <v>-0.378290831934738</v>
      </c>
      <c r="Q21" s="32">
        <f t="shared" si="7"/>
        <v>0.33138636381389958</v>
      </c>
      <c r="R21" s="32">
        <f t="shared" si="8"/>
        <v>-0.15783990412289389</v>
      </c>
      <c r="S21" s="32">
        <f t="shared" si="9"/>
        <v>0.58482946576116168</v>
      </c>
      <c r="T21" s="32">
        <f t="shared" si="10"/>
        <v>1.8233304535054689</v>
      </c>
      <c r="U21" s="34">
        <f t="shared" si="11"/>
        <v>-2.287668356061268E-2</v>
      </c>
      <c r="V21" s="33">
        <v>0.7352403664013446</v>
      </c>
      <c r="W21" s="47">
        <f t="shared" si="12"/>
        <v>0.36342314391038094</v>
      </c>
      <c r="Y21" s="4"/>
      <c r="Z21" s="33"/>
      <c r="AA21" s="99"/>
      <c r="AB21" s="91"/>
    </row>
    <row r="22" spans="1:28" x14ac:dyDescent="0.2">
      <c r="A22" s="4" t="s">
        <v>26</v>
      </c>
      <c r="B22" s="55">
        <v>1.9688846564400685E-2</v>
      </c>
      <c r="C22" s="55">
        <v>1.1736341687372132</v>
      </c>
      <c r="D22" s="55">
        <v>-0.37775719912239075</v>
      </c>
      <c r="E22" s="55">
        <v>0.35316398136704374</v>
      </c>
      <c r="F22" s="55">
        <v>-0.15962996726710896</v>
      </c>
      <c r="G22" s="55">
        <v>0.11966018172956917</v>
      </c>
      <c r="I22" s="33">
        <f t="shared" si="0"/>
        <v>1.9688846564400685E-2</v>
      </c>
      <c r="J22" s="32">
        <f t="shared" si="1"/>
        <v>1.1736341687372132</v>
      </c>
      <c r="K22" s="32">
        <f t="shared" si="2"/>
        <v>0.37775719912239075</v>
      </c>
      <c r="L22" s="32">
        <f t="shared" si="3"/>
        <v>0.35316398136704374</v>
      </c>
      <c r="M22" s="32">
        <f t="shared" si="4"/>
        <v>0.15962996726710896</v>
      </c>
      <c r="N22" s="34">
        <f t="shared" si="5"/>
        <v>0.11966018172956917</v>
      </c>
      <c r="P22" s="33">
        <f t="shared" si="6"/>
        <v>-0.76379846895281422</v>
      </c>
      <c r="Q22" s="32">
        <f t="shared" si="7"/>
        <v>0.39860504115179318</v>
      </c>
      <c r="R22" s="32">
        <f t="shared" si="8"/>
        <v>-0.27513675036871665</v>
      </c>
      <c r="S22" s="32">
        <f t="shared" si="9"/>
        <v>-0.21706016465265449</v>
      </c>
      <c r="T22" s="32">
        <f t="shared" si="10"/>
        <v>-0.57442333574938198</v>
      </c>
      <c r="U22" s="34">
        <f t="shared" si="11"/>
        <v>1.0481456635033306</v>
      </c>
      <c r="V22" s="33">
        <v>0.18267083154847921</v>
      </c>
      <c r="W22" s="47">
        <f t="shared" si="12"/>
        <v>-6.3944669178073912E-2</v>
      </c>
      <c r="Y22" s="4"/>
      <c r="Z22" s="33"/>
      <c r="AA22" s="99"/>
      <c r="AB22" s="91"/>
    </row>
    <row r="23" spans="1:28" x14ac:dyDescent="0.2">
      <c r="A23" s="4" t="s">
        <v>171</v>
      </c>
      <c r="B23" s="55">
        <v>0.27130915408691997</v>
      </c>
      <c r="C23" s="55">
        <v>1.2312794226962813</v>
      </c>
      <c r="D23" s="55">
        <v>-8.777350930454933E-2</v>
      </c>
      <c r="E23" s="55">
        <v>0.53288963863069883</v>
      </c>
      <c r="F23" s="55">
        <v>6.0565404617627022E-2</v>
      </c>
      <c r="G23" s="55">
        <v>0.17837932795181857</v>
      </c>
      <c r="I23" s="33">
        <f t="shared" si="0"/>
        <v>0.27130915408691997</v>
      </c>
      <c r="J23" s="32">
        <f t="shared" si="1"/>
        <v>1.2312794226962813</v>
      </c>
      <c r="K23" s="32">
        <f t="shared" si="2"/>
        <v>8.777350930454933E-2</v>
      </c>
      <c r="L23" s="32">
        <f t="shared" si="3"/>
        <v>0.53288963863069883</v>
      </c>
      <c r="M23" s="32">
        <f t="shared" si="4"/>
        <v>6.0565404617627022E-2</v>
      </c>
      <c r="N23" s="34">
        <f t="shared" si="5"/>
        <v>0.17837932795181857</v>
      </c>
      <c r="P23" s="33">
        <f t="shared" si="6"/>
        <v>-0.36835970528960527</v>
      </c>
      <c r="Q23" s="32">
        <f t="shared" si="7"/>
        <v>0.47123072485430856</v>
      </c>
      <c r="R23" s="32">
        <f t="shared" si="8"/>
        <v>-0.79358473097341775</v>
      </c>
      <c r="S23" s="32">
        <f t="shared" si="9"/>
        <v>0.20090380983843012</v>
      </c>
      <c r="T23" s="32">
        <f t="shared" si="10"/>
        <v>-0.89078255218330338</v>
      </c>
      <c r="U23" s="34">
        <f t="shared" si="11"/>
        <v>1.7673548184492667</v>
      </c>
      <c r="V23" s="33">
        <v>4.8587902454088894E-2</v>
      </c>
      <c r="W23" s="47">
        <f t="shared" si="12"/>
        <v>6.4460394115946507E-2</v>
      </c>
      <c r="Y23" s="4"/>
      <c r="Z23" s="33"/>
      <c r="AA23" s="99"/>
      <c r="AB23" s="91"/>
    </row>
    <row r="24" spans="1:28" x14ac:dyDescent="0.2">
      <c r="A24" s="4" t="s">
        <v>28</v>
      </c>
      <c r="B24" s="55">
        <v>-1.0095392606376803E-2</v>
      </c>
      <c r="C24" s="55">
        <v>0.73218178220075691</v>
      </c>
      <c r="D24" s="55">
        <v>-0.53164953366934364</v>
      </c>
      <c r="E24" s="55">
        <v>0.58257310791503947</v>
      </c>
      <c r="F24" s="55">
        <v>-0.3219172141793411</v>
      </c>
      <c r="G24" s="55">
        <v>0.2615125366127648</v>
      </c>
      <c r="I24" s="33">
        <f t="shared" si="0"/>
        <v>1.0095392606376803E-2</v>
      </c>
      <c r="J24" s="32">
        <f t="shared" si="1"/>
        <v>0.73218178220075691</v>
      </c>
      <c r="K24" s="32">
        <f t="shared" si="2"/>
        <v>0.53164953366934364</v>
      </c>
      <c r="L24" s="32">
        <f t="shared" si="3"/>
        <v>0.58257310791503947</v>
      </c>
      <c r="M24" s="32">
        <f t="shared" si="4"/>
        <v>0.3219172141793411</v>
      </c>
      <c r="N24" s="34">
        <f t="shared" si="5"/>
        <v>0.2615125366127648</v>
      </c>
      <c r="P24" s="33">
        <f t="shared" si="6"/>
        <v>-0.77887524717383017</v>
      </c>
      <c r="Q24" s="32">
        <f t="shared" si="7"/>
        <v>-0.15756878396627191</v>
      </c>
      <c r="R24" s="32">
        <f t="shared" si="8"/>
        <v>0</v>
      </c>
      <c r="S24" s="32">
        <f t="shared" si="9"/>
        <v>0.3164460234808899</v>
      </c>
      <c r="T24" s="32">
        <f t="shared" si="10"/>
        <v>-5.6164688083100635E-2</v>
      </c>
      <c r="U24" s="34">
        <f t="shared" si="11"/>
        <v>2.785594499978016</v>
      </c>
      <c r="V24" s="33">
        <v>0.79860413504365813</v>
      </c>
      <c r="W24" s="47">
        <f t="shared" si="12"/>
        <v>0.3515719673726172</v>
      </c>
      <c r="Y24" s="4"/>
      <c r="Z24" s="33"/>
      <c r="AA24" s="99"/>
      <c r="AB24" s="91"/>
    </row>
    <row r="25" spans="1:28" x14ac:dyDescent="0.2">
      <c r="A25" s="4" t="s">
        <v>29</v>
      </c>
      <c r="B25" s="55">
        <v>-1.0698858213603673</v>
      </c>
      <c r="C25" s="55">
        <v>-4.2713760666368769E-2</v>
      </c>
      <c r="D25" s="55">
        <v>-0.80921243348700289</v>
      </c>
      <c r="E25" s="55">
        <v>8.8612950800113222E-2</v>
      </c>
      <c r="F25" s="55">
        <v>-0.96894055936021428</v>
      </c>
      <c r="G25" s="55">
        <v>8.6465221024956435E-2</v>
      </c>
      <c r="I25" s="33">
        <f t="shared" si="0"/>
        <v>1.0698858213603673</v>
      </c>
      <c r="J25" s="32">
        <f t="shared" si="1"/>
        <v>4.2713760666368769E-2</v>
      </c>
      <c r="K25" s="32">
        <f t="shared" si="2"/>
        <v>0.80921243348700289</v>
      </c>
      <c r="L25" s="32">
        <f t="shared" si="3"/>
        <v>8.8612950800113222E-2</v>
      </c>
      <c r="M25" s="32">
        <f t="shared" si="4"/>
        <v>0.96894055936021428</v>
      </c>
      <c r="N25" s="34">
        <f t="shared" si="5"/>
        <v>8.6465221024956435E-2</v>
      </c>
      <c r="P25" s="33">
        <f t="shared" si="6"/>
        <v>0.88665891028312871</v>
      </c>
      <c r="Q25" s="32">
        <f t="shared" si="7"/>
        <v>-1.0262107452023286</v>
      </c>
      <c r="R25" s="32">
        <f t="shared" si="8"/>
        <v>0.49624144375721618</v>
      </c>
      <c r="S25" s="32">
        <f t="shared" si="9"/>
        <v>-0.83229118884224973</v>
      </c>
      <c r="T25" s="32">
        <f t="shared" si="10"/>
        <v>2.0100817376961406</v>
      </c>
      <c r="U25" s="34">
        <f t="shared" si="11"/>
        <v>0.6415641449903472</v>
      </c>
      <c r="V25" s="33">
        <v>0.44472205542055909</v>
      </c>
      <c r="W25" s="47">
        <f t="shared" si="12"/>
        <v>0.36267405044704243</v>
      </c>
      <c r="Y25" s="4"/>
      <c r="Z25" s="33"/>
      <c r="AA25" s="99"/>
      <c r="AB25" s="91"/>
    </row>
    <row r="26" spans="1:28" x14ac:dyDescent="0.2">
      <c r="A26" s="4" t="s">
        <v>173</v>
      </c>
      <c r="B26" s="55">
        <v>-1.0408130118039811</v>
      </c>
      <c r="C26" s="55">
        <v>0.40653307177672793</v>
      </c>
      <c r="D26" s="55">
        <v>-0.34108141005891712</v>
      </c>
      <c r="E26" s="55">
        <v>0.2866478323991215</v>
      </c>
      <c r="F26" s="55">
        <v>-0.59034016718776028</v>
      </c>
      <c r="G26" s="55">
        <v>-1.8345705822642156E-2</v>
      </c>
      <c r="I26" s="33">
        <f t="shared" si="0"/>
        <v>1.0408130118039811</v>
      </c>
      <c r="J26" s="32">
        <f t="shared" si="1"/>
        <v>0.40653307177672793</v>
      </c>
      <c r="K26" s="32">
        <f t="shared" si="2"/>
        <v>0.34108141005891712</v>
      </c>
      <c r="L26" s="32">
        <f t="shared" si="3"/>
        <v>0.2866478323991215</v>
      </c>
      <c r="M26" s="32">
        <f t="shared" si="4"/>
        <v>0.59034016718776028</v>
      </c>
      <c r="N26" s="34">
        <f t="shared" si="5"/>
        <v>1.8345705822642156E-2</v>
      </c>
      <c r="P26" s="33">
        <f t="shared" si="6"/>
        <v>0.84096897380546842</v>
      </c>
      <c r="Q26" s="32">
        <f t="shared" si="7"/>
        <v>-0.56784471506340783</v>
      </c>
      <c r="R26" s="32">
        <f t="shared" si="8"/>
        <v>-0.34070764088668398</v>
      </c>
      <c r="S26" s="32">
        <f t="shared" si="9"/>
        <v>-0.37174789490638022</v>
      </c>
      <c r="T26" s="32">
        <f t="shared" si="10"/>
        <v>0.80103462532917047</v>
      </c>
      <c r="U26" s="34">
        <f t="shared" si="11"/>
        <v>-0.19278345908669492</v>
      </c>
      <c r="V26" s="33">
        <v>0.12979103422143748</v>
      </c>
      <c r="W26" s="47">
        <f t="shared" si="12"/>
        <v>2.8153314865245322E-2</v>
      </c>
      <c r="Y26" s="4"/>
      <c r="Z26" s="33"/>
      <c r="AA26" s="99"/>
      <c r="AB26" s="91"/>
    </row>
    <row r="27" spans="1:28" x14ac:dyDescent="0.2">
      <c r="A27" s="4" t="s">
        <v>31</v>
      </c>
      <c r="B27" s="55">
        <v>-4.8276965898716641E-2</v>
      </c>
      <c r="C27" s="55">
        <v>0.81209383522886813</v>
      </c>
      <c r="D27" s="55">
        <v>0.25648869129225488</v>
      </c>
      <c r="E27" s="55">
        <v>0.42845136211731827</v>
      </c>
      <c r="F27" s="55">
        <v>-0.42676906704443385</v>
      </c>
      <c r="G27" s="55">
        <v>2.0528552795557257E-2</v>
      </c>
      <c r="I27" s="33">
        <f t="shared" si="0"/>
        <v>4.8276965898716641E-2</v>
      </c>
      <c r="J27" s="32">
        <f t="shared" si="1"/>
        <v>0.81209383522886813</v>
      </c>
      <c r="K27" s="32">
        <f t="shared" si="2"/>
        <v>0.25648869129225488</v>
      </c>
      <c r="L27" s="32">
        <f t="shared" si="3"/>
        <v>0.42845136211731827</v>
      </c>
      <c r="M27" s="32">
        <f t="shared" si="4"/>
        <v>0.42676906704443385</v>
      </c>
      <c r="N27" s="34">
        <f t="shared" si="5"/>
        <v>2.0528552795557257E-2</v>
      </c>
      <c r="P27" s="33">
        <f t="shared" si="6"/>
        <v>-0.71887025677341188</v>
      </c>
      <c r="Q27" s="32">
        <f t="shared" si="7"/>
        <v>-5.6889767245151775E-2</v>
      </c>
      <c r="R27" s="32">
        <f t="shared" si="8"/>
        <v>-0.49194692005437435</v>
      </c>
      <c r="S27" s="32">
        <f t="shared" si="9"/>
        <v>-4.1974351271841251E-2</v>
      </c>
      <c r="T27" s="32">
        <f t="shared" si="10"/>
        <v>0.27867603726702578</v>
      </c>
      <c r="U27" s="34">
        <f t="shared" si="11"/>
        <v>-0.16604731546457085</v>
      </c>
      <c r="V27" s="33">
        <v>1.2141672006976247</v>
      </c>
      <c r="W27" s="47">
        <f t="shared" si="12"/>
        <v>-0.19950876225705408</v>
      </c>
      <c r="Y27" s="4"/>
      <c r="Z27" s="33"/>
      <c r="AA27" s="99"/>
      <c r="AB27" s="91"/>
    </row>
    <row r="28" spans="1:28" x14ac:dyDescent="0.2">
      <c r="A28" s="4" t="s">
        <v>32</v>
      </c>
      <c r="B28" s="55">
        <v>-0.54161373988982686</v>
      </c>
      <c r="C28" s="55">
        <v>0.91948192406681983</v>
      </c>
      <c r="D28" s="55">
        <v>0.14086037100406779</v>
      </c>
      <c r="E28" s="55">
        <v>0.97424942281722282</v>
      </c>
      <c r="F28" s="55">
        <v>0.37792327989263469</v>
      </c>
      <c r="G28" s="55">
        <v>9.9029690095810002E-3</v>
      </c>
      <c r="I28" s="33">
        <f t="shared" si="0"/>
        <v>0.54161373988982686</v>
      </c>
      <c r="J28" s="32">
        <f t="shared" si="1"/>
        <v>0.91948192406681983</v>
      </c>
      <c r="K28" s="32">
        <f t="shared" si="2"/>
        <v>0.14086037100406779</v>
      </c>
      <c r="L28" s="32">
        <f t="shared" si="3"/>
        <v>0.97424942281722282</v>
      </c>
      <c r="M28" s="32">
        <f t="shared" si="4"/>
        <v>0.37792327989263469</v>
      </c>
      <c r="N28" s="34">
        <f t="shared" si="5"/>
        <v>9.9029690095810002E-3</v>
      </c>
      <c r="P28" s="33">
        <f t="shared" si="6"/>
        <v>5.6442697484785358E-2</v>
      </c>
      <c r="Q28" s="32">
        <f t="shared" si="7"/>
        <v>7.8405557828801195E-2</v>
      </c>
      <c r="R28" s="32">
        <f t="shared" si="8"/>
        <v>-0.69867326798029095</v>
      </c>
      <c r="S28" s="32">
        <f t="shared" si="9"/>
        <v>1.2273153550109055</v>
      </c>
      <c r="T28" s="32">
        <f t="shared" si="10"/>
        <v>0.12268872418396432</v>
      </c>
      <c r="U28" s="34">
        <f t="shared" si="11"/>
        <v>-0.29619255134035355</v>
      </c>
      <c r="V28" s="33">
        <v>2.2846043791208692E-3</v>
      </c>
      <c r="W28" s="47">
        <f t="shared" si="12"/>
        <v>8.1664419197968643E-2</v>
      </c>
      <c r="Y28" s="4"/>
      <c r="Z28" s="33"/>
      <c r="AA28" s="99"/>
      <c r="AB28" s="91"/>
    </row>
    <row r="29" spans="1:28" x14ac:dyDescent="0.2">
      <c r="A29" s="4" t="s">
        <v>170</v>
      </c>
      <c r="B29" s="55">
        <v>-0.49370334667609861</v>
      </c>
      <c r="C29" s="55">
        <v>0.85724900504388868</v>
      </c>
      <c r="D29" s="55">
        <v>1.9953277194760866E-2</v>
      </c>
      <c r="E29" s="55">
        <v>0.91759875014322134</v>
      </c>
      <c r="F29" s="55">
        <v>0.26409264779995117</v>
      </c>
      <c r="G29" s="55">
        <v>1.3372699923044622E-2</v>
      </c>
      <c r="I29" s="33">
        <f t="shared" si="0"/>
        <v>0.49370334667609861</v>
      </c>
      <c r="J29" s="32">
        <f t="shared" si="1"/>
        <v>0.85724900504388868</v>
      </c>
      <c r="K29" s="32">
        <f t="shared" si="2"/>
        <v>1.9953277194760866E-2</v>
      </c>
      <c r="L29" s="32">
        <f t="shared" si="3"/>
        <v>0.91759875014322134</v>
      </c>
      <c r="M29" s="32">
        <f t="shared" si="4"/>
        <v>0.26409264779995117</v>
      </c>
      <c r="N29" s="34">
        <f t="shared" si="5"/>
        <v>1.3372699923044622E-2</v>
      </c>
      <c r="P29" s="33">
        <f t="shared" si="6"/>
        <v>-1.8851808135987386E-2</v>
      </c>
      <c r="Q29" s="32">
        <f t="shared" si="7"/>
        <v>0</v>
      </c>
      <c r="R29" s="32">
        <f t="shared" si="8"/>
        <v>-0.91483728281020948</v>
      </c>
      <c r="S29" s="32">
        <f t="shared" si="9"/>
        <v>1.0955704463043876</v>
      </c>
      <c r="T29" s="32">
        <f t="shared" si="10"/>
        <v>-0.24082541863255053</v>
      </c>
      <c r="U29" s="34">
        <f t="shared" si="11"/>
        <v>-0.25369427950382606</v>
      </c>
      <c r="V29" s="33">
        <v>-2.9860207237766823E-2</v>
      </c>
      <c r="W29" s="47">
        <f t="shared" si="12"/>
        <v>-5.5439723796364311E-2</v>
      </c>
      <c r="Y29" s="4"/>
      <c r="Z29" s="33"/>
      <c r="AA29" s="99"/>
      <c r="AB29" s="91"/>
    </row>
    <row r="30" spans="1:28" x14ac:dyDescent="0.2">
      <c r="A30" s="4" t="s">
        <v>34</v>
      </c>
      <c r="B30" s="55">
        <v>-0.14767531506525652</v>
      </c>
      <c r="C30" s="55">
        <v>0.86688978056323762</v>
      </c>
      <c r="D30" s="55">
        <v>-0.76057930169413346</v>
      </c>
      <c r="E30" s="55">
        <v>0.75375532219822305</v>
      </c>
      <c r="F30" s="55">
        <v>0.40513067580166112</v>
      </c>
      <c r="G30" s="55">
        <v>2.2351838546220797E-2</v>
      </c>
      <c r="I30" s="33">
        <f t="shared" si="0"/>
        <v>0.14767531506525652</v>
      </c>
      <c r="J30" s="32">
        <f t="shared" si="1"/>
        <v>0.86688978056323762</v>
      </c>
      <c r="K30" s="32">
        <f t="shared" si="2"/>
        <v>0.76057930169413346</v>
      </c>
      <c r="L30" s="32">
        <f t="shared" si="3"/>
        <v>0.75375532219822305</v>
      </c>
      <c r="M30" s="32">
        <f t="shared" si="4"/>
        <v>0.40513067580166112</v>
      </c>
      <c r="N30" s="34">
        <f t="shared" si="5"/>
        <v>2.2351838546220797E-2</v>
      </c>
      <c r="P30" s="33">
        <f t="shared" si="6"/>
        <v>-0.56265885757598144</v>
      </c>
      <c r="Q30" s="32">
        <f t="shared" si="7"/>
        <v>1.2146150210602835E-2</v>
      </c>
      <c r="R30" s="32">
        <f t="shared" si="8"/>
        <v>0.40929259161889792</v>
      </c>
      <c r="S30" s="32">
        <f t="shared" si="9"/>
        <v>0.71454165286019433</v>
      </c>
      <c r="T30" s="32">
        <f t="shared" si="10"/>
        <v>0.2095745915494939</v>
      </c>
      <c r="U30" s="34">
        <f t="shared" si="11"/>
        <v>-0.14371518210901443</v>
      </c>
      <c r="V30" s="33">
        <v>1.0395423974260378</v>
      </c>
      <c r="W30" s="47">
        <f t="shared" si="12"/>
        <v>0.10653015775903218</v>
      </c>
      <c r="Y30" s="4"/>
      <c r="Z30" s="33"/>
      <c r="AA30" s="99"/>
      <c r="AB30" s="91"/>
    </row>
    <row r="31" spans="1:28" x14ac:dyDescent="0.2">
      <c r="A31" s="4" t="s">
        <v>35</v>
      </c>
      <c r="B31" s="55">
        <v>-0.53570093570744148</v>
      </c>
      <c r="C31" s="55">
        <v>0.28708785899657291</v>
      </c>
      <c r="D31" s="55">
        <v>-0.95636153553045533</v>
      </c>
      <c r="E31" s="55">
        <v>0.5840306355525875</v>
      </c>
      <c r="F31" s="55">
        <v>0.56115114601987626</v>
      </c>
      <c r="G31" s="55">
        <v>-5.9782632154309998E-2</v>
      </c>
      <c r="I31" s="33">
        <f t="shared" si="0"/>
        <v>0.53570093570744148</v>
      </c>
      <c r="J31" s="32">
        <f t="shared" si="1"/>
        <v>0.28708785899657291</v>
      </c>
      <c r="K31" s="32">
        <f t="shared" si="2"/>
        <v>0.95636153553045533</v>
      </c>
      <c r="L31" s="32">
        <f t="shared" si="3"/>
        <v>0.5840306355525875</v>
      </c>
      <c r="M31" s="32">
        <f t="shared" si="4"/>
        <v>0.56115114601987626</v>
      </c>
      <c r="N31" s="34">
        <f t="shared" si="5"/>
        <v>5.9782632154309998E-2</v>
      </c>
      <c r="P31" s="33">
        <f t="shared" si="6"/>
        <v>4.7150315646901038E-2</v>
      </c>
      <c r="Q31" s="32">
        <f t="shared" si="7"/>
        <v>-0.71833048184155124</v>
      </c>
      <c r="R31" s="32">
        <f t="shared" si="8"/>
        <v>0.75932229099433302</v>
      </c>
      <c r="S31" s="32">
        <f t="shared" si="9"/>
        <v>0.31983560098248442</v>
      </c>
      <c r="T31" s="32">
        <f t="shared" si="10"/>
        <v>0.70782050699890364</v>
      </c>
      <c r="U31" s="34">
        <f t="shared" si="11"/>
        <v>0.31474804788987548</v>
      </c>
      <c r="V31" s="33">
        <v>0.17823161265239837</v>
      </c>
      <c r="W31" s="47">
        <f t="shared" si="12"/>
        <v>0.2384243801118244</v>
      </c>
      <c r="Y31" s="4"/>
      <c r="Z31" s="33"/>
      <c r="AA31" s="99"/>
      <c r="AB31" s="91"/>
    </row>
    <row r="32" spans="1:28" x14ac:dyDescent="0.2">
      <c r="A32" s="4" t="s">
        <v>36</v>
      </c>
      <c r="B32" s="55">
        <v>-0.67724523224339361</v>
      </c>
      <c r="C32" s="55">
        <v>0.54600872433828351</v>
      </c>
      <c r="D32" s="55">
        <v>-0.50819476371480821</v>
      </c>
      <c r="E32" s="55">
        <v>0.45769530528061253</v>
      </c>
      <c r="F32" s="55">
        <v>0.15268969925751899</v>
      </c>
      <c r="G32" s="55">
        <v>-9.8095169851869307E-2</v>
      </c>
      <c r="I32" s="33">
        <f t="shared" si="0"/>
        <v>0.67724523224339361</v>
      </c>
      <c r="J32" s="32">
        <f t="shared" si="1"/>
        <v>0.54600872433828351</v>
      </c>
      <c r="K32" s="32">
        <f t="shared" si="2"/>
        <v>0.50819476371480821</v>
      </c>
      <c r="L32" s="32">
        <f t="shared" si="3"/>
        <v>0.45769530528061253</v>
      </c>
      <c r="M32" s="32">
        <f t="shared" si="4"/>
        <v>0.15268969925751899</v>
      </c>
      <c r="N32" s="34">
        <f t="shared" si="5"/>
        <v>9.8095169851869307E-2</v>
      </c>
      <c r="P32" s="33">
        <f t="shared" si="6"/>
        <v>0.26959699404445525</v>
      </c>
      <c r="Q32" s="32">
        <f t="shared" si="7"/>
        <v>-0.3921231433563932</v>
      </c>
      <c r="R32" s="32">
        <f t="shared" si="8"/>
        <v>-4.1933662290162904E-2</v>
      </c>
      <c r="S32" s="32">
        <f t="shared" si="9"/>
        <v>2.6034384377910755E-2</v>
      </c>
      <c r="T32" s="32">
        <f t="shared" si="10"/>
        <v>-0.59658683892986841</v>
      </c>
      <c r="U32" s="34">
        <f t="shared" si="11"/>
        <v>0.78401113555471502</v>
      </c>
      <c r="V32" s="33">
        <v>0.10280279770420024</v>
      </c>
      <c r="W32" s="47">
        <f t="shared" si="12"/>
        <v>8.1664782334427422E-3</v>
      </c>
      <c r="Y32" s="4"/>
      <c r="Z32" s="33"/>
      <c r="AA32" s="99"/>
      <c r="AB32" s="91"/>
    </row>
    <row r="33" spans="1:28" x14ac:dyDescent="0.2">
      <c r="A33" s="4" t="s">
        <v>37</v>
      </c>
      <c r="B33" s="55">
        <v>1.3490707302556556E-2</v>
      </c>
      <c r="C33" s="55">
        <v>1.0808689696207168</v>
      </c>
      <c r="D33" s="55">
        <v>0.42637834464764557</v>
      </c>
      <c r="E33" s="55">
        <v>1.8709956853813163</v>
      </c>
      <c r="F33" s="55">
        <v>0.60874373565504025</v>
      </c>
      <c r="G33" s="55">
        <v>0.58866342396254279</v>
      </c>
      <c r="I33" s="33">
        <f t="shared" si="0"/>
        <v>1.3490707302556556E-2</v>
      </c>
      <c r="J33" s="32">
        <f t="shared" si="1"/>
        <v>1.0808689696207168</v>
      </c>
      <c r="K33" s="32">
        <f t="shared" si="2"/>
        <v>0.42637834464764557</v>
      </c>
      <c r="L33" s="32">
        <f t="shared" si="3"/>
        <v>1.8709956853813163</v>
      </c>
      <c r="M33" s="32">
        <f t="shared" si="4"/>
        <v>0.60874373565504025</v>
      </c>
      <c r="N33" s="34">
        <f t="shared" si="5"/>
        <v>0.58866342396254279</v>
      </c>
      <c r="P33" s="33">
        <f t="shared" si="6"/>
        <v>-0.77353927465664896</v>
      </c>
      <c r="Q33" s="32">
        <f t="shared" si="7"/>
        <v>0.28173269612891716</v>
      </c>
      <c r="R33" s="32">
        <f t="shared" si="8"/>
        <v>-0.18820932790543871</v>
      </c>
      <c r="S33" s="32">
        <f t="shared" si="9"/>
        <v>3.3127584560005241</v>
      </c>
      <c r="T33" s="32">
        <f t="shared" si="10"/>
        <v>0.85980577763816579</v>
      </c>
      <c r="U33" s="34">
        <f t="shared" si="11"/>
        <v>6.7926335727207441</v>
      </c>
      <c r="V33" s="33">
        <v>1.2463270905783355</v>
      </c>
      <c r="W33" s="47">
        <f t="shared" si="12"/>
        <v>1.7141969833210442</v>
      </c>
      <c r="Y33" s="4"/>
      <c r="Z33" s="33"/>
      <c r="AA33" s="99"/>
      <c r="AB33" s="91"/>
    </row>
    <row r="34" spans="1:28" x14ac:dyDescent="0.2">
      <c r="A34" s="4" t="s">
        <v>168</v>
      </c>
      <c r="B34" s="55">
        <v>-0.51755546254236884</v>
      </c>
      <c r="C34" s="55">
        <v>0.14334660877171612</v>
      </c>
      <c r="D34" s="55">
        <v>-0.90615027283253358</v>
      </c>
      <c r="E34" s="55">
        <v>0.36376535820244227</v>
      </c>
      <c r="F34" s="55">
        <v>-0.13068281375080482</v>
      </c>
      <c r="G34" s="55">
        <v>3.2924934190666053E-3</v>
      </c>
      <c r="I34" s="33">
        <f t="shared" si="0"/>
        <v>0.51755546254236884</v>
      </c>
      <c r="J34" s="32">
        <f t="shared" si="1"/>
        <v>0.14334660877171612</v>
      </c>
      <c r="K34" s="32">
        <f t="shared" si="2"/>
        <v>0.90615027283253358</v>
      </c>
      <c r="L34" s="32">
        <f t="shared" si="3"/>
        <v>0.36376535820244227</v>
      </c>
      <c r="M34" s="32">
        <f t="shared" si="4"/>
        <v>0.13068281375080482</v>
      </c>
      <c r="N34" s="34">
        <f t="shared" si="5"/>
        <v>3.2924934190666053E-3</v>
      </c>
      <c r="P34" s="33">
        <f t="shared" si="6"/>
        <v>1.8633446141691962E-2</v>
      </c>
      <c r="Q34" s="32">
        <f t="shared" si="7"/>
        <v>-0.89942616373840178</v>
      </c>
      <c r="R34" s="32">
        <f t="shared" si="8"/>
        <v>0.66955197403029232</v>
      </c>
      <c r="S34" s="32">
        <f t="shared" si="9"/>
        <v>-0.19240595743114089</v>
      </c>
      <c r="T34" s="32">
        <f t="shared" si="10"/>
        <v>-0.66686505819268294</v>
      </c>
      <c r="U34" s="34">
        <f t="shared" si="11"/>
        <v>-0.37715957605235673</v>
      </c>
      <c r="V34" s="33">
        <v>-0.27957871405062201</v>
      </c>
      <c r="W34" s="47">
        <f t="shared" si="12"/>
        <v>-0.24127855587376634</v>
      </c>
      <c r="Y34" s="4"/>
      <c r="Z34" s="33"/>
      <c r="AA34" s="99"/>
      <c r="AB34" s="91"/>
    </row>
    <row r="35" spans="1:28" ht="17" thickBot="1" x14ac:dyDescent="0.25">
      <c r="A35" s="5" t="s">
        <v>39</v>
      </c>
      <c r="B35" s="55">
        <v>-0.41063171595499515</v>
      </c>
      <c r="C35" s="55">
        <v>0.27105384763717244</v>
      </c>
      <c r="D35" s="55">
        <v>-0.79092507401683987</v>
      </c>
      <c r="E35" s="55">
        <v>0.44650044847633441</v>
      </c>
      <c r="F35" s="55">
        <v>-0.1100393768939827</v>
      </c>
      <c r="G35" s="55">
        <v>3.4085327663514887E-2</v>
      </c>
      <c r="I35" s="35">
        <f t="shared" si="0"/>
        <v>0.41063171595499515</v>
      </c>
      <c r="J35" s="36">
        <f t="shared" si="1"/>
        <v>0.27105384763717244</v>
      </c>
      <c r="K35" s="36">
        <f t="shared" si="2"/>
        <v>0.79092507401683987</v>
      </c>
      <c r="L35" s="36">
        <f t="shared" si="3"/>
        <v>0.44650044847633441</v>
      </c>
      <c r="M35" s="36">
        <f t="shared" si="4"/>
        <v>0.1100393768939827</v>
      </c>
      <c r="N35" s="37">
        <f t="shared" si="5"/>
        <v>3.4085327663514887E-2</v>
      </c>
      <c r="P35" s="35">
        <f t="shared" si="6"/>
        <v>-0.14940463700453901</v>
      </c>
      <c r="Q35" s="36">
        <f t="shared" si="7"/>
        <v>-0.73853129556850994</v>
      </c>
      <c r="R35" s="36">
        <f t="shared" si="8"/>
        <v>0.4635463477197323</v>
      </c>
      <c r="S35" s="36">
        <f t="shared" si="9"/>
        <v>0</v>
      </c>
      <c r="T35" s="36">
        <f t="shared" si="10"/>
        <v>-0.73278915187323523</v>
      </c>
      <c r="U35" s="37">
        <f t="shared" si="11"/>
        <v>0</v>
      </c>
      <c r="V35" s="35">
        <v>-2.9982562623967701E-2</v>
      </c>
      <c r="W35" s="48">
        <f t="shared" si="12"/>
        <v>-0.19286312278775863</v>
      </c>
      <c r="Y35" s="5"/>
      <c r="Z35" s="35"/>
      <c r="AA35" s="100"/>
      <c r="AB35" s="93"/>
    </row>
    <row r="36" spans="1:28" ht="17" thickBot="1" x14ac:dyDescent="0.25">
      <c r="A36" s="19"/>
      <c r="B36" s="53"/>
      <c r="C36" s="54"/>
      <c r="D36" s="54"/>
      <c r="E36" s="54"/>
      <c r="F36" s="54"/>
      <c r="G36" s="54"/>
    </row>
    <row r="37" spans="1:28" x14ac:dyDescent="0.2">
      <c r="A37" s="25" t="s">
        <v>40</v>
      </c>
      <c r="B37" s="32">
        <f t="shared" ref="B37:G37" si="13">MEDIAN(B3:B35)</f>
        <v>-0.31524426163911662</v>
      </c>
      <c r="C37" s="32">
        <f t="shared" si="13"/>
        <v>0.85724900504388868</v>
      </c>
      <c r="D37" s="32">
        <f t="shared" si="13"/>
        <v>-0.34108141005891712</v>
      </c>
      <c r="E37" s="32">
        <f t="shared" si="13"/>
        <v>0.44650044847633441</v>
      </c>
      <c r="F37" s="32">
        <f t="shared" si="13"/>
        <v>8.4181693295671364E-2</v>
      </c>
      <c r="G37" s="38">
        <f t="shared" si="13"/>
        <v>9.4052533629506579E-3</v>
      </c>
      <c r="I37" s="40">
        <f t="shared" ref="I37:N37" si="14">MEDIAN(I3:I35)</f>
        <v>0.50569887720171158</v>
      </c>
      <c r="J37" s="41">
        <f t="shared" si="14"/>
        <v>0.85724900504388868</v>
      </c>
      <c r="K37" s="41">
        <f t="shared" si="14"/>
        <v>0.53164953366934364</v>
      </c>
      <c r="L37" s="41">
        <f t="shared" si="14"/>
        <v>0.44650044847633441</v>
      </c>
      <c r="M37" s="41">
        <f t="shared" si="14"/>
        <v>0.33950459577680148</v>
      </c>
      <c r="N37" s="42">
        <f t="shared" si="14"/>
        <v>3.4085327663514887E-2</v>
      </c>
      <c r="O37" s="32"/>
      <c r="P37" s="40">
        <f t="shared" ref="P37:V37" si="15">MEDIAN(P3:P35)</f>
        <v>0</v>
      </c>
      <c r="Q37" s="40">
        <f t="shared" si="15"/>
        <v>0</v>
      </c>
      <c r="R37" s="40">
        <f t="shared" si="15"/>
        <v>0</v>
      </c>
      <c r="S37" s="40">
        <f t="shared" si="15"/>
        <v>0</v>
      </c>
      <c r="T37" s="40">
        <f t="shared" si="15"/>
        <v>0</v>
      </c>
      <c r="U37" s="40">
        <f t="shared" si="15"/>
        <v>0</v>
      </c>
      <c r="V37" s="40">
        <f t="shared" si="15"/>
        <v>0.12979103422143748</v>
      </c>
      <c r="W37" s="46">
        <f>MEDIAN(W3:W35)</f>
        <v>6.4460394115946507E-2</v>
      </c>
    </row>
    <row r="38" spans="1:28" ht="17" thickBot="1" x14ac:dyDescent="0.25">
      <c r="A38" s="26" t="s">
        <v>41</v>
      </c>
      <c r="B38" s="36">
        <f t="shared" ref="B38:G38" si="16">QUARTILE(B3:B35,3)-QUARTILE(B3:B35,1)</f>
        <v>0.69110369119783555</v>
      </c>
      <c r="C38" s="36">
        <f t="shared" si="16"/>
        <v>0.79373096431272061</v>
      </c>
      <c r="D38" s="36">
        <f t="shared" si="16"/>
        <v>0.90393900183957854</v>
      </c>
      <c r="E38" s="36">
        <f t="shared" si="16"/>
        <v>0.43000274720444531</v>
      </c>
      <c r="F38" s="36">
        <f t="shared" si="16"/>
        <v>0.66999972216354242</v>
      </c>
      <c r="G38" s="39">
        <f t="shared" si="16"/>
        <v>9.5149593205030192E-2</v>
      </c>
      <c r="I38" s="35">
        <f t="shared" ref="I38:N38" si="17">QUARTILE(I3:I35,3)-QUARTILE(I3:I35,1)</f>
        <v>0.63630663112436214</v>
      </c>
      <c r="J38" s="36">
        <f t="shared" si="17"/>
        <v>0.79373096431272061</v>
      </c>
      <c r="K38" s="36">
        <f t="shared" si="17"/>
        <v>0.55933034878371746</v>
      </c>
      <c r="L38" s="36">
        <f t="shared" si="17"/>
        <v>0.43000274720444531</v>
      </c>
      <c r="M38" s="36">
        <f t="shared" si="17"/>
        <v>0.31313948670805902</v>
      </c>
      <c r="N38" s="37">
        <f t="shared" si="17"/>
        <v>8.1644047240560236E-2</v>
      </c>
      <c r="O38" s="32"/>
      <c r="P38" s="35">
        <f t="shared" ref="P38:U38" si="18">QUARTILE(P3:P35,3)-QUARTILE(P3:P35,1)</f>
        <v>1</v>
      </c>
      <c r="Q38" s="35">
        <f t="shared" si="18"/>
        <v>1.0000000000000002</v>
      </c>
      <c r="R38" s="35">
        <f t="shared" si="18"/>
        <v>1</v>
      </c>
      <c r="S38" s="35">
        <f t="shared" si="18"/>
        <v>1</v>
      </c>
      <c r="T38" s="35">
        <f t="shared" si="18"/>
        <v>0.99999999999999989</v>
      </c>
      <c r="U38" s="35">
        <f t="shared" si="18"/>
        <v>1.0000000000000002</v>
      </c>
      <c r="W38" s="48">
        <f>QUARTILE(W3:W35,3)-QUARTILE(W3:W35,1)</f>
        <v>0.48201258944007541</v>
      </c>
    </row>
  </sheetData>
  <sheetProtection sheet="1" objects="1" scenarios="1"/>
  <sortState ref="A3:W35">
    <sortCondition ref="A3:A35"/>
  </sortState>
  <conditionalFormatting sqref="C36:G36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8">
      <colorScale>
        <cfvo type="min"/>
        <cfvo type="max"/>
        <color rgb="FFFCFCFF"/>
        <color rgb="FFF8696B"/>
      </colorScale>
    </cfRule>
  </conditionalFormatting>
  <conditionalFormatting sqref="C36:G36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6:G36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6:G36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3:G10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3">
      <colorScale>
        <cfvo type="min"/>
        <cfvo type="max"/>
        <color rgb="FFFCFCFF"/>
        <color rgb="FFF8696B"/>
      </colorScale>
    </cfRule>
  </conditionalFormatting>
  <conditionalFormatting sqref="B3:G10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:G10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1:G35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9">
      <colorScale>
        <cfvo type="min"/>
        <cfvo type="max"/>
        <color rgb="FFFCFCFF"/>
        <color rgb="FFF8696B"/>
      </colorScale>
    </cfRule>
  </conditionalFormatting>
  <conditionalFormatting sqref="C13:G35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1:G35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1:G35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A3:AA35">
    <cfRule type="colorScale" priority="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3:Z3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:AB35">
    <cfRule type="colorScale" priority="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V3:V3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38"/>
  <sheetViews>
    <sheetView topLeftCell="A25" workbookViewId="0">
      <selection activeCell="V68" sqref="V68"/>
    </sheetView>
  </sheetViews>
  <sheetFormatPr baseColWidth="10" defaultRowHeight="16" x14ac:dyDescent="0.2"/>
  <cols>
    <col min="3" max="3" width="10.83203125" customWidth="1"/>
  </cols>
  <sheetData>
    <row r="1" spans="1:23" ht="17" thickBot="1" x14ac:dyDescent="0.25">
      <c r="A1" s="45" t="s">
        <v>0</v>
      </c>
      <c r="B1" s="6" t="s">
        <v>77</v>
      </c>
      <c r="C1" s="6" t="s">
        <v>78</v>
      </c>
      <c r="D1" s="6"/>
      <c r="E1" s="6"/>
      <c r="F1" s="6"/>
      <c r="G1" s="44"/>
    </row>
    <row r="2" spans="1:23" ht="17" thickBot="1" x14ac:dyDescent="0.25">
      <c r="A2" s="28"/>
      <c r="B2" s="55" t="s">
        <v>142</v>
      </c>
      <c r="C2" s="55" t="s">
        <v>143</v>
      </c>
      <c r="D2" s="55" t="s">
        <v>144</v>
      </c>
      <c r="E2" s="55" t="s">
        <v>145</v>
      </c>
      <c r="F2" s="55" t="s">
        <v>146</v>
      </c>
      <c r="G2" s="55" t="s">
        <v>147</v>
      </c>
      <c r="J2" t="s">
        <v>151</v>
      </c>
      <c r="Q2" t="s">
        <v>79</v>
      </c>
      <c r="W2" t="s">
        <v>81</v>
      </c>
    </row>
    <row r="3" spans="1:23" x14ac:dyDescent="0.2">
      <c r="A3" s="13" t="s">
        <v>42</v>
      </c>
      <c r="B3" s="55">
        <v>0.76436078246726513</v>
      </c>
      <c r="C3" s="55">
        <v>0.66330631781661797</v>
      </c>
      <c r="D3" s="55">
        <v>0.57580495365011497</v>
      </c>
      <c r="E3" s="55">
        <v>0.32347750220996607</v>
      </c>
      <c r="F3" s="55">
        <v>0.27091724431907166</v>
      </c>
      <c r="G3" s="55">
        <v>1.7426271484767868E-2</v>
      </c>
      <c r="I3" s="40">
        <f>ABS(B3)</f>
        <v>0.76436078246726513</v>
      </c>
      <c r="J3" s="41">
        <f t="shared" ref="J3:N18" si="0">ABS(C3)</f>
        <v>0.66330631781661797</v>
      </c>
      <c r="K3" s="41">
        <f t="shared" si="0"/>
        <v>0.57580495365011497</v>
      </c>
      <c r="L3" s="41">
        <f t="shared" si="0"/>
        <v>0.32347750220996607</v>
      </c>
      <c r="M3" s="41">
        <f t="shared" si="0"/>
        <v>0.27091724431907166</v>
      </c>
      <c r="N3" s="42">
        <f t="shared" si="0"/>
        <v>1.7426271484767868E-2</v>
      </c>
      <c r="P3" s="40">
        <f>(I3-I$37)/I$38</f>
        <v>4.7879045639785088E-3</v>
      </c>
      <c r="Q3" s="41">
        <f t="shared" ref="Q3:U18" si="1">(J3-J$37)/J$38</f>
        <v>-0.12578886067674941</v>
      </c>
      <c r="R3" s="41">
        <f t="shared" si="1"/>
        <v>-3.794241542106401E-2</v>
      </c>
      <c r="S3" s="41">
        <f t="shared" si="1"/>
        <v>8.0731867057784151E-2</v>
      </c>
      <c r="T3" s="41">
        <f t="shared" si="1"/>
        <v>-0.51492103960247415</v>
      </c>
      <c r="U3" s="42">
        <f t="shared" si="1"/>
        <v>-0.55665193017292403</v>
      </c>
      <c r="W3" s="46">
        <f>AVERAGE(P3:U3)</f>
        <v>-0.19163074570857483</v>
      </c>
    </row>
    <row r="4" spans="1:23" x14ac:dyDescent="0.2">
      <c r="A4" s="13" t="s">
        <v>43</v>
      </c>
      <c r="B4" s="55">
        <v>0.95228186744262433</v>
      </c>
      <c r="C4" s="55">
        <v>0.84950912304479809</v>
      </c>
      <c r="D4" s="55">
        <v>0.94495028513106161</v>
      </c>
      <c r="E4" s="55">
        <v>0.32032096743256855</v>
      </c>
      <c r="F4" s="55">
        <v>0.56462019070930958</v>
      </c>
      <c r="G4" s="55">
        <v>5.2233540673495359E-2</v>
      </c>
      <c r="I4" s="33">
        <f t="shared" ref="I4:N35" si="2">ABS(B4)</f>
        <v>0.95228186744262433</v>
      </c>
      <c r="J4" s="32">
        <f t="shared" si="0"/>
        <v>0.84950912304479809</v>
      </c>
      <c r="K4" s="32">
        <f t="shared" si="0"/>
        <v>0.94495028513106161</v>
      </c>
      <c r="L4" s="32">
        <f t="shared" si="0"/>
        <v>0.32032096743256855</v>
      </c>
      <c r="M4" s="32">
        <f t="shared" si="0"/>
        <v>0.56462019070930958</v>
      </c>
      <c r="N4" s="34">
        <f t="shared" si="0"/>
        <v>5.2233540673495359E-2</v>
      </c>
      <c r="P4" s="33">
        <f t="shared" ref="P4:U35" si="3">(I4-I$37)/I$38</f>
        <v>0.4012220458222871</v>
      </c>
      <c r="Q4" s="32">
        <f t="shared" si="1"/>
        <v>0.51388630552167891</v>
      </c>
      <c r="R4" s="32">
        <f t="shared" si="1"/>
        <v>0.76161118008205986</v>
      </c>
      <c r="S4" s="32">
        <f t="shared" si="1"/>
        <v>6.80058285852881E-2</v>
      </c>
      <c r="T4" s="32">
        <f t="shared" si="1"/>
        <v>0.34454630431485528</v>
      </c>
      <c r="U4" s="34">
        <f t="shared" si="1"/>
        <v>-0.45744631122136015</v>
      </c>
      <c r="W4" s="47">
        <f t="shared" ref="W4:W35" si="4">AVERAGE(P4:U4)</f>
        <v>0.27197089218413478</v>
      </c>
    </row>
    <row r="5" spans="1:23" x14ac:dyDescent="0.2">
      <c r="A5" s="14" t="s">
        <v>44</v>
      </c>
      <c r="B5" s="55">
        <v>0.15390582636600569</v>
      </c>
      <c r="C5" s="55">
        <v>0.30044311160938275</v>
      </c>
      <c r="D5" s="55">
        <v>0.47900886459717107</v>
      </c>
      <c r="E5" s="55">
        <v>0.10794598068133884</v>
      </c>
      <c r="F5" s="55">
        <v>0.56365061823798146</v>
      </c>
      <c r="G5" s="55">
        <v>6.4962133908378775E-3</v>
      </c>
      <c r="I5" s="33">
        <f t="shared" si="2"/>
        <v>0.15390582636600569</v>
      </c>
      <c r="J5" s="32">
        <f t="shared" si="0"/>
        <v>0.30044311160938275</v>
      </c>
      <c r="K5" s="32">
        <f t="shared" si="0"/>
        <v>0.47900886459717107</v>
      </c>
      <c r="L5" s="32">
        <f t="shared" si="0"/>
        <v>0.10794598068133884</v>
      </c>
      <c r="M5" s="32">
        <f t="shared" si="0"/>
        <v>0.56365061823798146</v>
      </c>
      <c r="N5" s="34">
        <f t="shared" si="0"/>
        <v>6.4962133908378775E-3</v>
      </c>
      <c r="P5" s="33">
        <f t="shared" si="3"/>
        <v>-1.2830142935268518</v>
      </c>
      <c r="Q5" s="32">
        <f t="shared" si="1"/>
        <v>-1.3723575224832436</v>
      </c>
      <c r="R5" s="32">
        <f t="shared" si="1"/>
        <v>-0.24759876058580441</v>
      </c>
      <c r="S5" s="32">
        <f t="shared" si="1"/>
        <v>-0.78821545284798156</v>
      </c>
      <c r="T5" s="32">
        <f t="shared" si="1"/>
        <v>0.34170902982745355</v>
      </c>
      <c r="U5" s="34">
        <f t="shared" si="1"/>
        <v>-0.58780413497547823</v>
      </c>
      <c r="W5" s="47">
        <f t="shared" si="4"/>
        <v>-0.65621352243198439</v>
      </c>
    </row>
    <row r="6" spans="1:23" x14ac:dyDescent="0.2">
      <c r="A6" s="15" t="s">
        <v>45</v>
      </c>
      <c r="B6" s="55">
        <v>0.71029028478367451</v>
      </c>
      <c r="C6" s="55">
        <v>0.72215476933489275</v>
      </c>
      <c r="D6" s="55">
        <v>0.67458555938642484</v>
      </c>
      <c r="E6" s="55">
        <v>0.28658497591264148</v>
      </c>
      <c r="F6" s="55">
        <v>1.0146418496581193</v>
      </c>
      <c r="G6" s="55">
        <v>0.36817799709555205</v>
      </c>
      <c r="I6" s="33">
        <f t="shared" si="2"/>
        <v>0.71029028478367451</v>
      </c>
      <c r="J6" s="32">
        <f t="shared" si="0"/>
        <v>0.72215476933489275</v>
      </c>
      <c r="K6" s="32">
        <f t="shared" si="0"/>
        <v>0.67458555938642484</v>
      </c>
      <c r="L6" s="32">
        <f t="shared" si="0"/>
        <v>0.28658497591264148</v>
      </c>
      <c r="M6" s="32">
        <f t="shared" si="0"/>
        <v>1.0146418496581193</v>
      </c>
      <c r="N6" s="34">
        <f t="shared" si="0"/>
        <v>0.36817799709555205</v>
      </c>
      <c r="P6" s="33">
        <f t="shared" si="3"/>
        <v>-0.10927801475217641</v>
      </c>
      <c r="Q6" s="32">
        <f t="shared" si="1"/>
        <v>7.637722892293354E-2</v>
      </c>
      <c r="R6" s="32">
        <f t="shared" si="1"/>
        <v>0.17601231120540453</v>
      </c>
      <c r="S6" s="32">
        <f t="shared" si="1"/>
        <v>-6.8005828585287878E-2</v>
      </c>
      <c r="T6" s="32">
        <f t="shared" si="1"/>
        <v>1.6614514449534428</v>
      </c>
      <c r="U6" s="34">
        <f t="shared" si="1"/>
        <v>0.44303988273194933</v>
      </c>
      <c r="W6" s="47">
        <f t="shared" si="4"/>
        <v>0.36326617074604434</v>
      </c>
    </row>
    <row r="7" spans="1:23" x14ac:dyDescent="0.2">
      <c r="A7" s="13" t="s">
        <v>46</v>
      </c>
      <c r="B7" s="55">
        <v>0.70849573646683661</v>
      </c>
      <c r="C7" s="55">
        <v>0.63625635486356669</v>
      </c>
      <c r="D7" s="55">
        <v>0.27526519366237651</v>
      </c>
      <c r="E7" s="55">
        <v>0.22670566705985601</v>
      </c>
      <c r="F7" s="55">
        <v>0.27401487786319051</v>
      </c>
      <c r="G7" s="55">
        <v>0.19000932486843133</v>
      </c>
      <c r="I7" s="33">
        <f t="shared" si="2"/>
        <v>0.70849573646683661</v>
      </c>
      <c r="J7" s="32">
        <f t="shared" si="0"/>
        <v>0.63625635486356669</v>
      </c>
      <c r="K7" s="32">
        <f t="shared" si="0"/>
        <v>0.27526519366237651</v>
      </c>
      <c r="L7" s="32">
        <f t="shared" si="0"/>
        <v>0.22670566705985601</v>
      </c>
      <c r="M7" s="32">
        <f t="shared" si="0"/>
        <v>0.27401487786319051</v>
      </c>
      <c r="N7" s="34">
        <f t="shared" si="0"/>
        <v>0.19000932486843133</v>
      </c>
      <c r="P7" s="33">
        <f t="shared" si="3"/>
        <v>-0.11306375396832374</v>
      </c>
      <c r="Q7" s="32">
        <f t="shared" si="1"/>
        <v>-0.21871543891197209</v>
      </c>
      <c r="R7" s="32">
        <f t="shared" si="1"/>
        <v>-0.68889916658952643</v>
      </c>
      <c r="S7" s="32">
        <f t="shared" si="1"/>
        <v>-0.30941814997757461</v>
      </c>
      <c r="T7" s="32">
        <f t="shared" si="1"/>
        <v>-0.50585638803082911</v>
      </c>
      <c r="U7" s="34">
        <f t="shared" si="1"/>
        <v>-6.476592387220835E-2</v>
      </c>
      <c r="W7" s="47">
        <f t="shared" si="4"/>
        <v>-0.31678647022507239</v>
      </c>
    </row>
    <row r="8" spans="1:23" x14ac:dyDescent="0.2">
      <c r="A8" s="13" t="s">
        <v>47</v>
      </c>
      <c r="B8" s="55">
        <v>0.37965444324454739</v>
      </c>
      <c r="C8" s="55">
        <v>0.62632918802802151</v>
      </c>
      <c r="D8" s="55">
        <v>1.0025987729378769</v>
      </c>
      <c r="E8" s="55">
        <v>0.20007666069758828</v>
      </c>
      <c r="F8" s="55">
        <v>0.2625230405677158</v>
      </c>
      <c r="G8" s="55">
        <v>0.89746689538136926</v>
      </c>
      <c r="I8" s="33">
        <f t="shared" si="2"/>
        <v>0.37965444324454739</v>
      </c>
      <c r="J8" s="32">
        <f t="shared" si="0"/>
        <v>0.62632918802802151</v>
      </c>
      <c r="K8" s="32">
        <f t="shared" si="0"/>
        <v>1.0025987729378769</v>
      </c>
      <c r="L8" s="32">
        <f t="shared" si="0"/>
        <v>0.20007666069758828</v>
      </c>
      <c r="M8" s="32">
        <f t="shared" si="0"/>
        <v>0.2625230405677158</v>
      </c>
      <c r="N8" s="34">
        <f t="shared" si="0"/>
        <v>0.89746689538136926</v>
      </c>
      <c r="P8" s="33">
        <f t="shared" si="3"/>
        <v>-0.80678003229836648</v>
      </c>
      <c r="Q8" s="32">
        <f t="shared" si="1"/>
        <v>-0.25281891059503914</v>
      </c>
      <c r="R8" s="32">
        <f t="shared" si="1"/>
        <v>0.88647543209993007</v>
      </c>
      <c r="S8" s="32">
        <f t="shared" si="1"/>
        <v>-0.41677694161108858</v>
      </c>
      <c r="T8" s="32">
        <f t="shared" si="1"/>
        <v>-0.53948512413464933</v>
      </c>
      <c r="U8" s="34">
        <f t="shared" si="1"/>
        <v>1.9515877804119239</v>
      </c>
      <c r="W8" s="47">
        <f t="shared" si="4"/>
        <v>0.13703370064545176</v>
      </c>
    </row>
    <row r="9" spans="1:23" x14ac:dyDescent="0.2">
      <c r="A9" s="14" t="s">
        <v>48</v>
      </c>
      <c r="B9" s="55">
        <v>0.35271199735309028</v>
      </c>
      <c r="C9" s="55">
        <v>0.74164240436182227</v>
      </c>
      <c r="D9" s="55">
        <v>0.9914099538400345</v>
      </c>
      <c r="E9" s="55">
        <v>0.21410121045559499</v>
      </c>
      <c r="F9" s="55">
        <v>0.25626375833758031</v>
      </c>
      <c r="G9" s="55">
        <v>0.9333691990577514</v>
      </c>
      <c r="I9" s="33">
        <f t="shared" si="2"/>
        <v>0.35271199735309028</v>
      </c>
      <c r="J9" s="32">
        <f t="shared" si="0"/>
        <v>0.74164240436182227</v>
      </c>
      <c r="K9" s="32">
        <f t="shared" si="0"/>
        <v>0.9914099538400345</v>
      </c>
      <c r="L9" s="32">
        <f t="shared" si="0"/>
        <v>0.21410121045559499</v>
      </c>
      <c r="M9" s="32">
        <f t="shared" si="0"/>
        <v>0.25626375833758031</v>
      </c>
      <c r="N9" s="34">
        <f t="shared" si="0"/>
        <v>0.9333691990577514</v>
      </c>
      <c r="P9" s="33">
        <f t="shared" si="3"/>
        <v>-0.86361721691646698</v>
      </c>
      <c r="Q9" s="32">
        <f t="shared" si="1"/>
        <v>0.14332442748629262</v>
      </c>
      <c r="R9" s="32">
        <f t="shared" si="1"/>
        <v>0.8622409104192037</v>
      </c>
      <c r="S9" s="32">
        <f t="shared" si="1"/>
        <v>-0.36023488762903871</v>
      </c>
      <c r="T9" s="32">
        <f t="shared" si="1"/>
        <v>-0.55780175574928637</v>
      </c>
      <c r="U9" s="34">
        <f t="shared" si="1"/>
        <v>2.0539144018624791</v>
      </c>
      <c r="W9" s="47">
        <f t="shared" si="4"/>
        <v>0.21297097991219724</v>
      </c>
    </row>
    <row r="10" spans="1:23" x14ac:dyDescent="0.2">
      <c r="A10" s="14" t="s">
        <v>49</v>
      </c>
      <c r="B10" s="55">
        <v>0.37866865755040691</v>
      </c>
      <c r="C10" s="55">
        <v>0.580026244769136</v>
      </c>
      <c r="D10" s="55">
        <v>0.91125198639921901</v>
      </c>
      <c r="E10" s="55">
        <v>0.26594228823084309</v>
      </c>
      <c r="F10" s="55">
        <v>0.1713208416660178</v>
      </c>
      <c r="G10" s="55">
        <v>0.60071070125490567</v>
      </c>
      <c r="I10" s="33">
        <f t="shared" si="2"/>
        <v>0.37866865755040691</v>
      </c>
      <c r="J10" s="32">
        <f t="shared" si="0"/>
        <v>0.580026244769136</v>
      </c>
      <c r="K10" s="32">
        <f t="shared" si="0"/>
        <v>0.91125198639921901</v>
      </c>
      <c r="L10" s="32">
        <f t="shared" si="0"/>
        <v>0.26594228823084309</v>
      </c>
      <c r="M10" s="32">
        <f t="shared" si="0"/>
        <v>0.1713208416660178</v>
      </c>
      <c r="N10" s="34">
        <f t="shared" si="0"/>
        <v>0.60071070125490567</v>
      </c>
      <c r="P10" s="33">
        <f t="shared" si="3"/>
        <v>-0.80885962387358834</v>
      </c>
      <c r="Q10" s="32">
        <f t="shared" si="1"/>
        <v>-0.41188656206413438</v>
      </c>
      <c r="R10" s="32">
        <f t="shared" si="1"/>
        <v>0.68862205191053427</v>
      </c>
      <c r="S10" s="32">
        <f t="shared" si="1"/>
        <v>-0.15122988792255748</v>
      </c>
      <c r="T10" s="32">
        <f t="shared" si="1"/>
        <v>-0.80637148878593612</v>
      </c>
      <c r="U10" s="34">
        <f t="shared" si="1"/>
        <v>1.1057908362046343</v>
      </c>
      <c r="W10" s="47">
        <f t="shared" si="4"/>
        <v>-6.3989112421841285E-2</v>
      </c>
    </row>
    <row r="11" spans="1:23" x14ac:dyDescent="0.2">
      <c r="A11" s="14" t="s">
        <v>50</v>
      </c>
      <c r="B11" s="55">
        <v>0.75982157594198729</v>
      </c>
      <c r="C11" s="55">
        <v>0.48469608848744022</v>
      </c>
      <c r="D11" s="55">
        <v>0.39080235671774</v>
      </c>
      <c r="E11" s="55">
        <v>0.19642027678488003</v>
      </c>
      <c r="F11" s="55">
        <v>0.66883580408735677</v>
      </c>
      <c r="G11" s="55">
        <v>1.052237929643161E-2</v>
      </c>
      <c r="I11" s="33">
        <f t="shared" si="2"/>
        <v>0.75982157594198729</v>
      </c>
      <c r="J11" s="32">
        <f t="shared" si="0"/>
        <v>0.48469608848744022</v>
      </c>
      <c r="K11" s="32">
        <f t="shared" si="0"/>
        <v>0.39080235671774</v>
      </c>
      <c r="L11" s="32">
        <f t="shared" si="0"/>
        <v>0.19642027678488003</v>
      </c>
      <c r="M11" s="32">
        <f t="shared" si="0"/>
        <v>0.66883580408735677</v>
      </c>
      <c r="N11" s="34">
        <f t="shared" si="0"/>
        <v>1.052237929643161E-2</v>
      </c>
      <c r="P11" s="33">
        <f t="shared" si="3"/>
        <v>-4.7879045639785088E-3</v>
      </c>
      <c r="Q11" s="32">
        <f t="shared" si="1"/>
        <v>-0.73938073428397943</v>
      </c>
      <c r="R11" s="32">
        <f t="shared" si="1"/>
        <v>-0.43865042644010743</v>
      </c>
      <c r="S11" s="32">
        <f t="shared" si="1"/>
        <v>-0.43151819606408237</v>
      </c>
      <c r="T11" s="32">
        <f t="shared" si="1"/>
        <v>0.64951401923091723</v>
      </c>
      <c r="U11" s="34">
        <f t="shared" si="1"/>
        <v>-0.57632899515625158</v>
      </c>
      <c r="W11" s="47">
        <f t="shared" si="4"/>
        <v>-0.25685870621291368</v>
      </c>
    </row>
    <row r="12" spans="1:23" x14ac:dyDescent="0.2">
      <c r="A12" s="14" t="s">
        <v>51</v>
      </c>
      <c r="B12" s="55">
        <v>0.95348296257373699</v>
      </c>
      <c r="C12" s="55">
        <v>0.77018500367477283</v>
      </c>
      <c r="D12" s="55">
        <v>0.35615923717792181</v>
      </c>
      <c r="E12" s="55">
        <v>0.33847821868102146</v>
      </c>
      <c r="F12" s="55">
        <v>0.14839128939932072</v>
      </c>
      <c r="G12" s="55">
        <v>0.67594890467778257</v>
      </c>
      <c r="I12" s="33">
        <f t="shared" si="2"/>
        <v>0.95348296257373699</v>
      </c>
      <c r="J12" s="32">
        <f t="shared" si="0"/>
        <v>0.77018500367477283</v>
      </c>
      <c r="K12" s="32">
        <f t="shared" si="0"/>
        <v>0.35615923717792181</v>
      </c>
      <c r="L12" s="32">
        <f t="shared" si="0"/>
        <v>0.33847821868102146</v>
      </c>
      <c r="M12" s="32">
        <f t="shared" si="0"/>
        <v>0.14839128939932072</v>
      </c>
      <c r="N12" s="34">
        <f t="shared" si="0"/>
        <v>0.67594890467778257</v>
      </c>
      <c r="P12" s="33">
        <f t="shared" si="3"/>
        <v>0.40375584939698772</v>
      </c>
      <c r="Q12" s="32">
        <f t="shared" si="1"/>
        <v>0.24137876096893132</v>
      </c>
      <c r="R12" s="32">
        <f t="shared" si="1"/>
        <v>-0.51368599759681821</v>
      </c>
      <c r="S12" s="32">
        <f t="shared" si="1"/>
        <v>0.14120948203373812</v>
      </c>
      <c r="T12" s="32">
        <f t="shared" si="1"/>
        <v>-0.87347058202311145</v>
      </c>
      <c r="U12" s="34">
        <f t="shared" si="1"/>
        <v>1.3202303114446927</v>
      </c>
      <c r="W12" s="47">
        <f t="shared" si="4"/>
        <v>0.11990297070407004</v>
      </c>
    </row>
    <row r="13" spans="1:23" x14ac:dyDescent="0.2">
      <c r="A13" s="14" t="s">
        <v>52</v>
      </c>
      <c r="B13" s="55">
        <v>0.78803279788984071</v>
      </c>
      <c r="C13" s="55">
        <v>0.54598122955935413</v>
      </c>
      <c r="D13" s="55">
        <v>0.46850828260982669</v>
      </c>
      <c r="E13" s="55">
        <v>0.1170328177324779</v>
      </c>
      <c r="F13" s="55">
        <v>0.19175766061440688</v>
      </c>
      <c r="G13" s="55">
        <v>0.20740100872668699</v>
      </c>
      <c r="I13" s="33">
        <f t="shared" si="2"/>
        <v>0.78803279788984071</v>
      </c>
      <c r="J13" s="32">
        <f t="shared" si="0"/>
        <v>0.54598122955935413</v>
      </c>
      <c r="K13" s="32">
        <f t="shared" si="0"/>
        <v>0.46850828260982669</v>
      </c>
      <c r="L13" s="32">
        <f t="shared" si="0"/>
        <v>0.1170328177324779</v>
      </c>
      <c r="M13" s="32">
        <f t="shared" si="0"/>
        <v>0.19175766061440688</v>
      </c>
      <c r="N13" s="34">
        <f t="shared" si="0"/>
        <v>0.20740100872668699</v>
      </c>
      <c r="P13" s="33">
        <f t="shared" si="3"/>
        <v>5.4725861803490497E-2</v>
      </c>
      <c r="Q13" s="32">
        <f t="shared" si="1"/>
        <v>-0.52884371926623963</v>
      </c>
      <c r="R13" s="32">
        <f t="shared" si="1"/>
        <v>-0.27034258901016545</v>
      </c>
      <c r="S13" s="32">
        <f t="shared" si="1"/>
        <v>-0.75158052053735458</v>
      </c>
      <c r="T13" s="32">
        <f t="shared" si="1"/>
        <v>-0.74656691850303081</v>
      </c>
      <c r="U13" s="34">
        <f t="shared" si="1"/>
        <v>-1.5197175677307223E-2</v>
      </c>
      <c r="W13" s="47">
        <f t="shared" si="4"/>
        <v>-0.37630084353176779</v>
      </c>
    </row>
    <row r="14" spans="1:23" x14ac:dyDescent="0.2">
      <c r="A14" s="13" t="s">
        <v>53</v>
      </c>
      <c r="B14" s="55">
        <v>0.38392516466681209</v>
      </c>
      <c r="C14" s="55">
        <v>0.38239671641278672</v>
      </c>
      <c r="D14" s="55">
        <v>0.37979151160961466</v>
      </c>
      <c r="E14" s="55">
        <v>0.94299648882328013</v>
      </c>
      <c r="F14" s="55">
        <v>0.22813163960669014</v>
      </c>
      <c r="G14" s="55">
        <v>0.36510823228308981</v>
      </c>
      <c r="I14" s="33">
        <f t="shared" si="2"/>
        <v>0.38392516466681209</v>
      </c>
      <c r="J14" s="32">
        <f t="shared" si="0"/>
        <v>0.38239671641278672</v>
      </c>
      <c r="K14" s="32">
        <f t="shared" si="0"/>
        <v>0.37979151160961466</v>
      </c>
      <c r="L14" s="32">
        <f t="shared" si="0"/>
        <v>0.94299648882328013</v>
      </c>
      <c r="M14" s="32">
        <f t="shared" si="0"/>
        <v>0.22813163960669014</v>
      </c>
      <c r="N14" s="34">
        <f t="shared" si="0"/>
        <v>0.36510823228308981</v>
      </c>
      <c r="P14" s="33">
        <f t="shared" si="3"/>
        <v>-0.79777061337227329</v>
      </c>
      <c r="Q14" s="32">
        <f t="shared" si="1"/>
        <v>-1.090816727708773</v>
      </c>
      <c r="R14" s="32">
        <f t="shared" si="1"/>
        <v>-0.46249946378377482</v>
      </c>
      <c r="S14" s="32">
        <f t="shared" si="1"/>
        <v>2.578414615411015</v>
      </c>
      <c r="T14" s="32">
        <f t="shared" si="1"/>
        <v>-0.64012519738163354</v>
      </c>
      <c r="U14" s="34">
        <f t="shared" si="1"/>
        <v>0.43429062071415586</v>
      </c>
      <c r="W14" s="47">
        <f t="shared" si="4"/>
        <v>3.5822056464527205E-3</v>
      </c>
    </row>
    <row r="15" spans="1:23" x14ac:dyDescent="0.2">
      <c r="A15" s="13" t="s">
        <v>54</v>
      </c>
      <c r="B15" s="55">
        <v>0.89849316944602142</v>
      </c>
      <c r="C15" s="55">
        <v>0.61665844830109384</v>
      </c>
      <c r="D15" s="55">
        <v>0.34880713234367844</v>
      </c>
      <c r="E15" s="55">
        <v>0.33958560573862201</v>
      </c>
      <c r="F15" s="55">
        <v>0.25283796220850102</v>
      </c>
      <c r="G15" s="55">
        <v>0.45802171731912728</v>
      </c>
      <c r="I15" s="33">
        <f t="shared" si="2"/>
        <v>0.89849316944602142</v>
      </c>
      <c r="J15" s="32">
        <f t="shared" si="0"/>
        <v>0.61665844830109384</v>
      </c>
      <c r="K15" s="32">
        <f t="shared" si="0"/>
        <v>0.34880713234367844</v>
      </c>
      <c r="L15" s="32">
        <f t="shared" si="0"/>
        <v>0.33958560573862201</v>
      </c>
      <c r="M15" s="32">
        <f t="shared" si="0"/>
        <v>0.25283796220850102</v>
      </c>
      <c r="N15" s="34">
        <f t="shared" si="0"/>
        <v>0.45802171731912728</v>
      </c>
      <c r="P15" s="33">
        <f t="shared" si="3"/>
        <v>0.28775060485821541</v>
      </c>
      <c r="Q15" s="32">
        <f t="shared" si="1"/>
        <v>-0.28604146078435272</v>
      </c>
      <c r="R15" s="32">
        <f t="shared" si="1"/>
        <v>-0.52961035408577084</v>
      </c>
      <c r="S15" s="32">
        <f t="shared" si="1"/>
        <v>0.14567407732344623</v>
      </c>
      <c r="T15" s="32">
        <f t="shared" si="1"/>
        <v>-0.5678267144228365</v>
      </c>
      <c r="U15" s="34">
        <f t="shared" si="1"/>
        <v>0.69910713768849253</v>
      </c>
      <c r="W15" s="47">
        <f t="shared" si="4"/>
        <v>-4.1824451570467658E-2</v>
      </c>
    </row>
    <row r="16" spans="1:23" x14ac:dyDescent="0.2">
      <c r="A16" s="14" t="s">
        <v>55</v>
      </c>
      <c r="B16" s="55"/>
      <c r="C16" s="55"/>
      <c r="D16" s="55"/>
      <c r="E16" s="55"/>
      <c r="F16" s="55"/>
      <c r="G16" s="55"/>
      <c r="I16" s="33"/>
      <c r="J16" s="32"/>
      <c r="K16" s="32"/>
      <c r="L16" s="32"/>
      <c r="M16" s="32"/>
      <c r="N16" s="34"/>
      <c r="P16" s="33"/>
      <c r="Q16" s="32"/>
      <c r="R16" s="32"/>
      <c r="S16" s="32"/>
      <c r="T16" s="32"/>
      <c r="U16" s="34"/>
      <c r="W16" s="47"/>
    </row>
    <row r="17" spans="1:23" x14ac:dyDescent="0.2">
      <c r="A17" s="14" t="s">
        <v>56</v>
      </c>
      <c r="B17" s="55">
        <v>0.48939944016266396</v>
      </c>
      <c r="C17" s="55">
        <v>0.15685562630119951</v>
      </c>
      <c r="D17" s="55">
        <v>0.13077344333622706</v>
      </c>
      <c r="E17" s="55">
        <v>0.11053977897717589</v>
      </c>
      <c r="F17" s="55">
        <v>0.53676153074384791</v>
      </c>
      <c r="G17" s="55">
        <v>-7.6645710860147303E-3</v>
      </c>
      <c r="I17" s="33">
        <f t="shared" si="2"/>
        <v>0.48939944016266396</v>
      </c>
      <c r="J17" s="32">
        <f t="shared" si="0"/>
        <v>0.15685562630119951</v>
      </c>
      <c r="K17" s="32">
        <f t="shared" si="0"/>
        <v>0.13077344333622706</v>
      </c>
      <c r="L17" s="32">
        <f t="shared" si="0"/>
        <v>0.11053977897717589</v>
      </c>
      <c r="M17" s="32">
        <f t="shared" si="0"/>
        <v>0.53676153074384791</v>
      </c>
      <c r="N17" s="34">
        <f t="shared" si="0"/>
        <v>7.6645710860147303E-3</v>
      </c>
      <c r="P17" s="33">
        <f t="shared" si="3"/>
        <v>-0.57526442766925312</v>
      </c>
      <c r="Q17" s="32">
        <f t="shared" si="1"/>
        <v>-1.8656333805777052</v>
      </c>
      <c r="R17" s="32">
        <f t="shared" si="1"/>
        <v>-1.0018623511172318</v>
      </c>
      <c r="S17" s="32">
        <f t="shared" si="1"/>
        <v>-0.77775817002661762</v>
      </c>
      <c r="T17" s="32">
        <f t="shared" si="1"/>
        <v>0.26302308917557665</v>
      </c>
      <c r="U17" s="34">
        <f t="shared" si="1"/>
        <v>-0.58447415100924449</v>
      </c>
      <c r="W17" s="47">
        <f t="shared" si="4"/>
        <v>-0.75699489853741264</v>
      </c>
    </row>
    <row r="18" spans="1:23" x14ac:dyDescent="0.2">
      <c r="A18" s="14" t="s">
        <v>57</v>
      </c>
      <c r="B18" s="55">
        <v>1.2865041204893608</v>
      </c>
      <c r="C18" s="55">
        <v>1.093364341595763</v>
      </c>
      <c r="D18" s="55">
        <v>0.82897964584130424</v>
      </c>
      <c r="E18" s="55">
        <v>0.44938776243373824</v>
      </c>
      <c r="F18" s="55">
        <v>0.58553687393089782</v>
      </c>
      <c r="G18" s="55">
        <v>0.49880994937014078</v>
      </c>
      <c r="I18" s="33">
        <f t="shared" si="2"/>
        <v>1.2865041204893608</v>
      </c>
      <c r="J18" s="32">
        <f t="shared" si="0"/>
        <v>1.093364341595763</v>
      </c>
      <c r="K18" s="32">
        <f t="shared" si="0"/>
        <v>0.82897964584130424</v>
      </c>
      <c r="L18" s="32">
        <f t="shared" si="0"/>
        <v>0.44938776243373824</v>
      </c>
      <c r="M18" s="32">
        <f t="shared" si="0"/>
        <v>0.58553687393089782</v>
      </c>
      <c r="N18" s="34">
        <f t="shared" si="0"/>
        <v>0.49880994937014078</v>
      </c>
      <c r="P18" s="33">
        <f t="shared" si="3"/>
        <v>1.1062898773185428</v>
      </c>
      <c r="Q18" s="32">
        <f t="shared" si="1"/>
        <v>1.3516187299273621</v>
      </c>
      <c r="R18" s="32">
        <f t="shared" si="1"/>
        <v>0.51042354824902036</v>
      </c>
      <c r="S18" s="32">
        <f t="shared" si="1"/>
        <v>0.58835776972906662</v>
      </c>
      <c r="T18" s="32">
        <f t="shared" si="1"/>
        <v>0.40575510862876435</v>
      </c>
      <c r="U18" s="34">
        <f t="shared" si="1"/>
        <v>0.81535934307182267</v>
      </c>
      <c r="W18" s="47">
        <f t="shared" si="4"/>
        <v>0.79630072948742969</v>
      </c>
    </row>
    <row r="19" spans="1:23" x14ac:dyDescent="0.2">
      <c r="A19" s="13" t="s">
        <v>58</v>
      </c>
      <c r="B19" s="55">
        <v>1.0134081025089339</v>
      </c>
      <c r="C19" s="55">
        <v>0.80767784179954849</v>
      </c>
      <c r="D19" s="55">
        <v>0.60226794814099927</v>
      </c>
      <c r="E19" s="55">
        <v>0.61262454662847354</v>
      </c>
      <c r="F19" s="55">
        <v>0.63244194256264941</v>
      </c>
      <c r="G19" s="55">
        <v>0.20752530693284532</v>
      </c>
      <c r="I19" s="33">
        <f t="shared" si="2"/>
        <v>1.0134081025089339</v>
      </c>
      <c r="J19" s="32">
        <f t="shared" si="2"/>
        <v>0.80767784179954849</v>
      </c>
      <c r="K19" s="32">
        <f t="shared" si="2"/>
        <v>0.60226794814099927</v>
      </c>
      <c r="L19" s="32">
        <f t="shared" si="2"/>
        <v>0.61262454662847354</v>
      </c>
      <c r="M19" s="32">
        <f t="shared" si="2"/>
        <v>0.63244194256264941</v>
      </c>
      <c r="N19" s="34">
        <f t="shared" si="2"/>
        <v>0.20752530693284532</v>
      </c>
      <c r="P19" s="33">
        <f t="shared" si="3"/>
        <v>0.53017259179238607</v>
      </c>
      <c r="Q19" s="32">
        <f t="shared" si="3"/>
        <v>0.37018045882373352</v>
      </c>
      <c r="R19" s="32">
        <f t="shared" si="3"/>
        <v>1.9375341539538356E-2</v>
      </c>
      <c r="S19" s="32">
        <f t="shared" si="3"/>
        <v>1.2464710940820019</v>
      </c>
      <c r="T19" s="32">
        <f t="shared" si="3"/>
        <v>0.54301411555621926</v>
      </c>
      <c r="U19" s="34">
        <f t="shared" si="3"/>
        <v>-1.4842908285353928E-2</v>
      </c>
      <c r="W19" s="47">
        <f t="shared" si="4"/>
        <v>0.44906178225142085</v>
      </c>
    </row>
    <row r="20" spans="1:23" x14ac:dyDescent="0.2">
      <c r="A20" s="13" t="s">
        <v>59</v>
      </c>
      <c r="B20" s="55">
        <v>1.7667742819843779</v>
      </c>
      <c r="C20" s="55">
        <v>1.5846163965499898</v>
      </c>
      <c r="D20" s="55">
        <v>1.3828554030894833</v>
      </c>
      <c r="E20" s="55">
        <v>1.3204497297814983</v>
      </c>
      <c r="F20" s="55">
        <v>0.47502046427833589</v>
      </c>
      <c r="G20" s="55">
        <v>0.56019126972384459</v>
      </c>
      <c r="I20" s="33">
        <f t="shared" si="2"/>
        <v>1.7667742819843779</v>
      </c>
      <c r="J20" s="32">
        <f t="shared" si="2"/>
        <v>1.5846163965499898</v>
      </c>
      <c r="K20" s="32">
        <f t="shared" si="2"/>
        <v>1.3828554030894833</v>
      </c>
      <c r="L20" s="32">
        <f t="shared" si="2"/>
        <v>1.3204497297814983</v>
      </c>
      <c r="M20" s="32">
        <f t="shared" si="2"/>
        <v>0.47502046427833589</v>
      </c>
      <c r="N20" s="34">
        <f t="shared" si="2"/>
        <v>0.56019126972384459</v>
      </c>
      <c r="P20" s="33">
        <f t="shared" si="3"/>
        <v>2.1194571281846795</v>
      </c>
      <c r="Q20" s="32">
        <f t="shared" si="3"/>
        <v>3.0392503395214305</v>
      </c>
      <c r="R20" s="32">
        <f t="shared" si="3"/>
        <v>1.7100956432289205</v>
      </c>
      <c r="S20" s="32">
        <f t="shared" si="3"/>
        <v>4.1001733808769059</v>
      </c>
      <c r="T20" s="32">
        <f t="shared" si="3"/>
        <v>8.2349278926389866E-2</v>
      </c>
      <c r="U20" s="34">
        <f t="shared" si="3"/>
        <v>0.99030475015723352</v>
      </c>
      <c r="W20" s="47">
        <f t="shared" si="4"/>
        <v>2.0069384201492602</v>
      </c>
    </row>
    <row r="21" spans="1:23" x14ac:dyDescent="0.2">
      <c r="A21" s="13" t="s">
        <v>60</v>
      </c>
      <c r="B21" s="55">
        <v>0.668037436958829</v>
      </c>
      <c r="C21" s="55">
        <v>0.67768953124999409</v>
      </c>
      <c r="D21" s="55">
        <v>0.85796437538045933</v>
      </c>
      <c r="E21" s="55">
        <v>0.35530595825068356</v>
      </c>
      <c r="F21" s="55">
        <v>0.24783234725467587</v>
      </c>
      <c r="G21" s="55">
        <v>7.0016484899226017E-2</v>
      </c>
      <c r="I21" s="33">
        <f t="shared" si="2"/>
        <v>0.668037436958829</v>
      </c>
      <c r="J21" s="32">
        <f t="shared" si="2"/>
        <v>0.67768953124999409</v>
      </c>
      <c r="K21" s="32">
        <f t="shared" si="2"/>
        <v>0.85796437538045933</v>
      </c>
      <c r="L21" s="32">
        <f t="shared" si="2"/>
        <v>0.35530595825068356</v>
      </c>
      <c r="M21" s="32">
        <f t="shared" si="2"/>
        <v>0.24783234725467587</v>
      </c>
      <c r="N21" s="34">
        <f t="shared" si="2"/>
        <v>7.0016484899226017E-2</v>
      </c>
      <c r="P21" s="33">
        <f t="shared" si="3"/>
        <v>-0.19841368276599719</v>
      </c>
      <c r="Q21" s="32">
        <f t="shared" si="3"/>
        <v>-7.637722892293354E-2</v>
      </c>
      <c r="R21" s="32">
        <f t="shared" si="3"/>
        <v>0.573203279540064</v>
      </c>
      <c r="S21" s="32">
        <f t="shared" si="3"/>
        <v>0.20905301181268934</v>
      </c>
      <c r="T21" s="32">
        <f t="shared" si="3"/>
        <v>-0.58247472065468675</v>
      </c>
      <c r="U21" s="34">
        <f t="shared" si="3"/>
        <v>-0.40676241587957673</v>
      </c>
      <c r="W21" s="47">
        <f t="shared" si="4"/>
        <v>-8.0295292811740138E-2</v>
      </c>
    </row>
    <row r="22" spans="1:23" x14ac:dyDescent="0.2">
      <c r="A22" s="14" t="s">
        <v>61</v>
      </c>
      <c r="B22" s="55">
        <v>1.0719697670032717</v>
      </c>
      <c r="C22" s="55">
        <v>0.8157374151981226</v>
      </c>
      <c r="D22" s="55">
        <v>1.2789604081196067</v>
      </c>
      <c r="E22" s="55">
        <v>1.3868252346559273</v>
      </c>
      <c r="F22" s="55">
        <v>1.0129625205166624</v>
      </c>
      <c r="G22" s="55">
        <v>0.42849352151208797</v>
      </c>
      <c r="I22" s="33">
        <f t="shared" si="2"/>
        <v>1.0719697670032717</v>
      </c>
      <c r="J22" s="32">
        <f t="shared" si="2"/>
        <v>0.8157374151981226</v>
      </c>
      <c r="K22" s="32">
        <f t="shared" si="2"/>
        <v>1.2789604081196067</v>
      </c>
      <c r="L22" s="32">
        <f t="shared" si="2"/>
        <v>1.3868252346559273</v>
      </c>
      <c r="M22" s="32">
        <f t="shared" si="2"/>
        <v>1.0129625205166624</v>
      </c>
      <c r="N22" s="34">
        <f t="shared" si="2"/>
        <v>0.42849352151208797</v>
      </c>
      <c r="P22" s="33">
        <f t="shared" si="3"/>
        <v>0.65371297672318907</v>
      </c>
      <c r="Q22" s="32">
        <f t="shared" si="3"/>
        <v>0.39786805970011968</v>
      </c>
      <c r="R22" s="32">
        <f t="shared" si="3"/>
        <v>1.4850633600095093</v>
      </c>
      <c r="S22" s="32">
        <f t="shared" si="3"/>
        <v>4.3677760807463377</v>
      </c>
      <c r="T22" s="32">
        <f t="shared" si="3"/>
        <v>1.6565371988605444</v>
      </c>
      <c r="U22" s="34">
        <f t="shared" si="3"/>
        <v>0.61494762130480007</v>
      </c>
      <c r="W22" s="47">
        <f t="shared" si="4"/>
        <v>1.5293175495574169</v>
      </c>
    </row>
    <row r="23" spans="1:23" x14ac:dyDescent="0.2">
      <c r="A23" s="13" t="s">
        <v>62</v>
      </c>
      <c r="B23" s="55">
        <v>0.89314661220699254</v>
      </c>
      <c r="C23" s="55">
        <v>0.79510520979199906</v>
      </c>
      <c r="D23" s="55">
        <v>1.135589278428587</v>
      </c>
      <c r="E23" s="55">
        <v>1.2235976357826668</v>
      </c>
      <c r="F23" s="55">
        <v>0.74624316633209375</v>
      </c>
      <c r="G23" s="55">
        <v>0.50884849673197785</v>
      </c>
      <c r="I23" s="33">
        <f t="shared" si="2"/>
        <v>0.89314661220699254</v>
      </c>
      <c r="J23" s="32">
        <f t="shared" si="2"/>
        <v>0.79510520979199906</v>
      </c>
      <c r="K23" s="32">
        <f t="shared" si="2"/>
        <v>1.135589278428587</v>
      </c>
      <c r="L23" s="32">
        <f t="shared" si="2"/>
        <v>1.2235976357826668</v>
      </c>
      <c r="M23" s="32">
        <f t="shared" si="2"/>
        <v>0.74624316633209375</v>
      </c>
      <c r="N23" s="34">
        <f t="shared" si="2"/>
        <v>0.50884849673197785</v>
      </c>
      <c r="P23" s="33">
        <f t="shared" si="3"/>
        <v>0.27647162662104346</v>
      </c>
      <c r="Q23" s="32">
        <f t="shared" si="3"/>
        <v>0.32698884063556827</v>
      </c>
      <c r="R23" s="32">
        <f t="shared" si="3"/>
        <v>1.1745273936574163</v>
      </c>
      <c r="S23" s="32">
        <f t="shared" si="3"/>
        <v>3.7096997883802847</v>
      </c>
      <c r="T23" s="32">
        <f t="shared" si="3"/>
        <v>0.87603234615207326</v>
      </c>
      <c r="U23" s="34">
        <f t="shared" si="3"/>
        <v>0.84397061674014473</v>
      </c>
      <c r="W23" s="47">
        <f t="shared" si="4"/>
        <v>1.2012817686977553</v>
      </c>
    </row>
    <row r="24" spans="1:23" x14ac:dyDescent="0.2">
      <c r="A24" s="14" t="s">
        <v>63</v>
      </c>
      <c r="B24" s="55">
        <v>0.43216624880321197</v>
      </c>
      <c r="C24" s="55">
        <v>0.43532483484807055</v>
      </c>
      <c r="D24" s="55">
        <v>0.47036397073761843</v>
      </c>
      <c r="E24" s="55">
        <v>0.44647083317219804</v>
      </c>
      <c r="F24" s="55">
        <v>0.71625168490411273</v>
      </c>
      <c r="G24" s="55">
        <v>0.13736426603084223</v>
      </c>
      <c r="I24" s="33">
        <f t="shared" si="2"/>
        <v>0.43216624880321197</v>
      </c>
      <c r="J24" s="32">
        <f t="shared" si="2"/>
        <v>0.43532483484807055</v>
      </c>
      <c r="K24" s="32">
        <f t="shared" si="2"/>
        <v>0.47036397073761843</v>
      </c>
      <c r="L24" s="32">
        <f t="shared" si="2"/>
        <v>0.44647083317219804</v>
      </c>
      <c r="M24" s="32">
        <f t="shared" si="2"/>
        <v>0.71625168490411273</v>
      </c>
      <c r="N24" s="34">
        <f t="shared" si="2"/>
        <v>0.13736426603084223</v>
      </c>
      <c r="P24" s="33">
        <f t="shared" si="3"/>
        <v>-0.69600229522164558</v>
      </c>
      <c r="Q24" s="32">
        <f t="shared" si="3"/>
        <v>-0.9089891611736135</v>
      </c>
      <c r="R24" s="32">
        <f t="shared" si="3"/>
        <v>-0.26632324489776421</v>
      </c>
      <c r="S24" s="32">
        <f t="shared" si="3"/>
        <v>0.57659773645786183</v>
      </c>
      <c r="T24" s="32">
        <f t="shared" si="3"/>
        <v>0.7882678235285796</v>
      </c>
      <c r="U24" s="34">
        <f t="shared" si="3"/>
        <v>-0.21481175534513283</v>
      </c>
      <c r="W24" s="47">
        <f t="shared" si="4"/>
        <v>-0.12021014944195242</v>
      </c>
    </row>
    <row r="25" spans="1:23" x14ac:dyDescent="0.2">
      <c r="A25" s="13" t="s">
        <v>64</v>
      </c>
      <c r="B25" s="55">
        <v>0.4460162076267255</v>
      </c>
      <c r="C25" s="55">
        <v>0.42375107349710472</v>
      </c>
      <c r="D25" s="55">
        <v>0.51203386243262738</v>
      </c>
      <c r="E25" s="55">
        <v>0.12853651345308359</v>
      </c>
      <c r="F25" s="55">
        <v>0.10117983162054271</v>
      </c>
      <c r="G25" s="55">
        <v>-0.15132960686076136</v>
      </c>
      <c r="I25" s="33">
        <f t="shared" si="2"/>
        <v>0.4460162076267255</v>
      </c>
      <c r="J25" s="32">
        <f t="shared" si="2"/>
        <v>0.42375107349710472</v>
      </c>
      <c r="K25" s="32">
        <f t="shared" si="2"/>
        <v>0.51203386243262738</v>
      </c>
      <c r="L25" s="32">
        <f t="shared" si="2"/>
        <v>0.12853651345308359</v>
      </c>
      <c r="M25" s="32">
        <f t="shared" si="2"/>
        <v>0.10117983162054271</v>
      </c>
      <c r="N25" s="34">
        <f t="shared" si="2"/>
        <v>0.15132960686076136</v>
      </c>
      <c r="P25" s="33">
        <f t="shared" si="3"/>
        <v>-0.66678473012839123</v>
      </c>
      <c r="Q25" s="32">
        <f t="shared" si="3"/>
        <v>-0.94874929103120365</v>
      </c>
      <c r="R25" s="32">
        <f t="shared" si="3"/>
        <v>-0.17606797444559047</v>
      </c>
      <c r="S25" s="32">
        <f t="shared" si="3"/>
        <v>-0.70520166377183013</v>
      </c>
      <c r="T25" s="32">
        <f t="shared" si="3"/>
        <v>-1.0116261801139728</v>
      </c>
      <c r="U25" s="34">
        <f t="shared" si="3"/>
        <v>-0.1750085672987016</v>
      </c>
      <c r="W25" s="47">
        <f t="shared" si="4"/>
        <v>-0.61390640113161488</v>
      </c>
    </row>
    <row r="26" spans="1:23" x14ac:dyDescent="0.2">
      <c r="A26" s="13" t="s">
        <v>65</v>
      </c>
      <c r="B26" s="55">
        <v>0.72256768918159342</v>
      </c>
      <c r="C26" s="55">
        <v>0.45961177685284654</v>
      </c>
      <c r="D26" s="55">
        <v>0.33348973709845081</v>
      </c>
      <c r="E26" s="55">
        <v>9.0882862839732001E-2</v>
      </c>
      <c r="F26" s="55">
        <v>0.41873856822966266</v>
      </c>
      <c r="G26" s="55">
        <v>-4.5444944547539189E-2</v>
      </c>
      <c r="I26" s="33">
        <f t="shared" si="2"/>
        <v>0.72256768918159342</v>
      </c>
      <c r="J26" s="32">
        <f t="shared" si="2"/>
        <v>0.45961177685284654</v>
      </c>
      <c r="K26" s="32">
        <f t="shared" si="2"/>
        <v>0.33348973709845081</v>
      </c>
      <c r="L26" s="32">
        <f t="shared" si="2"/>
        <v>9.0882862839732001E-2</v>
      </c>
      <c r="M26" s="32">
        <f t="shared" si="2"/>
        <v>0.41873856822966266</v>
      </c>
      <c r="N26" s="34">
        <f t="shared" si="2"/>
        <v>4.5444944547539189E-2</v>
      </c>
      <c r="P26" s="33">
        <f t="shared" si="3"/>
        <v>-8.3377875499531254E-2</v>
      </c>
      <c r="Q26" s="32">
        <f t="shared" si="3"/>
        <v>-0.82555457680030853</v>
      </c>
      <c r="R26" s="32">
        <f t="shared" si="3"/>
        <v>-0.56278720178673203</v>
      </c>
      <c r="S26" s="32">
        <f t="shared" si="3"/>
        <v>-0.85700794506694988</v>
      </c>
      <c r="T26" s="32">
        <f t="shared" si="3"/>
        <v>-8.2349278926389713E-2</v>
      </c>
      <c r="U26" s="34">
        <f t="shared" si="3"/>
        <v>-0.47679476619023703</v>
      </c>
      <c r="W26" s="47">
        <f t="shared" si="4"/>
        <v>-0.48131194071169142</v>
      </c>
    </row>
    <row r="27" spans="1:23" x14ac:dyDescent="0.2">
      <c r="A27" s="13" t="s">
        <v>66</v>
      </c>
      <c r="B27" s="55">
        <v>0.98023202301353518</v>
      </c>
      <c r="C27" s="55">
        <v>1.2802863006699536</v>
      </c>
      <c r="D27" s="55">
        <v>1.1246274545968526</v>
      </c>
      <c r="E27" s="55">
        <v>0.23546117191926411</v>
      </c>
      <c r="F27" s="55">
        <v>1.1010297891966705</v>
      </c>
      <c r="G27" s="55">
        <v>0.2741814021444543</v>
      </c>
      <c r="I27" s="33">
        <f t="shared" si="2"/>
        <v>0.98023202301353518</v>
      </c>
      <c r="J27" s="32">
        <f t="shared" si="2"/>
        <v>1.2802863006699536</v>
      </c>
      <c r="K27" s="32">
        <f t="shared" si="2"/>
        <v>1.1246274545968526</v>
      </c>
      <c r="L27" s="32">
        <f t="shared" si="2"/>
        <v>0.23546117191926411</v>
      </c>
      <c r="M27" s="32">
        <f t="shared" si="2"/>
        <v>1.1010297891966705</v>
      </c>
      <c r="N27" s="34">
        <f t="shared" si="2"/>
        <v>0.2741814021444543</v>
      </c>
      <c r="P27" s="33">
        <f t="shared" si="3"/>
        <v>0.4601850723674088</v>
      </c>
      <c r="Q27" s="32">
        <f t="shared" si="3"/>
        <v>1.9937644542648327</v>
      </c>
      <c r="R27" s="32">
        <f t="shared" si="3"/>
        <v>1.1507845343809002</v>
      </c>
      <c r="S27" s="32">
        <f t="shared" si="3"/>
        <v>-0.27411903257680936</v>
      </c>
      <c r="T27" s="32">
        <f t="shared" si="3"/>
        <v>1.9142497701123533</v>
      </c>
      <c r="U27" s="34">
        <f t="shared" si="3"/>
        <v>0.17513634996980335</v>
      </c>
      <c r="W27" s="47">
        <f t="shared" si="4"/>
        <v>0.90333352475308148</v>
      </c>
    </row>
    <row r="28" spans="1:23" x14ac:dyDescent="0.2">
      <c r="A28" s="13" t="s">
        <v>67</v>
      </c>
      <c r="B28" s="55">
        <v>0.90802993569400758</v>
      </c>
      <c r="C28" s="55">
        <v>0.67527549371149198</v>
      </c>
      <c r="D28" s="55">
        <v>0.42642423821938746</v>
      </c>
      <c r="E28" s="55">
        <v>0.32372367946695435</v>
      </c>
      <c r="F28" s="55">
        <v>0.31561195211295651</v>
      </c>
      <c r="G28" s="55">
        <v>0.12439654540657361</v>
      </c>
      <c r="I28" s="33">
        <f t="shared" si="2"/>
        <v>0.90802993569400758</v>
      </c>
      <c r="J28" s="32">
        <f t="shared" si="2"/>
        <v>0.67527549371149198</v>
      </c>
      <c r="K28" s="32">
        <f t="shared" si="2"/>
        <v>0.42642423821938746</v>
      </c>
      <c r="L28" s="32">
        <f t="shared" si="2"/>
        <v>0.32372367946695435</v>
      </c>
      <c r="M28" s="32">
        <f t="shared" si="2"/>
        <v>0.31561195211295651</v>
      </c>
      <c r="N28" s="34">
        <f t="shared" si="2"/>
        <v>0.12439654540657361</v>
      </c>
      <c r="P28" s="33">
        <f t="shared" si="3"/>
        <v>0.30786915482506638</v>
      </c>
      <c r="Q28" s="32">
        <f t="shared" si="3"/>
        <v>-8.4670336332127838E-2</v>
      </c>
      <c r="R28" s="32">
        <f t="shared" si="3"/>
        <v>-0.36149489715584088</v>
      </c>
      <c r="S28" s="32">
        <f t="shared" si="3"/>
        <v>8.1724367208873674E-2</v>
      </c>
      <c r="T28" s="32">
        <f t="shared" si="3"/>
        <v>-0.38413024479808078</v>
      </c>
      <c r="U28" s="34">
        <f t="shared" si="3"/>
        <v>-0.25177158531473465</v>
      </c>
      <c r="W28" s="47">
        <f t="shared" si="4"/>
        <v>-0.11541225692780736</v>
      </c>
    </row>
    <row r="29" spans="1:23" x14ac:dyDescent="0.2">
      <c r="A29" s="13" t="s">
        <v>68</v>
      </c>
      <c r="B29" s="55">
        <v>0.91298415315179648</v>
      </c>
      <c r="C29" s="55">
        <v>0.73224528085230045</v>
      </c>
      <c r="D29" s="55">
        <v>0.48729526735058565</v>
      </c>
      <c r="E29" s="55">
        <v>0.36952569160219345</v>
      </c>
      <c r="F29" s="55">
        <v>0.40782167354237697</v>
      </c>
      <c r="G29" s="55">
        <v>0.19647995211901154</v>
      </c>
      <c r="I29" s="33">
        <f t="shared" si="2"/>
        <v>0.91298415315179648</v>
      </c>
      <c r="J29" s="32">
        <f t="shared" si="2"/>
        <v>0.73224528085230045</v>
      </c>
      <c r="K29" s="32">
        <f t="shared" si="2"/>
        <v>0.48729526735058565</v>
      </c>
      <c r="L29" s="32">
        <f t="shared" si="2"/>
        <v>0.36952569160219345</v>
      </c>
      <c r="M29" s="32">
        <f t="shared" si="2"/>
        <v>0.40782167354237697</v>
      </c>
      <c r="N29" s="34">
        <f t="shared" si="2"/>
        <v>0.19647995211901154</v>
      </c>
      <c r="P29" s="33">
        <f t="shared" si="3"/>
        <v>0.31832046178587386</v>
      </c>
      <c r="Q29" s="32">
        <f t="shared" si="3"/>
        <v>0.11104184970571469</v>
      </c>
      <c r="R29" s="32">
        <f t="shared" si="3"/>
        <v>-0.22965075325573858</v>
      </c>
      <c r="S29" s="32">
        <f t="shared" si="3"/>
        <v>0.26638197742261283</v>
      </c>
      <c r="T29" s="32">
        <f t="shared" si="3"/>
        <v>-0.11429555183929398</v>
      </c>
      <c r="U29" s="34">
        <f t="shared" si="3"/>
        <v>-4.6323724976393955E-2</v>
      </c>
      <c r="W29" s="47">
        <f t="shared" si="4"/>
        <v>5.091237647379581E-2</v>
      </c>
    </row>
    <row r="30" spans="1:23" x14ac:dyDescent="0.2">
      <c r="A30" s="13" t="s">
        <v>69</v>
      </c>
      <c r="B30" s="55">
        <v>0.38635410179033258</v>
      </c>
      <c r="C30" s="55">
        <v>0.23341307997664809</v>
      </c>
      <c r="D30" s="55">
        <v>0.58437717279986945</v>
      </c>
      <c r="E30" s="55">
        <v>0.46792450290036314</v>
      </c>
      <c r="F30" s="55">
        <v>9.015341455827848E-2</v>
      </c>
      <c r="G30" s="55">
        <v>0.37745662333437918</v>
      </c>
      <c r="I30" s="33">
        <f t="shared" si="2"/>
        <v>0.38635410179033258</v>
      </c>
      <c r="J30" s="32">
        <f t="shared" si="2"/>
        <v>0.23341307997664809</v>
      </c>
      <c r="K30" s="32">
        <f t="shared" si="2"/>
        <v>0.58437717279986945</v>
      </c>
      <c r="L30" s="32">
        <f t="shared" si="2"/>
        <v>0.46792450290036314</v>
      </c>
      <c r="M30" s="32">
        <f t="shared" si="2"/>
        <v>9.015341455827848E-2</v>
      </c>
      <c r="N30" s="34">
        <f t="shared" si="2"/>
        <v>0.37745662333437918</v>
      </c>
      <c r="P30" s="33">
        <f t="shared" si="3"/>
        <v>-0.79264658163916824</v>
      </c>
      <c r="Q30" s="32">
        <f t="shared" si="3"/>
        <v>-1.6026303509318365</v>
      </c>
      <c r="R30" s="32">
        <f t="shared" si="3"/>
        <v>-1.9375341539538595E-2</v>
      </c>
      <c r="S30" s="32">
        <f t="shared" si="3"/>
        <v>0.66309139028731545</v>
      </c>
      <c r="T30" s="32">
        <f t="shared" si="3"/>
        <v>-1.0438929499979808</v>
      </c>
      <c r="U30" s="34">
        <f t="shared" si="3"/>
        <v>0.46948527418314578</v>
      </c>
      <c r="W30" s="47">
        <f t="shared" si="4"/>
        <v>-0.38766142660634384</v>
      </c>
    </row>
    <row r="31" spans="1:23" x14ac:dyDescent="0.2">
      <c r="A31" s="14" t="s">
        <v>70</v>
      </c>
      <c r="B31" s="55">
        <v>0.74135053816635021</v>
      </c>
      <c r="C31" s="55">
        <v>0.83978603768465621</v>
      </c>
      <c r="D31" s="55">
        <v>1.0246806582047776</v>
      </c>
      <c r="E31" s="55">
        <v>0.13752925606833633</v>
      </c>
      <c r="F31" s="55">
        <v>0.56887291507289206</v>
      </c>
      <c r="G31" s="55">
        <v>5.7702964943530069E-2</v>
      </c>
      <c r="I31" s="33">
        <f t="shared" si="2"/>
        <v>0.74135053816635021</v>
      </c>
      <c r="J31" s="32">
        <f t="shared" si="2"/>
        <v>0.83978603768465621</v>
      </c>
      <c r="K31" s="32">
        <f t="shared" si="2"/>
        <v>1.0246806582047776</v>
      </c>
      <c r="L31" s="32">
        <f t="shared" si="2"/>
        <v>0.13752925606833633</v>
      </c>
      <c r="M31" s="32">
        <f t="shared" si="2"/>
        <v>0.56887291507289206</v>
      </c>
      <c r="N31" s="34">
        <f t="shared" si="2"/>
        <v>5.7702964943530069E-2</v>
      </c>
      <c r="P31" s="33">
        <f t="shared" si="3"/>
        <v>-4.3753995035915809E-2</v>
      </c>
      <c r="Q31" s="32">
        <f t="shared" si="3"/>
        <v>0.48048392881694291</v>
      </c>
      <c r="R31" s="32">
        <f t="shared" si="3"/>
        <v>0.93430388678959531</v>
      </c>
      <c r="S31" s="32">
        <f t="shared" si="3"/>
        <v>-0.66894608714570625</v>
      </c>
      <c r="T31" s="32">
        <f t="shared" si="3"/>
        <v>0.35699111550283807</v>
      </c>
      <c r="U31" s="34">
        <f t="shared" si="3"/>
        <v>-0.44185768181537333</v>
      </c>
      <c r="W31" s="47">
        <f t="shared" si="4"/>
        <v>0.10287019451873013</v>
      </c>
    </row>
    <row r="32" spans="1:23" x14ac:dyDescent="0.2">
      <c r="A32" s="14" t="s">
        <v>71</v>
      </c>
      <c r="B32" s="55">
        <v>0.69269158799263153</v>
      </c>
      <c r="C32" s="55">
        <v>0.73159115936991326</v>
      </c>
      <c r="D32" s="55">
        <v>0.7643425885426417</v>
      </c>
      <c r="E32" s="55">
        <v>0.44973685504507044</v>
      </c>
      <c r="F32" s="55">
        <v>0.54264655959896546</v>
      </c>
      <c r="G32" s="55">
        <v>0.15604950330175135</v>
      </c>
      <c r="I32" s="33">
        <f t="shared" si="2"/>
        <v>0.69269158799263153</v>
      </c>
      <c r="J32" s="32">
        <f t="shared" si="2"/>
        <v>0.73159115936991326</v>
      </c>
      <c r="K32" s="32">
        <f t="shared" si="2"/>
        <v>0.7643425885426417</v>
      </c>
      <c r="L32" s="32">
        <f t="shared" si="2"/>
        <v>0.44973685504507044</v>
      </c>
      <c r="M32" s="32">
        <f t="shared" si="2"/>
        <v>0.54264655959896546</v>
      </c>
      <c r="N32" s="34">
        <f t="shared" si="2"/>
        <v>0.15604950330175135</v>
      </c>
      <c r="P32" s="33">
        <f t="shared" si="3"/>
        <v>-0.14640383408499519</v>
      </c>
      <c r="Q32" s="32">
        <f t="shared" si="3"/>
        <v>0.10879470167028506</v>
      </c>
      <c r="R32" s="32">
        <f t="shared" si="3"/>
        <v>0.37042234233222665</v>
      </c>
      <c r="S32" s="32">
        <f t="shared" si="3"/>
        <v>0.58976518840669023</v>
      </c>
      <c r="T32" s="32">
        <f t="shared" si="3"/>
        <v>0.28024453751700479</v>
      </c>
      <c r="U32" s="34">
        <f t="shared" si="3"/>
        <v>-0.16155619775839483</v>
      </c>
      <c r="W32" s="47">
        <f t="shared" si="4"/>
        <v>0.17354445634713611</v>
      </c>
    </row>
    <row r="33" spans="1:23" x14ac:dyDescent="0.2">
      <c r="A33" s="13" t="s">
        <v>72</v>
      </c>
      <c r="B33" s="55">
        <v>0.91539902814674678</v>
      </c>
      <c r="C33" s="55">
        <v>0.92659804221600706</v>
      </c>
      <c r="D33" s="55">
        <v>0.53484075926290375</v>
      </c>
      <c r="E33" s="55">
        <v>-1.5398549769417605E-2</v>
      </c>
      <c r="F33" s="55">
        <v>4.2636289442710513E-3</v>
      </c>
      <c r="G33" s="55">
        <v>0.2179408682627767</v>
      </c>
      <c r="I33" s="33">
        <f t="shared" si="2"/>
        <v>0.91539902814674678</v>
      </c>
      <c r="J33" s="32">
        <f t="shared" si="2"/>
        <v>0.92659804221600706</v>
      </c>
      <c r="K33" s="32">
        <f t="shared" si="2"/>
        <v>0.53484075926290375</v>
      </c>
      <c r="L33" s="32">
        <f t="shared" si="2"/>
        <v>1.5398549769417605E-2</v>
      </c>
      <c r="M33" s="32">
        <f t="shared" si="2"/>
        <v>4.2636289442710513E-3</v>
      </c>
      <c r="N33" s="34">
        <f t="shared" si="2"/>
        <v>0.2179408682627767</v>
      </c>
      <c r="P33" s="33">
        <f t="shared" si="3"/>
        <v>0.32341482836530699</v>
      </c>
      <c r="Q33" s="32">
        <f t="shared" si="3"/>
        <v>0.77871511474650035</v>
      </c>
      <c r="R33" s="32">
        <f t="shared" si="3"/>
        <v>-0.1266691745481103</v>
      </c>
      <c r="S33" s="32">
        <f t="shared" si="3"/>
        <v>-1.1613341571781812</v>
      </c>
      <c r="T33" s="32">
        <f t="shared" si="3"/>
        <v>-1.2952335198444174</v>
      </c>
      <c r="U33" s="34">
        <f t="shared" si="3"/>
        <v>1.4842908285353928E-2</v>
      </c>
      <c r="W33" s="47">
        <f t="shared" si="4"/>
        <v>-0.24437733336225795</v>
      </c>
    </row>
    <row r="34" spans="1:23" x14ac:dyDescent="0.2">
      <c r="A34" s="13" t="s">
        <v>73</v>
      </c>
      <c r="B34" s="55">
        <v>1.0644235777990279</v>
      </c>
      <c r="C34" s="55">
        <v>0.85755150098271971</v>
      </c>
      <c r="D34" s="55">
        <v>0.84216663662170654</v>
      </c>
      <c r="E34" s="55">
        <v>0.24924016168010585</v>
      </c>
      <c r="F34" s="55">
        <v>0.61664244557615222</v>
      </c>
      <c r="G34" s="55">
        <v>0.45574011781081653</v>
      </c>
      <c r="I34" s="33">
        <f t="shared" si="2"/>
        <v>1.0644235777990279</v>
      </c>
      <c r="J34" s="32">
        <f t="shared" si="2"/>
        <v>0.85755150098271971</v>
      </c>
      <c r="K34" s="32">
        <f t="shared" si="2"/>
        <v>0.84216663662170654</v>
      </c>
      <c r="L34" s="32">
        <f t="shared" si="2"/>
        <v>0.24924016168010585</v>
      </c>
      <c r="M34" s="32">
        <f t="shared" si="2"/>
        <v>0.61664244557615222</v>
      </c>
      <c r="N34" s="34">
        <f t="shared" si="2"/>
        <v>0.45574011781081653</v>
      </c>
      <c r="P34" s="33">
        <f t="shared" si="3"/>
        <v>0.63779370381483291</v>
      </c>
      <c r="Q34" s="32">
        <f t="shared" si="3"/>
        <v>0.54151483366209174</v>
      </c>
      <c r="R34" s="32">
        <f t="shared" si="3"/>
        <v>0.53898602755774594</v>
      </c>
      <c r="S34" s="32">
        <f t="shared" si="3"/>
        <v>-0.21856699017125286</v>
      </c>
      <c r="T34" s="32">
        <f t="shared" si="3"/>
        <v>0.49677981019051076</v>
      </c>
      <c r="U34" s="34">
        <f t="shared" si="3"/>
        <v>0.69260425778158918</v>
      </c>
      <c r="W34" s="47">
        <f t="shared" si="4"/>
        <v>0.4481852738059196</v>
      </c>
    </row>
    <row r="35" spans="1:23" ht="17" thickBot="1" x14ac:dyDescent="0.25">
      <c r="A35" s="16" t="s">
        <v>74</v>
      </c>
      <c r="B35" s="55">
        <v>1.2612899643945101</v>
      </c>
      <c r="C35" s="55">
        <v>1.1306659855840935</v>
      </c>
      <c r="D35" s="55">
        <v>0.87652510681615892</v>
      </c>
      <c r="E35" s="55">
        <v>0.22707449955048306</v>
      </c>
      <c r="F35" s="55">
        <v>0.55173618951796932</v>
      </c>
      <c r="G35" s="55">
        <v>0.47258039352408215</v>
      </c>
      <c r="I35" s="35">
        <f t="shared" si="2"/>
        <v>1.2612899643945101</v>
      </c>
      <c r="J35" s="36">
        <f t="shared" si="2"/>
        <v>1.1306659855840935</v>
      </c>
      <c r="K35" s="36">
        <f t="shared" si="2"/>
        <v>0.87652510681615892</v>
      </c>
      <c r="L35" s="36">
        <f t="shared" si="2"/>
        <v>0.22707449955048306</v>
      </c>
      <c r="M35" s="36">
        <f t="shared" si="2"/>
        <v>0.55173618951796932</v>
      </c>
      <c r="N35" s="37">
        <f t="shared" si="2"/>
        <v>0.47258039352408215</v>
      </c>
      <c r="P35" s="35">
        <f t="shared" si="3"/>
        <v>1.0530986544159837</v>
      </c>
      <c r="Q35" s="36">
        <f t="shared" si="3"/>
        <v>1.4797636055562216</v>
      </c>
      <c r="R35" s="36">
        <f t="shared" si="3"/>
        <v>0.61340505994737604</v>
      </c>
      <c r="S35" s="36">
        <f t="shared" si="3"/>
        <v>-0.30793114704662755</v>
      </c>
      <c r="T35" s="36">
        <f t="shared" si="3"/>
        <v>0.30684365808999947</v>
      </c>
      <c r="U35" s="37">
        <f t="shared" si="3"/>
        <v>0.7406014151107414</v>
      </c>
      <c r="W35" s="48">
        <f t="shared" si="4"/>
        <v>0.64763020767894908</v>
      </c>
    </row>
    <row r="36" spans="1:23" ht="17" thickBot="1" x14ac:dyDescent="0.25">
      <c r="A36" s="19"/>
      <c r="B36" s="53"/>
      <c r="C36" s="54"/>
      <c r="D36" s="54"/>
      <c r="E36" s="54"/>
      <c r="F36" s="54"/>
      <c r="G36" s="54"/>
    </row>
    <row r="37" spans="1:23" x14ac:dyDescent="0.2">
      <c r="A37" s="25" t="s">
        <v>40</v>
      </c>
      <c r="B37" s="32">
        <f>MEDIAN(B3:B35)</f>
        <v>0.76209117920462621</v>
      </c>
      <c r="C37" s="32">
        <f t="shared" ref="C37:G37" si="5">MEDIAN(C3:C35)</f>
        <v>0.69992215029244342</v>
      </c>
      <c r="D37" s="32">
        <f t="shared" si="5"/>
        <v>0.59332256047043441</v>
      </c>
      <c r="E37" s="32">
        <f t="shared" si="5"/>
        <v>0.30345297167260499</v>
      </c>
      <c r="F37" s="32">
        <f t="shared" si="5"/>
        <v>0.44687951625399924</v>
      </c>
      <c r="G37" s="38">
        <f t="shared" si="5"/>
        <v>0.21273308759781101</v>
      </c>
      <c r="I37" s="40">
        <f t="shared" ref="I37:N37" si="6">MEDIAN(I3:I35)</f>
        <v>0.76209117920462621</v>
      </c>
      <c r="J37" s="41">
        <f t="shared" si="6"/>
        <v>0.69992215029244342</v>
      </c>
      <c r="K37" s="41">
        <f t="shared" si="6"/>
        <v>0.59332256047043441</v>
      </c>
      <c r="L37" s="41">
        <f t="shared" si="6"/>
        <v>0.30345297167260499</v>
      </c>
      <c r="M37" s="41">
        <f t="shared" si="6"/>
        <v>0.44687951625399924</v>
      </c>
      <c r="N37" s="42">
        <f t="shared" si="6"/>
        <v>0.21273308759781101</v>
      </c>
      <c r="O37" s="32"/>
      <c r="P37" s="40">
        <f t="shared" ref="P37:U37" si="7">MEDIAN(P3:P35)</f>
        <v>0</v>
      </c>
      <c r="Q37" s="40">
        <f t="shared" si="7"/>
        <v>0</v>
      </c>
      <c r="R37" s="40">
        <f t="shared" si="7"/>
        <v>-1.214306433183765E-16</v>
      </c>
      <c r="S37" s="40">
        <f t="shared" si="7"/>
        <v>1.1102230246251565E-16</v>
      </c>
      <c r="T37" s="40">
        <f t="shared" si="7"/>
        <v>8.3266726846886741E-17</v>
      </c>
      <c r="U37" s="40">
        <f t="shared" si="7"/>
        <v>0</v>
      </c>
      <c r="W37" s="46">
        <f>MEDIAN(W3:W35)</f>
        <v>2.7247291060124263E-2</v>
      </c>
    </row>
    <row r="38" spans="1:23" ht="17" thickBot="1" x14ac:dyDescent="0.25">
      <c r="A38" s="26" t="s">
        <v>41</v>
      </c>
      <c r="B38" s="36">
        <f t="shared" ref="B38:G38" si="8">QUARTILE(B3:B35,3)-QUARTILE(B3:B35,1)</f>
        <v>0.47402850919672318</v>
      </c>
      <c r="C38" s="36">
        <f t="shared" si="8"/>
        <v>0.29108962652838033</v>
      </c>
      <c r="D38" s="36">
        <f t="shared" si="8"/>
        <v>0.4616892895699628</v>
      </c>
      <c r="E38" s="36">
        <f t="shared" si="8"/>
        <v>0.24803750076817185</v>
      </c>
      <c r="F38" s="36">
        <f t="shared" si="8"/>
        <v>0.34172670837216668</v>
      </c>
      <c r="G38" s="39">
        <f t="shared" si="8"/>
        <v>0.39472328146006397</v>
      </c>
      <c r="I38" s="35">
        <f t="shared" ref="I38:N38" si="9">QUARTILE(I3:I35,3)-QUARTILE(I3:I35,1)</f>
        <v>0.47402850919672318</v>
      </c>
      <c r="J38" s="36">
        <f t="shared" si="9"/>
        <v>0.29108962652838033</v>
      </c>
      <c r="K38" s="36">
        <f t="shared" si="9"/>
        <v>0.4616892895699628</v>
      </c>
      <c r="L38" s="36">
        <f t="shared" si="9"/>
        <v>0.24803750076817185</v>
      </c>
      <c r="M38" s="36">
        <f t="shared" si="9"/>
        <v>0.34172670837216668</v>
      </c>
      <c r="N38" s="37">
        <f t="shared" si="9"/>
        <v>0.35085985609062931</v>
      </c>
      <c r="O38" s="32"/>
      <c r="P38" s="35">
        <f t="shared" ref="P38:U38" si="10">QUARTILE(P3:P35,3)-QUARTILE(P3:P35,1)</f>
        <v>1</v>
      </c>
      <c r="Q38" s="35">
        <f t="shared" si="10"/>
        <v>1</v>
      </c>
      <c r="R38" s="35">
        <f t="shared" si="10"/>
        <v>1</v>
      </c>
      <c r="S38" s="35">
        <f t="shared" si="10"/>
        <v>1</v>
      </c>
      <c r="T38" s="35">
        <f t="shared" si="10"/>
        <v>1</v>
      </c>
      <c r="U38" s="35">
        <f t="shared" si="10"/>
        <v>0.99999999999999989</v>
      </c>
      <c r="W38" s="48">
        <f>QUARTILE(W3:W35,3)-QUARTILE(W3:W35,1)</f>
        <v>0.6319936230859351</v>
      </c>
    </row>
  </sheetData>
  <sheetProtection sheet="1" objects="1" scenarios="1"/>
  <conditionalFormatting sqref="C36:G36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4">
      <colorScale>
        <cfvo type="min"/>
        <cfvo type="max"/>
        <color rgb="FFFCFCFF"/>
        <color rgb="FFF8696B"/>
      </colorScale>
    </cfRule>
  </conditionalFormatting>
  <conditionalFormatting sqref="C36:G36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6:G36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6:G36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3:G10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9">
      <colorScale>
        <cfvo type="min"/>
        <cfvo type="max"/>
        <color rgb="FFFCFCFF"/>
        <color rgb="FFF8696B"/>
      </colorScale>
    </cfRule>
  </conditionalFormatting>
  <conditionalFormatting sqref="B3:G10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:G10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1:G35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">
      <colorScale>
        <cfvo type="min"/>
        <cfvo type="max"/>
        <color rgb="FFFCFCFF"/>
        <color rgb="FFF8696B"/>
      </colorScale>
    </cfRule>
  </conditionalFormatting>
  <conditionalFormatting sqref="C13:G35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1:G35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1:G3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79"/>
  <sheetViews>
    <sheetView workbookViewId="0">
      <selection activeCell="E38" sqref="E38"/>
    </sheetView>
  </sheetViews>
  <sheetFormatPr baseColWidth="10" defaultRowHeight="15" x14ac:dyDescent="0.2"/>
  <cols>
    <col min="1" max="1" width="20.6640625" style="55" customWidth="1"/>
    <col min="2" max="2" width="16.33203125" style="55" customWidth="1"/>
    <col min="3" max="3" width="10.1640625" style="55" customWidth="1"/>
    <col min="4" max="4" width="14.6640625" style="55" customWidth="1"/>
    <col min="5" max="5" width="15.5" style="55" customWidth="1"/>
    <col min="6" max="6" width="11.5" style="55" customWidth="1"/>
    <col min="7" max="7" width="15.1640625" style="56" customWidth="1"/>
    <col min="8" max="9" width="12.5" style="55" customWidth="1"/>
    <col min="10" max="10" width="15.5" style="55" customWidth="1"/>
    <col min="11" max="11" width="10.83203125" style="55" customWidth="1"/>
    <col min="12" max="256" width="8.83203125" style="55" customWidth="1"/>
    <col min="257" max="257" width="20.6640625" style="55" customWidth="1"/>
    <col min="258" max="258" width="16.33203125" style="55" customWidth="1"/>
    <col min="259" max="259" width="10.1640625" style="55" customWidth="1"/>
    <col min="260" max="260" width="14.6640625" style="55" customWidth="1"/>
    <col min="261" max="261" width="15.5" style="55" customWidth="1"/>
    <col min="262" max="262" width="11.5" style="55" customWidth="1"/>
    <col min="263" max="263" width="15.1640625" style="55" customWidth="1"/>
    <col min="264" max="265" width="12.5" style="55" customWidth="1"/>
    <col min="266" max="266" width="15.5" style="55" customWidth="1"/>
    <col min="267" max="267" width="10.83203125" style="55"/>
    <col min="268" max="512" width="8.83203125" style="55" customWidth="1"/>
    <col min="513" max="513" width="20.6640625" style="55" customWidth="1"/>
    <col min="514" max="514" width="16.33203125" style="55" customWidth="1"/>
    <col min="515" max="515" width="10.1640625" style="55" customWidth="1"/>
    <col min="516" max="516" width="14.6640625" style="55" customWidth="1"/>
    <col min="517" max="517" width="15.5" style="55" customWidth="1"/>
    <col min="518" max="518" width="11.5" style="55" customWidth="1"/>
    <col min="519" max="519" width="15.1640625" style="55" customWidth="1"/>
    <col min="520" max="521" width="12.5" style="55" customWidth="1"/>
    <col min="522" max="522" width="15.5" style="55" customWidth="1"/>
    <col min="523" max="523" width="10.83203125" style="55"/>
    <col min="524" max="768" width="8.83203125" style="55" customWidth="1"/>
    <col min="769" max="769" width="20.6640625" style="55" customWidth="1"/>
    <col min="770" max="770" width="16.33203125" style="55" customWidth="1"/>
    <col min="771" max="771" width="10.1640625" style="55" customWidth="1"/>
    <col min="772" max="772" width="14.6640625" style="55" customWidth="1"/>
    <col min="773" max="773" width="15.5" style="55" customWidth="1"/>
    <col min="774" max="774" width="11.5" style="55" customWidth="1"/>
    <col min="775" max="775" width="15.1640625" style="55" customWidth="1"/>
    <col min="776" max="777" width="12.5" style="55" customWidth="1"/>
    <col min="778" max="778" width="15.5" style="55" customWidth="1"/>
    <col min="779" max="779" width="10.83203125" style="55"/>
    <col min="780" max="1024" width="8.83203125" style="55" customWidth="1"/>
    <col min="1025" max="1025" width="20.6640625" style="55" customWidth="1"/>
    <col min="1026" max="1026" width="16.33203125" style="55" customWidth="1"/>
    <col min="1027" max="1027" width="10.1640625" style="55" customWidth="1"/>
    <col min="1028" max="1028" width="14.6640625" style="55" customWidth="1"/>
    <col min="1029" max="1029" width="15.5" style="55" customWidth="1"/>
    <col min="1030" max="1030" width="11.5" style="55" customWidth="1"/>
    <col min="1031" max="1031" width="15.1640625" style="55" customWidth="1"/>
    <col min="1032" max="1033" width="12.5" style="55" customWidth="1"/>
    <col min="1034" max="1034" width="15.5" style="55" customWidth="1"/>
    <col min="1035" max="1035" width="10.83203125" style="55"/>
    <col min="1036" max="1280" width="8.83203125" style="55" customWidth="1"/>
    <col min="1281" max="1281" width="20.6640625" style="55" customWidth="1"/>
    <col min="1282" max="1282" width="16.33203125" style="55" customWidth="1"/>
    <col min="1283" max="1283" width="10.1640625" style="55" customWidth="1"/>
    <col min="1284" max="1284" width="14.6640625" style="55" customWidth="1"/>
    <col min="1285" max="1285" width="15.5" style="55" customWidth="1"/>
    <col min="1286" max="1286" width="11.5" style="55" customWidth="1"/>
    <col min="1287" max="1287" width="15.1640625" style="55" customWidth="1"/>
    <col min="1288" max="1289" width="12.5" style="55" customWidth="1"/>
    <col min="1290" max="1290" width="15.5" style="55" customWidth="1"/>
    <col min="1291" max="1291" width="10.83203125" style="55"/>
    <col min="1292" max="1536" width="8.83203125" style="55" customWidth="1"/>
    <col min="1537" max="1537" width="20.6640625" style="55" customWidth="1"/>
    <col min="1538" max="1538" width="16.33203125" style="55" customWidth="1"/>
    <col min="1539" max="1539" width="10.1640625" style="55" customWidth="1"/>
    <col min="1540" max="1540" width="14.6640625" style="55" customWidth="1"/>
    <col min="1541" max="1541" width="15.5" style="55" customWidth="1"/>
    <col min="1542" max="1542" width="11.5" style="55" customWidth="1"/>
    <col min="1543" max="1543" width="15.1640625" style="55" customWidth="1"/>
    <col min="1544" max="1545" width="12.5" style="55" customWidth="1"/>
    <col min="1546" max="1546" width="15.5" style="55" customWidth="1"/>
    <col min="1547" max="1547" width="10.83203125" style="55"/>
    <col min="1548" max="1792" width="8.83203125" style="55" customWidth="1"/>
    <col min="1793" max="1793" width="20.6640625" style="55" customWidth="1"/>
    <col min="1794" max="1794" width="16.33203125" style="55" customWidth="1"/>
    <col min="1795" max="1795" width="10.1640625" style="55" customWidth="1"/>
    <col min="1796" max="1796" width="14.6640625" style="55" customWidth="1"/>
    <col min="1797" max="1797" width="15.5" style="55" customWidth="1"/>
    <col min="1798" max="1798" width="11.5" style="55" customWidth="1"/>
    <col min="1799" max="1799" width="15.1640625" style="55" customWidth="1"/>
    <col min="1800" max="1801" width="12.5" style="55" customWidth="1"/>
    <col min="1802" max="1802" width="15.5" style="55" customWidth="1"/>
    <col min="1803" max="1803" width="10.83203125" style="55"/>
    <col min="1804" max="2048" width="8.83203125" style="55" customWidth="1"/>
    <col min="2049" max="2049" width="20.6640625" style="55" customWidth="1"/>
    <col min="2050" max="2050" width="16.33203125" style="55" customWidth="1"/>
    <col min="2051" max="2051" width="10.1640625" style="55" customWidth="1"/>
    <col min="2052" max="2052" width="14.6640625" style="55" customWidth="1"/>
    <col min="2053" max="2053" width="15.5" style="55" customWidth="1"/>
    <col min="2054" max="2054" width="11.5" style="55" customWidth="1"/>
    <col min="2055" max="2055" width="15.1640625" style="55" customWidth="1"/>
    <col min="2056" max="2057" width="12.5" style="55" customWidth="1"/>
    <col min="2058" max="2058" width="15.5" style="55" customWidth="1"/>
    <col min="2059" max="2059" width="10.83203125" style="55"/>
    <col min="2060" max="2304" width="8.83203125" style="55" customWidth="1"/>
    <col min="2305" max="2305" width="20.6640625" style="55" customWidth="1"/>
    <col min="2306" max="2306" width="16.33203125" style="55" customWidth="1"/>
    <col min="2307" max="2307" width="10.1640625" style="55" customWidth="1"/>
    <col min="2308" max="2308" width="14.6640625" style="55" customWidth="1"/>
    <col min="2309" max="2309" width="15.5" style="55" customWidth="1"/>
    <col min="2310" max="2310" width="11.5" style="55" customWidth="1"/>
    <col min="2311" max="2311" width="15.1640625" style="55" customWidth="1"/>
    <col min="2312" max="2313" width="12.5" style="55" customWidth="1"/>
    <col min="2314" max="2314" width="15.5" style="55" customWidth="1"/>
    <col min="2315" max="2315" width="10.83203125" style="55"/>
    <col min="2316" max="2560" width="8.83203125" style="55" customWidth="1"/>
    <col min="2561" max="2561" width="20.6640625" style="55" customWidth="1"/>
    <col min="2562" max="2562" width="16.33203125" style="55" customWidth="1"/>
    <col min="2563" max="2563" width="10.1640625" style="55" customWidth="1"/>
    <col min="2564" max="2564" width="14.6640625" style="55" customWidth="1"/>
    <col min="2565" max="2565" width="15.5" style="55" customWidth="1"/>
    <col min="2566" max="2566" width="11.5" style="55" customWidth="1"/>
    <col min="2567" max="2567" width="15.1640625" style="55" customWidth="1"/>
    <col min="2568" max="2569" width="12.5" style="55" customWidth="1"/>
    <col min="2570" max="2570" width="15.5" style="55" customWidth="1"/>
    <col min="2571" max="2571" width="10.83203125" style="55"/>
    <col min="2572" max="2816" width="8.83203125" style="55" customWidth="1"/>
    <col min="2817" max="2817" width="20.6640625" style="55" customWidth="1"/>
    <col min="2818" max="2818" width="16.33203125" style="55" customWidth="1"/>
    <col min="2819" max="2819" width="10.1640625" style="55" customWidth="1"/>
    <col min="2820" max="2820" width="14.6640625" style="55" customWidth="1"/>
    <col min="2821" max="2821" width="15.5" style="55" customWidth="1"/>
    <col min="2822" max="2822" width="11.5" style="55" customWidth="1"/>
    <col min="2823" max="2823" width="15.1640625" style="55" customWidth="1"/>
    <col min="2824" max="2825" width="12.5" style="55" customWidth="1"/>
    <col min="2826" max="2826" width="15.5" style="55" customWidth="1"/>
    <col min="2827" max="2827" width="10.83203125" style="55"/>
    <col min="2828" max="3072" width="8.83203125" style="55" customWidth="1"/>
    <col min="3073" max="3073" width="20.6640625" style="55" customWidth="1"/>
    <col min="3074" max="3074" width="16.33203125" style="55" customWidth="1"/>
    <col min="3075" max="3075" width="10.1640625" style="55" customWidth="1"/>
    <col min="3076" max="3076" width="14.6640625" style="55" customWidth="1"/>
    <col min="3077" max="3077" width="15.5" style="55" customWidth="1"/>
    <col min="3078" max="3078" width="11.5" style="55" customWidth="1"/>
    <col min="3079" max="3079" width="15.1640625" style="55" customWidth="1"/>
    <col min="3080" max="3081" width="12.5" style="55" customWidth="1"/>
    <col min="3082" max="3082" width="15.5" style="55" customWidth="1"/>
    <col min="3083" max="3083" width="10.83203125" style="55"/>
    <col min="3084" max="3328" width="8.83203125" style="55" customWidth="1"/>
    <col min="3329" max="3329" width="20.6640625" style="55" customWidth="1"/>
    <col min="3330" max="3330" width="16.33203125" style="55" customWidth="1"/>
    <col min="3331" max="3331" width="10.1640625" style="55" customWidth="1"/>
    <col min="3332" max="3332" width="14.6640625" style="55" customWidth="1"/>
    <col min="3333" max="3333" width="15.5" style="55" customWidth="1"/>
    <col min="3334" max="3334" width="11.5" style="55" customWidth="1"/>
    <col min="3335" max="3335" width="15.1640625" style="55" customWidth="1"/>
    <col min="3336" max="3337" width="12.5" style="55" customWidth="1"/>
    <col min="3338" max="3338" width="15.5" style="55" customWidth="1"/>
    <col min="3339" max="3339" width="10.83203125" style="55"/>
    <col min="3340" max="3584" width="8.83203125" style="55" customWidth="1"/>
    <col min="3585" max="3585" width="20.6640625" style="55" customWidth="1"/>
    <col min="3586" max="3586" width="16.33203125" style="55" customWidth="1"/>
    <col min="3587" max="3587" width="10.1640625" style="55" customWidth="1"/>
    <col min="3588" max="3588" width="14.6640625" style="55" customWidth="1"/>
    <col min="3589" max="3589" width="15.5" style="55" customWidth="1"/>
    <col min="3590" max="3590" width="11.5" style="55" customWidth="1"/>
    <col min="3591" max="3591" width="15.1640625" style="55" customWidth="1"/>
    <col min="3592" max="3593" width="12.5" style="55" customWidth="1"/>
    <col min="3594" max="3594" width="15.5" style="55" customWidth="1"/>
    <col min="3595" max="3595" width="10.83203125" style="55"/>
    <col min="3596" max="3840" width="8.83203125" style="55" customWidth="1"/>
    <col min="3841" max="3841" width="20.6640625" style="55" customWidth="1"/>
    <col min="3842" max="3842" width="16.33203125" style="55" customWidth="1"/>
    <col min="3843" max="3843" width="10.1640625" style="55" customWidth="1"/>
    <col min="3844" max="3844" width="14.6640625" style="55" customWidth="1"/>
    <col min="3845" max="3845" width="15.5" style="55" customWidth="1"/>
    <col min="3846" max="3846" width="11.5" style="55" customWidth="1"/>
    <col min="3847" max="3847" width="15.1640625" style="55" customWidth="1"/>
    <col min="3848" max="3849" width="12.5" style="55" customWidth="1"/>
    <col min="3850" max="3850" width="15.5" style="55" customWidth="1"/>
    <col min="3851" max="3851" width="10.83203125" style="55"/>
    <col min="3852" max="4096" width="8.83203125" style="55" customWidth="1"/>
    <col min="4097" max="4097" width="20.6640625" style="55" customWidth="1"/>
    <col min="4098" max="4098" width="16.33203125" style="55" customWidth="1"/>
    <col min="4099" max="4099" width="10.1640625" style="55" customWidth="1"/>
    <col min="4100" max="4100" width="14.6640625" style="55" customWidth="1"/>
    <col min="4101" max="4101" width="15.5" style="55" customWidth="1"/>
    <col min="4102" max="4102" width="11.5" style="55" customWidth="1"/>
    <col min="4103" max="4103" width="15.1640625" style="55" customWidth="1"/>
    <col min="4104" max="4105" width="12.5" style="55" customWidth="1"/>
    <col min="4106" max="4106" width="15.5" style="55" customWidth="1"/>
    <col min="4107" max="4107" width="10.83203125" style="55"/>
    <col min="4108" max="4352" width="8.83203125" style="55" customWidth="1"/>
    <col min="4353" max="4353" width="20.6640625" style="55" customWidth="1"/>
    <col min="4354" max="4354" width="16.33203125" style="55" customWidth="1"/>
    <col min="4355" max="4355" width="10.1640625" style="55" customWidth="1"/>
    <col min="4356" max="4356" width="14.6640625" style="55" customWidth="1"/>
    <col min="4357" max="4357" width="15.5" style="55" customWidth="1"/>
    <col min="4358" max="4358" width="11.5" style="55" customWidth="1"/>
    <col min="4359" max="4359" width="15.1640625" style="55" customWidth="1"/>
    <col min="4360" max="4361" width="12.5" style="55" customWidth="1"/>
    <col min="4362" max="4362" width="15.5" style="55" customWidth="1"/>
    <col min="4363" max="4363" width="10.83203125" style="55"/>
    <col min="4364" max="4608" width="8.83203125" style="55" customWidth="1"/>
    <col min="4609" max="4609" width="20.6640625" style="55" customWidth="1"/>
    <col min="4610" max="4610" width="16.33203125" style="55" customWidth="1"/>
    <col min="4611" max="4611" width="10.1640625" style="55" customWidth="1"/>
    <col min="4612" max="4612" width="14.6640625" style="55" customWidth="1"/>
    <col min="4613" max="4613" width="15.5" style="55" customWidth="1"/>
    <col min="4614" max="4614" width="11.5" style="55" customWidth="1"/>
    <col min="4615" max="4615" width="15.1640625" style="55" customWidth="1"/>
    <col min="4616" max="4617" width="12.5" style="55" customWidth="1"/>
    <col min="4618" max="4618" width="15.5" style="55" customWidth="1"/>
    <col min="4619" max="4619" width="10.83203125" style="55"/>
    <col min="4620" max="4864" width="8.83203125" style="55" customWidth="1"/>
    <col min="4865" max="4865" width="20.6640625" style="55" customWidth="1"/>
    <col min="4866" max="4866" width="16.33203125" style="55" customWidth="1"/>
    <col min="4867" max="4867" width="10.1640625" style="55" customWidth="1"/>
    <col min="4868" max="4868" width="14.6640625" style="55" customWidth="1"/>
    <col min="4869" max="4869" width="15.5" style="55" customWidth="1"/>
    <col min="4870" max="4870" width="11.5" style="55" customWidth="1"/>
    <col min="4871" max="4871" width="15.1640625" style="55" customWidth="1"/>
    <col min="4872" max="4873" width="12.5" style="55" customWidth="1"/>
    <col min="4874" max="4874" width="15.5" style="55" customWidth="1"/>
    <col min="4875" max="4875" width="10.83203125" style="55"/>
    <col min="4876" max="5120" width="8.83203125" style="55" customWidth="1"/>
    <col min="5121" max="5121" width="20.6640625" style="55" customWidth="1"/>
    <col min="5122" max="5122" width="16.33203125" style="55" customWidth="1"/>
    <col min="5123" max="5123" width="10.1640625" style="55" customWidth="1"/>
    <col min="5124" max="5124" width="14.6640625" style="55" customWidth="1"/>
    <col min="5125" max="5125" width="15.5" style="55" customWidth="1"/>
    <col min="5126" max="5126" width="11.5" style="55" customWidth="1"/>
    <col min="5127" max="5127" width="15.1640625" style="55" customWidth="1"/>
    <col min="5128" max="5129" width="12.5" style="55" customWidth="1"/>
    <col min="5130" max="5130" width="15.5" style="55" customWidth="1"/>
    <col min="5131" max="5131" width="10.83203125" style="55"/>
    <col min="5132" max="5376" width="8.83203125" style="55" customWidth="1"/>
    <col min="5377" max="5377" width="20.6640625" style="55" customWidth="1"/>
    <col min="5378" max="5378" width="16.33203125" style="55" customWidth="1"/>
    <col min="5379" max="5379" width="10.1640625" style="55" customWidth="1"/>
    <col min="5380" max="5380" width="14.6640625" style="55" customWidth="1"/>
    <col min="5381" max="5381" width="15.5" style="55" customWidth="1"/>
    <col min="5382" max="5382" width="11.5" style="55" customWidth="1"/>
    <col min="5383" max="5383" width="15.1640625" style="55" customWidth="1"/>
    <col min="5384" max="5385" width="12.5" style="55" customWidth="1"/>
    <col min="5386" max="5386" width="15.5" style="55" customWidth="1"/>
    <col min="5387" max="5387" width="10.83203125" style="55"/>
    <col min="5388" max="5632" width="8.83203125" style="55" customWidth="1"/>
    <col min="5633" max="5633" width="20.6640625" style="55" customWidth="1"/>
    <col min="5634" max="5634" width="16.33203125" style="55" customWidth="1"/>
    <col min="5635" max="5635" width="10.1640625" style="55" customWidth="1"/>
    <col min="5636" max="5636" width="14.6640625" style="55" customWidth="1"/>
    <col min="5637" max="5637" width="15.5" style="55" customWidth="1"/>
    <col min="5638" max="5638" width="11.5" style="55" customWidth="1"/>
    <col min="5639" max="5639" width="15.1640625" style="55" customWidth="1"/>
    <col min="5640" max="5641" width="12.5" style="55" customWidth="1"/>
    <col min="5642" max="5642" width="15.5" style="55" customWidth="1"/>
    <col min="5643" max="5643" width="10.83203125" style="55"/>
    <col min="5644" max="5888" width="8.83203125" style="55" customWidth="1"/>
    <col min="5889" max="5889" width="20.6640625" style="55" customWidth="1"/>
    <col min="5890" max="5890" width="16.33203125" style="55" customWidth="1"/>
    <col min="5891" max="5891" width="10.1640625" style="55" customWidth="1"/>
    <col min="5892" max="5892" width="14.6640625" style="55" customWidth="1"/>
    <col min="5893" max="5893" width="15.5" style="55" customWidth="1"/>
    <col min="5894" max="5894" width="11.5" style="55" customWidth="1"/>
    <col min="5895" max="5895" width="15.1640625" style="55" customWidth="1"/>
    <col min="5896" max="5897" width="12.5" style="55" customWidth="1"/>
    <col min="5898" max="5898" width="15.5" style="55" customWidth="1"/>
    <col min="5899" max="5899" width="10.83203125" style="55"/>
    <col min="5900" max="6144" width="8.83203125" style="55" customWidth="1"/>
    <col min="6145" max="6145" width="20.6640625" style="55" customWidth="1"/>
    <col min="6146" max="6146" width="16.33203125" style="55" customWidth="1"/>
    <col min="6147" max="6147" width="10.1640625" style="55" customWidth="1"/>
    <col min="6148" max="6148" width="14.6640625" style="55" customWidth="1"/>
    <col min="6149" max="6149" width="15.5" style="55" customWidth="1"/>
    <col min="6150" max="6150" width="11.5" style="55" customWidth="1"/>
    <col min="6151" max="6151" width="15.1640625" style="55" customWidth="1"/>
    <col min="6152" max="6153" width="12.5" style="55" customWidth="1"/>
    <col min="6154" max="6154" width="15.5" style="55" customWidth="1"/>
    <col min="6155" max="6155" width="10.83203125" style="55"/>
    <col min="6156" max="6400" width="8.83203125" style="55" customWidth="1"/>
    <col min="6401" max="6401" width="20.6640625" style="55" customWidth="1"/>
    <col min="6402" max="6402" width="16.33203125" style="55" customWidth="1"/>
    <col min="6403" max="6403" width="10.1640625" style="55" customWidth="1"/>
    <col min="6404" max="6404" width="14.6640625" style="55" customWidth="1"/>
    <col min="6405" max="6405" width="15.5" style="55" customWidth="1"/>
    <col min="6406" max="6406" width="11.5" style="55" customWidth="1"/>
    <col min="6407" max="6407" width="15.1640625" style="55" customWidth="1"/>
    <col min="6408" max="6409" width="12.5" style="55" customWidth="1"/>
    <col min="6410" max="6410" width="15.5" style="55" customWidth="1"/>
    <col min="6411" max="6411" width="10.83203125" style="55"/>
    <col min="6412" max="6656" width="8.83203125" style="55" customWidth="1"/>
    <col min="6657" max="6657" width="20.6640625" style="55" customWidth="1"/>
    <col min="6658" max="6658" width="16.33203125" style="55" customWidth="1"/>
    <col min="6659" max="6659" width="10.1640625" style="55" customWidth="1"/>
    <col min="6660" max="6660" width="14.6640625" style="55" customWidth="1"/>
    <col min="6661" max="6661" width="15.5" style="55" customWidth="1"/>
    <col min="6662" max="6662" width="11.5" style="55" customWidth="1"/>
    <col min="6663" max="6663" width="15.1640625" style="55" customWidth="1"/>
    <col min="6664" max="6665" width="12.5" style="55" customWidth="1"/>
    <col min="6666" max="6666" width="15.5" style="55" customWidth="1"/>
    <col min="6667" max="6667" width="10.83203125" style="55"/>
    <col min="6668" max="6912" width="8.83203125" style="55" customWidth="1"/>
    <col min="6913" max="6913" width="20.6640625" style="55" customWidth="1"/>
    <col min="6914" max="6914" width="16.33203125" style="55" customWidth="1"/>
    <col min="6915" max="6915" width="10.1640625" style="55" customWidth="1"/>
    <col min="6916" max="6916" width="14.6640625" style="55" customWidth="1"/>
    <col min="6917" max="6917" width="15.5" style="55" customWidth="1"/>
    <col min="6918" max="6918" width="11.5" style="55" customWidth="1"/>
    <col min="6919" max="6919" width="15.1640625" style="55" customWidth="1"/>
    <col min="6920" max="6921" width="12.5" style="55" customWidth="1"/>
    <col min="6922" max="6922" width="15.5" style="55" customWidth="1"/>
    <col min="6923" max="6923" width="10.83203125" style="55"/>
    <col min="6924" max="7168" width="8.83203125" style="55" customWidth="1"/>
    <col min="7169" max="7169" width="20.6640625" style="55" customWidth="1"/>
    <col min="7170" max="7170" width="16.33203125" style="55" customWidth="1"/>
    <col min="7171" max="7171" width="10.1640625" style="55" customWidth="1"/>
    <col min="7172" max="7172" width="14.6640625" style="55" customWidth="1"/>
    <col min="7173" max="7173" width="15.5" style="55" customWidth="1"/>
    <col min="7174" max="7174" width="11.5" style="55" customWidth="1"/>
    <col min="7175" max="7175" width="15.1640625" style="55" customWidth="1"/>
    <col min="7176" max="7177" width="12.5" style="55" customWidth="1"/>
    <col min="7178" max="7178" width="15.5" style="55" customWidth="1"/>
    <col min="7179" max="7179" width="10.83203125" style="55"/>
    <col min="7180" max="7424" width="8.83203125" style="55" customWidth="1"/>
    <col min="7425" max="7425" width="20.6640625" style="55" customWidth="1"/>
    <col min="7426" max="7426" width="16.33203125" style="55" customWidth="1"/>
    <col min="7427" max="7427" width="10.1640625" style="55" customWidth="1"/>
    <col min="7428" max="7428" width="14.6640625" style="55" customWidth="1"/>
    <col min="7429" max="7429" width="15.5" style="55" customWidth="1"/>
    <col min="7430" max="7430" width="11.5" style="55" customWidth="1"/>
    <col min="7431" max="7431" width="15.1640625" style="55" customWidth="1"/>
    <col min="7432" max="7433" width="12.5" style="55" customWidth="1"/>
    <col min="7434" max="7434" width="15.5" style="55" customWidth="1"/>
    <col min="7435" max="7435" width="10.83203125" style="55"/>
    <col min="7436" max="7680" width="8.83203125" style="55" customWidth="1"/>
    <col min="7681" max="7681" width="20.6640625" style="55" customWidth="1"/>
    <col min="7682" max="7682" width="16.33203125" style="55" customWidth="1"/>
    <col min="7683" max="7683" width="10.1640625" style="55" customWidth="1"/>
    <col min="7684" max="7684" width="14.6640625" style="55" customWidth="1"/>
    <col min="7685" max="7685" width="15.5" style="55" customWidth="1"/>
    <col min="7686" max="7686" width="11.5" style="55" customWidth="1"/>
    <col min="7687" max="7687" width="15.1640625" style="55" customWidth="1"/>
    <col min="7688" max="7689" width="12.5" style="55" customWidth="1"/>
    <col min="7690" max="7690" width="15.5" style="55" customWidth="1"/>
    <col min="7691" max="7691" width="10.83203125" style="55"/>
    <col min="7692" max="7936" width="8.83203125" style="55" customWidth="1"/>
    <col min="7937" max="7937" width="20.6640625" style="55" customWidth="1"/>
    <col min="7938" max="7938" width="16.33203125" style="55" customWidth="1"/>
    <col min="7939" max="7939" width="10.1640625" style="55" customWidth="1"/>
    <col min="7940" max="7940" width="14.6640625" style="55" customWidth="1"/>
    <col min="7941" max="7941" width="15.5" style="55" customWidth="1"/>
    <col min="7942" max="7942" width="11.5" style="55" customWidth="1"/>
    <col min="7943" max="7943" width="15.1640625" style="55" customWidth="1"/>
    <col min="7944" max="7945" width="12.5" style="55" customWidth="1"/>
    <col min="7946" max="7946" width="15.5" style="55" customWidth="1"/>
    <col min="7947" max="7947" width="10.83203125" style="55"/>
    <col min="7948" max="8192" width="8.83203125" style="55" customWidth="1"/>
    <col min="8193" max="8193" width="20.6640625" style="55" customWidth="1"/>
    <col min="8194" max="8194" width="16.33203125" style="55" customWidth="1"/>
    <col min="8195" max="8195" width="10.1640625" style="55" customWidth="1"/>
    <col min="8196" max="8196" width="14.6640625" style="55" customWidth="1"/>
    <col min="8197" max="8197" width="15.5" style="55" customWidth="1"/>
    <col min="8198" max="8198" width="11.5" style="55" customWidth="1"/>
    <col min="8199" max="8199" width="15.1640625" style="55" customWidth="1"/>
    <col min="8200" max="8201" width="12.5" style="55" customWidth="1"/>
    <col min="8202" max="8202" width="15.5" style="55" customWidth="1"/>
    <col min="8203" max="8203" width="10.83203125" style="55"/>
    <col min="8204" max="8448" width="8.83203125" style="55" customWidth="1"/>
    <col min="8449" max="8449" width="20.6640625" style="55" customWidth="1"/>
    <col min="8450" max="8450" width="16.33203125" style="55" customWidth="1"/>
    <col min="8451" max="8451" width="10.1640625" style="55" customWidth="1"/>
    <col min="8452" max="8452" width="14.6640625" style="55" customWidth="1"/>
    <col min="8453" max="8453" width="15.5" style="55" customWidth="1"/>
    <col min="8454" max="8454" width="11.5" style="55" customWidth="1"/>
    <col min="8455" max="8455" width="15.1640625" style="55" customWidth="1"/>
    <col min="8456" max="8457" width="12.5" style="55" customWidth="1"/>
    <col min="8458" max="8458" width="15.5" style="55" customWidth="1"/>
    <col min="8459" max="8459" width="10.83203125" style="55"/>
    <col min="8460" max="8704" width="8.83203125" style="55" customWidth="1"/>
    <col min="8705" max="8705" width="20.6640625" style="55" customWidth="1"/>
    <col min="8706" max="8706" width="16.33203125" style="55" customWidth="1"/>
    <col min="8707" max="8707" width="10.1640625" style="55" customWidth="1"/>
    <col min="8708" max="8708" width="14.6640625" style="55" customWidth="1"/>
    <col min="8709" max="8709" width="15.5" style="55" customWidth="1"/>
    <col min="8710" max="8710" width="11.5" style="55" customWidth="1"/>
    <col min="8711" max="8711" width="15.1640625" style="55" customWidth="1"/>
    <col min="8712" max="8713" width="12.5" style="55" customWidth="1"/>
    <col min="8714" max="8714" width="15.5" style="55" customWidth="1"/>
    <col min="8715" max="8715" width="10.83203125" style="55"/>
    <col min="8716" max="8960" width="8.83203125" style="55" customWidth="1"/>
    <col min="8961" max="8961" width="20.6640625" style="55" customWidth="1"/>
    <col min="8962" max="8962" width="16.33203125" style="55" customWidth="1"/>
    <col min="8963" max="8963" width="10.1640625" style="55" customWidth="1"/>
    <col min="8964" max="8964" width="14.6640625" style="55" customWidth="1"/>
    <col min="8965" max="8965" width="15.5" style="55" customWidth="1"/>
    <col min="8966" max="8966" width="11.5" style="55" customWidth="1"/>
    <col min="8967" max="8967" width="15.1640625" style="55" customWidth="1"/>
    <col min="8968" max="8969" width="12.5" style="55" customWidth="1"/>
    <col min="8970" max="8970" width="15.5" style="55" customWidth="1"/>
    <col min="8971" max="8971" width="10.83203125" style="55"/>
    <col min="8972" max="9216" width="8.83203125" style="55" customWidth="1"/>
    <col min="9217" max="9217" width="20.6640625" style="55" customWidth="1"/>
    <col min="9218" max="9218" width="16.33203125" style="55" customWidth="1"/>
    <col min="9219" max="9219" width="10.1640625" style="55" customWidth="1"/>
    <col min="9220" max="9220" width="14.6640625" style="55" customWidth="1"/>
    <col min="9221" max="9221" width="15.5" style="55" customWidth="1"/>
    <col min="9222" max="9222" width="11.5" style="55" customWidth="1"/>
    <col min="9223" max="9223" width="15.1640625" style="55" customWidth="1"/>
    <col min="9224" max="9225" width="12.5" style="55" customWidth="1"/>
    <col min="9226" max="9226" width="15.5" style="55" customWidth="1"/>
    <col min="9227" max="9227" width="10.83203125" style="55"/>
    <col min="9228" max="9472" width="8.83203125" style="55" customWidth="1"/>
    <col min="9473" max="9473" width="20.6640625" style="55" customWidth="1"/>
    <col min="9474" max="9474" width="16.33203125" style="55" customWidth="1"/>
    <col min="9475" max="9475" width="10.1640625" style="55" customWidth="1"/>
    <col min="9476" max="9476" width="14.6640625" style="55" customWidth="1"/>
    <col min="9477" max="9477" width="15.5" style="55" customWidth="1"/>
    <col min="9478" max="9478" width="11.5" style="55" customWidth="1"/>
    <col min="9479" max="9479" width="15.1640625" style="55" customWidth="1"/>
    <col min="9480" max="9481" width="12.5" style="55" customWidth="1"/>
    <col min="9482" max="9482" width="15.5" style="55" customWidth="1"/>
    <col min="9483" max="9483" width="10.83203125" style="55"/>
    <col min="9484" max="9728" width="8.83203125" style="55" customWidth="1"/>
    <col min="9729" max="9729" width="20.6640625" style="55" customWidth="1"/>
    <col min="9730" max="9730" width="16.33203125" style="55" customWidth="1"/>
    <col min="9731" max="9731" width="10.1640625" style="55" customWidth="1"/>
    <col min="9732" max="9732" width="14.6640625" style="55" customWidth="1"/>
    <col min="9733" max="9733" width="15.5" style="55" customWidth="1"/>
    <col min="9734" max="9734" width="11.5" style="55" customWidth="1"/>
    <col min="9735" max="9735" width="15.1640625" style="55" customWidth="1"/>
    <col min="9736" max="9737" width="12.5" style="55" customWidth="1"/>
    <col min="9738" max="9738" width="15.5" style="55" customWidth="1"/>
    <col min="9739" max="9739" width="10.83203125" style="55"/>
    <col min="9740" max="9984" width="8.83203125" style="55" customWidth="1"/>
    <col min="9985" max="9985" width="20.6640625" style="55" customWidth="1"/>
    <col min="9986" max="9986" width="16.33203125" style="55" customWidth="1"/>
    <col min="9987" max="9987" width="10.1640625" style="55" customWidth="1"/>
    <col min="9988" max="9988" width="14.6640625" style="55" customWidth="1"/>
    <col min="9989" max="9989" width="15.5" style="55" customWidth="1"/>
    <col min="9990" max="9990" width="11.5" style="55" customWidth="1"/>
    <col min="9991" max="9991" width="15.1640625" style="55" customWidth="1"/>
    <col min="9992" max="9993" width="12.5" style="55" customWidth="1"/>
    <col min="9994" max="9994" width="15.5" style="55" customWidth="1"/>
    <col min="9995" max="9995" width="10.83203125" style="55"/>
    <col min="9996" max="10240" width="8.83203125" style="55" customWidth="1"/>
    <col min="10241" max="10241" width="20.6640625" style="55" customWidth="1"/>
    <col min="10242" max="10242" width="16.33203125" style="55" customWidth="1"/>
    <col min="10243" max="10243" width="10.1640625" style="55" customWidth="1"/>
    <col min="10244" max="10244" width="14.6640625" style="55" customWidth="1"/>
    <col min="10245" max="10245" width="15.5" style="55" customWidth="1"/>
    <col min="10246" max="10246" width="11.5" style="55" customWidth="1"/>
    <col min="10247" max="10247" width="15.1640625" style="55" customWidth="1"/>
    <col min="10248" max="10249" width="12.5" style="55" customWidth="1"/>
    <col min="10250" max="10250" width="15.5" style="55" customWidth="1"/>
    <col min="10251" max="10251" width="10.83203125" style="55"/>
    <col min="10252" max="10496" width="8.83203125" style="55" customWidth="1"/>
    <col min="10497" max="10497" width="20.6640625" style="55" customWidth="1"/>
    <col min="10498" max="10498" width="16.33203125" style="55" customWidth="1"/>
    <col min="10499" max="10499" width="10.1640625" style="55" customWidth="1"/>
    <col min="10500" max="10500" width="14.6640625" style="55" customWidth="1"/>
    <col min="10501" max="10501" width="15.5" style="55" customWidth="1"/>
    <col min="10502" max="10502" width="11.5" style="55" customWidth="1"/>
    <col min="10503" max="10503" width="15.1640625" style="55" customWidth="1"/>
    <col min="10504" max="10505" width="12.5" style="55" customWidth="1"/>
    <col min="10506" max="10506" width="15.5" style="55" customWidth="1"/>
    <col min="10507" max="10507" width="10.83203125" style="55"/>
    <col min="10508" max="10752" width="8.83203125" style="55" customWidth="1"/>
    <col min="10753" max="10753" width="20.6640625" style="55" customWidth="1"/>
    <col min="10754" max="10754" width="16.33203125" style="55" customWidth="1"/>
    <col min="10755" max="10755" width="10.1640625" style="55" customWidth="1"/>
    <col min="10756" max="10756" width="14.6640625" style="55" customWidth="1"/>
    <col min="10757" max="10757" width="15.5" style="55" customWidth="1"/>
    <col min="10758" max="10758" width="11.5" style="55" customWidth="1"/>
    <col min="10759" max="10759" width="15.1640625" style="55" customWidth="1"/>
    <col min="10760" max="10761" width="12.5" style="55" customWidth="1"/>
    <col min="10762" max="10762" width="15.5" style="55" customWidth="1"/>
    <col min="10763" max="10763" width="10.83203125" style="55"/>
    <col min="10764" max="11008" width="8.83203125" style="55" customWidth="1"/>
    <col min="11009" max="11009" width="20.6640625" style="55" customWidth="1"/>
    <col min="11010" max="11010" width="16.33203125" style="55" customWidth="1"/>
    <col min="11011" max="11011" width="10.1640625" style="55" customWidth="1"/>
    <col min="11012" max="11012" width="14.6640625" style="55" customWidth="1"/>
    <col min="11013" max="11013" width="15.5" style="55" customWidth="1"/>
    <col min="11014" max="11014" width="11.5" style="55" customWidth="1"/>
    <col min="11015" max="11015" width="15.1640625" style="55" customWidth="1"/>
    <col min="11016" max="11017" width="12.5" style="55" customWidth="1"/>
    <col min="11018" max="11018" width="15.5" style="55" customWidth="1"/>
    <col min="11019" max="11019" width="10.83203125" style="55"/>
    <col min="11020" max="11264" width="8.83203125" style="55" customWidth="1"/>
    <col min="11265" max="11265" width="20.6640625" style="55" customWidth="1"/>
    <col min="11266" max="11266" width="16.33203125" style="55" customWidth="1"/>
    <col min="11267" max="11267" width="10.1640625" style="55" customWidth="1"/>
    <col min="11268" max="11268" width="14.6640625" style="55" customWidth="1"/>
    <col min="11269" max="11269" width="15.5" style="55" customWidth="1"/>
    <col min="11270" max="11270" width="11.5" style="55" customWidth="1"/>
    <col min="11271" max="11271" width="15.1640625" style="55" customWidth="1"/>
    <col min="11272" max="11273" width="12.5" style="55" customWidth="1"/>
    <col min="11274" max="11274" width="15.5" style="55" customWidth="1"/>
    <col min="11275" max="11275" width="10.83203125" style="55"/>
    <col min="11276" max="11520" width="8.83203125" style="55" customWidth="1"/>
    <col min="11521" max="11521" width="20.6640625" style="55" customWidth="1"/>
    <col min="11522" max="11522" width="16.33203125" style="55" customWidth="1"/>
    <col min="11523" max="11523" width="10.1640625" style="55" customWidth="1"/>
    <col min="11524" max="11524" width="14.6640625" style="55" customWidth="1"/>
    <col min="11525" max="11525" width="15.5" style="55" customWidth="1"/>
    <col min="11526" max="11526" width="11.5" style="55" customWidth="1"/>
    <col min="11527" max="11527" width="15.1640625" style="55" customWidth="1"/>
    <col min="11528" max="11529" width="12.5" style="55" customWidth="1"/>
    <col min="11530" max="11530" width="15.5" style="55" customWidth="1"/>
    <col min="11531" max="11531" width="10.83203125" style="55"/>
    <col min="11532" max="11776" width="8.83203125" style="55" customWidth="1"/>
    <col min="11777" max="11777" width="20.6640625" style="55" customWidth="1"/>
    <col min="11778" max="11778" width="16.33203125" style="55" customWidth="1"/>
    <col min="11779" max="11779" width="10.1640625" style="55" customWidth="1"/>
    <col min="11780" max="11780" width="14.6640625" style="55" customWidth="1"/>
    <col min="11781" max="11781" width="15.5" style="55" customWidth="1"/>
    <col min="11782" max="11782" width="11.5" style="55" customWidth="1"/>
    <col min="11783" max="11783" width="15.1640625" style="55" customWidth="1"/>
    <col min="11784" max="11785" width="12.5" style="55" customWidth="1"/>
    <col min="11786" max="11786" width="15.5" style="55" customWidth="1"/>
    <col min="11787" max="11787" width="10.83203125" style="55"/>
    <col min="11788" max="12032" width="8.83203125" style="55" customWidth="1"/>
    <col min="12033" max="12033" width="20.6640625" style="55" customWidth="1"/>
    <col min="12034" max="12034" width="16.33203125" style="55" customWidth="1"/>
    <col min="12035" max="12035" width="10.1640625" style="55" customWidth="1"/>
    <col min="12036" max="12036" width="14.6640625" style="55" customWidth="1"/>
    <col min="12037" max="12037" width="15.5" style="55" customWidth="1"/>
    <col min="12038" max="12038" width="11.5" style="55" customWidth="1"/>
    <col min="12039" max="12039" width="15.1640625" style="55" customWidth="1"/>
    <col min="12040" max="12041" width="12.5" style="55" customWidth="1"/>
    <col min="12042" max="12042" width="15.5" style="55" customWidth="1"/>
    <col min="12043" max="12043" width="10.83203125" style="55"/>
    <col min="12044" max="12288" width="8.83203125" style="55" customWidth="1"/>
    <col min="12289" max="12289" width="20.6640625" style="55" customWidth="1"/>
    <col min="12290" max="12290" width="16.33203125" style="55" customWidth="1"/>
    <col min="12291" max="12291" width="10.1640625" style="55" customWidth="1"/>
    <col min="12292" max="12292" width="14.6640625" style="55" customWidth="1"/>
    <col min="12293" max="12293" width="15.5" style="55" customWidth="1"/>
    <col min="12294" max="12294" width="11.5" style="55" customWidth="1"/>
    <col min="12295" max="12295" width="15.1640625" style="55" customWidth="1"/>
    <col min="12296" max="12297" width="12.5" style="55" customWidth="1"/>
    <col min="12298" max="12298" width="15.5" style="55" customWidth="1"/>
    <col min="12299" max="12299" width="10.83203125" style="55"/>
    <col min="12300" max="12544" width="8.83203125" style="55" customWidth="1"/>
    <col min="12545" max="12545" width="20.6640625" style="55" customWidth="1"/>
    <col min="12546" max="12546" width="16.33203125" style="55" customWidth="1"/>
    <col min="12547" max="12547" width="10.1640625" style="55" customWidth="1"/>
    <col min="12548" max="12548" width="14.6640625" style="55" customWidth="1"/>
    <col min="12549" max="12549" width="15.5" style="55" customWidth="1"/>
    <col min="12550" max="12550" width="11.5" style="55" customWidth="1"/>
    <col min="12551" max="12551" width="15.1640625" style="55" customWidth="1"/>
    <col min="12552" max="12553" width="12.5" style="55" customWidth="1"/>
    <col min="12554" max="12554" width="15.5" style="55" customWidth="1"/>
    <col min="12555" max="12555" width="10.83203125" style="55"/>
    <col min="12556" max="12800" width="8.83203125" style="55" customWidth="1"/>
    <col min="12801" max="12801" width="20.6640625" style="55" customWidth="1"/>
    <col min="12802" max="12802" width="16.33203125" style="55" customWidth="1"/>
    <col min="12803" max="12803" width="10.1640625" style="55" customWidth="1"/>
    <col min="12804" max="12804" width="14.6640625" style="55" customWidth="1"/>
    <col min="12805" max="12805" width="15.5" style="55" customWidth="1"/>
    <col min="12806" max="12806" width="11.5" style="55" customWidth="1"/>
    <col min="12807" max="12807" width="15.1640625" style="55" customWidth="1"/>
    <col min="12808" max="12809" width="12.5" style="55" customWidth="1"/>
    <col min="12810" max="12810" width="15.5" style="55" customWidth="1"/>
    <col min="12811" max="12811" width="10.83203125" style="55"/>
    <col min="12812" max="13056" width="8.83203125" style="55" customWidth="1"/>
    <col min="13057" max="13057" width="20.6640625" style="55" customWidth="1"/>
    <col min="13058" max="13058" width="16.33203125" style="55" customWidth="1"/>
    <col min="13059" max="13059" width="10.1640625" style="55" customWidth="1"/>
    <col min="13060" max="13060" width="14.6640625" style="55" customWidth="1"/>
    <col min="13061" max="13061" width="15.5" style="55" customWidth="1"/>
    <col min="13062" max="13062" width="11.5" style="55" customWidth="1"/>
    <col min="13063" max="13063" width="15.1640625" style="55" customWidth="1"/>
    <col min="13064" max="13065" width="12.5" style="55" customWidth="1"/>
    <col min="13066" max="13066" width="15.5" style="55" customWidth="1"/>
    <col min="13067" max="13067" width="10.83203125" style="55"/>
    <col min="13068" max="13312" width="8.83203125" style="55" customWidth="1"/>
    <col min="13313" max="13313" width="20.6640625" style="55" customWidth="1"/>
    <col min="13314" max="13314" width="16.33203125" style="55" customWidth="1"/>
    <col min="13315" max="13315" width="10.1640625" style="55" customWidth="1"/>
    <col min="13316" max="13316" width="14.6640625" style="55" customWidth="1"/>
    <col min="13317" max="13317" width="15.5" style="55" customWidth="1"/>
    <col min="13318" max="13318" width="11.5" style="55" customWidth="1"/>
    <col min="13319" max="13319" width="15.1640625" style="55" customWidth="1"/>
    <col min="13320" max="13321" width="12.5" style="55" customWidth="1"/>
    <col min="13322" max="13322" width="15.5" style="55" customWidth="1"/>
    <col min="13323" max="13323" width="10.83203125" style="55"/>
    <col min="13324" max="13568" width="8.83203125" style="55" customWidth="1"/>
    <col min="13569" max="13569" width="20.6640625" style="55" customWidth="1"/>
    <col min="13570" max="13570" width="16.33203125" style="55" customWidth="1"/>
    <col min="13571" max="13571" width="10.1640625" style="55" customWidth="1"/>
    <col min="13572" max="13572" width="14.6640625" style="55" customWidth="1"/>
    <col min="13573" max="13573" width="15.5" style="55" customWidth="1"/>
    <col min="13574" max="13574" width="11.5" style="55" customWidth="1"/>
    <col min="13575" max="13575" width="15.1640625" style="55" customWidth="1"/>
    <col min="13576" max="13577" width="12.5" style="55" customWidth="1"/>
    <col min="13578" max="13578" width="15.5" style="55" customWidth="1"/>
    <col min="13579" max="13579" width="10.83203125" style="55"/>
    <col min="13580" max="13824" width="8.83203125" style="55" customWidth="1"/>
    <col min="13825" max="13825" width="20.6640625" style="55" customWidth="1"/>
    <col min="13826" max="13826" width="16.33203125" style="55" customWidth="1"/>
    <col min="13827" max="13827" width="10.1640625" style="55" customWidth="1"/>
    <col min="13828" max="13828" width="14.6640625" style="55" customWidth="1"/>
    <col min="13829" max="13829" width="15.5" style="55" customWidth="1"/>
    <col min="13830" max="13830" width="11.5" style="55" customWidth="1"/>
    <col min="13831" max="13831" width="15.1640625" style="55" customWidth="1"/>
    <col min="13832" max="13833" width="12.5" style="55" customWidth="1"/>
    <col min="13834" max="13834" width="15.5" style="55" customWidth="1"/>
    <col min="13835" max="13835" width="10.83203125" style="55"/>
    <col min="13836" max="14080" width="8.83203125" style="55" customWidth="1"/>
    <col min="14081" max="14081" width="20.6640625" style="55" customWidth="1"/>
    <col min="14082" max="14082" width="16.33203125" style="55" customWidth="1"/>
    <col min="14083" max="14083" width="10.1640625" style="55" customWidth="1"/>
    <col min="14084" max="14084" width="14.6640625" style="55" customWidth="1"/>
    <col min="14085" max="14085" width="15.5" style="55" customWidth="1"/>
    <col min="14086" max="14086" width="11.5" style="55" customWidth="1"/>
    <col min="14087" max="14087" width="15.1640625" style="55" customWidth="1"/>
    <col min="14088" max="14089" width="12.5" style="55" customWidth="1"/>
    <col min="14090" max="14090" width="15.5" style="55" customWidth="1"/>
    <col min="14091" max="14091" width="10.83203125" style="55"/>
    <col min="14092" max="14336" width="8.83203125" style="55" customWidth="1"/>
    <col min="14337" max="14337" width="20.6640625" style="55" customWidth="1"/>
    <col min="14338" max="14338" width="16.33203125" style="55" customWidth="1"/>
    <col min="14339" max="14339" width="10.1640625" style="55" customWidth="1"/>
    <col min="14340" max="14340" width="14.6640625" style="55" customWidth="1"/>
    <col min="14341" max="14341" width="15.5" style="55" customWidth="1"/>
    <col min="14342" max="14342" width="11.5" style="55" customWidth="1"/>
    <col min="14343" max="14343" width="15.1640625" style="55" customWidth="1"/>
    <col min="14344" max="14345" width="12.5" style="55" customWidth="1"/>
    <col min="14346" max="14346" width="15.5" style="55" customWidth="1"/>
    <col min="14347" max="14347" width="10.83203125" style="55"/>
    <col min="14348" max="14592" width="8.83203125" style="55" customWidth="1"/>
    <col min="14593" max="14593" width="20.6640625" style="55" customWidth="1"/>
    <col min="14594" max="14594" width="16.33203125" style="55" customWidth="1"/>
    <col min="14595" max="14595" width="10.1640625" style="55" customWidth="1"/>
    <col min="14596" max="14596" width="14.6640625" style="55" customWidth="1"/>
    <col min="14597" max="14597" width="15.5" style="55" customWidth="1"/>
    <col min="14598" max="14598" width="11.5" style="55" customWidth="1"/>
    <col min="14599" max="14599" width="15.1640625" style="55" customWidth="1"/>
    <col min="14600" max="14601" width="12.5" style="55" customWidth="1"/>
    <col min="14602" max="14602" width="15.5" style="55" customWidth="1"/>
    <col min="14603" max="14603" width="10.83203125" style="55"/>
    <col min="14604" max="14848" width="8.83203125" style="55" customWidth="1"/>
    <col min="14849" max="14849" width="20.6640625" style="55" customWidth="1"/>
    <col min="14850" max="14850" width="16.33203125" style="55" customWidth="1"/>
    <col min="14851" max="14851" width="10.1640625" style="55" customWidth="1"/>
    <col min="14852" max="14852" width="14.6640625" style="55" customWidth="1"/>
    <col min="14853" max="14853" width="15.5" style="55" customWidth="1"/>
    <col min="14854" max="14854" width="11.5" style="55" customWidth="1"/>
    <col min="14855" max="14855" width="15.1640625" style="55" customWidth="1"/>
    <col min="14856" max="14857" width="12.5" style="55" customWidth="1"/>
    <col min="14858" max="14858" width="15.5" style="55" customWidth="1"/>
    <col min="14859" max="14859" width="10.83203125" style="55"/>
    <col min="14860" max="15104" width="8.83203125" style="55" customWidth="1"/>
    <col min="15105" max="15105" width="20.6640625" style="55" customWidth="1"/>
    <col min="15106" max="15106" width="16.33203125" style="55" customWidth="1"/>
    <col min="15107" max="15107" width="10.1640625" style="55" customWidth="1"/>
    <col min="15108" max="15108" width="14.6640625" style="55" customWidth="1"/>
    <col min="15109" max="15109" width="15.5" style="55" customWidth="1"/>
    <col min="15110" max="15110" width="11.5" style="55" customWidth="1"/>
    <col min="15111" max="15111" width="15.1640625" style="55" customWidth="1"/>
    <col min="15112" max="15113" width="12.5" style="55" customWidth="1"/>
    <col min="15114" max="15114" width="15.5" style="55" customWidth="1"/>
    <col min="15115" max="15115" width="10.83203125" style="55"/>
    <col min="15116" max="15360" width="8.83203125" style="55" customWidth="1"/>
    <col min="15361" max="15361" width="20.6640625" style="55" customWidth="1"/>
    <col min="15362" max="15362" width="16.33203125" style="55" customWidth="1"/>
    <col min="15363" max="15363" width="10.1640625" style="55" customWidth="1"/>
    <col min="15364" max="15364" width="14.6640625" style="55" customWidth="1"/>
    <col min="15365" max="15365" width="15.5" style="55" customWidth="1"/>
    <col min="15366" max="15366" width="11.5" style="55" customWidth="1"/>
    <col min="15367" max="15367" width="15.1640625" style="55" customWidth="1"/>
    <col min="15368" max="15369" width="12.5" style="55" customWidth="1"/>
    <col min="15370" max="15370" width="15.5" style="55" customWidth="1"/>
    <col min="15371" max="15371" width="10.83203125" style="55"/>
    <col min="15372" max="15616" width="8.83203125" style="55" customWidth="1"/>
    <col min="15617" max="15617" width="20.6640625" style="55" customWidth="1"/>
    <col min="15618" max="15618" width="16.33203125" style="55" customWidth="1"/>
    <col min="15619" max="15619" width="10.1640625" style="55" customWidth="1"/>
    <col min="15620" max="15620" width="14.6640625" style="55" customWidth="1"/>
    <col min="15621" max="15621" width="15.5" style="55" customWidth="1"/>
    <col min="15622" max="15622" width="11.5" style="55" customWidth="1"/>
    <col min="15623" max="15623" width="15.1640625" style="55" customWidth="1"/>
    <col min="15624" max="15625" width="12.5" style="55" customWidth="1"/>
    <col min="15626" max="15626" width="15.5" style="55" customWidth="1"/>
    <col min="15627" max="15627" width="10.83203125" style="55"/>
    <col min="15628" max="15872" width="8.83203125" style="55" customWidth="1"/>
    <col min="15873" max="15873" width="20.6640625" style="55" customWidth="1"/>
    <col min="15874" max="15874" width="16.33203125" style="55" customWidth="1"/>
    <col min="15875" max="15875" width="10.1640625" style="55" customWidth="1"/>
    <col min="15876" max="15876" width="14.6640625" style="55" customWidth="1"/>
    <col min="15877" max="15877" width="15.5" style="55" customWidth="1"/>
    <col min="15878" max="15878" width="11.5" style="55" customWidth="1"/>
    <col min="15879" max="15879" width="15.1640625" style="55" customWidth="1"/>
    <col min="15880" max="15881" width="12.5" style="55" customWidth="1"/>
    <col min="15882" max="15882" width="15.5" style="55" customWidth="1"/>
    <col min="15883" max="15883" width="10.83203125" style="55"/>
    <col min="15884" max="16128" width="8.83203125" style="55" customWidth="1"/>
    <col min="16129" max="16129" width="20.6640625" style="55" customWidth="1"/>
    <col min="16130" max="16130" width="16.33203125" style="55" customWidth="1"/>
    <col min="16131" max="16131" width="10.1640625" style="55" customWidth="1"/>
    <col min="16132" max="16132" width="14.6640625" style="55" customWidth="1"/>
    <col min="16133" max="16133" width="15.5" style="55" customWidth="1"/>
    <col min="16134" max="16134" width="11.5" style="55" customWidth="1"/>
    <col min="16135" max="16135" width="15.1640625" style="55" customWidth="1"/>
    <col min="16136" max="16137" width="12.5" style="55" customWidth="1"/>
    <col min="16138" max="16138" width="15.5" style="55" customWidth="1"/>
    <col min="16139" max="16139" width="10.83203125" style="55"/>
    <col min="16140" max="16384" width="8.83203125" style="55" customWidth="1"/>
  </cols>
  <sheetData>
    <row r="1" spans="1:21" ht="52.25" customHeight="1" x14ac:dyDescent="0.2">
      <c r="A1" s="137" t="s">
        <v>83</v>
      </c>
      <c r="B1" s="137"/>
      <c r="C1" s="137"/>
      <c r="D1" s="137"/>
      <c r="E1" s="137"/>
    </row>
    <row r="2" spans="1:21" ht="20" customHeight="1" x14ac:dyDescent="0.2">
      <c r="B2" s="57" t="s">
        <v>84</v>
      </c>
      <c r="C2" s="58" t="s">
        <v>85</v>
      </c>
    </row>
    <row r="3" spans="1:21" ht="16.25" customHeight="1" x14ac:dyDescent="0.2">
      <c r="A3" s="58" t="s">
        <v>86</v>
      </c>
      <c r="B3" s="58">
        <v>-51.509</v>
      </c>
      <c r="C3" s="58">
        <v>12.582800000000001</v>
      </c>
    </row>
    <row r="4" spans="1:21" ht="16.25" customHeight="1" x14ac:dyDescent="0.2">
      <c r="A4" s="58" t="s">
        <v>87</v>
      </c>
      <c r="B4" s="59">
        <v>-51.433900000000001</v>
      </c>
      <c r="C4" s="59">
        <v>12.3651</v>
      </c>
    </row>
    <row r="5" spans="1:21" ht="15" customHeight="1" thickBot="1" x14ac:dyDescent="0.25">
      <c r="B5" s="58"/>
      <c r="C5" s="58"/>
      <c r="O5" s="55" t="s">
        <v>128</v>
      </c>
      <c r="T5" s="55" t="s">
        <v>133</v>
      </c>
    </row>
    <row r="6" spans="1:21" ht="30.75" customHeight="1" x14ac:dyDescent="0.2">
      <c r="A6" s="60" t="s">
        <v>0</v>
      </c>
      <c r="B6" s="60" t="s">
        <v>88</v>
      </c>
      <c r="C6" s="60" t="s">
        <v>89</v>
      </c>
      <c r="D6" s="73" t="s">
        <v>90</v>
      </c>
      <c r="E6" s="60" t="s">
        <v>91</v>
      </c>
      <c r="F6" s="72" t="s">
        <v>92</v>
      </c>
      <c r="G6" s="64" t="s">
        <v>93</v>
      </c>
      <c r="H6" s="60" t="s">
        <v>94</v>
      </c>
      <c r="I6" s="73" t="s">
        <v>95</v>
      </c>
      <c r="J6" s="60" t="s">
        <v>96</v>
      </c>
      <c r="K6" s="72" t="s">
        <v>92</v>
      </c>
      <c r="O6" s="55" t="s">
        <v>84</v>
      </c>
      <c r="P6" s="55" t="s">
        <v>85</v>
      </c>
      <c r="Q6" s="74" t="s">
        <v>131</v>
      </c>
      <c r="R6" s="75" t="s">
        <v>132</v>
      </c>
      <c r="T6" s="74" t="s">
        <v>134</v>
      </c>
      <c r="U6" s="75" t="s">
        <v>135</v>
      </c>
    </row>
    <row r="7" spans="1:21" x14ac:dyDescent="0.2">
      <c r="A7" s="55" t="s">
        <v>97</v>
      </c>
      <c r="B7" s="55">
        <v>-51.058799999999998</v>
      </c>
      <c r="C7" s="55">
        <f>B7-B$3</f>
        <v>0.45020000000000238</v>
      </c>
      <c r="D7" s="55">
        <v>-1.2004999999999999</v>
      </c>
      <c r="E7" s="55">
        <v>-51.133800000000001</v>
      </c>
      <c r="F7" s="68">
        <f>E7-B$4</f>
        <v>0.30010000000000048</v>
      </c>
      <c r="G7" s="65">
        <v>12.2278</v>
      </c>
      <c r="H7" s="55">
        <f>G7-C$3</f>
        <v>-0.35500000000000043</v>
      </c>
      <c r="I7" s="55">
        <v>1.66923</v>
      </c>
      <c r="J7" s="55">
        <v>12.42</v>
      </c>
      <c r="K7" s="68">
        <f>J7-C$4</f>
        <v>5.4899999999999949E-2</v>
      </c>
      <c r="O7" s="80">
        <f>ABS(F7)</f>
        <v>0.30010000000000048</v>
      </c>
      <c r="P7" s="80">
        <f>ABS(K7)</f>
        <v>5.4899999999999949E-2</v>
      </c>
      <c r="Q7" s="76">
        <f>(O7-O$41)/O$42</f>
        <v>-0.61362775834128591</v>
      </c>
      <c r="R7" s="77">
        <f>(P7-P$41)/P$42</f>
        <v>-0.58532798550912102</v>
      </c>
      <c r="T7" s="76">
        <f>(D7-D$41)/D$42</f>
        <v>0.20000346522513304</v>
      </c>
      <c r="U7" s="77">
        <f>(I7-I$41)/I$42</f>
        <v>0.61843782126299884</v>
      </c>
    </row>
    <row r="8" spans="1:21" x14ac:dyDescent="0.2">
      <c r="A8" s="55" t="s">
        <v>98</v>
      </c>
      <c r="B8" s="55">
        <v>-50.8337</v>
      </c>
      <c r="C8" s="55">
        <f t="shared" ref="C8:C39" si="0">B8-B$3</f>
        <v>0.67530000000000001</v>
      </c>
      <c r="D8" s="55">
        <v>-0.67527800000000004</v>
      </c>
      <c r="E8" s="55">
        <v>-50.983699999999999</v>
      </c>
      <c r="F8" s="68">
        <f t="shared" ref="F8:F39" si="1">E8-B$4</f>
        <v>0.45020000000000238</v>
      </c>
      <c r="G8" s="65">
        <v>13.215</v>
      </c>
      <c r="H8" s="55">
        <f t="shared" ref="H8:H39" si="2">G8-C$3</f>
        <v>0.63219999999999921</v>
      </c>
      <c r="I8" s="55">
        <v>0.90937599999999996</v>
      </c>
      <c r="J8" s="55">
        <v>13.4117</v>
      </c>
      <c r="K8" s="68">
        <f t="shared" ref="K8:K39" si="3">J8-C$4</f>
        <v>1.0465999999999998</v>
      </c>
      <c r="O8" s="80">
        <f t="shared" ref="O8:O39" si="4">ABS(F8)</f>
        <v>0.45020000000000238</v>
      </c>
      <c r="P8" s="80">
        <f t="shared" ref="P8:P39" si="5">ABS(K8)</f>
        <v>1.0465999999999998</v>
      </c>
      <c r="Q8" s="76">
        <f t="shared" ref="Q8:Q39" si="6">(O8-O$41)/O$42</f>
        <v>-0.56816150968543244</v>
      </c>
      <c r="R8" s="77">
        <f t="shared" ref="R8:R39" si="7">(P8-P$41)/P$42</f>
        <v>0.27006512269806393</v>
      </c>
      <c r="T8" s="76">
        <f t="shared" ref="T8:T39" si="8">(D8-D$41)/D$42</f>
        <v>0.55000586422714814</v>
      </c>
      <c r="U8" s="77">
        <f t="shared" ref="U8:U39" si="9">(I8-I$41)/I$42</f>
        <v>-0.34655479068019035</v>
      </c>
    </row>
    <row r="9" spans="1:21" x14ac:dyDescent="0.2">
      <c r="A9" s="55" t="s">
        <v>99</v>
      </c>
      <c r="B9" s="55">
        <v>-48.732799999999997</v>
      </c>
      <c r="C9" s="55">
        <f t="shared" si="0"/>
        <v>2.7762000000000029</v>
      </c>
      <c r="D9" s="55">
        <v>-0.22509399999999999</v>
      </c>
      <c r="E9" s="55">
        <v>-48.732799999999997</v>
      </c>
      <c r="F9" s="68">
        <f t="shared" si="1"/>
        <v>2.7011000000000038</v>
      </c>
      <c r="G9" s="65">
        <v>13.8789</v>
      </c>
      <c r="H9" s="55">
        <f t="shared" si="2"/>
        <v>1.2960999999999991</v>
      </c>
      <c r="I9" s="55">
        <v>0.88715900000000003</v>
      </c>
      <c r="J9" s="55">
        <v>13.968999999999999</v>
      </c>
      <c r="K9" s="68">
        <f t="shared" si="3"/>
        <v>1.6038999999999994</v>
      </c>
      <c r="O9" s="80">
        <f t="shared" si="4"/>
        <v>2.7011000000000038</v>
      </c>
      <c r="P9" s="80">
        <f t="shared" si="5"/>
        <v>1.6038999999999994</v>
      </c>
      <c r="Q9" s="76">
        <f t="shared" si="6"/>
        <v>0.1136504763202931</v>
      </c>
      <c r="R9" s="77">
        <f t="shared" si="7"/>
        <v>0.75076551515935663</v>
      </c>
      <c r="T9" s="76">
        <f t="shared" si="8"/>
        <v>0.8500037317809126</v>
      </c>
      <c r="U9" s="77">
        <f t="shared" si="9"/>
        <v>-0.37476973836690619</v>
      </c>
    </row>
    <row r="10" spans="1:21" x14ac:dyDescent="0.2">
      <c r="A10" s="55" t="s">
        <v>100</v>
      </c>
      <c r="B10" s="55">
        <v>-46.406799999999997</v>
      </c>
      <c r="C10" s="55">
        <f t="shared" si="0"/>
        <v>5.1022000000000034</v>
      </c>
      <c r="D10" s="55">
        <v>-2.4009999999999998</v>
      </c>
      <c r="E10" s="55">
        <v>-46.556899999999999</v>
      </c>
      <c r="F10" s="68">
        <f t="shared" si="1"/>
        <v>4.8770000000000024</v>
      </c>
      <c r="G10" s="65">
        <v>14.579000000000001</v>
      </c>
      <c r="H10" s="55">
        <f t="shared" si="2"/>
        <v>1.9962</v>
      </c>
      <c r="I10" s="55">
        <v>0.71954300000000004</v>
      </c>
      <c r="J10" s="55">
        <v>14.632199999999999</v>
      </c>
      <c r="K10" s="68">
        <f t="shared" si="3"/>
        <v>2.2670999999999992</v>
      </c>
      <c r="O10" s="80">
        <f t="shared" si="4"/>
        <v>4.8770000000000024</v>
      </c>
      <c r="P10" s="80">
        <f t="shared" si="5"/>
        <v>2.2670999999999992</v>
      </c>
      <c r="Q10" s="76">
        <f t="shared" si="6"/>
        <v>0.77274448331743029</v>
      </c>
      <c r="R10" s="77">
        <f t="shared" si="7"/>
        <v>1.3228101953680942</v>
      </c>
      <c r="T10" s="76">
        <f t="shared" si="8"/>
        <v>-0.59999706788642593</v>
      </c>
      <c r="U10" s="77">
        <f t="shared" si="9"/>
        <v>-0.58763721243885891</v>
      </c>
    </row>
    <row r="11" spans="1:21" x14ac:dyDescent="0.2">
      <c r="A11" s="55" t="s">
        <v>101</v>
      </c>
      <c r="B11" s="55">
        <v>-48.732799999999997</v>
      </c>
      <c r="C11" s="55">
        <f t="shared" si="0"/>
        <v>2.7762000000000029</v>
      </c>
      <c r="D11" s="55">
        <v>-2.5510600000000001</v>
      </c>
      <c r="E11" s="55">
        <v>-48.8078</v>
      </c>
      <c r="F11" s="68">
        <f t="shared" si="1"/>
        <v>2.626100000000001</v>
      </c>
      <c r="G11" s="65">
        <v>13.2973</v>
      </c>
      <c r="H11" s="55">
        <f t="shared" si="2"/>
        <v>0.71449999999999925</v>
      </c>
      <c r="I11" s="55">
        <v>0.95130499999999996</v>
      </c>
      <c r="J11" s="55">
        <v>13.370100000000001</v>
      </c>
      <c r="K11" s="68">
        <f t="shared" si="3"/>
        <v>1.0050000000000008</v>
      </c>
      <c r="O11" s="80">
        <f t="shared" si="4"/>
        <v>2.626100000000001</v>
      </c>
      <c r="P11" s="80">
        <f t="shared" si="5"/>
        <v>1.0050000000000008</v>
      </c>
      <c r="Q11" s="76">
        <f t="shared" si="6"/>
        <v>9.093249731170483E-2</v>
      </c>
      <c r="R11" s="77">
        <f t="shared" si="7"/>
        <v>0.23418294734118381</v>
      </c>
      <c r="T11" s="76">
        <f t="shared" si="8"/>
        <v>-0.69999546855174943</v>
      </c>
      <c r="U11" s="77">
        <f t="shared" si="9"/>
        <v>-0.29330617288497446</v>
      </c>
    </row>
    <row r="12" spans="1:21" x14ac:dyDescent="0.2">
      <c r="A12" s="55" t="s">
        <v>102</v>
      </c>
      <c r="B12" s="55">
        <v>-52.484400000000001</v>
      </c>
      <c r="C12" s="55">
        <f t="shared" si="0"/>
        <v>-0.97540000000000049</v>
      </c>
      <c r="D12" s="55">
        <v>-1.35056</v>
      </c>
      <c r="E12" s="55">
        <v>-52.559399999999997</v>
      </c>
      <c r="F12" s="68">
        <f t="shared" si="1"/>
        <v>-1.1254999999999953</v>
      </c>
      <c r="G12" s="65">
        <v>14.5273</v>
      </c>
      <c r="H12" s="55">
        <f t="shared" si="2"/>
        <v>1.9444999999999997</v>
      </c>
      <c r="I12" s="55">
        <v>0.51701799999999998</v>
      </c>
      <c r="J12" s="55">
        <v>14.547800000000001</v>
      </c>
      <c r="K12" s="68">
        <f t="shared" si="3"/>
        <v>2.1827000000000005</v>
      </c>
      <c r="O12" s="80">
        <f t="shared" si="4"/>
        <v>1.1254999999999953</v>
      </c>
      <c r="P12" s="80">
        <f t="shared" si="5"/>
        <v>2.1827000000000005</v>
      </c>
      <c r="Q12" s="76">
        <f t="shared" si="6"/>
        <v>-0.36360882669211358</v>
      </c>
      <c r="R12" s="77">
        <f t="shared" si="7"/>
        <v>1.2500107819036541</v>
      </c>
      <c r="T12" s="76">
        <f t="shared" si="8"/>
        <v>0.10000506455980976</v>
      </c>
      <c r="U12" s="77">
        <f t="shared" si="9"/>
        <v>-0.84483810726048847</v>
      </c>
    </row>
    <row r="13" spans="1:21" x14ac:dyDescent="0.2">
      <c r="A13" s="55" t="s">
        <v>103</v>
      </c>
      <c r="B13" s="55">
        <v>-52.334299999999999</v>
      </c>
      <c r="C13" s="55">
        <f t="shared" si="0"/>
        <v>-0.82529999999999859</v>
      </c>
      <c r="D13" s="55">
        <v>-1.5006299999999999</v>
      </c>
      <c r="E13" s="55">
        <v>-52.559399999999997</v>
      </c>
      <c r="F13" s="68">
        <f t="shared" si="1"/>
        <v>-1.1254999999999953</v>
      </c>
      <c r="G13" s="65">
        <v>14.4495</v>
      </c>
      <c r="H13" s="55">
        <f t="shared" si="2"/>
        <v>1.8666999999999998</v>
      </c>
      <c r="I13" s="55">
        <v>0.63866199999999995</v>
      </c>
      <c r="J13" s="55">
        <v>14.503399999999999</v>
      </c>
      <c r="K13" s="68">
        <f t="shared" si="3"/>
        <v>2.1382999999999992</v>
      </c>
      <c r="O13" s="80">
        <f t="shared" si="4"/>
        <v>1.1254999999999953</v>
      </c>
      <c r="P13" s="80">
        <f t="shared" si="5"/>
        <v>2.1382999999999992</v>
      </c>
      <c r="Q13" s="76">
        <f t="shared" si="6"/>
        <v>-0.36360882669211358</v>
      </c>
      <c r="R13" s="77">
        <f t="shared" si="7"/>
        <v>1.2117134601285202</v>
      </c>
      <c r="T13" s="76">
        <f t="shared" si="8"/>
        <v>0</v>
      </c>
      <c r="U13" s="77">
        <f t="shared" si="9"/>
        <v>-0.69035374409701589</v>
      </c>
    </row>
    <row r="14" spans="1:21" x14ac:dyDescent="0.2">
      <c r="A14" s="55" t="s">
        <v>104</v>
      </c>
      <c r="B14" s="55">
        <v>-51.884099999999997</v>
      </c>
      <c r="C14" s="55">
        <f t="shared" si="0"/>
        <v>-0.37509999999999621</v>
      </c>
      <c r="D14" s="55">
        <v>-1.35056</v>
      </c>
      <c r="E14" s="55">
        <v>-52.034199999999998</v>
      </c>
      <c r="F14" s="68">
        <f t="shared" si="1"/>
        <v>-0.60029999999999717</v>
      </c>
      <c r="G14" s="65">
        <v>12.954499999999999</v>
      </c>
      <c r="H14" s="55">
        <f t="shared" si="2"/>
        <v>0.37169999999999881</v>
      </c>
      <c r="I14" s="55">
        <v>0.829013</v>
      </c>
      <c r="J14" s="55">
        <v>13.002800000000001</v>
      </c>
      <c r="K14" s="68">
        <f t="shared" si="3"/>
        <v>0.6377000000000006</v>
      </c>
      <c r="O14" s="80">
        <f t="shared" si="4"/>
        <v>0.60029999999999717</v>
      </c>
      <c r="P14" s="80">
        <f t="shared" si="5"/>
        <v>0.6377000000000006</v>
      </c>
      <c r="Q14" s="76">
        <f t="shared" si="6"/>
        <v>-0.52269526102958108</v>
      </c>
      <c r="R14" s="77">
        <f t="shared" si="7"/>
        <v>-8.2632509595893203E-2</v>
      </c>
      <c r="T14" s="76">
        <f t="shared" si="8"/>
        <v>0.10000506455980976</v>
      </c>
      <c r="U14" s="77">
        <f t="shared" si="9"/>
        <v>-0.4486134773141891</v>
      </c>
    </row>
    <row r="15" spans="1:21" ht="16" x14ac:dyDescent="0.2">
      <c r="A15" s="4" t="s">
        <v>15</v>
      </c>
      <c r="B15" s="62"/>
      <c r="C15" s="62"/>
      <c r="D15" s="62"/>
      <c r="E15" s="62"/>
      <c r="F15" s="69"/>
      <c r="G15" s="66"/>
      <c r="H15" s="62"/>
      <c r="I15" s="62"/>
      <c r="J15" s="62"/>
      <c r="K15" s="69"/>
      <c r="O15" s="80"/>
      <c r="P15" s="80"/>
      <c r="Q15" s="76"/>
      <c r="R15" s="77"/>
      <c r="T15" s="76"/>
      <c r="U15" s="77"/>
    </row>
    <row r="16" spans="1:21" x14ac:dyDescent="0.2">
      <c r="A16" s="55" t="s">
        <v>105</v>
      </c>
      <c r="B16" s="55">
        <v>-47.982500000000002</v>
      </c>
      <c r="C16" s="55">
        <f t="shared" si="0"/>
        <v>3.5264999999999986</v>
      </c>
      <c r="D16" s="55">
        <v>-3.4514399999999998</v>
      </c>
      <c r="E16" s="55">
        <v>-48.207599999999999</v>
      </c>
      <c r="F16" s="68">
        <f t="shared" si="1"/>
        <v>3.2263000000000019</v>
      </c>
      <c r="G16" s="65">
        <v>11.1419</v>
      </c>
      <c r="H16" s="55">
        <f t="shared" si="2"/>
        <v>-1.440900000000001</v>
      </c>
      <c r="I16" s="55">
        <v>1.92927</v>
      </c>
      <c r="J16" s="55">
        <v>11.2431</v>
      </c>
      <c r="K16" s="68">
        <f t="shared" si="3"/>
        <v>-1.1219999999999999</v>
      </c>
      <c r="O16" s="80">
        <f t="shared" si="4"/>
        <v>3.2263000000000019</v>
      </c>
      <c r="P16" s="80">
        <f t="shared" si="5"/>
        <v>1.1219999999999999</v>
      </c>
      <c r="Q16" s="76">
        <f t="shared" si="6"/>
        <v>0.27273691065776057</v>
      </c>
      <c r="R16" s="77">
        <f t="shared" si="7"/>
        <v>0.33510156553241088</v>
      </c>
      <c r="T16" s="76">
        <f t="shared" si="8"/>
        <v>-1.2999992003326617</v>
      </c>
      <c r="U16" s="77">
        <f t="shared" si="9"/>
        <v>0.94868110327468391</v>
      </c>
    </row>
    <row r="17" spans="1:21" x14ac:dyDescent="0.2">
      <c r="A17" s="55" t="s">
        <v>106</v>
      </c>
      <c r="B17" s="55">
        <v>-46.707000000000001</v>
      </c>
      <c r="C17" s="55">
        <f t="shared" si="0"/>
        <v>4.8019999999999996</v>
      </c>
      <c r="D17" s="55">
        <v>-3.3764099999999999</v>
      </c>
      <c r="E17" s="55">
        <v>-46.932099999999998</v>
      </c>
      <c r="F17" s="68">
        <f t="shared" si="1"/>
        <v>4.5018000000000029</v>
      </c>
      <c r="G17" s="65">
        <v>11.5608</v>
      </c>
      <c r="H17" s="55">
        <f t="shared" si="2"/>
        <v>-1.0220000000000002</v>
      </c>
      <c r="I17" s="55">
        <v>1.6193900000000001</v>
      </c>
      <c r="J17" s="55">
        <v>11.631600000000001</v>
      </c>
      <c r="K17" s="68">
        <f t="shared" si="3"/>
        <v>-0.73349999999999937</v>
      </c>
      <c r="O17" s="80">
        <f t="shared" si="4"/>
        <v>4.5018000000000029</v>
      </c>
      <c r="P17" s="80">
        <f t="shared" si="5"/>
        <v>0.73349999999999937</v>
      </c>
      <c r="Q17" s="76">
        <f t="shared" si="6"/>
        <v>0.65909400699713727</v>
      </c>
      <c r="R17" s="77">
        <f>(P17-P$41)/P$42</f>
        <v>0</v>
      </c>
      <c r="T17" s="76">
        <f t="shared" si="8"/>
        <v>-1.2500000000000002</v>
      </c>
      <c r="U17" s="77">
        <f t="shared" si="9"/>
        <v>0.55514246218184848</v>
      </c>
    </row>
    <row r="18" spans="1:21" x14ac:dyDescent="0.2">
      <c r="A18" s="55" t="s">
        <v>107</v>
      </c>
      <c r="B18" s="55">
        <v>-49.333100000000002</v>
      </c>
      <c r="C18" s="55">
        <f t="shared" si="0"/>
        <v>2.1758999999999986</v>
      </c>
      <c r="D18" s="55">
        <v>-0.67528200000000005</v>
      </c>
      <c r="E18" s="55">
        <v>-49.4831</v>
      </c>
      <c r="F18" s="68">
        <f t="shared" si="1"/>
        <v>1.950800000000001</v>
      </c>
      <c r="G18" s="65">
        <v>11.517799999999999</v>
      </c>
      <c r="H18" s="55">
        <f t="shared" si="2"/>
        <v>-1.0650000000000013</v>
      </c>
      <c r="I18" s="55">
        <v>0.817245</v>
      </c>
      <c r="J18" s="55">
        <v>11.590299999999999</v>
      </c>
      <c r="K18" s="68">
        <f t="shared" si="3"/>
        <v>-0.77480000000000082</v>
      </c>
      <c r="O18" s="80">
        <f t="shared" si="4"/>
        <v>1.950800000000001</v>
      </c>
      <c r="P18" s="80">
        <f t="shared" si="5"/>
        <v>0.77480000000000082</v>
      </c>
      <c r="Q18" s="76">
        <f t="shared" si="6"/>
        <v>-0.11362018568161612</v>
      </c>
      <c r="R18" s="77">
        <f t="shared" si="7"/>
        <v>3.5623409669212444E-2</v>
      </c>
      <c r="T18" s="76">
        <f t="shared" si="8"/>
        <v>0.55000319866935354</v>
      </c>
      <c r="U18" s="77">
        <f t="shared" si="9"/>
        <v>-0.46355849709081387</v>
      </c>
    </row>
    <row r="19" spans="1:21" x14ac:dyDescent="0.2">
      <c r="A19" s="55" t="s">
        <v>108</v>
      </c>
      <c r="B19" s="55">
        <v>-47.682400000000001</v>
      </c>
      <c r="C19" s="55">
        <f t="shared" si="0"/>
        <v>3.8265999999999991</v>
      </c>
      <c r="D19" s="55">
        <v>-1.7257199999999999</v>
      </c>
      <c r="E19" s="55">
        <v>-47.757399999999997</v>
      </c>
      <c r="F19" s="68">
        <f t="shared" si="1"/>
        <v>3.6765000000000043</v>
      </c>
      <c r="G19" s="65">
        <v>12.275700000000001</v>
      </c>
      <c r="H19" s="55">
        <f t="shared" si="2"/>
        <v>-0.30710000000000015</v>
      </c>
      <c r="I19" s="55">
        <v>0.64205900000000005</v>
      </c>
      <c r="J19" s="55">
        <v>12.3446</v>
      </c>
      <c r="K19" s="68">
        <f t="shared" si="3"/>
        <v>-2.0500000000000185E-2</v>
      </c>
      <c r="O19" s="80">
        <f t="shared" si="4"/>
        <v>3.6765000000000043</v>
      </c>
      <c r="P19" s="80">
        <f t="shared" si="5"/>
        <v>2.0500000000000185E-2</v>
      </c>
      <c r="Q19" s="76">
        <f t="shared" si="6"/>
        <v>0.40910536598664193</v>
      </c>
      <c r="R19" s="77">
        <f t="shared" si="7"/>
        <v>-0.61499978436192626</v>
      </c>
      <c r="T19" s="76">
        <f t="shared" si="8"/>
        <v>-0.14999760099798487</v>
      </c>
      <c r="U19" s="77">
        <f t="shared" si="9"/>
        <v>-0.68603965230731534</v>
      </c>
    </row>
    <row r="20" spans="1:21" x14ac:dyDescent="0.2">
      <c r="A20" s="55" t="s">
        <v>109</v>
      </c>
      <c r="B20" s="55">
        <v>-51.058799999999998</v>
      </c>
      <c r="C20" s="55">
        <f t="shared" si="0"/>
        <v>0.45020000000000238</v>
      </c>
      <c r="D20" s="55">
        <v>-0.525223</v>
      </c>
      <c r="E20" s="55">
        <v>-50.983699999999999</v>
      </c>
      <c r="F20" s="68">
        <f t="shared" si="1"/>
        <v>0.45020000000000238</v>
      </c>
      <c r="G20" s="65">
        <v>11.8164</v>
      </c>
      <c r="H20" s="55">
        <f t="shared" si="2"/>
        <v>-0.76640000000000086</v>
      </c>
      <c r="I20" s="55">
        <v>1.1822600000000001</v>
      </c>
      <c r="J20" s="55">
        <v>11.8469</v>
      </c>
      <c r="K20" s="68">
        <f t="shared" si="3"/>
        <v>-0.51820000000000022</v>
      </c>
      <c r="O20" s="80">
        <f t="shared" si="4"/>
        <v>0.45020000000000238</v>
      </c>
      <c r="P20" s="80">
        <f t="shared" si="5"/>
        <v>0.51820000000000022</v>
      </c>
      <c r="Q20" s="76">
        <f t="shared" si="6"/>
        <v>-0.56816150968543244</v>
      </c>
      <c r="R20" s="77">
        <f t="shared" si="7"/>
        <v>-0.18570750851770318</v>
      </c>
      <c r="T20" s="76">
        <f t="shared" si="8"/>
        <v>0.6500009329452282</v>
      </c>
      <c r="U20" s="77">
        <f t="shared" si="9"/>
        <v>0</v>
      </c>
    </row>
    <row r="21" spans="1:21" x14ac:dyDescent="0.2">
      <c r="A21" s="55" t="s">
        <v>110</v>
      </c>
      <c r="B21" s="55">
        <v>-43.930799999999998</v>
      </c>
      <c r="C21" s="55">
        <f t="shared" si="0"/>
        <v>7.5782000000000025</v>
      </c>
      <c r="D21" s="55">
        <v>-1.9508099999999999</v>
      </c>
      <c r="E21" s="55">
        <v>-44.0809</v>
      </c>
      <c r="F21" s="68">
        <f t="shared" si="1"/>
        <v>7.3530000000000015</v>
      </c>
      <c r="G21" s="65">
        <v>12.0174</v>
      </c>
      <c r="H21" s="55">
        <f t="shared" si="2"/>
        <v>-0.56540000000000035</v>
      </c>
      <c r="I21" s="55">
        <v>0.884768</v>
      </c>
      <c r="J21" s="55">
        <v>12.128399999999999</v>
      </c>
      <c r="K21" s="68">
        <f t="shared" si="3"/>
        <v>-0.2367000000000008</v>
      </c>
      <c r="O21" s="80">
        <f t="shared" si="4"/>
        <v>7.3530000000000015</v>
      </c>
      <c r="P21" s="80">
        <f t="shared" si="5"/>
        <v>0.2367000000000008</v>
      </c>
      <c r="Q21" s="76">
        <f t="shared" si="6"/>
        <v>1.5227406969875954</v>
      </c>
      <c r="R21" s="77">
        <f t="shared" si="7"/>
        <v>-0.42851597878121245</v>
      </c>
      <c r="T21" s="76">
        <f t="shared" si="8"/>
        <v>-0.29999520199596974</v>
      </c>
      <c r="U21" s="77">
        <f t="shared" si="9"/>
        <v>-0.37780623924096385</v>
      </c>
    </row>
    <row r="22" spans="1:21" x14ac:dyDescent="0.2">
      <c r="A22" s="55" t="s">
        <v>111</v>
      </c>
      <c r="B22" s="55">
        <v>-46.181699999999999</v>
      </c>
      <c r="C22" s="55">
        <f t="shared" si="0"/>
        <v>5.327300000000001</v>
      </c>
      <c r="D22" s="55">
        <v>-2.2509399999999999</v>
      </c>
      <c r="E22" s="55">
        <v>-46.256799999999998</v>
      </c>
      <c r="F22" s="68">
        <f t="shared" si="1"/>
        <v>5.1771000000000029</v>
      </c>
      <c r="G22" s="65">
        <v>14.4534</v>
      </c>
      <c r="H22" s="55">
        <f t="shared" si="2"/>
        <v>1.8705999999999996</v>
      </c>
      <c r="I22" s="55">
        <v>0.5655</v>
      </c>
      <c r="J22" s="55">
        <v>14.42</v>
      </c>
      <c r="K22" s="68">
        <f t="shared" si="3"/>
        <v>2.0548999999999999</v>
      </c>
      <c r="O22" s="80">
        <f t="shared" si="4"/>
        <v>5.1771000000000029</v>
      </c>
      <c r="P22" s="80">
        <f t="shared" si="5"/>
        <v>2.0548999999999999</v>
      </c>
      <c r="Q22" s="76">
        <f t="shared" si="6"/>
        <v>0.86364668999045824</v>
      </c>
      <c r="R22" s="77">
        <f t="shared" si="7"/>
        <v>1.1397765989563124</v>
      </c>
      <c r="T22" s="76">
        <f t="shared" si="8"/>
        <v>-0.49999866722110281</v>
      </c>
      <c r="U22" s="77">
        <f t="shared" si="9"/>
        <v>-0.7832673689183467</v>
      </c>
    </row>
    <row r="23" spans="1:21" x14ac:dyDescent="0.2">
      <c r="A23" s="55" t="s">
        <v>112</v>
      </c>
      <c r="B23" s="55">
        <v>-48.882899999999999</v>
      </c>
      <c r="C23" s="55">
        <f t="shared" si="0"/>
        <v>2.626100000000001</v>
      </c>
      <c r="D23" s="55">
        <v>-3.0012500000000002</v>
      </c>
      <c r="E23" s="55">
        <v>-49.107999999999997</v>
      </c>
      <c r="F23" s="68">
        <f t="shared" si="1"/>
        <v>2.3259000000000043</v>
      </c>
      <c r="G23" s="65">
        <v>12.4998</v>
      </c>
      <c r="H23" s="55">
        <f t="shared" si="2"/>
        <v>-8.3000000000000185E-2</v>
      </c>
      <c r="I23" s="55">
        <v>2.3018800000000001</v>
      </c>
      <c r="J23" s="55">
        <v>12.667299999999999</v>
      </c>
      <c r="K23" s="68">
        <f t="shared" si="3"/>
        <v>0.30219999999999914</v>
      </c>
      <c r="O23" s="80">
        <f t="shared" si="4"/>
        <v>2.3259000000000043</v>
      </c>
      <c r="P23" s="80">
        <f t="shared" si="5"/>
        <v>0.30219999999999914</v>
      </c>
      <c r="Q23" s="76">
        <f>(O23-O$41)/O$42</f>
        <v>0</v>
      </c>
      <c r="R23" s="77">
        <f t="shared" si="7"/>
        <v>-0.37201880363997092</v>
      </c>
      <c r="T23" s="76">
        <f t="shared" si="8"/>
        <v>-0.99999733444220573</v>
      </c>
      <c r="U23" s="77">
        <f t="shared" si="9"/>
        <v>1.4218850307872744</v>
      </c>
    </row>
    <row r="24" spans="1:21" x14ac:dyDescent="0.2">
      <c r="A24" s="55" t="s">
        <v>113</v>
      </c>
      <c r="B24" s="55">
        <v>-51.133800000000001</v>
      </c>
      <c r="C24" s="55">
        <f t="shared" si="0"/>
        <v>0.37519999999999953</v>
      </c>
      <c r="D24" s="55">
        <v>-0.750309</v>
      </c>
      <c r="E24" s="55">
        <v>-51.058799999999998</v>
      </c>
      <c r="F24" s="68">
        <f t="shared" si="1"/>
        <v>0.37510000000000332</v>
      </c>
      <c r="G24" s="65">
        <v>12.501300000000001</v>
      </c>
      <c r="H24" s="55">
        <f t="shared" si="2"/>
        <v>-8.1500000000000128E-2</v>
      </c>
      <c r="I24" s="55">
        <v>1.6930799999999999</v>
      </c>
      <c r="J24" s="55">
        <v>12.550599999999999</v>
      </c>
      <c r="K24" s="68">
        <f t="shared" si="3"/>
        <v>0.18549999999999933</v>
      </c>
      <c r="O24" s="80">
        <f t="shared" si="4"/>
        <v>0.37510000000000332</v>
      </c>
      <c r="P24" s="80">
        <f t="shared" si="5"/>
        <v>0.18549999999999933</v>
      </c>
      <c r="Q24" s="76">
        <f t="shared" si="6"/>
        <v>-0.59090977933269762</v>
      </c>
      <c r="R24" s="77">
        <f t="shared" si="7"/>
        <v>-0.47267865614352877</v>
      </c>
      <c r="T24" s="76">
        <f t="shared" si="8"/>
        <v>0.50000599750503794</v>
      </c>
      <c r="U24" s="77">
        <f t="shared" si="9"/>
        <v>0.64872663173822831</v>
      </c>
    </row>
    <row r="25" spans="1:21" x14ac:dyDescent="0.2">
      <c r="A25" s="55" t="s">
        <v>114</v>
      </c>
      <c r="B25" s="55">
        <v>-50.233400000000003</v>
      </c>
      <c r="C25" s="55">
        <f t="shared" si="0"/>
        <v>1.2755999999999972</v>
      </c>
      <c r="D25" s="55">
        <v>-1.12547</v>
      </c>
      <c r="E25" s="55">
        <v>-50.5336</v>
      </c>
      <c r="F25" s="68">
        <f t="shared" si="1"/>
        <v>0.90030000000000143</v>
      </c>
      <c r="G25" s="65">
        <v>12.214600000000001</v>
      </c>
      <c r="H25" s="55">
        <f t="shared" si="2"/>
        <v>-0.36819999999999986</v>
      </c>
      <c r="I25" s="55">
        <v>1.8395900000000001</v>
      </c>
      <c r="J25" s="55">
        <v>12.439</v>
      </c>
      <c r="K25" s="68">
        <f t="shared" si="3"/>
        <v>7.3900000000000077E-2</v>
      </c>
      <c r="O25" s="80">
        <f t="shared" si="4"/>
        <v>0.90030000000000143</v>
      </c>
      <c r="P25" s="80">
        <f t="shared" si="5"/>
        <v>7.3900000000000077E-2</v>
      </c>
      <c r="Q25" s="76">
        <f t="shared" si="6"/>
        <v>-0.43182334499523017</v>
      </c>
      <c r="R25" s="77">
        <f t="shared" si="7"/>
        <v>-0.56893949195669935</v>
      </c>
      <c r="T25" s="76">
        <f t="shared" si="8"/>
        <v>0.2500026655577946</v>
      </c>
      <c r="U25" s="77">
        <f t="shared" si="9"/>
        <v>0.83479009600346454</v>
      </c>
    </row>
    <row r="26" spans="1:21" x14ac:dyDescent="0.2">
      <c r="A26" s="55" t="s">
        <v>115</v>
      </c>
      <c r="B26" s="55">
        <v>-49.708199999999998</v>
      </c>
      <c r="C26" s="55">
        <f t="shared" si="0"/>
        <v>1.8008000000000024</v>
      </c>
      <c r="D26" s="55">
        <v>-2.1758999999999999</v>
      </c>
      <c r="E26" s="55">
        <v>-50.008299999999998</v>
      </c>
      <c r="F26" s="68">
        <f t="shared" si="1"/>
        <v>1.4256000000000029</v>
      </c>
      <c r="G26" s="65">
        <v>11.4513</v>
      </c>
      <c r="H26" s="55">
        <f t="shared" si="2"/>
        <v>-1.1315000000000008</v>
      </c>
      <c r="I26" s="55">
        <v>1.8603700000000001</v>
      </c>
      <c r="J26" s="55">
        <v>11.5984</v>
      </c>
      <c r="K26" s="68">
        <f t="shared" si="3"/>
        <v>-0.76670000000000016</v>
      </c>
      <c r="O26" s="80">
        <f t="shared" si="4"/>
        <v>1.4256000000000029</v>
      </c>
      <c r="P26" s="80">
        <f t="shared" si="5"/>
        <v>0.76670000000000016</v>
      </c>
      <c r="Q26" s="76">
        <f t="shared" si="6"/>
        <v>-0.27270662001908358</v>
      </c>
      <c r="R26" s="77">
        <f t="shared" si="7"/>
        <v>2.8636736102126872E-2</v>
      </c>
      <c r="T26" s="76">
        <f t="shared" si="8"/>
        <v>-0.44999280299395461</v>
      </c>
      <c r="U26" s="77">
        <f t="shared" si="9"/>
        <v>0.86118009523513206</v>
      </c>
    </row>
    <row r="27" spans="1:21" x14ac:dyDescent="0.2">
      <c r="A27" s="55" t="s">
        <v>116</v>
      </c>
      <c r="B27" s="55">
        <v>-50.5336</v>
      </c>
      <c r="C27" s="55">
        <f t="shared" si="0"/>
        <v>0.97540000000000049</v>
      </c>
      <c r="D27" s="55">
        <v>-1.65069</v>
      </c>
      <c r="E27" s="55">
        <v>-50.683599999999998</v>
      </c>
      <c r="F27" s="68">
        <f t="shared" si="1"/>
        <v>0.75030000000000285</v>
      </c>
      <c r="G27" s="65">
        <v>12.0017</v>
      </c>
      <c r="H27" s="55">
        <f t="shared" si="2"/>
        <v>-0.58110000000000106</v>
      </c>
      <c r="I27" s="55">
        <v>1.54881</v>
      </c>
      <c r="J27" s="55">
        <v>12.094799999999999</v>
      </c>
      <c r="K27" s="68">
        <f t="shared" si="3"/>
        <v>-0.27030000000000065</v>
      </c>
      <c r="O27" s="80">
        <f t="shared" si="4"/>
        <v>0.75030000000000285</v>
      </c>
      <c r="P27" s="80">
        <f t="shared" si="5"/>
        <v>0.27030000000000065</v>
      </c>
      <c r="Q27" s="76">
        <f t="shared" si="6"/>
        <v>-0.47725930301240455</v>
      </c>
      <c r="R27" s="77">
        <f t="shared" si="7"/>
        <v>-0.39953422176219328</v>
      </c>
      <c r="T27" s="76">
        <f t="shared" si="8"/>
        <v>-9.9998400665323298E-2</v>
      </c>
      <c r="U27" s="77">
        <f t="shared" si="9"/>
        <v>0.46550790271259468</v>
      </c>
    </row>
    <row r="28" spans="1:21" x14ac:dyDescent="0.2">
      <c r="A28" s="55" t="s">
        <v>117</v>
      </c>
      <c r="B28" s="55">
        <v>-49.633200000000002</v>
      </c>
      <c r="C28" s="55">
        <f t="shared" si="0"/>
        <v>1.8757999999999981</v>
      </c>
      <c r="D28" s="55">
        <v>-1.35056</v>
      </c>
      <c r="E28" s="55">
        <v>-50.008299999999998</v>
      </c>
      <c r="F28" s="68">
        <f t="shared" si="1"/>
        <v>1.4256000000000029</v>
      </c>
      <c r="G28" s="65">
        <v>12.7605</v>
      </c>
      <c r="H28" s="55">
        <f t="shared" si="2"/>
        <v>0.17769999999999975</v>
      </c>
      <c r="I28" s="55">
        <v>0.68990600000000002</v>
      </c>
      <c r="J28" s="55">
        <v>12.9056</v>
      </c>
      <c r="K28" s="68">
        <f t="shared" si="3"/>
        <v>0.54049999999999976</v>
      </c>
      <c r="O28" s="80">
        <f t="shared" si="4"/>
        <v>1.4256000000000029</v>
      </c>
      <c r="P28" s="80">
        <f t="shared" si="5"/>
        <v>0.54049999999999976</v>
      </c>
      <c r="Q28" s="76">
        <f t="shared" si="6"/>
        <v>-0.27270662001908358</v>
      </c>
      <c r="R28" s="77">
        <f t="shared" si="7"/>
        <v>-0.166472592400914</v>
      </c>
      <c r="T28" s="76">
        <f t="shared" si="8"/>
        <v>0.10000506455980976</v>
      </c>
      <c r="U28" s="77">
        <f t="shared" si="9"/>
        <v>-0.62527534560675735</v>
      </c>
    </row>
    <row r="29" spans="1:21" x14ac:dyDescent="0.2">
      <c r="A29" s="55" t="s">
        <v>118</v>
      </c>
      <c r="B29" s="55">
        <v>-42.805300000000003</v>
      </c>
      <c r="C29" s="55">
        <f t="shared" si="0"/>
        <v>8.7036999999999978</v>
      </c>
      <c r="D29" s="55">
        <v>-4.0516899999999998</v>
      </c>
      <c r="E29" s="55">
        <v>-43.4056</v>
      </c>
      <c r="F29" s="68">
        <f t="shared" si="1"/>
        <v>8.0283000000000015</v>
      </c>
      <c r="G29" s="65">
        <v>11.772600000000001</v>
      </c>
      <c r="H29" s="55">
        <f t="shared" si="2"/>
        <v>-0.81020000000000003</v>
      </c>
      <c r="I29" s="55">
        <v>1.2814099999999999</v>
      </c>
      <c r="J29" s="55">
        <v>11.885300000000001</v>
      </c>
      <c r="K29" s="68">
        <f t="shared" si="3"/>
        <v>-0.47979999999999912</v>
      </c>
      <c r="O29" s="80">
        <f t="shared" si="4"/>
        <v>8.0283000000000015</v>
      </c>
      <c r="P29" s="80">
        <f t="shared" si="5"/>
        <v>0.47979999999999912</v>
      </c>
      <c r="Q29" s="76">
        <f t="shared" si="6"/>
        <v>1.7272933799809165</v>
      </c>
      <c r="R29" s="77">
        <f t="shared" si="7"/>
        <v>-0.21882951653944044</v>
      </c>
      <c r="T29" s="76">
        <f t="shared" si="8"/>
        <v>-1.6999994668884411</v>
      </c>
      <c r="U29" s="77">
        <f t="shared" si="9"/>
        <v>0.12591763348507354</v>
      </c>
    </row>
    <row r="30" spans="1:21" x14ac:dyDescent="0.2">
      <c r="A30" s="55" t="s">
        <v>119</v>
      </c>
      <c r="B30" s="55">
        <v>-45.131300000000003</v>
      </c>
      <c r="C30" s="55">
        <f t="shared" si="0"/>
        <v>6.3776999999999973</v>
      </c>
      <c r="D30" s="55">
        <v>-4.8019999999999996</v>
      </c>
      <c r="E30" s="55">
        <v>-45.7316</v>
      </c>
      <c r="F30" s="68">
        <f t="shared" si="1"/>
        <v>5.702300000000001</v>
      </c>
      <c r="G30" s="65">
        <v>11.622299999999999</v>
      </c>
      <c r="H30" s="55">
        <f t="shared" si="2"/>
        <v>-0.96050000000000146</v>
      </c>
      <c r="I30" s="55">
        <v>1.8895299999999999</v>
      </c>
      <c r="J30" s="55">
        <v>11.732100000000001</v>
      </c>
      <c r="K30" s="68">
        <f t="shared" si="3"/>
        <v>-0.63299999999999912</v>
      </c>
      <c r="O30" s="80">
        <f t="shared" si="4"/>
        <v>5.702300000000001</v>
      </c>
      <c r="P30" s="80">
        <f t="shared" si="5"/>
        <v>0.63299999999999912</v>
      </c>
      <c r="Q30" s="76">
        <f t="shared" si="6"/>
        <v>1.0227331243279256</v>
      </c>
      <c r="R30" s="77">
        <f t="shared" si="7"/>
        <v>-8.6686505369388253E-2</v>
      </c>
      <c r="T30" s="76">
        <f t="shared" si="8"/>
        <v>-2.1999981341095438</v>
      </c>
      <c r="U30" s="77">
        <f t="shared" si="9"/>
        <v>0.89821245219352563</v>
      </c>
    </row>
    <row r="31" spans="1:21" x14ac:dyDescent="0.2">
      <c r="A31" s="55" t="s">
        <v>120</v>
      </c>
      <c r="B31" s="55">
        <v>-44.381</v>
      </c>
      <c r="C31" s="55">
        <f t="shared" si="0"/>
        <v>7.1280000000000001</v>
      </c>
      <c r="D31" s="55">
        <v>-1.4255899999999999</v>
      </c>
      <c r="E31" s="55">
        <v>-45.131300000000003</v>
      </c>
      <c r="F31" s="68">
        <f t="shared" si="1"/>
        <v>6.3025999999999982</v>
      </c>
      <c r="G31" s="65">
        <v>9.5557599999999994</v>
      </c>
      <c r="H31" s="55">
        <f t="shared" si="2"/>
        <v>-3.0270400000000013</v>
      </c>
      <c r="I31" s="55">
        <v>1.0851900000000001</v>
      </c>
      <c r="J31" s="55">
        <v>9.6854600000000008</v>
      </c>
      <c r="K31" s="68">
        <f t="shared" si="3"/>
        <v>-2.6796399999999991</v>
      </c>
      <c r="O31" s="80">
        <f t="shared" si="4"/>
        <v>6.3025999999999982</v>
      </c>
      <c r="P31" s="80">
        <f t="shared" si="5"/>
        <v>2.6796399999999991</v>
      </c>
      <c r="Q31" s="76">
        <f t="shared" si="6"/>
        <v>1.2045678283126584</v>
      </c>
      <c r="R31" s="77">
        <f t="shared" si="7"/>
        <v>1.6786475180057792</v>
      </c>
      <c r="T31" s="76">
        <f t="shared" si="8"/>
        <v>5.0005864227148179E-2</v>
      </c>
      <c r="U31" s="77">
        <f t="shared" si="9"/>
        <v>-0.12327609361972874</v>
      </c>
    </row>
    <row r="32" spans="1:21" ht="16" x14ac:dyDescent="0.2">
      <c r="A32" s="4" t="s">
        <v>32</v>
      </c>
      <c r="B32" s="63"/>
      <c r="C32" s="63"/>
      <c r="D32" s="63"/>
      <c r="E32" s="63"/>
      <c r="F32" s="70"/>
      <c r="G32" s="67"/>
      <c r="H32" s="63"/>
      <c r="I32" s="63"/>
      <c r="J32" s="63"/>
      <c r="K32" s="70"/>
      <c r="O32" s="80"/>
      <c r="P32" s="80"/>
      <c r="Q32" s="76"/>
      <c r="R32" s="77"/>
      <c r="T32" s="76"/>
      <c r="U32" s="77"/>
    </row>
    <row r="33" spans="1:21" x14ac:dyDescent="0.2">
      <c r="A33" s="55" t="s">
        <v>121</v>
      </c>
      <c r="B33" s="55">
        <v>-45.581499999999998</v>
      </c>
      <c r="C33" s="55">
        <f t="shared" si="0"/>
        <v>5.927500000000002</v>
      </c>
      <c r="D33" s="55">
        <v>-0.90037199999999995</v>
      </c>
      <c r="E33" s="55">
        <v>-45.7316</v>
      </c>
      <c r="F33" s="68">
        <f t="shared" si="1"/>
        <v>5.702300000000001</v>
      </c>
      <c r="G33" s="65">
        <v>13.8537</v>
      </c>
      <c r="H33" s="55">
        <f t="shared" si="2"/>
        <v>1.2708999999999993</v>
      </c>
      <c r="I33" s="55">
        <v>1.3523499999999999</v>
      </c>
      <c r="J33" s="55">
        <v>13.9064</v>
      </c>
      <c r="K33" s="68">
        <f t="shared" si="3"/>
        <v>1.5412999999999997</v>
      </c>
      <c r="O33" s="80">
        <f t="shared" si="4"/>
        <v>5.702300000000001</v>
      </c>
      <c r="P33" s="80">
        <f t="shared" si="5"/>
        <v>1.5412999999999997</v>
      </c>
      <c r="Q33" s="76">
        <f t="shared" si="6"/>
        <v>1.0227331243279256</v>
      </c>
      <c r="R33" s="77">
        <f t="shared" si="7"/>
        <v>0.6967697416655888</v>
      </c>
      <c r="T33" s="76">
        <f t="shared" si="8"/>
        <v>0.40000559767136873</v>
      </c>
      <c r="U33" s="77">
        <f t="shared" si="9"/>
        <v>0.21600938254640617</v>
      </c>
    </row>
    <row r="34" spans="1:21" x14ac:dyDescent="0.2">
      <c r="A34" s="55" t="s">
        <v>122</v>
      </c>
      <c r="B34" s="55">
        <v>-47.532299999999999</v>
      </c>
      <c r="C34" s="55">
        <f t="shared" si="0"/>
        <v>3.976700000000001</v>
      </c>
      <c r="D34" s="55">
        <v>-3.0012500000000002</v>
      </c>
      <c r="E34" s="55">
        <v>-47.8324</v>
      </c>
      <c r="F34" s="68">
        <f t="shared" si="1"/>
        <v>3.6015000000000015</v>
      </c>
      <c r="G34" s="65">
        <v>9.5244800000000005</v>
      </c>
      <c r="H34" s="55">
        <f t="shared" si="2"/>
        <v>-3.0583200000000001</v>
      </c>
      <c r="I34" s="55">
        <v>1.9177599999999999</v>
      </c>
      <c r="J34" s="55">
        <v>9.6198300000000003</v>
      </c>
      <c r="K34" s="68">
        <f t="shared" si="3"/>
        <v>-2.7452699999999997</v>
      </c>
      <c r="O34" s="80">
        <f t="shared" si="4"/>
        <v>3.6015000000000015</v>
      </c>
      <c r="P34" s="80">
        <f t="shared" si="5"/>
        <v>2.7452699999999997</v>
      </c>
      <c r="Q34" s="76">
        <f t="shared" si="6"/>
        <v>0.38638738697805364</v>
      </c>
      <c r="R34" s="77">
        <f t="shared" si="7"/>
        <v>1.7352568249450127</v>
      </c>
      <c r="T34" s="76">
        <f t="shared" si="8"/>
        <v>-0.99999733444220573</v>
      </c>
      <c r="U34" s="77">
        <f t="shared" si="9"/>
        <v>0.93406373603904891</v>
      </c>
    </row>
    <row r="35" spans="1:21" x14ac:dyDescent="0.2">
      <c r="A35" s="55" t="s">
        <v>123</v>
      </c>
      <c r="B35" s="55">
        <v>-47.682400000000001</v>
      </c>
      <c r="C35" s="55">
        <f t="shared" si="0"/>
        <v>3.8265999999999991</v>
      </c>
      <c r="D35" s="55">
        <v>-2.9262199999999998</v>
      </c>
      <c r="E35" s="55">
        <v>-47.8324</v>
      </c>
      <c r="F35" s="68">
        <f t="shared" si="1"/>
        <v>3.6015000000000015</v>
      </c>
      <c r="G35" s="65">
        <v>12.032500000000001</v>
      </c>
      <c r="H35" s="55">
        <f t="shared" si="2"/>
        <v>-0.55030000000000001</v>
      </c>
      <c r="I35" s="55">
        <v>1.61727</v>
      </c>
      <c r="J35" s="55">
        <v>12.1343</v>
      </c>
      <c r="K35" s="68">
        <f t="shared" si="3"/>
        <v>-0.23080000000000034</v>
      </c>
      <c r="O35" s="80">
        <f t="shared" si="4"/>
        <v>3.6015000000000015</v>
      </c>
      <c r="P35" s="80">
        <f t="shared" si="5"/>
        <v>0.23080000000000034</v>
      </c>
      <c r="Q35" s="76">
        <f t="shared" si="6"/>
        <v>0.38638738697805364</v>
      </c>
      <c r="R35" s="77">
        <f t="shared" si="7"/>
        <v>-0.43360503730538585</v>
      </c>
      <c r="T35" s="76">
        <f t="shared" si="8"/>
        <v>-0.94999813410954392</v>
      </c>
      <c r="U35" s="77">
        <f t="shared" si="9"/>
        <v>0.55245012347293909</v>
      </c>
    </row>
    <row r="36" spans="1:21" x14ac:dyDescent="0.2">
      <c r="A36" s="55" t="s">
        <v>124</v>
      </c>
      <c r="B36" s="55">
        <v>-47.382199999999997</v>
      </c>
      <c r="C36" s="55">
        <f t="shared" si="0"/>
        <v>4.1268000000000029</v>
      </c>
      <c r="D36" s="55">
        <v>-1.9508099999999999</v>
      </c>
      <c r="E36" s="55">
        <v>-47.607300000000002</v>
      </c>
      <c r="F36" s="68">
        <f t="shared" si="1"/>
        <v>3.8265999999999991</v>
      </c>
      <c r="G36" s="65">
        <v>11.888199999999999</v>
      </c>
      <c r="H36" s="55">
        <f t="shared" si="2"/>
        <v>-0.69460000000000122</v>
      </c>
      <c r="I36" s="55">
        <v>1.5470299999999999</v>
      </c>
      <c r="J36" s="55">
        <v>12.0383</v>
      </c>
      <c r="K36" s="68">
        <f t="shared" si="3"/>
        <v>-0.32680000000000042</v>
      </c>
      <c r="O36" s="80">
        <f t="shared" si="4"/>
        <v>3.8265999999999991</v>
      </c>
      <c r="P36" s="80">
        <f t="shared" si="5"/>
        <v>0.32680000000000042</v>
      </c>
      <c r="Q36" s="76">
        <f t="shared" si="6"/>
        <v>0.45457161464249324</v>
      </c>
      <c r="R36" s="77">
        <f t="shared" si="7"/>
        <v>-0.35080001725104498</v>
      </c>
      <c r="T36" s="76">
        <f t="shared" si="8"/>
        <v>-0.29999520199596974</v>
      </c>
      <c r="U36" s="77">
        <f t="shared" si="9"/>
        <v>0.46324735417398205</v>
      </c>
    </row>
    <row r="37" spans="1:21" x14ac:dyDescent="0.2">
      <c r="A37" s="55" t="s">
        <v>125</v>
      </c>
      <c r="B37" s="55">
        <v>-50.758600000000001</v>
      </c>
      <c r="C37" s="55">
        <f t="shared" si="0"/>
        <v>0.75039999999999907</v>
      </c>
      <c r="D37" s="55">
        <v>-0.30012499999999998</v>
      </c>
      <c r="E37" s="55">
        <v>-50.683599999999998</v>
      </c>
      <c r="F37" s="68">
        <f t="shared" si="1"/>
        <v>0.75030000000000285</v>
      </c>
      <c r="G37" s="65">
        <v>12.684799999999999</v>
      </c>
      <c r="H37" s="55">
        <f t="shared" si="2"/>
        <v>0.10199999999999854</v>
      </c>
      <c r="I37" s="55">
        <v>0.89386299999999996</v>
      </c>
      <c r="J37" s="55">
        <v>12.6646</v>
      </c>
      <c r="K37" s="68">
        <f t="shared" si="3"/>
        <v>0.2995000000000001</v>
      </c>
      <c r="O37" s="80">
        <f t="shared" si="4"/>
        <v>0.75030000000000285</v>
      </c>
      <c r="P37" s="80">
        <f t="shared" si="5"/>
        <v>0.2995000000000001</v>
      </c>
      <c r="Q37" s="76">
        <f t="shared" si="6"/>
        <v>-0.47725930301240455</v>
      </c>
      <c r="R37" s="77">
        <f t="shared" si="7"/>
        <v>-0.37434769482899843</v>
      </c>
      <c r="T37" s="76">
        <f t="shared" si="8"/>
        <v>0.80000386505880228</v>
      </c>
      <c r="U37" s="77">
        <f t="shared" si="9"/>
        <v>-0.3662558521855252</v>
      </c>
    </row>
    <row r="38" spans="1:21" x14ac:dyDescent="0.2">
      <c r="A38" s="55" t="s">
        <v>126</v>
      </c>
      <c r="B38" s="55">
        <v>-52.109200000000001</v>
      </c>
      <c r="C38" s="55">
        <f t="shared" si="0"/>
        <v>-0.60020000000000095</v>
      </c>
      <c r="D38" s="55">
        <v>-1.05044</v>
      </c>
      <c r="E38" s="55">
        <v>-52.259300000000003</v>
      </c>
      <c r="F38" s="68">
        <f t="shared" si="1"/>
        <v>-0.82540000000000191</v>
      </c>
      <c r="G38" s="65">
        <v>13.0063</v>
      </c>
      <c r="H38" s="55">
        <f t="shared" si="2"/>
        <v>0.42349999999999888</v>
      </c>
      <c r="I38" s="55">
        <v>1.2159800000000001</v>
      </c>
      <c r="J38" s="55">
        <v>13.101900000000001</v>
      </c>
      <c r="K38" s="68">
        <f t="shared" si="3"/>
        <v>0.73680000000000057</v>
      </c>
      <c r="O38" s="80">
        <f t="shared" si="4"/>
        <v>0.82540000000000191</v>
      </c>
      <c r="P38" s="80">
        <f t="shared" si="5"/>
        <v>0.73680000000000057</v>
      </c>
      <c r="Q38" s="76">
        <f t="shared" si="6"/>
        <v>-0.45451103336513932</v>
      </c>
      <c r="R38" s="77">
        <f t="shared" si="7"/>
        <v>2.8464225643689924E-3</v>
      </c>
      <c r="T38" s="76">
        <f t="shared" si="8"/>
        <v>0.30000186589045619</v>
      </c>
      <c r="U38" s="77">
        <f t="shared" si="9"/>
        <v>4.2823425124727005E-2</v>
      </c>
    </row>
    <row r="39" spans="1:21" ht="16" thickBot="1" x14ac:dyDescent="0.25">
      <c r="A39" s="55" t="s">
        <v>127</v>
      </c>
      <c r="B39" s="55">
        <v>-52.634399999999999</v>
      </c>
      <c r="C39" s="55">
        <f t="shared" si="0"/>
        <v>-1.1253999999999991</v>
      </c>
      <c r="D39" s="55">
        <v>-0.75031300000000001</v>
      </c>
      <c r="E39" s="55">
        <v>-52.784500000000001</v>
      </c>
      <c r="F39" s="71">
        <f t="shared" si="1"/>
        <v>-1.3506</v>
      </c>
      <c r="G39" s="65">
        <v>13.6831</v>
      </c>
      <c r="H39" s="55">
        <f t="shared" si="2"/>
        <v>1.1002999999999989</v>
      </c>
      <c r="I39" s="55">
        <v>0.90034700000000001</v>
      </c>
      <c r="J39" s="55">
        <v>13.744199999999999</v>
      </c>
      <c r="K39" s="71">
        <f t="shared" si="3"/>
        <v>1.3790999999999993</v>
      </c>
      <c r="O39" s="80">
        <f t="shared" si="4"/>
        <v>1.3506</v>
      </c>
      <c r="P39" s="80">
        <f t="shared" si="5"/>
        <v>1.3790999999999993</v>
      </c>
      <c r="Q39" s="78">
        <f t="shared" si="6"/>
        <v>-0.29542459902767187</v>
      </c>
      <c r="R39" s="79">
        <f t="shared" si="7"/>
        <v>0.5568637598654419</v>
      </c>
      <c r="T39" s="78">
        <f t="shared" si="8"/>
        <v>0.50000333194724333</v>
      </c>
      <c r="U39" s="79">
        <f t="shared" si="9"/>
        <v>-0.35802135964374782</v>
      </c>
    </row>
    <row r="41" spans="1:21" x14ac:dyDescent="0.2">
      <c r="C41" s="55" t="s">
        <v>40</v>
      </c>
      <c r="D41" s="55">
        <f>MEDIAN(D7:D39)</f>
        <v>-1.5006299999999999</v>
      </c>
      <c r="I41" s="55">
        <f>MEDIAN(I7:I39)</f>
        <v>1.1822600000000001</v>
      </c>
      <c r="N41" s="55" t="s">
        <v>40</v>
      </c>
      <c r="O41" s="80">
        <f>MEDIAN(O7:O39)</f>
        <v>2.3259000000000043</v>
      </c>
      <c r="P41" s="80">
        <f>MEDIAN(P7:P39)</f>
        <v>0.73349999999999937</v>
      </c>
      <c r="Q41" s="80">
        <f>MEDIAN(Q7:Q39)</f>
        <v>0</v>
      </c>
      <c r="R41" s="80">
        <f>MEDIAN(R7:R39)</f>
        <v>0</v>
      </c>
      <c r="T41" s="80">
        <f>MEDIAN(T7:T39)</f>
        <v>0</v>
      </c>
      <c r="U41" s="80">
        <f>MEDIAN(U7:U39)</f>
        <v>0</v>
      </c>
    </row>
    <row r="42" spans="1:21" x14ac:dyDescent="0.2">
      <c r="C42" s="55" t="s">
        <v>41</v>
      </c>
      <c r="D42" s="55">
        <f>QUARTILE(D7:D39,3)-QUARTILE(D7:D39,1)</f>
        <v>1.5006239999999997</v>
      </c>
      <c r="I42" s="55">
        <f>QUARTILE(I7:I39,3)-QUARTILE(I7:I39,1)</f>
        <v>0.78741949999999994</v>
      </c>
      <c r="N42" s="55" t="s">
        <v>41</v>
      </c>
      <c r="O42" s="80">
        <f>QUARTILE(O7:O39,3)-QUARTILE(O7:O39,1)</f>
        <v>3.3013499999999993</v>
      </c>
      <c r="P42" s="80">
        <f>QUARTILE(P7:P39,3)-QUARTILE(P7:P39,1)</f>
        <v>1.1593499999999999</v>
      </c>
      <c r="Q42" s="80">
        <f>QUARTILE(Q7:Q39,3)-QUARTILE(Q7:Q39,1)</f>
        <v>1</v>
      </c>
      <c r="R42" s="80">
        <f>QUARTILE(R7:R39,3)-QUARTILE(R7:R39,1)</f>
        <v>1</v>
      </c>
      <c r="T42" s="80">
        <f>QUARTILE(T7:T39,3)-QUARTILE(T7:T39,1)</f>
        <v>1</v>
      </c>
      <c r="U42" s="80">
        <f>QUARTILE(U7:U39,3)-QUARTILE(U7:U39,1)</f>
        <v>1.0000000000000002</v>
      </c>
    </row>
    <row r="43" spans="1:21" x14ac:dyDescent="0.2">
      <c r="C43" s="55" t="s">
        <v>129</v>
      </c>
      <c r="D43" s="55">
        <f>AVERAGE(D7:D39)</f>
        <v>-1.8201127741935481</v>
      </c>
      <c r="I43" s="55">
        <f>AVERAGE(I7:I39)</f>
        <v>1.2385859354838709</v>
      </c>
      <c r="N43" s="55" t="s">
        <v>129</v>
      </c>
      <c r="O43" s="80">
        <f>AVERAGE(O7:O39)</f>
        <v>2.8076032258064525</v>
      </c>
      <c r="P43" s="80">
        <f>AVERAGE(P7:P39)</f>
        <v>0.95444870967741935</v>
      </c>
      <c r="Q43" s="80">
        <f>AVERAGE(Q7:Q39)</f>
        <v>0.14591098362986318</v>
      </c>
      <c r="R43" s="80">
        <f>AVERAGE(R7:R39)</f>
        <v>0.19057981599811957</v>
      </c>
      <c r="T43" s="80">
        <f>AVERAGE(T7:T39)</f>
        <v>-0.21289994974993634</v>
      </c>
      <c r="U43" s="80">
        <f>AVERAGE(U7:U39)</f>
        <v>7.1532309631487281E-2</v>
      </c>
    </row>
    <row r="44" spans="1:21" x14ac:dyDescent="0.2">
      <c r="C44" s="55" t="s">
        <v>130</v>
      </c>
      <c r="D44" s="55">
        <f>STDEV(D7:D39)</f>
        <v>1.1385598693667567</v>
      </c>
      <c r="I44" s="55">
        <f>STDEV(I7:I39)</f>
        <v>0.49773799983792893</v>
      </c>
      <c r="N44" s="55" t="s">
        <v>130</v>
      </c>
      <c r="O44" s="80">
        <f>STDEV(O7:O39)</f>
        <v>2.233993575562812</v>
      </c>
      <c r="P44" s="80">
        <f>STDEV(P7:P39)</f>
        <v>0.81180361255967937</v>
      </c>
      <c r="Q44" s="80">
        <f>STDEV(Q7:Q39)</f>
        <v>0.6766909220660674</v>
      </c>
      <c r="R44" s="80">
        <f>STDEV(R7:R39)</f>
        <v>0.70022306685615165</v>
      </c>
      <c r="T44" s="80">
        <f>STDEV(T7:T39)</f>
        <v>0.75872428360919009</v>
      </c>
      <c r="U44" s="80">
        <f>STDEV(U7:U39)</f>
        <v>0.63211286974469039</v>
      </c>
    </row>
    <row r="45" spans="1:21" x14ac:dyDescent="0.2">
      <c r="C45" s="61"/>
    </row>
    <row r="46" spans="1:21" x14ac:dyDescent="0.2">
      <c r="C46" s="61"/>
    </row>
    <row r="47" spans="1:21" x14ac:dyDescent="0.2">
      <c r="C47" s="61"/>
    </row>
    <row r="48" spans="1:21" x14ac:dyDescent="0.2">
      <c r="C48" s="61"/>
    </row>
    <row r="49" spans="3:3" x14ac:dyDescent="0.2">
      <c r="C49" s="61"/>
    </row>
    <row r="50" spans="3:3" x14ac:dyDescent="0.2">
      <c r="C50" s="61"/>
    </row>
    <row r="51" spans="3:3" x14ac:dyDescent="0.2">
      <c r="C51" s="61"/>
    </row>
    <row r="52" spans="3:3" x14ac:dyDescent="0.2">
      <c r="C52" s="61"/>
    </row>
    <row r="53" spans="3:3" x14ac:dyDescent="0.2">
      <c r="C53" s="61"/>
    </row>
    <row r="54" spans="3:3" x14ac:dyDescent="0.2">
      <c r="C54" s="61"/>
    </row>
    <row r="55" spans="3:3" x14ac:dyDescent="0.2">
      <c r="C55" s="61"/>
    </row>
    <row r="56" spans="3:3" x14ac:dyDescent="0.2">
      <c r="C56" s="61"/>
    </row>
    <row r="57" spans="3:3" x14ac:dyDescent="0.2">
      <c r="C57" s="61"/>
    </row>
    <row r="58" spans="3:3" x14ac:dyDescent="0.2">
      <c r="C58" s="61"/>
    </row>
    <row r="59" spans="3:3" x14ac:dyDescent="0.2">
      <c r="C59" s="61"/>
    </row>
    <row r="60" spans="3:3" x14ac:dyDescent="0.2">
      <c r="C60" s="61"/>
    </row>
    <row r="61" spans="3:3" x14ac:dyDescent="0.2">
      <c r="C61" s="61"/>
    </row>
    <row r="62" spans="3:3" x14ac:dyDescent="0.2">
      <c r="C62" s="61"/>
    </row>
    <row r="63" spans="3:3" x14ac:dyDescent="0.2">
      <c r="C63" s="61"/>
    </row>
    <row r="64" spans="3:3" x14ac:dyDescent="0.2">
      <c r="C64" s="61"/>
    </row>
    <row r="65" spans="3:3" x14ac:dyDescent="0.2">
      <c r="C65" s="61"/>
    </row>
    <row r="66" spans="3:3" x14ac:dyDescent="0.2">
      <c r="C66" s="61"/>
    </row>
    <row r="67" spans="3:3" x14ac:dyDescent="0.2">
      <c r="C67" s="61"/>
    </row>
    <row r="68" spans="3:3" x14ac:dyDescent="0.2">
      <c r="C68" s="61"/>
    </row>
    <row r="69" spans="3:3" x14ac:dyDescent="0.2">
      <c r="C69" s="61"/>
    </row>
    <row r="70" spans="3:3" x14ac:dyDescent="0.2">
      <c r="C70" s="61"/>
    </row>
    <row r="71" spans="3:3" x14ac:dyDescent="0.2">
      <c r="C71" s="61"/>
    </row>
    <row r="72" spans="3:3" x14ac:dyDescent="0.2">
      <c r="C72" s="61"/>
    </row>
    <row r="73" spans="3:3" x14ac:dyDescent="0.2">
      <c r="C73" s="61"/>
    </row>
    <row r="74" spans="3:3" x14ac:dyDescent="0.2">
      <c r="C74" s="61"/>
    </row>
    <row r="75" spans="3:3" x14ac:dyDescent="0.2">
      <c r="C75" s="61"/>
    </row>
    <row r="76" spans="3:3" x14ac:dyDescent="0.2">
      <c r="C76" s="61"/>
    </row>
    <row r="77" spans="3:3" x14ac:dyDescent="0.2">
      <c r="C77" s="61"/>
    </row>
    <row r="78" spans="3:3" x14ac:dyDescent="0.2">
      <c r="C78" s="61"/>
    </row>
    <row r="79" spans="3:3" x14ac:dyDescent="0.2">
      <c r="C79" s="61"/>
    </row>
  </sheetData>
  <sheetProtection sheet="1"/>
  <mergeCells count="1">
    <mergeCell ref="A1:E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152"/>
  <sheetViews>
    <sheetView zoomScale="75" zoomScaleNormal="75" zoomScalePageLayoutView="75" workbookViewId="0">
      <selection activeCell="B47" sqref="B47"/>
    </sheetView>
  </sheetViews>
  <sheetFormatPr baseColWidth="10" defaultRowHeight="16" x14ac:dyDescent="0.2"/>
  <cols>
    <col min="1" max="1" width="16.5" customWidth="1"/>
  </cols>
  <sheetData>
    <row r="1" spans="1:20" ht="17" thickBot="1" x14ac:dyDescent="0.25">
      <c r="A1" s="1" t="s">
        <v>0</v>
      </c>
      <c r="B1" s="2" t="s">
        <v>1</v>
      </c>
      <c r="C1" s="2" t="s">
        <v>6</v>
      </c>
      <c r="D1" s="2" t="s">
        <v>2</v>
      </c>
      <c r="E1" s="2" t="s">
        <v>3</v>
      </c>
      <c r="F1" s="2" t="s">
        <v>4</v>
      </c>
      <c r="G1" s="18" t="s">
        <v>5</v>
      </c>
      <c r="H1" s="7"/>
      <c r="I1" s="17" t="s">
        <v>75</v>
      </c>
      <c r="J1" s="1" t="s">
        <v>1</v>
      </c>
      <c r="K1" s="2" t="s">
        <v>6</v>
      </c>
      <c r="L1" s="2" t="s">
        <v>2</v>
      </c>
      <c r="M1" s="2" t="s">
        <v>3</v>
      </c>
      <c r="N1" s="2" t="s">
        <v>4</v>
      </c>
      <c r="O1" s="18" t="s">
        <v>5</v>
      </c>
      <c r="P1" s="7"/>
      <c r="Q1" s="7"/>
      <c r="R1" s="7"/>
    </row>
    <row r="2" spans="1:20" ht="17" thickBot="1" x14ac:dyDescent="0.25">
      <c r="A2" s="29"/>
      <c r="B2" s="30"/>
      <c r="C2" s="30"/>
      <c r="D2" s="30"/>
      <c r="E2" s="30"/>
      <c r="F2" s="30"/>
      <c r="G2" s="27"/>
      <c r="H2" s="17"/>
      <c r="I2" s="17"/>
      <c r="J2" s="138" t="s">
        <v>76</v>
      </c>
      <c r="K2" s="139"/>
      <c r="L2" s="139"/>
      <c r="M2" s="139"/>
      <c r="N2" s="139"/>
      <c r="O2" s="140"/>
      <c r="P2" s="17"/>
      <c r="Q2" s="17" t="s">
        <v>166</v>
      </c>
      <c r="R2" s="17" t="s">
        <v>167</v>
      </c>
      <c r="T2" s="94" t="s">
        <v>158</v>
      </c>
    </row>
    <row r="3" spans="1:20" x14ac:dyDescent="0.2">
      <c r="A3" s="3" t="s">
        <v>7</v>
      </c>
      <c r="B3" s="6">
        <v>1.9</v>
      </c>
      <c r="C3" s="6">
        <v>3.7</v>
      </c>
      <c r="D3" s="6">
        <v>1</v>
      </c>
      <c r="E3" s="9">
        <v>0.6</v>
      </c>
      <c r="F3" s="6">
        <v>1.1000000000000001</v>
      </c>
      <c r="G3" s="22">
        <v>1.3</v>
      </c>
      <c r="J3" s="33">
        <f t="shared" ref="J3:J15" si="0">(B3-B$37)/B$38</f>
        <v>-0.33333333333333348</v>
      </c>
      <c r="K3" s="32">
        <f t="shared" ref="K3:K15" si="1">(C3-C$37)/C$38</f>
        <v>0.31249999999999989</v>
      </c>
      <c r="L3" s="32">
        <f t="shared" ref="L3:L15" si="2">(D3-D$37)/D$38</f>
        <v>-0.81818181818181801</v>
      </c>
      <c r="M3" s="32">
        <f t="shared" ref="M3:M15" si="3">(E3-E$37)/E$38</f>
        <v>-0.33333333333333343</v>
      </c>
      <c r="N3" s="32">
        <f t="shared" ref="N3:N15" si="4">(F3-F$37)/F$38</f>
        <v>-0.49999999999999983</v>
      </c>
      <c r="O3" s="38">
        <f t="shared" ref="O3:O15" si="5">(G3-G$37)/G$38</f>
        <v>-0.5</v>
      </c>
      <c r="Q3" s="31">
        <f t="shared" ref="Q3:Q35" si="6">SUM(J3:K3)</f>
        <v>-2.0833333333333592E-2</v>
      </c>
      <c r="R3" s="31">
        <f t="shared" ref="R3:R35" si="7">SUM(L3:N3)</f>
        <v>-1.6515151515151512</v>
      </c>
      <c r="S3" s="3" t="s">
        <v>7</v>
      </c>
      <c r="T3" s="33">
        <v>-0.29605990076652572</v>
      </c>
    </row>
    <row r="4" spans="1:20" x14ac:dyDescent="0.2">
      <c r="A4" s="4" t="s">
        <v>8</v>
      </c>
      <c r="B4" s="7">
        <v>2.1</v>
      </c>
      <c r="C4" s="7">
        <v>2.7</v>
      </c>
      <c r="D4" s="7">
        <v>1.1000000000000001</v>
      </c>
      <c r="E4" s="10">
        <v>0.7</v>
      </c>
      <c r="F4" s="7">
        <v>0.9</v>
      </c>
      <c r="G4" s="23">
        <v>0.8</v>
      </c>
      <c r="J4" s="33">
        <f t="shared" si="0"/>
        <v>-0.25000000000000006</v>
      </c>
      <c r="K4" s="32">
        <f t="shared" si="1"/>
        <v>-0.31249999999999989</v>
      </c>
      <c r="L4" s="32">
        <f t="shared" si="2"/>
        <v>-0.63636363636363602</v>
      </c>
      <c r="M4" s="32">
        <f t="shared" si="3"/>
        <v>-0.22222222222222232</v>
      </c>
      <c r="N4" s="32">
        <f t="shared" si="4"/>
        <v>-0.83333333333333337</v>
      </c>
      <c r="O4" s="38">
        <f t="shared" si="5"/>
        <v>-1.3333333333333333</v>
      </c>
      <c r="Q4" s="31">
        <f t="shared" si="6"/>
        <v>-0.5625</v>
      </c>
      <c r="R4" s="31">
        <f t="shared" si="7"/>
        <v>-1.6919191919191916</v>
      </c>
      <c r="S4" s="4" t="s">
        <v>8</v>
      </c>
      <c r="T4" s="33">
        <v>-0.10462720305652701</v>
      </c>
    </row>
    <row r="5" spans="1:20" x14ac:dyDescent="0.2">
      <c r="A5" s="4" t="s">
        <v>9</v>
      </c>
      <c r="B5" s="7">
        <v>3.1</v>
      </c>
      <c r="C5" s="7">
        <v>2.1</v>
      </c>
      <c r="D5" s="7">
        <v>1.9</v>
      </c>
      <c r="E5" s="10">
        <v>1.3</v>
      </c>
      <c r="F5" s="7">
        <v>1.2</v>
      </c>
      <c r="G5" s="23">
        <v>1.1000000000000001</v>
      </c>
      <c r="J5" s="33">
        <f t="shared" si="0"/>
        <v>0.16666666666666663</v>
      </c>
      <c r="K5" s="32">
        <f t="shared" si="1"/>
        <v>-0.68749999999999978</v>
      </c>
      <c r="L5" s="32">
        <f t="shared" si="2"/>
        <v>0.81818181818181801</v>
      </c>
      <c r="M5" s="32">
        <f t="shared" si="3"/>
        <v>0.44444444444444453</v>
      </c>
      <c r="N5" s="32">
        <f t="shared" si="4"/>
        <v>-0.33333333333333331</v>
      </c>
      <c r="O5" s="38">
        <f t="shared" si="5"/>
        <v>-0.83333333333333326</v>
      </c>
      <c r="Q5" s="31">
        <f t="shared" si="6"/>
        <v>-0.52083333333333315</v>
      </c>
      <c r="R5" s="31">
        <f t="shared" si="7"/>
        <v>0.92929292929292928</v>
      </c>
      <c r="S5" s="4" t="s">
        <v>9</v>
      </c>
      <c r="T5" s="33">
        <v>9.7058416186825439E-2</v>
      </c>
    </row>
    <row r="6" spans="1:20" x14ac:dyDescent="0.2">
      <c r="A6" s="4" t="s">
        <v>10</v>
      </c>
      <c r="B6" s="7">
        <v>6.7</v>
      </c>
      <c r="C6" s="7">
        <v>3.3</v>
      </c>
      <c r="D6" s="7">
        <v>2</v>
      </c>
      <c r="E6" s="10">
        <v>1.8</v>
      </c>
      <c r="F6" s="7">
        <v>2.2999999999999998</v>
      </c>
      <c r="G6" s="23">
        <v>1.5</v>
      </c>
      <c r="J6" s="33">
        <f t="shared" si="0"/>
        <v>1.6666666666666667</v>
      </c>
      <c r="K6" s="32">
        <f t="shared" si="1"/>
        <v>6.2499999999999757E-2</v>
      </c>
      <c r="L6" s="32">
        <f t="shared" si="2"/>
        <v>1</v>
      </c>
      <c r="M6" s="32">
        <f t="shared" si="3"/>
        <v>1.0000000000000002</v>
      </c>
      <c r="N6" s="32">
        <f t="shared" si="4"/>
        <v>1.5000000000000002</v>
      </c>
      <c r="O6" s="38">
        <f t="shared" si="5"/>
        <v>-0.1666666666666668</v>
      </c>
      <c r="Q6" s="31">
        <f t="shared" si="6"/>
        <v>1.7291666666666665</v>
      </c>
      <c r="R6" s="31">
        <f t="shared" si="7"/>
        <v>3.5</v>
      </c>
      <c r="S6" s="4" t="s">
        <v>10</v>
      </c>
      <c r="T6" s="33">
        <v>1.5012588043659143</v>
      </c>
    </row>
    <row r="7" spans="1:20" x14ac:dyDescent="0.2">
      <c r="A7" s="4" t="s">
        <v>11</v>
      </c>
      <c r="B7" s="7">
        <v>2.1</v>
      </c>
      <c r="C7" s="7">
        <v>2.2000000000000002</v>
      </c>
      <c r="D7" s="7">
        <v>1.3</v>
      </c>
      <c r="E7" s="10">
        <v>0.7</v>
      </c>
      <c r="F7" s="7">
        <v>1.9</v>
      </c>
      <c r="G7" s="23">
        <v>1.8</v>
      </c>
      <c r="J7" s="33">
        <f t="shared" si="0"/>
        <v>-0.25000000000000006</v>
      </c>
      <c r="K7" s="32">
        <f t="shared" si="1"/>
        <v>-0.62499999999999978</v>
      </c>
      <c r="L7" s="32">
        <f t="shared" si="2"/>
        <v>-0.27272727272727254</v>
      </c>
      <c r="M7" s="32">
        <f t="shared" si="3"/>
        <v>-0.22222222222222232</v>
      </c>
      <c r="N7" s="32">
        <f t="shared" si="4"/>
        <v>0.83333333333333348</v>
      </c>
      <c r="O7" s="38">
        <f t="shared" si="5"/>
        <v>0.3333333333333332</v>
      </c>
      <c r="Q7" s="31">
        <f t="shared" si="6"/>
        <v>-0.87499999999999978</v>
      </c>
      <c r="R7" s="31">
        <f t="shared" si="7"/>
        <v>0.33838383838383862</v>
      </c>
      <c r="S7" s="4" t="s">
        <v>11</v>
      </c>
      <c r="T7" s="33">
        <v>-0.31918593097999731</v>
      </c>
    </row>
    <row r="8" spans="1:20" x14ac:dyDescent="0.2">
      <c r="A8" s="4" t="s">
        <v>169</v>
      </c>
      <c r="B8" s="7">
        <v>2.7</v>
      </c>
      <c r="C8" s="7">
        <v>2.9</v>
      </c>
      <c r="D8" s="7">
        <v>1.3</v>
      </c>
      <c r="E8" s="10">
        <v>1</v>
      </c>
      <c r="F8" s="7">
        <v>1.2</v>
      </c>
      <c r="G8" s="23">
        <v>1.1000000000000001</v>
      </c>
      <c r="J8" s="33">
        <f t="shared" si="0"/>
        <v>0</v>
      </c>
      <c r="K8" s="32">
        <f t="shared" si="1"/>
        <v>-0.18750000000000011</v>
      </c>
      <c r="L8" s="32">
        <f t="shared" si="2"/>
        <v>-0.27272727272727254</v>
      </c>
      <c r="M8" s="32">
        <f t="shared" si="3"/>
        <v>0.11111111111111109</v>
      </c>
      <c r="N8" s="32">
        <f t="shared" si="4"/>
        <v>-0.33333333333333331</v>
      </c>
      <c r="O8" s="38">
        <f t="shared" si="5"/>
        <v>-0.83333333333333326</v>
      </c>
      <c r="Q8" s="31">
        <f t="shared" si="6"/>
        <v>-0.18750000000000011</v>
      </c>
      <c r="R8" s="31">
        <f t="shared" si="7"/>
        <v>-0.49494949494949475</v>
      </c>
      <c r="S8" s="4" t="s">
        <v>12</v>
      </c>
      <c r="T8" s="33">
        <v>-3.0941486005977431E-2</v>
      </c>
    </row>
    <row r="9" spans="1:20" x14ac:dyDescent="0.2">
      <c r="A9" s="4" t="s">
        <v>13</v>
      </c>
      <c r="B9" s="7">
        <v>2.4</v>
      </c>
      <c r="C9" s="7">
        <v>2.7</v>
      </c>
      <c r="D9" s="7">
        <v>1.4</v>
      </c>
      <c r="E9" s="10">
        <v>0.9</v>
      </c>
      <c r="F9" s="7">
        <v>1.1000000000000001</v>
      </c>
      <c r="G9" s="23">
        <v>1</v>
      </c>
      <c r="J9" s="33">
        <f t="shared" si="0"/>
        <v>-0.12500000000000011</v>
      </c>
      <c r="K9" s="32">
        <f t="shared" si="1"/>
        <v>-0.31249999999999989</v>
      </c>
      <c r="L9" s="32">
        <f t="shared" si="2"/>
        <v>-9.0909090909090981E-2</v>
      </c>
      <c r="M9" s="32">
        <f t="shared" si="3"/>
        <v>0</v>
      </c>
      <c r="N9" s="32">
        <f t="shared" si="4"/>
        <v>-0.49999999999999983</v>
      </c>
      <c r="O9" s="38">
        <f t="shared" si="5"/>
        <v>-1</v>
      </c>
      <c r="Q9" s="31">
        <f t="shared" si="6"/>
        <v>-0.4375</v>
      </c>
      <c r="R9" s="31">
        <f t="shared" si="7"/>
        <v>-0.59090909090909083</v>
      </c>
      <c r="S9" s="4" t="s">
        <v>13</v>
      </c>
      <c r="T9" s="33">
        <v>-6.4663176587533608E-2</v>
      </c>
    </row>
    <row r="10" spans="1:20" x14ac:dyDescent="0.2">
      <c r="A10" s="4" t="s">
        <v>14</v>
      </c>
      <c r="B10" s="7">
        <v>1.6</v>
      </c>
      <c r="C10" s="7">
        <v>3</v>
      </c>
      <c r="D10" s="7">
        <v>1.4</v>
      </c>
      <c r="E10" s="10">
        <v>0.6</v>
      </c>
      <c r="F10" s="7">
        <v>1.3</v>
      </c>
      <c r="G10" s="23">
        <v>1.6</v>
      </c>
      <c r="J10" s="33">
        <f t="shared" si="0"/>
        <v>-0.45833333333333337</v>
      </c>
      <c r="K10" s="32">
        <f t="shared" si="1"/>
        <v>-0.12500000000000006</v>
      </c>
      <c r="L10" s="32">
        <f t="shared" si="2"/>
        <v>-9.0909090909090981E-2</v>
      </c>
      <c r="M10" s="32">
        <f t="shared" si="3"/>
        <v>-0.33333333333333343</v>
      </c>
      <c r="N10" s="32">
        <f t="shared" si="4"/>
        <v>-0.16666666666666649</v>
      </c>
      <c r="O10" s="38">
        <f t="shared" si="5"/>
        <v>0</v>
      </c>
      <c r="Q10" s="31">
        <f t="shared" si="6"/>
        <v>-0.58333333333333348</v>
      </c>
      <c r="R10" s="31">
        <f t="shared" si="7"/>
        <v>-0.59090909090909094</v>
      </c>
      <c r="S10" s="4" t="s">
        <v>14</v>
      </c>
      <c r="T10" s="33">
        <v>-0.10248525093618137</v>
      </c>
    </row>
    <row r="11" spans="1:20" x14ac:dyDescent="0.2">
      <c r="A11" s="4" t="s">
        <v>15</v>
      </c>
      <c r="B11" s="7">
        <v>2.2999999999999998</v>
      </c>
      <c r="C11" s="7">
        <v>3.3</v>
      </c>
      <c r="D11" s="7">
        <v>2.4</v>
      </c>
      <c r="E11" s="10">
        <v>1.7</v>
      </c>
      <c r="F11" s="7">
        <v>1.8</v>
      </c>
      <c r="G11" s="23">
        <v>2.2000000000000002</v>
      </c>
      <c r="J11" s="33">
        <f t="shared" si="0"/>
        <v>-0.16666666666666682</v>
      </c>
      <c r="K11" s="32">
        <f t="shared" si="1"/>
        <v>6.2499999999999757E-2</v>
      </c>
      <c r="L11" s="32">
        <f t="shared" si="2"/>
        <v>1.7272727272727271</v>
      </c>
      <c r="M11" s="32">
        <f t="shared" si="3"/>
        <v>0.88888888888888895</v>
      </c>
      <c r="N11" s="32">
        <f t="shared" si="4"/>
        <v>0.66666666666666707</v>
      </c>
      <c r="O11" s="38">
        <f t="shared" si="5"/>
        <v>1</v>
      </c>
      <c r="Q11" s="31">
        <f t="shared" si="6"/>
        <v>-0.10416666666666707</v>
      </c>
      <c r="R11" s="31">
        <f t="shared" si="7"/>
        <v>3.2828282828282829</v>
      </c>
      <c r="S11" s="4" t="s">
        <v>15</v>
      </c>
      <c r="T11" s="33">
        <v>0.31450847502006551</v>
      </c>
    </row>
    <row r="12" spans="1:20" x14ac:dyDescent="0.2">
      <c r="A12" s="4" t="s">
        <v>16</v>
      </c>
      <c r="B12" s="7">
        <v>2.2999999999999998</v>
      </c>
      <c r="C12" s="7">
        <v>2.8</v>
      </c>
      <c r="D12" s="7">
        <v>1.5</v>
      </c>
      <c r="E12" s="10">
        <v>1</v>
      </c>
      <c r="F12" s="7">
        <v>1.3</v>
      </c>
      <c r="G12" s="23">
        <v>1.6</v>
      </c>
      <c r="J12" s="33">
        <f t="shared" si="0"/>
        <v>-0.16666666666666682</v>
      </c>
      <c r="K12" s="32">
        <f t="shared" si="1"/>
        <v>-0.25000000000000011</v>
      </c>
      <c r="L12" s="32">
        <f t="shared" si="2"/>
        <v>9.0909090909090981E-2</v>
      </c>
      <c r="M12" s="32">
        <f t="shared" si="3"/>
        <v>0.11111111111111109</v>
      </c>
      <c r="N12" s="32">
        <f t="shared" si="4"/>
        <v>-0.16666666666666649</v>
      </c>
      <c r="O12" s="38">
        <f t="shared" si="5"/>
        <v>0</v>
      </c>
      <c r="Q12" s="31">
        <f t="shared" si="6"/>
        <v>-0.41666666666666696</v>
      </c>
      <c r="R12" s="31">
        <f t="shared" si="7"/>
        <v>3.5353535353535581E-2</v>
      </c>
      <c r="S12" s="4" t="s">
        <v>16</v>
      </c>
      <c r="T12" s="33">
        <v>2.0067779848237377E-2</v>
      </c>
    </row>
    <row r="13" spans="1:20" x14ac:dyDescent="0.2">
      <c r="A13" s="4" t="s">
        <v>17</v>
      </c>
      <c r="B13" s="7">
        <v>2</v>
      </c>
      <c r="C13" s="7">
        <v>3</v>
      </c>
      <c r="D13" s="7">
        <v>2.4</v>
      </c>
      <c r="E13" s="10">
        <v>1.1000000000000001</v>
      </c>
      <c r="F13" s="7">
        <v>1.2</v>
      </c>
      <c r="G13" s="23">
        <v>1.5</v>
      </c>
      <c r="J13" s="33">
        <f t="shared" si="0"/>
        <v>-0.29166666666666674</v>
      </c>
      <c r="K13" s="32">
        <f t="shared" si="1"/>
        <v>-0.12500000000000006</v>
      </c>
      <c r="L13" s="32">
        <f t="shared" si="2"/>
        <v>1.7272727272727271</v>
      </c>
      <c r="M13" s="32">
        <f t="shared" si="3"/>
        <v>0.22222222222222232</v>
      </c>
      <c r="N13" s="32">
        <f t="shared" si="4"/>
        <v>-0.33333333333333331</v>
      </c>
      <c r="O13" s="38">
        <f t="shared" si="5"/>
        <v>-0.1666666666666668</v>
      </c>
      <c r="Q13" s="31">
        <f t="shared" si="6"/>
        <v>-0.4166666666666668</v>
      </c>
      <c r="R13" s="31">
        <f t="shared" si="7"/>
        <v>1.6161616161616161</v>
      </c>
      <c r="S13" s="4" t="s">
        <v>17</v>
      </c>
      <c r="T13" s="33">
        <v>5.3975011079451978E-3</v>
      </c>
    </row>
    <row r="14" spans="1:20" x14ac:dyDescent="0.2">
      <c r="A14" s="4" t="s">
        <v>18</v>
      </c>
      <c r="B14" s="7">
        <v>3.8</v>
      </c>
      <c r="C14" s="7">
        <v>4.7</v>
      </c>
      <c r="D14" s="7">
        <v>1.7</v>
      </c>
      <c r="E14" s="10">
        <v>0.9</v>
      </c>
      <c r="F14" s="7">
        <v>1.6</v>
      </c>
      <c r="G14" s="23">
        <v>1.7</v>
      </c>
      <c r="J14" s="33">
        <f t="shared" si="0"/>
        <v>0.4583333333333332</v>
      </c>
      <c r="K14" s="32">
        <f t="shared" si="1"/>
        <v>0.93749999999999967</v>
      </c>
      <c r="L14" s="32">
        <f t="shared" si="2"/>
        <v>0.45454545454545453</v>
      </c>
      <c r="M14" s="32">
        <f t="shared" si="3"/>
        <v>0</v>
      </c>
      <c r="N14" s="32">
        <f t="shared" si="4"/>
        <v>0.3333333333333337</v>
      </c>
      <c r="O14" s="38">
        <f t="shared" si="5"/>
        <v>0.16666666666666641</v>
      </c>
      <c r="Q14" s="31">
        <f t="shared" si="6"/>
        <v>1.3958333333333328</v>
      </c>
      <c r="R14" s="31">
        <f t="shared" si="7"/>
        <v>0.78787878787878829</v>
      </c>
      <c r="S14" s="4" t="s">
        <v>18</v>
      </c>
      <c r="T14" s="33">
        <v>0.78623840478725937</v>
      </c>
    </row>
    <row r="15" spans="1:20" x14ac:dyDescent="0.2">
      <c r="A15" s="4" t="s">
        <v>172</v>
      </c>
      <c r="B15" s="7">
        <v>1.6</v>
      </c>
      <c r="C15" s="7">
        <v>2.5</v>
      </c>
      <c r="D15" s="7">
        <v>0.8</v>
      </c>
      <c r="E15" s="10">
        <v>1</v>
      </c>
      <c r="F15" s="7">
        <v>1.8</v>
      </c>
      <c r="G15" s="23">
        <v>2.1</v>
      </c>
      <c r="J15" s="33">
        <f t="shared" si="0"/>
        <v>-0.45833333333333337</v>
      </c>
      <c r="K15" s="32">
        <f t="shared" si="1"/>
        <v>-0.43749999999999994</v>
      </c>
      <c r="L15" s="32">
        <f t="shared" si="2"/>
        <v>-1.1818181818181817</v>
      </c>
      <c r="M15" s="32">
        <f t="shared" si="3"/>
        <v>0.11111111111111109</v>
      </c>
      <c r="N15" s="32">
        <f t="shared" si="4"/>
        <v>0.66666666666666707</v>
      </c>
      <c r="O15" s="38">
        <f t="shared" si="5"/>
        <v>0.83333333333333326</v>
      </c>
      <c r="Q15" s="31">
        <f t="shared" si="6"/>
        <v>-0.89583333333333326</v>
      </c>
      <c r="R15" s="31">
        <f t="shared" si="7"/>
        <v>-0.40404040404040342</v>
      </c>
      <c r="S15" s="4" t="s">
        <v>19</v>
      </c>
      <c r="T15" s="33">
        <v>-0.26811717697701115</v>
      </c>
    </row>
    <row r="16" spans="1:20" x14ac:dyDescent="0.2">
      <c r="A16" s="4" t="s">
        <v>20</v>
      </c>
      <c r="B16" s="7">
        <v>2</v>
      </c>
      <c r="C16" s="7">
        <v>4.9000000000000004</v>
      </c>
      <c r="D16" s="17"/>
      <c r="E16" s="10">
        <v>0.8</v>
      </c>
      <c r="F16" s="7">
        <v>1.2</v>
      </c>
      <c r="G16" s="23">
        <v>1.5</v>
      </c>
      <c r="J16" s="33">
        <f t="shared" ref="J16:J35" si="8">(B16-B$37)/B$38</f>
        <v>-0.29166666666666674</v>
      </c>
      <c r="K16" s="32">
        <f t="shared" ref="K16:K35" si="9">(C16-C$37)/C$38</f>
        <v>1.0624999999999998</v>
      </c>
      <c r="L16" s="43"/>
      <c r="M16" s="32">
        <f t="shared" ref="M16:M35" si="10">(E16-E$37)/E$38</f>
        <v>-0.11111111111111109</v>
      </c>
      <c r="N16" s="32">
        <f t="shared" ref="N16:N35" si="11">(F16-F$37)/F$38</f>
        <v>-0.33333333333333331</v>
      </c>
      <c r="O16" s="38">
        <f t="shared" ref="O16:O35" si="12">(G16-G$37)/G$38</f>
        <v>-0.1666666666666668</v>
      </c>
      <c r="Q16" s="31">
        <f t="shared" si="6"/>
        <v>0.77083333333333304</v>
      </c>
      <c r="R16" s="31">
        <f t="shared" si="7"/>
        <v>-0.44444444444444442</v>
      </c>
      <c r="S16" s="4" t="s">
        <v>20</v>
      </c>
      <c r="T16" s="33">
        <v>0.59399706630669868</v>
      </c>
    </row>
    <row r="17" spans="1:20" x14ac:dyDescent="0.2">
      <c r="A17" s="4" t="s">
        <v>21</v>
      </c>
      <c r="B17" s="7">
        <v>2.9</v>
      </c>
      <c r="C17" s="7">
        <v>3</v>
      </c>
      <c r="D17" s="7">
        <v>1.2</v>
      </c>
      <c r="E17" s="10">
        <v>1.8</v>
      </c>
      <c r="F17" s="7">
        <v>1.8</v>
      </c>
      <c r="G17" s="23">
        <v>2</v>
      </c>
      <c r="J17" s="33">
        <f t="shared" si="8"/>
        <v>8.3333333333333232E-2</v>
      </c>
      <c r="K17" s="32">
        <f t="shared" si="9"/>
        <v>-0.12500000000000006</v>
      </c>
      <c r="L17" s="32">
        <f t="shared" ref="L17:L35" si="13">(D17-D$37)/D$38</f>
        <v>-0.45454545454545453</v>
      </c>
      <c r="M17" s="32">
        <f t="shared" si="10"/>
        <v>1.0000000000000002</v>
      </c>
      <c r="N17" s="32">
        <f t="shared" si="11"/>
        <v>0.66666666666666707</v>
      </c>
      <c r="O17" s="38">
        <f t="shared" si="12"/>
        <v>0.66666666666666641</v>
      </c>
      <c r="Q17" s="31">
        <f t="shared" si="6"/>
        <v>-4.1666666666666824E-2</v>
      </c>
      <c r="R17" s="31">
        <f t="shared" si="7"/>
        <v>1.2121212121212128</v>
      </c>
      <c r="S17" s="4" t="s">
        <v>21</v>
      </c>
      <c r="T17" s="33">
        <v>0.29892207869289383</v>
      </c>
    </row>
    <row r="18" spans="1:20" x14ac:dyDescent="0.2">
      <c r="A18" s="4" t="s">
        <v>22</v>
      </c>
      <c r="B18" s="7">
        <v>3.1</v>
      </c>
      <c r="C18" s="7">
        <v>2.5</v>
      </c>
      <c r="D18" s="7">
        <v>1.3</v>
      </c>
      <c r="E18" s="10">
        <v>1.9</v>
      </c>
      <c r="F18" s="7">
        <v>1.9</v>
      </c>
      <c r="G18" s="23">
        <v>2.1</v>
      </c>
      <c r="J18" s="33">
        <f t="shared" si="8"/>
        <v>0.16666666666666663</v>
      </c>
      <c r="K18" s="32">
        <f t="shared" si="9"/>
        <v>-0.43749999999999994</v>
      </c>
      <c r="L18" s="32">
        <f t="shared" si="13"/>
        <v>-0.27272727272727254</v>
      </c>
      <c r="M18" s="32">
        <f t="shared" si="10"/>
        <v>1.1111111111111112</v>
      </c>
      <c r="N18" s="32">
        <f t="shared" si="11"/>
        <v>0.83333333333333348</v>
      </c>
      <c r="O18" s="38">
        <f t="shared" si="12"/>
        <v>0.83333333333333326</v>
      </c>
      <c r="Q18" s="31">
        <f t="shared" si="6"/>
        <v>-0.27083333333333331</v>
      </c>
      <c r="R18" s="31">
        <f t="shared" si="7"/>
        <v>1.6717171717171722</v>
      </c>
      <c r="S18" s="4" t="s">
        <v>22</v>
      </c>
      <c r="T18" s="33">
        <v>0.18657126204567664</v>
      </c>
    </row>
    <row r="19" spans="1:20" x14ac:dyDescent="0.2">
      <c r="A19" s="4" t="s">
        <v>23</v>
      </c>
      <c r="B19" s="7">
        <v>5.2</v>
      </c>
      <c r="C19" s="7">
        <v>4.4000000000000004</v>
      </c>
      <c r="D19" s="7">
        <v>1.2</v>
      </c>
      <c r="E19" s="10">
        <v>1</v>
      </c>
      <c r="F19" s="7">
        <v>1.3</v>
      </c>
      <c r="G19" s="23">
        <v>1.6</v>
      </c>
      <c r="J19" s="33">
        <f t="shared" si="8"/>
        <v>1.0416666666666667</v>
      </c>
      <c r="K19" s="32">
        <f t="shared" si="9"/>
        <v>0.74999999999999989</v>
      </c>
      <c r="L19" s="32">
        <f t="shared" si="13"/>
        <v>-0.45454545454545453</v>
      </c>
      <c r="M19" s="32">
        <f t="shared" si="10"/>
        <v>0.11111111111111109</v>
      </c>
      <c r="N19" s="32">
        <f t="shared" si="11"/>
        <v>-0.16666666666666649</v>
      </c>
      <c r="O19" s="38">
        <f t="shared" si="12"/>
        <v>0</v>
      </c>
      <c r="Q19" s="31">
        <f t="shared" si="6"/>
        <v>1.7916666666666665</v>
      </c>
      <c r="R19" s="31">
        <f t="shared" si="7"/>
        <v>-0.51010101010100994</v>
      </c>
      <c r="S19" s="4" t="s">
        <v>23</v>
      </c>
      <c r="T19" s="33">
        <v>0.46023632256254515</v>
      </c>
    </row>
    <row r="20" spans="1:20" x14ac:dyDescent="0.2">
      <c r="A20" s="4" t="s">
        <v>24</v>
      </c>
      <c r="B20" s="7">
        <v>4</v>
      </c>
      <c r="C20" s="7">
        <v>5.6</v>
      </c>
      <c r="D20" s="7">
        <v>1.2</v>
      </c>
      <c r="E20" s="10">
        <v>0.9</v>
      </c>
      <c r="F20" s="7">
        <v>1.6</v>
      </c>
      <c r="G20" s="23">
        <v>2</v>
      </c>
      <c r="J20" s="33">
        <f t="shared" si="8"/>
        <v>0.54166666666666663</v>
      </c>
      <c r="K20" s="32">
        <f t="shared" si="9"/>
        <v>1.4999999999999991</v>
      </c>
      <c r="L20" s="32">
        <f t="shared" si="13"/>
        <v>-0.45454545454545453</v>
      </c>
      <c r="M20" s="32">
        <f t="shared" si="10"/>
        <v>0</v>
      </c>
      <c r="N20" s="32">
        <f t="shared" si="11"/>
        <v>0.3333333333333337</v>
      </c>
      <c r="O20" s="38">
        <f t="shared" si="12"/>
        <v>0.66666666666666641</v>
      </c>
      <c r="Q20" s="31">
        <f t="shared" si="6"/>
        <v>2.0416666666666656</v>
      </c>
      <c r="R20" s="31">
        <f t="shared" si="7"/>
        <v>-0.12121212121212083</v>
      </c>
      <c r="S20" s="4" t="s">
        <v>24</v>
      </c>
      <c r="T20" s="33">
        <v>0.23024143900841368</v>
      </c>
    </row>
    <row r="21" spans="1:20" x14ac:dyDescent="0.2">
      <c r="A21" s="4" t="s">
        <v>25</v>
      </c>
      <c r="B21" s="7">
        <v>5.4</v>
      </c>
      <c r="C21" s="7">
        <v>7.1</v>
      </c>
      <c r="D21" s="7">
        <v>1.5</v>
      </c>
      <c r="E21" s="10">
        <v>0.8</v>
      </c>
      <c r="F21" s="7">
        <v>1.9</v>
      </c>
      <c r="G21" s="23">
        <v>2.4</v>
      </c>
      <c r="J21" s="33">
        <f t="shared" si="8"/>
        <v>1.1250000000000002</v>
      </c>
      <c r="K21" s="32">
        <f t="shared" si="9"/>
        <v>2.4374999999999987</v>
      </c>
      <c r="L21" s="32">
        <f t="shared" si="13"/>
        <v>9.0909090909090981E-2</v>
      </c>
      <c r="M21" s="32">
        <f t="shared" si="10"/>
        <v>-0.11111111111111109</v>
      </c>
      <c r="N21" s="32">
        <f t="shared" si="11"/>
        <v>0.83333333333333348</v>
      </c>
      <c r="O21" s="38">
        <f t="shared" si="12"/>
        <v>1.3333333333333328</v>
      </c>
      <c r="Q21" s="31">
        <f t="shared" si="6"/>
        <v>3.5624999999999991</v>
      </c>
      <c r="R21" s="31">
        <f t="shared" si="7"/>
        <v>0.81313131313131337</v>
      </c>
      <c r="S21" s="4" t="s">
        <v>25</v>
      </c>
      <c r="T21" s="33">
        <v>0.7352403664013446</v>
      </c>
    </row>
    <row r="22" spans="1:20" x14ac:dyDescent="0.2">
      <c r="A22" s="4" t="s">
        <v>26</v>
      </c>
      <c r="B22" s="7">
        <v>4.7</v>
      </c>
      <c r="C22" s="7">
        <v>4.4000000000000004</v>
      </c>
      <c r="D22" s="7">
        <v>1.1000000000000001</v>
      </c>
      <c r="E22" s="10">
        <v>0.8</v>
      </c>
      <c r="F22" s="7">
        <v>1.4</v>
      </c>
      <c r="G22" s="23">
        <v>1.5</v>
      </c>
      <c r="J22" s="33">
        <f t="shared" si="8"/>
        <v>0.83333333333333337</v>
      </c>
      <c r="K22" s="32">
        <f t="shared" si="9"/>
        <v>0.74999999999999989</v>
      </c>
      <c r="L22" s="32">
        <f t="shared" si="13"/>
        <v>-0.63636363636363602</v>
      </c>
      <c r="M22" s="32">
        <f t="shared" si="10"/>
        <v>-0.11111111111111109</v>
      </c>
      <c r="N22" s="32">
        <f t="shared" si="11"/>
        <v>0</v>
      </c>
      <c r="O22" s="38">
        <f t="shared" si="12"/>
        <v>-0.1666666666666668</v>
      </c>
      <c r="Q22" s="31">
        <f t="shared" si="6"/>
        <v>1.5833333333333333</v>
      </c>
      <c r="R22" s="31">
        <f t="shared" si="7"/>
        <v>-0.74747474747474707</v>
      </c>
      <c r="S22" s="4" t="s">
        <v>26</v>
      </c>
      <c r="T22" s="33">
        <v>0.18267083154847921</v>
      </c>
    </row>
    <row r="23" spans="1:20" x14ac:dyDescent="0.2">
      <c r="A23" s="4" t="s">
        <v>171</v>
      </c>
      <c r="B23" s="7">
        <v>4.0999999999999996</v>
      </c>
      <c r="C23" s="7">
        <v>3.8</v>
      </c>
      <c r="D23" s="7">
        <v>1.1000000000000001</v>
      </c>
      <c r="E23" s="10">
        <v>0.7</v>
      </c>
      <c r="F23" s="7">
        <v>1.2</v>
      </c>
      <c r="G23" s="23">
        <v>1.3</v>
      </c>
      <c r="J23" s="33">
        <f t="shared" si="8"/>
        <v>0.58333333333333315</v>
      </c>
      <c r="K23" s="32">
        <f t="shared" si="9"/>
        <v>0.37499999999999967</v>
      </c>
      <c r="L23" s="32">
        <f t="shared" si="13"/>
        <v>-0.63636363636363602</v>
      </c>
      <c r="M23" s="32">
        <f t="shared" si="10"/>
        <v>-0.22222222222222232</v>
      </c>
      <c r="N23" s="32">
        <f t="shared" si="11"/>
        <v>-0.33333333333333331</v>
      </c>
      <c r="O23" s="38">
        <f t="shared" si="12"/>
        <v>-0.5</v>
      </c>
      <c r="Q23" s="31">
        <f t="shared" si="6"/>
        <v>0.95833333333333282</v>
      </c>
      <c r="R23" s="31">
        <f t="shared" si="7"/>
        <v>-1.1919191919191916</v>
      </c>
      <c r="S23" s="4" t="s">
        <v>27</v>
      </c>
      <c r="T23" s="33">
        <v>4.8587902454088894E-2</v>
      </c>
    </row>
    <row r="24" spans="1:20" x14ac:dyDescent="0.2">
      <c r="A24" s="4" t="s">
        <v>28</v>
      </c>
      <c r="B24" s="7">
        <v>5.8</v>
      </c>
      <c r="C24" s="7">
        <v>4.5999999999999996</v>
      </c>
      <c r="D24" s="7">
        <v>2.8</v>
      </c>
      <c r="E24" s="10">
        <v>0.8</v>
      </c>
      <c r="F24" s="7">
        <v>2.4</v>
      </c>
      <c r="G24" s="23">
        <v>2</v>
      </c>
      <c r="J24" s="33">
        <f t="shared" si="8"/>
        <v>1.2916666666666665</v>
      </c>
      <c r="K24" s="32">
        <f t="shared" si="9"/>
        <v>0.87499999999999933</v>
      </c>
      <c r="L24" s="32">
        <f t="shared" si="13"/>
        <v>2.4545454545454541</v>
      </c>
      <c r="M24" s="32">
        <f t="shared" si="10"/>
        <v>-0.11111111111111109</v>
      </c>
      <c r="N24" s="32">
        <f t="shared" si="11"/>
        <v>1.666666666666667</v>
      </c>
      <c r="O24" s="38">
        <f t="shared" si="12"/>
        <v>0.66666666666666641</v>
      </c>
      <c r="Q24" s="31">
        <f t="shared" si="6"/>
        <v>2.1666666666666661</v>
      </c>
      <c r="R24" s="31">
        <f t="shared" si="7"/>
        <v>4.0101010101010104</v>
      </c>
      <c r="S24" s="4" t="s">
        <v>28</v>
      </c>
      <c r="T24" s="33">
        <v>0.79860413504365813</v>
      </c>
    </row>
    <row r="25" spans="1:20" x14ac:dyDescent="0.2">
      <c r="A25" s="4" t="s">
        <v>29</v>
      </c>
      <c r="B25" s="7">
        <v>1.6</v>
      </c>
      <c r="C25" s="7">
        <v>4.3</v>
      </c>
      <c r="D25" s="7">
        <v>1.5</v>
      </c>
      <c r="E25" s="10">
        <v>2</v>
      </c>
      <c r="F25" s="7">
        <v>2.8</v>
      </c>
      <c r="G25" s="23">
        <v>3.6</v>
      </c>
      <c r="J25" s="33">
        <f t="shared" si="8"/>
        <v>-0.45833333333333337</v>
      </c>
      <c r="K25" s="32">
        <f t="shared" si="9"/>
        <v>0.68749999999999956</v>
      </c>
      <c r="L25" s="32">
        <f t="shared" si="13"/>
        <v>9.0909090909090981E-2</v>
      </c>
      <c r="M25" s="32">
        <f t="shared" si="10"/>
        <v>1.2222222222222225</v>
      </c>
      <c r="N25" s="32">
        <f t="shared" si="11"/>
        <v>2.3333333333333339</v>
      </c>
      <c r="O25" s="38">
        <f t="shared" si="12"/>
        <v>3.333333333333333</v>
      </c>
      <c r="Q25" s="31">
        <f t="shared" si="6"/>
        <v>0.22916666666666619</v>
      </c>
      <c r="R25" s="31">
        <f t="shared" si="7"/>
        <v>3.6464646464646475</v>
      </c>
      <c r="S25" s="4" t="s">
        <v>29</v>
      </c>
      <c r="T25" s="33">
        <v>0.44472205542055909</v>
      </c>
    </row>
    <row r="26" spans="1:20" x14ac:dyDescent="0.2">
      <c r="A26" s="4" t="s">
        <v>173</v>
      </c>
      <c r="B26" s="7">
        <v>2.5</v>
      </c>
      <c r="C26" s="7">
        <v>3.5</v>
      </c>
      <c r="D26" s="7">
        <v>1.2</v>
      </c>
      <c r="E26" s="10">
        <v>1.6</v>
      </c>
      <c r="F26" s="7">
        <v>2</v>
      </c>
      <c r="G26" s="23">
        <v>2.5</v>
      </c>
      <c r="J26" s="33">
        <f t="shared" si="8"/>
        <v>-8.3333333333333412E-2</v>
      </c>
      <c r="K26" s="32">
        <f t="shared" si="9"/>
        <v>0.18749999999999983</v>
      </c>
      <c r="L26" s="32">
        <f t="shared" si="13"/>
        <v>-0.45454545454545453</v>
      </c>
      <c r="M26" s="32">
        <f t="shared" si="10"/>
        <v>0.7777777777777779</v>
      </c>
      <c r="N26" s="32">
        <f t="shared" si="11"/>
        <v>1.0000000000000004</v>
      </c>
      <c r="O26" s="38">
        <f t="shared" si="12"/>
        <v>1.4999999999999996</v>
      </c>
      <c r="Q26" s="31">
        <f t="shared" si="6"/>
        <v>0.10416666666666642</v>
      </c>
      <c r="R26" s="31">
        <f t="shared" si="7"/>
        <v>1.3232323232323238</v>
      </c>
      <c r="S26" s="103" t="s">
        <v>30</v>
      </c>
      <c r="T26" s="33">
        <v>0.12979103422143748</v>
      </c>
    </row>
    <row r="27" spans="1:20" x14ac:dyDescent="0.2">
      <c r="A27" s="4" t="s">
        <v>31</v>
      </c>
      <c r="B27" s="7">
        <v>5.8</v>
      </c>
      <c r="C27" s="7">
        <v>6.8</v>
      </c>
      <c r="D27" s="7">
        <v>3.8</v>
      </c>
      <c r="E27" s="10">
        <v>1.8</v>
      </c>
      <c r="F27" s="7">
        <v>2.2000000000000002</v>
      </c>
      <c r="G27" s="23">
        <v>2.2999999999999998</v>
      </c>
      <c r="J27" s="33">
        <f t="shared" si="8"/>
        <v>1.2916666666666665</v>
      </c>
      <c r="K27" s="32">
        <f t="shared" si="9"/>
        <v>2.2499999999999991</v>
      </c>
      <c r="L27" s="32">
        <f t="shared" si="13"/>
        <v>4.2727272727272716</v>
      </c>
      <c r="M27" s="32">
        <f t="shared" si="10"/>
        <v>1.0000000000000002</v>
      </c>
      <c r="N27" s="32">
        <f t="shared" si="11"/>
        <v>1.3333333333333341</v>
      </c>
      <c r="O27" s="38">
        <f t="shared" si="12"/>
        <v>1.1666666666666661</v>
      </c>
      <c r="Q27" s="31">
        <f t="shared" si="6"/>
        <v>3.5416666666666656</v>
      </c>
      <c r="R27" s="31">
        <f t="shared" si="7"/>
        <v>6.6060606060606055</v>
      </c>
      <c r="S27" s="4" t="s">
        <v>31</v>
      </c>
      <c r="T27" s="33">
        <v>1.2141672006976247</v>
      </c>
    </row>
    <row r="28" spans="1:20" x14ac:dyDescent="0.2">
      <c r="A28" s="4" t="s">
        <v>32</v>
      </c>
      <c r="B28" s="7">
        <v>2.5</v>
      </c>
      <c r="C28" s="7">
        <v>2.9</v>
      </c>
      <c r="D28" s="7">
        <v>1</v>
      </c>
      <c r="E28" s="10">
        <v>1.8</v>
      </c>
      <c r="F28" s="7">
        <v>1.4</v>
      </c>
      <c r="G28" s="23">
        <v>1.8</v>
      </c>
      <c r="J28" s="33">
        <f t="shared" si="8"/>
        <v>-8.3333333333333412E-2</v>
      </c>
      <c r="K28" s="32">
        <f t="shared" si="9"/>
        <v>-0.18750000000000011</v>
      </c>
      <c r="L28" s="32">
        <f t="shared" si="13"/>
        <v>-0.81818181818181801</v>
      </c>
      <c r="M28" s="32">
        <f t="shared" si="10"/>
        <v>1.0000000000000002</v>
      </c>
      <c r="N28" s="32">
        <f t="shared" si="11"/>
        <v>0</v>
      </c>
      <c r="O28" s="38">
        <f t="shared" si="12"/>
        <v>0.3333333333333332</v>
      </c>
      <c r="Q28" s="31">
        <f t="shared" si="6"/>
        <v>-0.27083333333333354</v>
      </c>
      <c r="R28" s="31">
        <f t="shared" si="7"/>
        <v>0.18181818181818221</v>
      </c>
      <c r="S28" s="4" t="s">
        <v>32</v>
      </c>
      <c r="T28" s="33">
        <v>2.2846043791208692E-3</v>
      </c>
    </row>
    <row r="29" spans="1:20" x14ac:dyDescent="0.2">
      <c r="A29" s="4" t="s">
        <v>170</v>
      </c>
      <c r="B29" s="7">
        <v>2.2999999999999998</v>
      </c>
      <c r="C29" s="7">
        <v>2.8</v>
      </c>
      <c r="D29" s="7">
        <v>0.9</v>
      </c>
      <c r="E29" s="10">
        <v>1.8</v>
      </c>
      <c r="F29" s="7">
        <v>1.4</v>
      </c>
      <c r="G29" s="23">
        <v>1.8</v>
      </c>
      <c r="J29" s="33">
        <f t="shared" si="8"/>
        <v>-0.16666666666666682</v>
      </c>
      <c r="K29" s="32">
        <f t="shared" si="9"/>
        <v>-0.25000000000000011</v>
      </c>
      <c r="L29" s="32">
        <f t="shared" si="13"/>
        <v>-0.99999999999999978</v>
      </c>
      <c r="M29" s="32">
        <f t="shared" si="10"/>
        <v>1.0000000000000002</v>
      </c>
      <c r="N29" s="32">
        <f t="shared" si="11"/>
        <v>0</v>
      </c>
      <c r="O29" s="38">
        <f t="shared" si="12"/>
        <v>0.3333333333333332</v>
      </c>
      <c r="Q29" s="31">
        <f t="shared" si="6"/>
        <v>-0.41666666666666696</v>
      </c>
      <c r="R29" s="31">
        <f t="shared" si="7"/>
        <v>4.4408920985006262E-16</v>
      </c>
      <c r="S29" s="4" t="s">
        <v>33</v>
      </c>
      <c r="T29" s="33">
        <v>-2.9860207237766823E-2</v>
      </c>
    </row>
    <row r="30" spans="1:20" x14ac:dyDescent="0.2">
      <c r="A30" s="4" t="s">
        <v>34</v>
      </c>
      <c r="B30" s="7">
        <v>7.3</v>
      </c>
      <c r="C30" s="7">
        <v>5.2</v>
      </c>
      <c r="D30" s="7">
        <v>2.6</v>
      </c>
      <c r="E30" s="10">
        <v>1.7</v>
      </c>
      <c r="F30" s="7">
        <v>2</v>
      </c>
      <c r="G30" s="23">
        <v>1.6</v>
      </c>
      <c r="J30" s="33">
        <f t="shared" si="8"/>
        <v>1.9166666666666665</v>
      </c>
      <c r="K30" s="32">
        <f t="shared" si="9"/>
        <v>1.2499999999999996</v>
      </c>
      <c r="L30" s="32">
        <f t="shared" si="13"/>
        <v>2.0909090909090908</v>
      </c>
      <c r="M30" s="32">
        <f t="shared" si="10"/>
        <v>0.88888888888888895</v>
      </c>
      <c r="N30" s="32">
        <f t="shared" si="11"/>
        <v>1.0000000000000004</v>
      </c>
      <c r="O30" s="38">
        <f t="shared" si="12"/>
        <v>0</v>
      </c>
      <c r="Q30" s="31">
        <f t="shared" si="6"/>
        <v>3.1666666666666661</v>
      </c>
      <c r="R30" s="31">
        <f t="shared" si="7"/>
        <v>3.9797979797979801</v>
      </c>
      <c r="S30" s="4" t="s">
        <v>34</v>
      </c>
      <c r="T30" s="33">
        <v>1.0395423974260378</v>
      </c>
    </row>
    <row r="31" spans="1:20" x14ac:dyDescent="0.2">
      <c r="A31" s="4" t="s">
        <v>35</v>
      </c>
      <c r="B31" s="7">
        <v>4.8</v>
      </c>
      <c r="C31" s="7">
        <v>3.2</v>
      </c>
      <c r="D31" s="7">
        <v>1.5</v>
      </c>
      <c r="E31" s="10">
        <v>0.7</v>
      </c>
      <c r="F31" s="7">
        <v>1.4</v>
      </c>
      <c r="G31" s="23">
        <v>1.6</v>
      </c>
      <c r="J31" s="33">
        <f t="shared" si="8"/>
        <v>0.87499999999999989</v>
      </c>
      <c r="K31" s="32">
        <f t="shared" si="9"/>
        <v>0</v>
      </c>
      <c r="L31" s="32">
        <f t="shared" si="13"/>
        <v>9.0909090909090981E-2</v>
      </c>
      <c r="M31" s="32">
        <f t="shared" si="10"/>
        <v>-0.22222222222222232</v>
      </c>
      <c r="N31" s="32">
        <f t="shared" si="11"/>
        <v>0</v>
      </c>
      <c r="O31" s="38">
        <f t="shared" si="12"/>
        <v>0</v>
      </c>
      <c r="Q31" s="31">
        <f t="shared" si="6"/>
        <v>0.87499999999999989</v>
      </c>
      <c r="R31" s="31">
        <f t="shared" si="7"/>
        <v>-0.13131313131313133</v>
      </c>
      <c r="S31" s="4" t="s">
        <v>35</v>
      </c>
      <c r="T31" s="33">
        <v>0.17823161265239837</v>
      </c>
    </row>
    <row r="32" spans="1:20" x14ac:dyDescent="0.2">
      <c r="A32" s="4" t="s">
        <v>36</v>
      </c>
      <c r="B32" s="7">
        <v>4.5</v>
      </c>
      <c r="C32" s="7">
        <v>3.1</v>
      </c>
      <c r="D32" s="7">
        <v>1.7</v>
      </c>
      <c r="E32" s="10">
        <v>0.8</v>
      </c>
      <c r="F32" s="7">
        <v>1.3</v>
      </c>
      <c r="G32" s="23">
        <v>1.5</v>
      </c>
      <c r="J32" s="33">
        <f t="shared" si="8"/>
        <v>0.75</v>
      </c>
      <c r="K32" s="32">
        <f t="shared" si="9"/>
        <v>-6.2500000000000028E-2</v>
      </c>
      <c r="L32" s="32">
        <f t="shared" si="13"/>
        <v>0.45454545454545453</v>
      </c>
      <c r="M32" s="32">
        <f t="shared" si="10"/>
        <v>-0.11111111111111109</v>
      </c>
      <c r="N32" s="32">
        <f t="shared" si="11"/>
        <v>-0.16666666666666649</v>
      </c>
      <c r="O32" s="38">
        <f t="shared" si="12"/>
        <v>-0.1666666666666668</v>
      </c>
      <c r="Q32" s="31">
        <f t="shared" si="6"/>
        <v>0.6875</v>
      </c>
      <c r="R32" s="31">
        <f t="shared" si="7"/>
        <v>0.17676767676767693</v>
      </c>
      <c r="S32" s="4" t="s">
        <v>36</v>
      </c>
      <c r="T32" s="33">
        <v>0.10280279770420024</v>
      </c>
    </row>
    <row r="33" spans="1:20" x14ac:dyDescent="0.2">
      <c r="A33" s="4" t="s">
        <v>37</v>
      </c>
      <c r="B33" s="7">
        <v>3</v>
      </c>
      <c r="C33" s="7">
        <v>6.7</v>
      </c>
      <c r="D33" s="7">
        <v>3.2</v>
      </c>
      <c r="E33" s="10">
        <v>0.9</v>
      </c>
      <c r="F33" s="7">
        <v>1.8</v>
      </c>
      <c r="G33" s="23">
        <v>2.2999999999999998</v>
      </c>
      <c r="J33" s="33">
        <f t="shared" si="8"/>
        <v>0.12499999999999993</v>
      </c>
      <c r="K33" s="32">
        <f t="shared" si="9"/>
        <v>2.1874999999999991</v>
      </c>
      <c r="L33" s="32">
        <f t="shared" si="13"/>
        <v>3.1818181818181821</v>
      </c>
      <c r="M33" s="32">
        <f t="shared" si="10"/>
        <v>0</v>
      </c>
      <c r="N33" s="32">
        <f t="shared" si="11"/>
        <v>0.66666666666666707</v>
      </c>
      <c r="O33" s="38">
        <f t="shared" si="12"/>
        <v>1.1666666666666661</v>
      </c>
      <c r="Q33" s="31">
        <f t="shared" si="6"/>
        <v>2.3124999999999991</v>
      </c>
      <c r="R33" s="31">
        <f t="shared" si="7"/>
        <v>3.8484848484848491</v>
      </c>
      <c r="S33" s="4" t="s">
        <v>37</v>
      </c>
      <c r="T33" s="33">
        <v>1.2463270905783355</v>
      </c>
    </row>
    <row r="34" spans="1:20" x14ac:dyDescent="0.2">
      <c r="A34" s="4" t="s">
        <v>168</v>
      </c>
      <c r="B34" s="7">
        <v>1.5</v>
      </c>
      <c r="C34" s="7">
        <v>1.9</v>
      </c>
      <c r="D34" s="7">
        <v>1.7</v>
      </c>
      <c r="E34" s="10">
        <v>0.7</v>
      </c>
      <c r="F34" s="7">
        <v>1.4</v>
      </c>
      <c r="G34" s="23">
        <v>1.6</v>
      </c>
      <c r="J34" s="33">
        <f t="shared" si="8"/>
        <v>-0.50000000000000011</v>
      </c>
      <c r="K34" s="32">
        <f t="shared" si="9"/>
        <v>-0.81249999999999989</v>
      </c>
      <c r="L34" s="32">
        <f t="shared" si="13"/>
        <v>0.45454545454545453</v>
      </c>
      <c r="M34" s="32">
        <f t="shared" si="10"/>
        <v>-0.22222222222222232</v>
      </c>
      <c r="N34" s="32">
        <f t="shared" si="11"/>
        <v>0</v>
      </c>
      <c r="O34" s="38">
        <f t="shared" si="12"/>
        <v>0</v>
      </c>
      <c r="Q34" s="31">
        <f t="shared" si="6"/>
        <v>-1.3125</v>
      </c>
      <c r="R34" s="31">
        <f t="shared" si="7"/>
        <v>0.23232323232323221</v>
      </c>
      <c r="S34" s="4" t="s">
        <v>38</v>
      </c>
      <c r="T34" s="33">
        <v>-0.27957871405062201</v>
      </c>
    </row>
    <row r="35" spans="1:20" ht="17" thickBot="1" x14ac:dyDescent="0.25">
      <c r="A35" s="5" t="s">
        <v>39</v>
      </c>
      <c r="B35" s="8">
        <v>2.4</v>
      </c>
      <c r="C35" s="8">
        <v>2.5</v>
      </c>
      <c r="D35" s="8">
        <v>1.5</v>
      </c>
      <c r="E35" s="11">
        <v>0.8</v>
      </c>
      <c r="F35" s="8">
        <v>2</v>
      </c>
      <c r="G35" s="24">
        <v>2.4</v>
      </c>
      <c r="J35" s="35">
        <f t="shared" si="8"/>
        <v>-0.12500000000000011</v>
      </c>
      <c r="K35" s="36">
        <f t="shared" si="9"/>
        <v>-0.43749999999999994</v>
      </c>
      <c r="L35" s="36">
        <f t="shared" si="13"/>
        <v>9.0909090909090981E-2</v>
      </c>
      <c r="M35" s="36">
        <f t="shared" si="10"/>
        <v>-0.11111111111111109</v>
      </c>
      <c r="N35" s="36">
        <f t="shared" si="11"/>
        <v>1.0000000000000004</v>
      </c>
      <c r="O35" s="39">
        <f t="shared" si="12"/>
        <v>1.3333333333333328</v>
      </c>
      <c r="Q35" s="31">
        <f t="shared" si="6"/>
        <v>-0.5625</v>
      </c>
      <c r="R35" s="31">
        <f t="shared" si="7"/>
        <v>0.97979797979798033</v>
      </c>
      <c r="S35" s="5" t="s">
        <v>39</v>
      </c>
      <c r="T35" s="35">
        <v>-2.9982562623967701E-2</v>
      </c>
    </row>
    <row r="36" spans="1:20" ht="17" thickBot="1" x14ac:dyDescent="0.25">
      <c r="A36" s="28"/>
      <c r="B36" s="12"/>
      <c r="C36" s="12"/>
      <c r="D36" s="12"/>
      <c r="E36" s="12"/>
      <c r="F36" s="12"/>
      <c r="G36" s="18"/>
      <c r="T36" s="31" t="e">
        <f>MEDIAN(#REF!)</f>
        <v>#REF!</v>
      </c>
    </row>
    <row r="37" spans="1:20" x14ac:dyDescent="0.2">
      <c r="A37" s="25" t="s">
        <v>40</v>
      </c>
      <c r="B37" s="7">
        <f t="shared" ref="B37:G37" si="14">MEDIAN(B3:B35)</f>
        <v>2.7</v>
      </c>
      <c r="C37" s="7">
        <f t="shared" si="14"/>
        <v>3.2</v>
      </c>
      <c r="D37" s="7">
        <f t="shared" si="14"/>
        <v>1.45</v>
      </c>
      <c r="E37" s="7">
        <f t="shared" si="14"/>
        <v>0.9</v>
      </c>
      <c r="F37" s="7">
        <f t="shared" si="14"/>
        <v>1.4</v>
      </c>
      <c r="G37" s="21">
        <f t="shared" si="14"/>
        <v>1.6</v>
      </c>
      <c r="J37" s="40">
        <f t="shared" ref="J37:O37" si="15">MEDIAN(J3:J35)</f>
        <v>0</v>
      </c>
      <c r="K37" s="41">
        <f t="shared" si="15"/>
        <v>0</v>
      </c>
      <c r="L37" s="41">
        <f t="shared" si="15"/>
        <v>0</v>
      </c>
      <c r="M37" s="41">
        <f t="shared" si="15"/>
        <v>0</v>
      </c>
      <c r="N37" s="41">
        <f t="shared" si="15"/>
        <v>0</v>
      </c>
      <c r="O37" s="42">
        <f t="shared" si="15"/>
        <v>0</v>
      </c>
      <c r="Q37" s="31">
        <f>MEDIAN(Q3:Q35)</f>
        <v>-2.0833333333333592E-2</v>
      </c>
      <c r="R37" s="31">
        <f>MEDIAN(R3:R35)</f>
        <v>0.23232323232323221</v>
      </c>
    </row>
    <row r="38" spans="1:20" ht="17" thickBot="1" x14ac:dyDescent="0.25">
      <c r="A38" s="26" t="s">
        <v>41</v>
      </c>
      <c r="B38" s="8">
        <f t="shared" ref="B38:G38" si="16">QUARTILE(B3:B35,3)-QUARTILE(B3:B35,1)</f>
        <v>2.4</v>
      </c>
      <c r="C38" s="8">
        <f t="shared" si="16"/>
        <v>1.6000000000000005</v>
      </c>
      <c r="D38" s="8">
        <f t="shared" si="16"/>
        <v>0.55000000000000004</v>
      </c>
      <c r="E38" s="8">
        <f t="shared" si="16"/>
        <v>0.89999999999999991</v>
      </c>
      <c r="F38" s="8">
        <f t="shared" si="16"/>
        <v>0.59999999999999987</v>
      </c>
      <c r="G38" s="27">
        <f t="shared" si="16"/>
        <v>0.60000000000000009</v>
      </c>
      <c r="J38" s="35">
        <f t="shared" ref="J38:O38" si="17">QUARTILE(J3:J35,3)-QUARTILE(J3:J35,1)</f>
        <v>1</v>
      </c>
      <c r="K38" s="36">
        <f t="shared" si="17"/>
        <v>1</v>
      </c>
      <c r="L38" s="36">
        <f t="shared" si="17"/>
        <v>1</v>
      </c>
      <c r="M38" s="36">
        <f t="shared" si="17"/>
        <v>1</v>
      </c>
      <c r="N38" s="36">
        <f t="shared" si="17"/>
        <v>1</v>
      </c>
      <c r="O38" s="37">
        <f t="shared" si="17"/>
        <v>1</v>
      </c>
    </row>
    <row r="41" spans="1:20" x14ac:dyDescent="0.2">
      <c r="A41" s="17"/>
      <c r="B41" s="17"/>
      <c r="C41" s="17"/>
      <c r="D41" s="17"/>
    </row>
    <row r="42" spans="1:20" x14ac:dyDescent="0.2">
      <c r="A42" s="17"/>
      <c r="B42" s="17"/>
      <c r="C42" s="17"/>
      <c r="D42" s="17"/>
    </row>
    <row r="43" spans="1:20" x14ac:dyDescent="0.2">
      <c r="A43" s="17"/>
      <c r="B43" s="17"/>
      <c r="C43" s="17"/>
      <c r="D43" s="17"/>
    </row>
    <row r="44" spans="1:20" x14ac:dyDescent="0.2">
      <c r="A44" s="17"/>
      <c r="B44" s="107"/>
      <c r="C44" s="17"/>
      <c r="D44" s="17"/>
    </row>
    <row r="45" spans="1:20" x14ac:dyDescent="0.2">
      <c r="A45" s="17"/>
      <c r="B45" s="107"/>
      <c r="C45" s="17"/>
      <c r="D45" s="17"/>
    </row>
    <row r="46" spans="1:20" x14ac:dyDescent="0.2">
      <c r="A46" s="17"/>
      <c r="B46" s="107"/>
      <c r="C46" s="17"/>
      <c r="D46" s="17"/>
    </row>
    <row r="47" spans="1:20" x14ac:dyDescent="0.2">
      <c r="A47" s="17"/>
      <c r="B47" s="107"/>
      <c r="C47" s="17"/>
      <c r="D47" s="17"/>
    </row>
    <row r="48" spans="1:20" x14ac:dyDescent="0.2">
      <c r="A48" s="17"/>
      <c r="B48" s="107"/>
      <c r="C48" s="17"/>
      <c r="D48" s="17"/>
    </row>
    <row r="49" spans="1:4" x14ac:dyDescent="0.2">
      <c r="A49" s="17"/>
      <c r="B49" s="107"/>
      <c r="C49" s="17"/>
      <c r="D49" s="17"/>
    </row>
    <row r="50" spans="1:4" x14ac:dyDescent="0.2">
      <c r="A50" s="17"/>
      <c r="B50" s="107"/>
      <c r="C50" s="17"/>
      <c r="D50" s="17"/>
    </row>
    <row r="51" spans="1:4" x14ac:dyDescent="0.2">
      <c r="A51" s="17"/>
      <c r="B51" s="107"/>
      <c r="C51" s="17"/>
      <c r="D51" s="17"/>
    </row>
    <row r="52" spans="1:4" x14ac:dyDescent="0.2">
      <c r="A52" s="17"/>
      <c r="B52" s="107"/>
      <c r="C52" s="17"/>
      <c r="D52" s="17"/>
    </row>
    <row r="53" spans="1:4" x14ac:dyDescent="0.2">
      <c r="A53" s="17"/>
      <c r="B53" s="107"/>
      <c r="C53" s="17"/>
      <c r="D53" s="17"/>
    </row>
    <row r="54" spans="1:4" x14ac:dyDescent="0.2">
      <c r="A54" s="17"/>
      <c r="B54" s="107"/>
      <c r="C54" s="17"/>
      <c r="D54" s="17"/>
    </row>
    <row r="55" spans="1:4" x14ac:dyDescent="0.2">
      <c r="A55" s="17"/>
      <c r="B55" s="107"/>
      <c r="C55" s="17"/>
      <c r="D55" s="17"/>
    </row>
    <row r="56" spans="1:4" x14ac:dyDescent="0.2">
      <c r="A56" s="17"/>
      <c r="B56" s="107"/>
      <c r="C56" s="17"/>
      <c r="D56" s="17"/>
    </row>
    <row r="57" spans="1:4" x14ac:dyDescent="0.2">
      <c r="A57" s="17"/>
      <c r="B57" s="107"/>
      <c r="C57" s="17"/>
      <c r="D57" s="17"/>
    </row>
    <row r="58" spans="1:4" x14ac:dyDescent="0.2">
      <c r="A58" s="17"/>
      <c r="B58" s="107"/>
      <c r="C58" s="17"/>
      <c r="D58" s="17"/>
    </row>
    <row r="59" spans="1:4" x14ac:dyDescent="0.2">
      <c r="A59" s="17"/>
      <c r="B59" s="107"/>
      <c r="C59" s="17"/>
      <c r="D59" s="17"/>
    </row>
    <row r="60" spans="1:4" x14ac:dyDescent="0.2">
      <c r="A60" s="17"/>
      <c r="B60" s="107"/>
      <c r="C60" s="17"/>
      <c r="D60" s="17"/>
    </row>
    <row r="61" spans="1:4" x14ac:dyDescent="0.2">
      <c r="A61" s="17"/>
      <c r="B61" s="107"/>
      <c r="C61" s="17"/>
      <c r="D61" s="17"/>
    </row>
    <row r="62" spans="1:4" x14ac:dyDescent="0.2">
      <c r="A62" s="17"/>
      <c r="B62" s="107"/>
      <c r="C62" s="17"/>
      <c r="D62" s="17"/>
    </row>
    <row r="63" spans="1:4" x14ac:dyDescent="0.2">
      <c r="A63" s="17"/>
      <c r="B63" s="107"/>
      <c r="C63" s="17"/>
      <c r="D63" s="17"/>
    </row>
    <row r="64" spans="1:4" x14ac:dyDescent="0.2">
      <c r="A64" s="17"/>
      <c r="B64" s="107"/>
      <c r="C64" s="17"/>
      <c r="D64" s="17"/>
    </row>
    <row r="65" spans="1:4" x14ac:dyDescent="0.2">
      <c r="A65" s="17"/>
      <c r="B65" s="107"/>
      <c r="C65" s="17"/>
      <c r="D65" s="17"/>
    </row>
    <row r="66" spans="1:4" x14ac:dyDescent="0.2">
      <c r="A66" s="17"/>
      <c r="B66" s="107"/>
      <c r="C66" s="17"/>
      <c r="D66" s="17"/>
    </row>
    <row r="67" spans="1:4" x14ac:dyDescent="0.2">
      <c r="A67" s="17"/>
      <c r="B67" s="107"/>
      <c r="C67" s="17"/>
      <c r="D67" s="17"/>
    </row>
    <row r="68" spans="1:4" x14ac:dyDescent="0.2">
      <c r="A68" s="17"/>
      <c r="B68" s="107"/>
      <c r="C68" s="17"/>
      <c r="D68" s="17"/>
    </row>
    <row r="69" spans="1:4" x14ac:dyDescent="0.2">
      <c r="A69" s="17"/>
      <c r="B69" s="107"/>
      <c r="C69" s="17"/>
      <c r="D69" s="17"/>
    </row>
    <row r="70" spans="1:4" x14ac:dyDescent="0.2">
      <c r="A70" s="17"/>
      <c r="B70" s="107"/>
      <c r="C70" s="17"/>
      <c r="D70" s="17"/>
    </row>
    <row r="71" spans="1:4" x14ac:dyDescent="0.2">
      <c r="A71" s="17"/>
      <c r="B71" s="107"/>
      <c r="C71" s="17"/>
      <c r="D71" s="17"/>
    </row>
    <row r="72" spans="1:4" x14ac:dyDescent="0.2">
      <c r="A72" s="17"/>
      <c r="B72" s="107"/>
      <c r="C72" s="17"/>
      <c r="D72" s="17"/>
    </row>
    <row r="73" spans="1:4" x14ac:dyDescent="0.2">
      <c r="A73" s="17"/>
      <c r="B73" s="107"/>
      <c r="C73" s="17"/>
      <c r="D73" s="17"/>
    </row>
    <row r="74" spans="1:4" x14ac:dyDescent="0.2">
      <c r="A74" s="17"/>
      <c r="B74" s="107"/>
      <c r="C74" s="17"/>
      <c r="D74" s="17"/>
    </row>
    <row r="75" spans="1:4" x14ac:dyDescent="0.2">
      <c r="A75" s="17"/>
      <c r="B75" s="107"/>
      <c r="C75" s="17"/>
      <c r="D75" s="17"/>
    </row>
    <row r="76" spans="1:4" x14ac:dyDescent="0.2">
      <c r="A76" s="17"/>
      <c r="B76" s="107"/>
      <c r="C76" s="17"/>
      <c r="D76" s="17"/>
    </row>
    <row r="77" spans="1:4" x14ac:dyDescent="0.2">
      <c r="A77" s="17"/>
      <c r="B77" s="17"/>
      <c r="C77" s="17"/>
      <c r="D77" s="17"/>
    </row>
    <row r="78" spans="1:4" x14ac:dyDescent="0.2">
      <c r="A78" s="17"/>
      <c r="B78" s="17"/>
      <c r="C78" s="17"/>
      <c r="D78" s="17"/>
    </row>
    <row r="79" spans="1:4" x14ac:dyDescent="0.2">
      <c r="A79" s="17"/>
      <c r="B79" s="17"/>
      <c r="C79" s="17"/>
      <c r="D79" s="17"/>
    </row>
    <row r="82" spans="1:1" ht="17" thickBot="1" x14ac:dyDescent="0.25"/>
    <row r="83" spans="1:1" x14ac:dyDescent="0.2">
      <c r="A83" s="3" t="s">
        <v>7</v>
      </c>
    </row>
    <row r="84" spans="1:1" x14ac:dyDescent="0.2">
      <c r="A84" s="4" t="s">
        <v>8</v>
      </c>
    </row>
    <row r="85" spans="1:1" x14ac:dyDescent="0.2">
      <c r="A85" s="4" t="s">
        <v>9</v>
      </c>
    </row>
    <row r="86" spans="1:1" x14ac:dyDescent="0.2">
      <c r="A86" s="4" t="s">
        <v>10</v>
      </c>
    </row>
    <row r="87" spans="1:1" x14ac:dyDescent="0.2">
      <c r="A87" s="4" t="s">
        <v>11</v>
      </c>
    </row>
    <row r="88" spans="1:1" x14ac:dyDescent="0.2">
      <c r="A88" s="4" t="s">
        <v>169</v>
      </c>
    </row>
    <row r="89" spans="1:1" x14ac:dyDescent="0.2">
      <c r="A89" s="4" t="s">
        <v>13</v>
      </c>
    </row>
    <row r="90" spans="1:1" x14ac:dyDescent="0.2">
      <c r="A90" s="4" t="s">
        <v>14</v>
      </c>
    </row>
    <row r="91" spans="1:1" x14ac:dyDescent="0.2">
      <c r="A91" s="4" t="s">
        <v>15</v>
      </c>
    </row>
    <row r="92" spans="1:1" x14ac:dyDescent="0.2">
      <c r="A92" s="4" t="s">
        <v>16</v>
      </c>
    </row>
    <row r="93" spans="1:1" x14ac:dyDescent="0.2">
      <c r="A93" s="4" t="s">
        <v>17</v>
      </c>
    </row>
    <row r="94" spans="1:1" x14ac:dyDescent="0.2">
      <c r="A94" s="4" t="s">
        <v>18</v>
      </c>
    </row>
    <row r="95" spans="1:1" x14ac:dyDescent="0.2">
      <c r="A95" s="4" t="s">
        <v>172</v>
      </c>
    </row>
    <row r="96" spans="1:1" x14ac:dyDescent="0.2">
      <c r="A96" s="4" t="s">
        <v>20</v>
      </c>
    </row>
    <row r="97" spans="1:1" x14ac:dyDescent="0.2">
      <c r="A97" s="4" t="s">
        <v>21</v>
      </c>
    </row>
    <row r="98" spans="1:1" x14ac:dyDescent="0.2">
      <c r="A98" s="4" t="s">
        <v>22</v>
      </c>
    </row>
    <row r="99" spans="1:1" x14ac:dyDescent="0.2">
      <c r="A99" s="4" t="s">
        <v>23</v>
      </c>
    </row>
    <row r="100" spans="1:1" x14ac:dyDescent="0.2">
      <c r="A100" s="4" t="s">
        <v>24</v>
      </c>
    </row>
    <row r="101" spans="1:1" x14ac:dyDescent="0.2">
      <c r="A101" s="4" t="s">
        <v>25</v>
      </c>
    </row>
    <row r="102" spans="1:1" x14ac:dyDescent="0.2">
      <c r="A102" s="4" t="s">
        <v>26</v>
      </c>
    </row>
    <row r="103" spans="1:1" x14ac:dyDescent="0.2">
      <c r="A103" s="4" t="s">
        <v>171</v>
      </c>
    </row>
    <row r="104" spans="1:1" x14ac:dyDescent="0.2">
      <c r="A104" s="4" t="s">
        <v>28</v>
      </c>
    </row>
    <row r="105" spans="1:1" x14ac:dyDescent="0.2">
      <c r="A105" s="4" t="s">
        <v>29</v>
      </c>
    </row>
    <row r="106" spans="1:1" x14ac:dyDescent="0.2">
      <c r="A106" s="4" t="s">
        <v>173</v>
      </c>
    </row>
    <row r="107" spans="1:1" x14ac:dyDescent="0.2">
      <c r="A107" s="4" t="s">
        <v>31</v>
      </c>
    </row>
    <row r="108" spans="1:1" x14ac:dyDescent="0.2">
      <c r="A108" s="4" t="s">
        <v>32</v>
      </c>
    </row>
    <row r="109" spans="1:1" x14ac:dyDescent="0.2">
      <c r="A109" s="4" t="s">
        <v>170</v>
      </c>
    </row>
    <row r="110" spans="1:1" x14ac:dyDescent="0.2">
      <c r="A110" s="4" t="s">
        <v>34</v>
      </c>
    </row>
    <row r="111" spans="1:1" x14ac:dyDescent="0.2">
      <c r="A111" s="4" t="s">
        <v>35</v>
      </c>
    </row>
    <row r="112" spans="1:1" x14ac:dyDescent="0.2">
      <c r="A112" s="4" t="s">
        <v>36</v>
      </c>
    </row>
    <row r="113" spans="1:16" x14ac:dyDescent="0.2">
      <c r="A113" s="4" t="s">
        <v>37</v>
      </c>
    </row>
    <row r="114" spans="1:16" x14ac:dyDescent="0.2">
      <c r="A114" s="4" t="s">
        <v>168</v>
      </c>
    </row>
    <row r="115" spans="1:16" ht="17" thickBot="1" x14ac:dyDescent="0.25">
      <c r="A115" s="5" t="s">
        <v>39</v>
      </c>
    </row>
    <row r="118" spans="1:16" ht="17" thickBot="1" x14ac:dyDescent="0.25"/>
    <row r="119" spans="1:16" ht="17" thickBot="1" x14ac:dyDescent="0.25">
      <c r="A119" s="1" t="s">
        <v>0</v>
      </c>
      <c r="B119" s="2" t="s">
        <v>1</v>
      </c>
      <c r="C119" s="2" t="s">
        <v>6</v>
      </c>
      <c r="D119" s="2" t="s">
        <v>2</v>
      </c>
      <c r="E119" s="2" t="s">
        <v>3</v>
      </c>
      <c r="F119" s="2" t="s">
        <v>4</v>
      </c>
      <c r="G119" s="18" t="s">
        <v>5</v>
      </c>
      <c r="H119" s="7"/>
      <c r="I119" s="17" t="s">
        <v>75</v>
      </c>
      <c r="J119" s="1" t="s">
        <v>1</v>
      </c>
      <c r="K119" s="2" t="s">
        <v>6</v>
      </c>
      <c r="L119" s="2" t="s">
        <v>2</v>
      </c>
      <c r="M119" s="2" t="s">
        <v>3</v>
      </c>
      <c r="N119" s="2" t="s">
        <v>4</v>
      </c>
      <c r="O119" s="18" t="s">
        <v>5</v>
      </c>
      <c r="P119" s="94" t="s">
        <v>158</v>
      </c>
    </row>
    <row r="120" spans="1:16" x14ac:dyDescent="0.2">
      <c r="A120" s="3" t="s">
        <v>11</v>
      </c>
      <c r="B120" s="6">
        <v>2.1</v>
      </c>
      <c r="C120" s="6">
        <v>2.2000000000000002</v>
      </c>
      <c r="D120" s="6">
        <v>1.3</v>
      </c>
      <c r="E120" s="9">
        <v>0.7</v>
      </c>
      <c r="F120" s="6">
        <v>1.9</v>
      </c>
      <c r="G120" s="22">
        <v>1.8</v>
      </c>
      <c r="J120" s="33">
        <f t="shared" ref="J120:J144" si="18">(B120-B$37)/B$38</f>
        <v>-0.25000000000000006</v>
      </c>
      <c r="K120" s="32">
        <f t="shared" ref="K120:K144" si="19">(C120-C$37)/C$38</f>
        <v>-0.62499999999999978</v>
      </c>
      <c r="L120" s="32">
        <f t="shared" ref="L120:L144" si="20">(D120-D$37)/D$38</f>
        <v>-0.27272727272727254</v>
      </c>
      <c r="M120" s="32">
        <f t="shared" ref="M120:M144" si="21">(E120-E$37)/E$38</f>
        <v>-0.22222222222222232</v>
      </c>
      <c r="N120" s="32">
        <f t="shared" ref="N120:N144" si="22">(F120-F$37)/F$38</f>
        <v>0.83333333333333348</v>
      </c>
      <c r="O120" s="38">
        <f t="shared" ref="O120:O144" si="23">(G120-G$37)/G$38</f>
        <v>0.3333333333333332</v>
      </c>
      <c r="P120" s="33">
        <v>-0.31918593097999731</v>
      </c>
    </row>
    <row r="121" spans="1:16" x14ac:dyDescent="0.2">
      <c r="A121" s="4" t="s">
        <v>7</v>
      </c>
      <c r="B121" s="7">
        <v>1.9</v>
      </c>
      <c r="C121" s="7">
        <v>3.7</v>
      </c>
      <c r="D121" s="7">
        <v>1</v>
      </c>
      <c r="E121" s="10">
        <v>0.6</v>
      </c>
      <c r="F121" s="7">
        <v>1.1000000000000001</v>
      </c>
      <c r="G121" s="23">
        <v>1.3</v>
      </c>
      <c r="J121" s="33">
        <f t="shared" si="18"/>
        <v>-0.33333333333333348</v>
      </c>
      <c r="K121" s="32">
        <f t="shared" si="19"/>
        <v>0.31249999999999989</v>
      </c>
      <c r="L121" s="32">
        <f t="shared" si="20"/>
        <v>-0.81818181818181801</v>
      </c>
      <c r="M121" s="32">
        <f t="shared" si="21"/>
        <v>-0.33333333333333343</v>
      </c>
      <c r="N121" s="32">
        <f t="shared" si="22"/>
        <v>-0.49999999999999983</v>
      </c>
      <c r="O121" s="38">
        <f t="shared" si="23"/>
        <v>-0.5</v>
      </c>
      <c r="P121" s="33">
        <v>-0.29605990076652572</v>
      </c>
    </row>
    <row r="122" spans="1:16" x14ac:dyDescent="0.2">
      <c r="A122" s="4" t="s">
        <v>168</v>
      </c>
      <c r="B122" s="7">
        <v>1.5</v>
      </c>
      <c r="C122" s="7">
        <v>1.9</v>
      </c>
      <c r="D122" s="7">
        <v>1.7</v>
      </c>
      <c r="E122" s="10">
        <v>0.7</v>
      </c>
      <c r="F122" s="7">
        <v>1.4</v>
      </c>
      <c r="G122" s="23">
        <v>1.6</v>
      </c>
      <c r="J122" s="33">
        <f t="shared" si="18"/>
        <v>-0.50000000000000011</v>
      </c>
      <c r="K122" s="32">
        <f t="shared" si="19"/>
        <v>-0.81249999999999989</v>
      </c>
      <c r="L122" s="32">
        <f t="shared" si="20"/>
        <v>0.45454545454545453</v>
      </c>
      <c r="M122" s="32">
        <f t="shared" si="21"/>
        <v>-0.22222222222222232</v>
      </c>
      <c r="N122" s="32">
        <f t="shared" si="22"/>
        <v>0</v>
      </c>
      <c r="O122" s="38">
        <f t="shared" si="23"/>
        <v>0</v>
      </c>
      <c r="P122" s="33">
        <v>-0.27957871405062201</v>
      </c>
    </row>
    <row r="123" spans="1:16" x14ac:dyDescent="0.2">
      <c r="A123" s="4" t="s">
        <v>172</v>
      </c>
      <c r="B123" s="7">
        <v>1.6</v>
      </c>
      <c r="C123" s="7">
        <v>2.5</v>
      </c>
      <c r="D123" s="7">
        <v>0.8</v>
      </c>
      <c r="E123" s="10">
        <v>1</v>
      </c>
      <c r="F123" s="7">
        <v>1.8</v>
      </c>
      <c r="G123" s="23">
        <v>2.1</v>
      </c>
      <c r="J123" s="33">
        <f t="shared" si="18"/>
        <v>-0.45833333333333337</v>
      </c>
      <c r="K123" s="32">
        <f t="shared" si="19"/>
        <v>-0.43749999999999994</v>
      </c>
      <c r="L123" s="32">
        <f t="shared" si="20"/>
        <v>-1.1818181818181817</v>
      </c>
      <c r="M123" s="32">
        <f t="shared" si="21"/>
        <v>0.11111111111111109</v>
      </c>
      <c r="N123" s="32">
        <f t="shared" si="22"/>
        <v>0.66666666666666707</v>
      </c>
      <c r="O123" s="38">
        <f t="shared" si="23"/>
        <v>0.83333333333333326</v>
      </c>
      <c r="P123" s="33">
        <v>-0.26811717697701115</v>
      </c>
    </row>
    <row r="124" spans="1:16" x14ac:dyDescent="0.2">
      <c r="A124" s="4" t="s">
        <v>8</v>
      </c>
      <c r="B124" s="7">
        <v>2.1</v>
      </c>
      <c r="C124" s="7">
        <v>2.7</v>
      </c>
      <c r="D124" s="7">
        <v>1.1000000000000001</v>
      </c>
      <c r="E124" s="10">
        <v>0.7</v>
      </c>
      <c r="F124" s="7">
        <v>0.9</v>
      </c>
      <c r="G124" s="23">
        <v>0.8</v>
      </c>
      <c r="J124" s="33">
        <f t="shared" si="18"/>
        <v>-0.25000000000000006</v>
      </c>
      <c r="K124" s="32">
        <f t="shared" si="19"/>
        <v>-0.31249999999999989</v>
      </c>
      <c r="L124" s="32">
        <f t="shared" si="20"/>
        <v>-0.63636363636363602</v>
      </c>
      <c r="M124" s="32">
        <f t="shared" si="21"/>
        <v>-0.22222222222222232</v>
      </c>
      <c r="N124" s="32">
        <f t="shared" si="22"/>
        <v>-0.83333333333333337</v>
      </c>
      <c r="O124" s="38">
        <f t="shared" si="23"/>
        <v>-1.3333333333333333</v>
      </c>
      <c r="P124" s="33">
        <v>-0.10462720305652701</v>
      </c>
    </row>
    <row r="125" spans="1:16" x14ac:dyDescent="0.2">
      <c r="A125" s="4" t="s">
        <v>14</v>
      </c>
      <c r="B125" s="7">
        <v>1.6</v>
      </c>
      <c r="C125" s="7">
        <v>3</v>
      </c>
      <c r="D125" s="7">
        <v>1.4</v>
      </c>
      <c r="E125" s="10">
        <v>0.6</v>
      </c>
      <c r="F125" s="7">
        <v>1.3</v>
      </c>
      <c r="G125" s="23">
        <v>1.6</v>
      </c>
      <c r="J125" s="33">
        <f t="shared" si="18"/>
        <v>-0.45833333333333337</v>
      </c>
      <c r="K125" s="32">
        <f t="shared" si="19"/>
        <v>-0.12500000000000006</v>
      </c>
      <c r="L125" s="32">
        <f t="shared" si="20"/>
        <v>-9.0909090909090981E-2</v>
      </c>
      <c r="M125" s="32">
        <f t="shared" si="21"/>
        <v>-0.33333333333333343</v>
      </c>
      <c r="N125" s="32">
        <f t="shared" si="22"/>
        <v>-0.16666666666666649</v>
      </c>
      <c r="O125" s="38">
        <f t="shared" si="23"/>
        <v>0</v>
      </c>
      <c r="P125" s="33">
        <v>-0.10248525093618137</v>
      </c>
    </row>
    <row r="126" spans="1:16" x14ac:dyDescent="0.2">
      <c r="A126" s="4" t="s">
        <v>13</v>
      </c>
      <c r="B126" s="7">
        <v>2.4</v>
      </c>
      <c r="C126" s="7">
        <v>2.7</v>
      </c>
      <c r="D126" s="7">
        <v>1.4</v>
      </c>
      <c r="E126" s="10">
        <v>0.9</v>
      </c>
      <c r="F126" s="7">
        <v>1.1000000000000001</v>
      </c>
      <c r="G126" s="23">
        <v>1</v>
      </c>
      <c r="J126" s="33">
        <f t="shared" si="18"/>
        <v>-0.12500000000000011</v>
      </c>
      <c r="K126" s="32">
        <f t="shared" si="19"/>
        <v>-0.31249999999999989</v>
      </c>
      <c r="L126" s="32">
        <f t="shared" si="20"/>
        <v>-9.0909090909090981E-2</v>
      </c>
      <c r="M126" s="32">
        <f t="shared" si="21"/>
        <v>0</v>
      </c>
      <c r="N126" s="32">
        <f t="shared" si="22"/>
        <v>-0.49999999999999983</v>
      </c>
      <c r="O126" s="38">
        <f t="shared" si="23"/>
        <v>-1</v>
      </c>
      <c r="P126" s="33">
        <v>-6.4663176587533608E-2</v>
      </c>
    </row>
    <row r="127" spans="1:16" x14ac:dyDescent="0.2">
      <c r="A127" s="4" t="s">
        <v>169</v>
      </c>
      <c r="B127" s="7">
        <v>2.7</v>
      </c>
      <c r="C127" s="7">
        <v>2.9</v>
      </c>
      <c r="D127" s="7">
        <v>1.3</v>
      </c>
      <c r="E127" s="10">
        <v>1</v>
      </c>
      <c r="F127" s="7">
        <v>1.2</v>
      </c>
      <c r="G127" s="23">
        <v>1.1000000000000001</v>
      </c>
      <c r="J127" s="33">
        <f t="shared" si="18"/>
        <v>0</v>
      </c>
      <c r="K127" s="32">
        <f t="shared" si="19"/>
        <v>-0.18750000000000011</v>
      </c>
      <c r="L127" s="32">
        <f t="shared" si="20"/>
        <v>-0.27272727272727254</v>
      </c>
      <c r="M127" s="32">
        <f t="shared" si="21"/>
        <v>0.11111111111111109</v>
      </c>
      <c r="N127" s="32">
        <f t="shared" si="22"/>
        <v>-0.33333333333333331</v>
      </c>
      <c r="O127" s="38">
        <f t="shared" si="23"/>
        <v>-0.83333333333333326</v>
      </c>
      <c r="P127" s="33">
        <v>-3.0941486005977431E-2</v>
      </c>
    </row>
    <row r="128" spans="1:16" x14ac:dyDescent="0.2">
      <c r="A128" s="4" t="s">
        <v>39</v>
      </c>
      <c r="B128" s="7">
        <v>2.4</v>
      </c>
      <c r="C128" s="7">
        <v>2.5</v>
      </c>
      <c r="D128" s="7">
        <v>1.5</v>
      </c>
      <c r="E128" s="10">
        <v>0.8</v>
      </c>
      <c r="F128" s="7">
        <v>2</v>
      </c>
      <c r="G128" s="23">
        <v>2.4</v>
      </c>
      <c r="J128" s="33">
        <f t="shared" si="18"/>
        <v>-0.12500000000000011</v>
      </c>
      <c r="K128" s="32">
        <f t="shared" si="19"/>
        <v>-0.43749999999999994</v>
      </c>
      <c r="L128" s="32">
        <f t="shared" si="20"/>
        <v>9.0909090909090981E-2</v>
      </c>
      <c r="M128" s="32">
        <f t="shared" si="21"/>
        <v>-0.11111111111111109</v>
      </c>
      <c r="N128" s="32">
        <f t="shared" si="22"/>
        <v>1.0000000000000004</v>
      </c>
      <c r="O128" s="38">
        <f t="shared" si="23"/>
        <v>1.3333333333333328</v>
      </c>
      <c r="P128" s="33">
        <v>-2.9982562623967701E-2</v>
      </c>
    </row>
    <row r="129" spans="1:16" x14ac:dyDescent="0.2">
      <c r="A129" s="4" t="s">
        <v>170</v>
      </c>
      <c r="B129" s="7">
        <v>2.2999999999999998</v>
      </c>
      <c r="C129" s="7">
        <v>2.8</v>
      </c>
      <c r="D129" s="7">
        <v>0.9</v>
      </c>
      <c r="E129" s="10">
        <v>1.8</v>
      </c>
      <c r="F129" s="7">
        <v>1.4</v>
      </c>
      <c r="G129" s="23">
        <v>1.8</v>
      </c>
      <c r="J129" s="33">
        <f t="shared" si="18"/>
        <v>-0.16666666666666682</v>
      </c>
      <c r="K129" s="32">
        <f t="shared" si="19"/>
        <v>-0.25000000000000011</v>
      </c>
      <c r="L129" s="32">
        <f t="shared" si="20"/>
        <v>-0.99999999999999978</v>
      </c>
      <c r="M129" s="32">
        <f t="shared" si="21"/>
        <v>1.0000000000000002</v>
      </c>
      <c r="N129" s="32">
        <f t="shared" si="22"/>
        <v>0</v>
      </c>
      <c r="O129" s="38">
        <f t="shared" si="23"/>
        <v>0.3333333333333332</v>
      </c>
      <c r="P129" s="33">
        <v>-2.9860207237766823E-2</v>
      </c>
    </row>
    <row r="130" spans="1:16" x14ac:dyDescent="0.2">
      <c r="A130" s="4" t="s">
        <v>32</v>
      </c>
      <c r="B130" s="7">
        <v>2.5</v>
      </c>
      <c r="C130" s="7">
        <v>2.9</v>
      </c>
      <c r="D130" s="7">
        <v>1</v>
      </c>
      <c r="E130" s="10">
        <v>1.8</v>
      </c>
      <c r="F130" s="7">
        <v>1.4</v>
      </c>
      <c r="G130" s="23">
        <v>1.8</v>
      </c>
      <c r="J130" s="33">
        <f t="shared" si="18"/>
        <v>-8.3333333333333412E-2</v>
      </c>
      <c r="K130" s="32">
        <f t="shared" si="19"/>
        <v>-0.18750000000000011</v>
      </c>
      <c r="L130" s="32">
        <f t="shared" si="20"/>
        <v>-0.81818181818181801</v>
      </c>
      <c r="M130" s="32">
        <f t="shared" si="21"/>
        <v>1.0000000000000002</v>
      </c>
      <c r="N130" s="32">
        <f t="shared" si="22"/>
        <v>0</v>
      </c>
      <c r="O130" s="38">
        <f t="shared" si="23"/>
        <v>0.3333333333333332</v>
      </c>
      <c r="P130" s="33">
        <v>2.2846043791208692E-3</v>
      </c>
    </row>
    <row r="131" spans="1:16" x14ac:dyDescent="0.2">
      <c r="A131" s="4" t="s">
        <v>17</v>
      </c>
      <c r="B131" s="7">
        <v>2</v>
      </c>
      <c r="C131" s="7">
        <v>3</v>
      </c>
      <c r="D131" s="7">
        <v>2.4</v>
      </c>
      <c r="E131" s="10">
        <v>1.1000000000000001</v>
      </c>
      <c r="F131" s="7">
        <v>1.2</v>
      </c>
      <c r="G131" s="23">
        <v>1.5</v>
      </c>
      <c r="J131" s="33">
        <f t="shared" si="18"/>
        <v>-0.29166666666666674</v>
      </c>
      <c r="K131" s="32">
        <f t="shared" si="19"/>
        <v>-0.12500000000000006</v>
      </c>
      <c r="L131" s="32">
        <f t="shared" si="20"/>
        <v>1.7272727272727271</v>
      </c>
      <c r="M131" s="32">
        <f t="shared" si="21"/>
        <v>0.22222222222222232</v>
      </c>
      <c r="N131" s="32">
        <f t="shared" si="22"/>
        <v>-0.33333333333333331</v>
      </c>
      <c r="O131" s="38">
        <f t="shared" si="23"/>
        <v>-0.1666666666666668</v>
      </c>
      <c r="P131" s="33">
        <v>5.3975011079451978E-3</v>
      </c>
    </row>
    <row r="132" spans="1:16" x14ac:dyDescent="0.2">
      <c r="A132" s="4" t="s">
        <v>16</v>
      </c>
      <c r="B132" s="7">
        <v>2.2999999999999998</v>
      </c>
      <c r="C132" s="7">
        <v>2.8</v>
      </c>
      <c r="D132" s="7">
        <v>1.5</v>
      </c>
      <c r="E132" s="10">
        <v>1</v>
      </c>
      <c r="F132" s="7">
        <v>1.3</v>
      </c>
      <c r="G132" s="23">
        <v>1.6</v>
      </c>
      <c r="J132" s="33">
        <f t="shared" si="18"/>
        <v>-0.16666666666666682</v>
      </c>
      <c r="K132" s="32">
        <f t="shared" si="19"/>
        <v>-0.25000000000000011</v>
      </c>
      <c r="L132" s="32">
        <f t="shared" si="20"/>
        <v>9.0909090909090981E-2</v>
      </c>
      <c r="M132" s="32">
        <f t="shared" si="21"/>
        <v>0.11111111111111109</v>
      </c>
      <c r="N132" s="32">
        <f t="shared" si="22"/>
        <v>-0.16666666666666649</v>
      </c>
      <c r="O132" s="38">
        <f t="shared" si="23"/>
        <v>0</v>
      </c>
      <c r="P132" s="33">
        <v>2.0067779848237377E-2</v>
      </c>
    </row>
    <row r="133" spans="1:16" x14ac:dyDescent="0.2">
      <c r="A133" s="4" t="s">
        <v>171</v>
      </c>
      <c r="B133" s="7">
        <v>4.0999999999999996</v>
      </c>
      <c r="C133" s="7">
        <v>3.8</v>
      </c>
      <c r="D133" s="7">
        <v>1.1000000000000001</v>
      </c>
      <c r="E133" s="10">
        <v>0.7</v>
      </c>
      <c r="F133" s="7">
        <v>1.2</v>
      </c>
      <c r="G133" s="23">
        <v>1.3</v>
      </c>
      <c r="J133" s="33">
        <f t="shared" si="18"/>
        <v>0.58333333333333315</v>
      </c>
      <c r="K133" s="32">
        <f t="shared" si="19"/>
        <v>0.37499999999999967</v>
      </c>
      <c r="L133" s="32">
        <f t="shared" si="20"/>
        <v>-0.63636363636363602</v>
      </c>
      <c r="M133" s="32">
        <f t="shared" si="21"/>
        <v>-0.22222222222222232</v>
      </c>
      <c r="N133" s="32">
        <f t="shared" si="22"/>
        <v>-0.33333333333333331</v>
      </c>
      <c r="O133" s="38">
        <f t="shared" si="23"/>
        <v>-0.5</v>
      </c>
      <c r="P133" s="33">
        <v>4.8587902454088894E-2</v>
      </c>
    </row>
    <row r="134" spans="1:16" x14ac:dyDescent="0.2">
      <c r="A134" s="4" t="s">
        <v>9</v>
      </c>
      <c r="B134" s="7">
        <v>3.1</v>
      </c>
      <c r="C134" s="7">
        <v>2.1</v>
      </c>
      <c r="D134" s="7">
        <v>1.9</v>
      </c>
      <c r="E134" s="10">
        <v>1.3</v>
      </c>
      <c r="F134" s="7">
        <v>1.2</v>
      </c>
      <c r="G134" s="23">
        <v>1.1000000000000001</v>
      </c>
      <c r="J134" s="33">
        <f t="shared" si="18"/>
        <v>0.16666666666666663</v>
      </c>
      <c r="K134" s="32">
        <f t="shared" si="19"/>
        <v>-0.68749999999999978</v>
      </c>
      <c r="L134" s="32">
        <f t="shared" si="20"/>
        <v>0.81818181818181801</v>
      </c>
      <c r="M134" s="32">
        <f t="shared" si="21"/>
        <v>0.44444444444444453</v>
      </c>
      <c r="N134" s="32">
        <f t="shared" si="22"/>
        <v>-0.33333333333333331</v>
      </c>
      <c r="O134" s="38">
        <f t="shared" si="23"/>
        <v>-0.83333333333333326</v>
      </c>
      <c r="P134" s="33">
        <v>9.7058416186825439E-2</v>
      </c>
    </row>
    <row r="135" spans="1:16" x14ac:dyDescent="0.2">
      <c r="A135" s="4" t="s">
        <v>36</v>
      </c>
      <c r="B135" s="7">
        <v>4.5</v>
      </c>
      <c r="C135" s="7">
        <v>3.1</v>
      </c>
      <c r="D135" s="7">
        <v>1.7</v>
      </c>
      <c r="E135" s="10">
        <v>0.8</v>
      </c>
      <c r="F135" s="7">
        <v>1.3</v>
      </c>
      <c r="G135" s="23">
        <v>1.5</v>
      </c>
      <c r="J135" s="33">
        <f t="shared" si="18"/>
        <v>0.75</v>
      </c>
      <c r="K135" s="32">
        <f t="shared" si="19"/>
        <v>-6.2500000000000028E-2</v>
      </c>
      <c r="L135" s="32">
        <f t="shared" si="20"/>
        <v>0.45454545454545453</v>
      </c>
      <c r="M135" s="32">
        <f t="shared" si="21"/>
        <v>-0.11111111111111109</v>
      </c>
      <c r="N135" s="32">
        <f t="shared" si="22"/>
        <v>-0.16666666666666649</v>
      </c>
      <c r="O135" s="38">
        <f t="shared" si="23"/>
        <v>-0.1666666666666668</v>
      </c>
      <c r="P135" s="33">
        <v>0.10280279770420024</v>
      </c>
    </row>
    <row r="136" spans="1:16" x14ac:dyDescent="0.2">
      <c r="A136" s="4" t="s">
        <v>173</v>
      </c>
      <c r="B136" s="7">
        <v>2.5</v>
      </c>
      <c r="C136" s="7">
        <v>3.5</v>
      </c>
      <c r="D136" s="7">
        <v>1.2</v>
      </c>
      <c r="E136" s="10">
        <v>1.6</v>
      </c>
      <c r="F136" s="7">
        <v>2</v>
      </c>
      <c r="G136" s="23">
        <v>2.5</v>
      </c>
      <c r="J136" s="33">
        <f t="shared" si="18"/>
        <v>-8.3333333333333412E-2</v>
      </c>
      <c r="K136" s="32">
        <f t="shared" si="19"/>
        <v>0.18749999999999983</v>
      </c>
      <c r="L136" s="32">
        <f t="shared" si="20"/>
        <v>-0.45454545454545453</v>
      </c>
      <c r="M136" s="32">
        <f t="shared" si="21"/>
        <v>0.7777777777777779</v>
      </c>
      <c r="N136" s="32">
        <f t="shared" si="22"/>
        <v>1.0000000000000004</v>
      </c>
      <c r="O136" s="38">
        <f t="shared" si="23"/>
        <v>1.4999999999999996</v>
      </c>
      <c r="P136" s="33">
        <v>0.12979103422143748</v>
      </c>
    </row>
    <row r="137" spans="1:16" x14ac:dyDescent="0.2">
      <c r="A137" s="4" t="s">
        <v>35</v>
      </c>
      <c r="B137" s="7">
        <v>4.8</v>
      </c>
      <c r="C137" s="7">
        <v>3.2</v>
      </c>
      <c r="D137" s="7">
        <v>1.5</v>
      </c>
      <c r="E137" s="10">
        <v>0.7</v>
      </c>
      <c r="F137" s="7">
        <v>1.4</v>
      </c>
      <c r="G137" s="23">
        <v>1.6</v>
      </c>
      <c r="J137" s="33">
        <f t="shared" si="18"/>
        <v>0.87499999999999989</v>
      </c>
      <c r="K137" s="32">
        <f t="shared" si="19"/>
        <v>0</v>
      </c>
      <c r="L137" s="32">
        <f t="shared" si="20"/>
        <v>9.0909090909090981E-2</v>
      </c>
      <c r="M137" s="32">
        <f t="shared" si="21"/>
        <v>-0.22222222222222232</v>
      </c>
      <c r="N137" s="32">
        <f t="shared" si="22"/>
        <v>0</v>
      </c>
      <c r="O137" s="38">
        <f t="shared" si="23"/>
        <v>0</v>
      </c>
      <c r="P137" s="33">
        <v>0.17823161265239837</v>
      </c>
    </row>
    <row r="138" spans="1:16" x14ac:dyDescent="0.2">
      <c r="A138" s="4" t="s">
        <v>26</v>
      </c>
      <c r="B138" s="7">
        <v>4.7</v>
      </c>
      <c r="C138" s="7">
        <v>4.4000000000000004</v>
      </c>
      <c r="D138" s="7">
        <v>1.1000000000000001</v>
      </c>
      <c r="E138" s="10">
        <v>0.8</v>
      </c>
      <c r="F138" s="7">
        <v>1.4</v>
      </c>
      <c r="G138" s="23">
        <v>1.5</v>
      </c>
      <c r="J138" s="33">
        <f t="shared" si="18"/>
        <v>0.83333333333333337</v>
      </c>
      <c r="K138" s="32">
        <f t="shared" si="19"/>
        <v>0.74999999999999989</v>
      </c>
      <c r="L138" s="32">
        <f t="shared" si="20"/>
        <v>-0.63636363636363602</v>
      </c>
      <c r="M138" s="32">
        <f t="shared" si="21"/>
        <v>-0.11111111111111109</v>
      </c>
      <c r="N138" s="32">
        <f t="shared" si="22"/>
        <v>0</v>
      </c>
      <c r="O138" s="38">
        <f t="shared" si="23"/>
        <v>-0.1666666666666668</v>
      </c>
      <c r="P138" s="33">
        <v>0.18267083154847921</v>
      </c>
    </row>
    <row r="139" spans="1:16" x14ac:dyDescent="0.2">
      <c r="A139" s="4" t="s">
        <v>22</v>
      </c>
      <c r="B139" s="7">
        <v>3.1</v>
      </c>
      <c r="C139" s="7">
        <v>2.5</v>
      </c>
      <c r="D139" s="7">
        <v>1.3</v>
      </c>
      <c r="E139" s="10">
        <v>1.9</v>
      </c>
      <c r="F139" s="7">
        <v>1.9</v>
      </c>
      <c r="G139" s="23">
        <v>2.1</v>
      </c>
      <c r="J139" s="33">
        <f t="shared" si="18"/>
        <v>0.16666666666666663</v>
      </c>
      <c r="K139" s="32">
        <f t="shared" si="19"/>
        <v>-0.43749999999999994</v>
      </c>
      <c r="L139" s="32">
        <f t="shared" si="20"/>
        <v>-0.27272727272727254</v>
      </c>
      <c r="M139" s="32">
        <f t="shared" si="21"/>
        <v>1.1111111111111112</v>
      </c>
      <c r="N139" s="32">
        <f t="shared" si="22"/>
        <v>0.83333333333333348</v>
      </c>
      <c r="O139" s="38">
        <f t="shared" si="23"/>
        <v>0.83333333333333326</v>
      </c>
      <c r="P139" s="33">
        <v>0.18657126204567664</v>
      </c>
    </row>
    <row r="140" spans="1:16" x14ac:dyDescent="0.2">
      <c r="A140" s="4" t="s">
        <v>24</v>
      </c>
      <c r="B140" s="7">
        <v>4</v>
      </c>
      <c r="C140" s="7">
        <v>5.6</v>
      </c>
      <c r="D140" s="7">
        <v>1.2</v>
      </c>
      <c r="E140" s="10">
        <v>0.9</v>
      </c>
      <c r="F140" s="7">
        <v>1.6</v>
      </c>
      <c r="G140" s="23">
        <v>2</v>
      </c>
      <c r="J140" s="33">
        <f t="shared" si="18"/>
        <v>0.54166666666666663</v>
      </c>
      <c r="K140" s="32">
        <f t="shared" si="19"/>
        <v>1.4999999999999991</v>
      </c>
      <c r="L140" s="32">
        <f t="shared" si="20"/>
        <v>-0.45454545454545453</v>
      </c>
      <c r="M140" s="32">
        <f t="shared" si="21"/>
        <v>0</v>
      </c>
      <c r="N140" s="32">
        <f t="shared" si="22"/>
        <v>0.3333333333333337</v>
      </c>
      <c r="O140" s="38">
        <f t="shared" si="23"/>
        <v>0.66666666666666641</v>
      </c>
      <c r="P140" s="33">
        <v>0.23024143900841368</v>
      </c>
    </row>
    <row r="141" spans="1:16" x14ac:dyDescent="0.2">
      <c r="A141" s="4" t="s">
        <v>21</v>
      </c>
      <c r="B141" s="7">
        <v>2.9</v>
      </c>
      <c r="C141" s="7">
        <v>3</v>
      </c>
      <c r="D141" s="7">
        <v>1.2</v>
      </c>
      <c r="E141" s="10">
        <v>1.8</v>
      </c>
      <c r="F141" s="7">
        <v>1.8</v>
      </c>
      <c r="G141" s="23">
        <v>2</v>
      </c>
      <c r="J141" s="33">
        <f t="shared" si="18"/>
        <v>8.3333333333333232E-2</v>
      </c>
      <c r="K141" s="32">
        <f t="shared" si="19"/>
        <v>-0.12500000000000006</v>
      </c>
      <c r="L141" s="32">
        <f t="shared" si="20"/>
        <v>-0.45454545454545453</v>
      </c>
      <c r="M141" s="32">
        <f t="shared" si="21"/>
        <v>1.0000000000000002</v>
      </c>
      <c r="N141" s="32">
        <f t="shared" si="22"/>
        <v>0.66666666666666707</v>
      </c>
      <c r="O141" s="38">
        <f t="shared" si="23"/>
        <v>0.66666666666666641</v>
      </c>
      <c r="P141" s="33">
        <v>0.29892207869289383</v>
      </c>
    </row>
    <row r="142" spans="1:16" x14ac:dyDescent="0.2">
      <c r="A142" s="4" t="s">
        <v>15</v>
      </c>
      <c r="B142" s="7">
        <v>2.2999999999999998</v>
      </c>
      <c r="C142" s="7">
        <v>3.3</v>
      </c>
      <c r="D142" s="7">
        <v>2.4</v>
      </c>
      <c r="E142" s="10">
        <v>1.7</v>
      </c>
      <c r="F142" s="7">
        <v>1.8</v>
      </c>
      <c r="G142" s="23">
        <v>2.2000000000000002</v>
      </c>
      <c r="J142" s="33">
        <f t="shared" si="18"/>
        <v>-0.16666666666666682</v>
      </c>
      <c r="K142" s="32">
        <f t="shared" si="19"/>
        <v>6.2499999999999757E-2</v>
      </c>
      <c r="L142" s="32">
        <f t="shared" si="20"/>
        <v>1.7272727272727271</v>
      </c>
      <c r="M142" s="32">
        <f t="shared" si="21"/>
        <v>0.88888888888888895</v>
      </c>
      <c r="N142" s="32">
        <f t="shared" si="22"/>
        <v>0.66666666666666707</v>
      </c>
      <c r="O142" s="38">
        <f t="shared" si="23"/>
        <v>1</v>
      </c>
      <c r="P142" s="33">
        <v>0.31450847502006551</v>
      </c>
    </row>
    <row r="143" spans="1:16" x14ac:dyDescent="0.2">
      <c r="A143" s="4" t="s">
        <v>29</v>
      </c>
      <c r="B143" s="7">
        <v>1.6</v>
      </c>
      <c r="C143" s="7">
        <v>4.3</v>
      </c>
      <c r="D143" s="7">
        <v>1.5</v>
      </c>
      <c r="E143" s="10">
        <v>2</v>
      </c>
      <c r="F143" s="7">
        <v>2.8</v>
      </c>
      <c r="G143" s="23">
        <v>3.6</v>
      </c>
      <c r="J143" s="33">
        <f t="shared" si="18"/>
        <v>-0.45833333333333337</v>
      </c>
      <c r="K143" s="32">
        <f t="shared" si="19"/>
        <v>0.68749999999999956</v>
      </c>
      <c r="L143" s="32">
        <f t="shared" si="20"/>
        <v>9.0909090909090981E-2</v>
      </c>
      <c r="M143" s="32">
        <f t="shared" si="21"/>
        <v>1.2222222222222225</v>
      </c>
      <c r="N143" s="32">
        <f t="shared" si="22"/>
        <v>2.3333333333333339</v>
      </c>
      <c r="O143" s="38">
        <f t="shared" si="23"/>
        <v>3.333333333333333</v>
      </c>
      <c r="P143" s="33">
        <v>0.44472205542055909</v>
      </c>
    </row>
    <row r="144" spans="1:16" x14ac:dyDescent="0.2">
      <c r="A144" s="4" t="s">
        <v>23</v>
      </c>
      <c r="B144" s="7">
        <v>5.2</v>
      </c>
      <c r="C144" s="7">
        <v>4.4000000000000004</v>
      </c>
      <c r="D144" s="7">
        <v>1.2</v>
      </c>
      <c r="E144" s="10">
        <v>1</v>
      </c>
      <c r="F144" s="7">
        <v>1.3</v>
      </c>
      <c r="G144" s="23">
        <v>1.6</v>
      </c>
      <c r="J144" s="33">
        <f t="shared" si="18"/>
        <v>1.0416666666666667</v>
      </c>
      <c r="K144" s="32">
        <f t="shared" si="19"/>
        <v>0.74999999999999989</v>
      </c>
      <c r="L144" s="32">
        <f t="shared" si="20"/>
        <v>-0.45454545454545453</v>
      </c>
      <c r="M144" s="32">
        <f t="shared" si="21"/>
        <v>0.11111111111111109</v>
      </c>
      <c r="N144" s="32">
        <f t="shared" si="22"/>
        <v>-0.16666666666666649</v>
      </c>
      <c r="O144" s="38">
        <f t="shared" si="23"/>
        <v>0</v>
      </c>
      <c r="P144" s="33">
        <v>0.46023632256254515</v>
      </c>
    </row>
    <row r="145" spans="1:16" x14ac:dyDescent="0.2">
      <c r="A145" s="4" t="s">
        <v>20</v>
      </c>
      <c r="B145" s="7">
        <v>2</v>
      </c>
      <c r="C145" s="7">
        <v>4.9000000000000004</v>
      </c>
      <c r="D145" s="17"/>
      <c r="E145" s="10">
        <v>0.8</v>
      </c>
      <c r="F145" s="7">
        <v>1.2</v>
      </c>
      <c r="G145" s="23">
        <v>1.5</v>
      </c>
      <c r="J145" s="33">
        <f t="shared" ref="J145:K152" si="24">(B145-B$37)/B$38</f>
        <v>-0.29166666666666674</v>
      </c>
      <c r="K145" s="32">
        <f t="shared" si="24"/>
        <v>1.0624999999999998</v>
      </c>
      <c r="L145" s="43"/>
      <c r="M145" s="32">
        <f t="shared" ref="M145:O152" si="25">(E145-E$37)/E$38</f>
        <v>-0.11111111111111109</v>
      </c>
      <c r="N145" s="32">
        <f t="shared" si="25"/>
        <v>-0.33333333333333331</v>
      </c>
      <c r="O145" s="38">
        <f t="shared" si="25"/>
        <v>-0.1666666666666668</v>
      </c>
      <c r="P145" s="33">
        <v>0.59399706630669868</v>
      </c>
    </row>
    <row r="146" spans="1:16" x14ac:dyDescent="0.2">
      <c r="A146" s="4" t="s">
        <v>25</v>
      </c>
      <c r="B146" s="7">
        <v>5.4</v>
      </c>
      <c r="C146" s="7">
        <v>7.1</v>
      </c>
      <c r="D146" s="7">
        <v>1.5</v>
      </c>
      <c r="E146" s="10">
        <v>0.8</v>
      </c>
      <c r="F146" s="7">
        <v>1.9</v>
      </c>
      <c r="G146" s="23">
        <v>2.4</v>
      </c>
      <c r="J146" s="33">
        <f t="shared" si="24"/>
        <v>1.1250000000000002</v>
      </c>
      <c r="K146" s="32">
        <f t="shared" si="24"/>
        <v>2.4374999999999987</v>
      </c>
      <c r="L146" s="32">
        <f t="shared" ref="L146:L152" si="26">(D146-D$37)/D$38</f>
        <v>9.0909090909090981E-2</v>
      </c>
      <c r="M146" s="32">
        <f t="shared" si="25"/>
        <v>-0.11111111111111109</v>
      </c>
      <c r="N146" s="32">
        <f t="shared" si="25"/>
        <v>0.83333333333333348</v>
      </c>
      <c r="O146" s="38">
        <f t="shared" si="25"/>
        <v>1.3333333333333328</v>
      </c>
      <c r="P146" s="33">
        <v>0.7352403664013446</v>
      </c>
    </row>
    <row r="147" spans="1:16" x14ac:dyDescent="0.2">
      <c r="A147" s="4" t="s">
        <v>18</v>
      </c>
      <c r="B147" s="7">
        <v>3.8</v>
      </c>
      <c r="C147" s="7">
        <v>4.7</v>
      </c>
      <c r="D147" s="7">
        <v>1.7</v>
      </c>
      <c r="E147" s="10">
        <v>0.9</v>
      </c>
      <c r="F147" s="7">
        <v>1.6</v>
      </c>
      <c r="G147" s="23">
        <v>1.7</v>
      </c>
      <c r="J147" s="33">
        <f t="shared" si="24"/>
        <v>0.4583333333333332</v>
      </c>
      <c r="K147" s="32">
        <f t="shared" si="24"/>
        <v>0.93749999999999967</v>
      </c>
      <c r="L147" s="32">
        <f t="shared" si="26"/>
        <v>0.45454545454545453</v>
      </c>
      <c r="M147" s="32">
        <f t="shared" si="25"/>
        <v>0</v>
      </c>
      <c r="N147" s="32">
        <f t="shared" si="25"/>
        <v>0.3333333333333337</v>
      </c>
      <c r="O147" s="38">
        <f t="shared" si="25"/>
        <v>0.16666666666666641</v>
      </c>
      <c r="P147" s="33">
        <v>0.78623840478725937</v>
      </c>
    </row>
    <row r="148" spans="1:16" x14ac:dyDescent="0.2">
      <c r="A148" s="4" t="s">
        <v>28</v>
      </c>
      <c r="B148" s="7">
        <v>5.8</v>
      </c>
      <c r="C148" s="7">
        <v>4.5999999999999996</v>
      </c>
      <c r="D148" s="7">
        <v>2.8</v>
      </c>
      <c r="E148" s="10">
        <v>0.8</v>
      </c>
      <c r="F148" s="7">
        <v>2.4</v>
      </c>
      <c r="G148" s="23">
        <v>2</v>
      </c>
      <c r="J148" s="33">
        <f t="shared" si="24"/>
        <v>1.2916666666666665</v>
      </c>
      <c r="K148" s="32">
        <f t="shared" si="24"/>
        <v>0.87499999999999933</v>
      </c>
      <c r="L148" s="32">
        <f t="shared" si="26"/>
        <v>2.4545454545454541</v>
      </c>
      <c r="M148" s="32">
        <f t="shared" si="25"/>
        <v>-0.11111111111111109</v>
      </c>
      <c r="N148" s="32">
        <f t="shared" si="25"/>
        <v>1.666666666666667</v>
      </c>
      <c r="O148" s="38">
        <f t="shared" si="25"/>
        <v>0.66666666666666641</v>
      </c>
      <c r="P148" s="33">
        <v>0.79860413504365813</v>
      </c>
    </row>
    <row r="149" spans="1:16" x14ac:dyDescent="0.2">
      <c r="A149" s="4" t="s">
        <v>34</v>
      </c>
      <c r="B149" s="7">
        <v>7.3</v>
      </c>
      <c r="C149" s="7">
        <v>5.2</v>
      </c>
      <c r="D149" s="7">
        <v>2.6</v>
      </c>
      <c r="E149" s="10">
        <v>1.7</v>
      </c>
      <c r="F149" s="7">
        <v>2</v>
      </c>
      <c r="G149" s="23">
        <v>1.6</v>
      </c>
      <c r="J149" s="33">
        <f t="shared" si="24"/>
        <v>1.9166666666666665</v>
      </c>
      <c r="K149" s="32">
        <f t="shared" si="24"/>
        <v>1.2499999999999996</v>
      </c>
      <c r="L149" s="32">
        <f t="shared" si="26"/>
        <v>2.0909090909090908</v>
      </c>
      <c r="M149" s="32">
        <f t="shared" si="25"/>
        <v>0.88888888888888895</v>
      </c>
      <c r="N149" s="32">
        <f t="shared" si="25"/>
        <v>1.0000000000000004</v>
      </c>
      <c r="O149" s="38">
        <f t="shared" si="25"/>
        <v>0</v>
      </c>
      <c r="P149" s="33">
        <v>1.0395423974260378</v>
      </c>
    </row>
    <row r="150" spans="1:16" x14ac:dyDescent="0.2">
      <c r="A150" s="4" t="s">
        <v>31</v>
      </c>
      <c r="B150" s="7">
        <v>5.8</v>
      </c>
      <c r="C150" s="7">
        <v>6.8</v>
      </c>
      <c r="D150" s="7">
        <v>3.8</v>
      </c>
      <c r="E150" s="10">
        <v>1.8</v>
      </c>
      <c r="F150" s="7">
        <v>2.2000000000000002</v>
      </c>
      <c r="G150" s="23">
        <v>2.2999999999999998</v>
      </c>
      <c r="J150" s="33">
        <f t="shared" si="24"/>
        <v>1.2916666666666665</v>
      </c>
      <c r="K150" s="32">
        <f t="shared" si="24"/>
        <v>2.2499999999999991</v>
      </c>
      <c r="L150" s="32">
        <f t="shared" si="26"/>
        <v>4.2727272727272716</v>
      </c>
      <c r="M150" s="32">
        <f t="shared" si="25"/>
        <v>1.0000000000000002</v>
      </c>
      <c r="N150" s="32">
        <f t="shared" si="25"/>
        <v>1.3333333333333341</v>
      </c>
      <c r="O150" s="38">
        <f t="shared" si="25"/>
        <v>1.1666666666666661</v>
      </c>
      <c r="P150" s="33">
        <v>1.2141672006976247</v>
      </c>
    </row>
    <row r="151" spans="1:16" x14ac:dyDescent="0.2">
      <c r="A151" s="4" t="s">
        <v>37</v>
      </c>
      <c r="B151" s="7">
        <v>3</v>
      </c>
      <c r="C151" s="7">
        <v>6.7</v>
      </c>
      <c r="D151" s="7">
        <v>3.2</v>
      </c>
      <c r="E151" s="10">
        <v>0.9</v>
      </c>
      <c r="F151" s="7">
        <v>1.8</v>
      </c>
      <c r="G151" s="23">
        <v>2.2999999999999998</v>
      </c>
      <c r="J151" s="33">
        <f t="shared" si="24"/>
        <v>0.12499999999999993</v>
      </c>
      <c r="K151" s="32">
        <f t="shared" si="24"/>
        <v>2.1874999999999991</v>
      </c>
      <c r="L151" s="32">
        <f t="shared" si="26"/>
        <v>3.1818181818181821</v>
      </c>
      <c r="M151" s="32">
        <f t="shared" si="25"/>
        <v>0</v>
      </c>
      <c r="N151" s="32">
        <f t="shared" si="25"/>
        <v>0.66666666666666707</v>
      </c>
      <c r="O151" s="38">
        <f t="shared" si="25"/>
        <v>1.1666666666666661</v>
      </c>
      <c r="P151" s="33">
        <v>1.2463270905783355</v>
      </c>
    </row>
    <row r="152" spans="1:16" ht="17" thickBot="1" x14ac:dyDescent="0.25">
      <c r="A152" s="5" t="s">
        <v>10</v>
      </c>
      <c r="B152" s="8">
        <v>6.7</v>
      </c>
      <c r="C152" s="8">
        <v>3.3</v>
      </c>
      <c r="D152" s="8">
        <v>2</v>
      </c>
      <c r="E152" s="11">
        <v>1.8</v>
      </c>
      <c r="F152" s="8">
        <v>2.2999999999999998</v>
      </c>
      <c r="G152" s="24">
        <v>1.5</v>
      </c>
      <c r="J152" s="35">
        <f t="shared" si="24"/>
        <v>1.6666666666666667</v>
      </c>
      <c r="K152" s="36">
        <f t="shared" si="24"/>
        <v>6.2499999999999757E-2</v>
      </c>
      <c r="L152" s="36">
        <f t="shared" si="26"/>
        <v>1</v>
      </c>
      <c r="M152" s="36">
        <f t="shared" si="25"/>
        <v>1.0000000000000002</v>
      </c>
      <c r="N152" s="36">
        <f t="shared" si="25"/>
        <v>1.5000000000000002</v>
      </c>
      <c r="O152" s="39">
        <f t="shared" si="25"/>
        <v>-0.1666666666666668</v>
      </c>
      <c r="P152" s="35">
        <v>1.5012588043659143</v>
      </c>
    </row>
  </sheetData>
  <sheetProtection sheet="1" objects="1" scenarios="1"/>
  <sortState ref="A120:P152">
    <sortCondition ref="P120:P152"/>
  </sortState>
  <mergeCells count="1">
    <mergeCell ref="J2:O2"/>
  </mergeCells>
  <conditionalFormatting sqref="D3:D35">
    <cfRule type="containsBlanks" dxfId="1" priority="8">
      <formula>LEN(TRIM(D3))=0</formula>
    </cfRule>
  </conditionalFormatting>
  <conditionalFormatting sqref="B44:B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3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0:D152">
    <cfRule type="containsBlanks" dxfId="0" priority="2">
      <formula>LEN(TRIM(D120))=0</formula>
    </cfRule>
  </conditionalFormatting>
  <conditionalFormatting sqref="P120:P15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26B4A-E9A6-5742-AA23-F6FCCBC348C6}">
  <dimension ref="A1:Z123"/>
  <sheetViews>
    <sheetView tabSelected="1" zoomScale="94" zoomScaleNormal="94" zoomScalePageLayoutView="75" workbookViewId="0">
      <selection activeCell="AB127" sqref="AB127"/>
    </sheetView>
  </sheetViews>
  <sheetFormatPr baseColWidth="10" defaultRowHeight="16" x14ac:dyDescent="0.2"/>
  <cols>
    <col min="1" max="1" width="14" customWidth="1"/>
  </cols>
  <sheetData>
    <row r="1" spans="1:3" x14ac:dyDescent="0.2">
      <c r="A1" t="s">
        <v>193</v>
      </c>
    </row>
    <row r="2" spans="1:3" x14ac:dyDescent="0.2">
      <c r="B2" t="s">
        <v>152</v>
      </c>
      <c r="C2" s="101" t="s">
        <v>152</v>
      </c>
    </row>
    <row r="3" spans="1:3" ht="17" thickBot="1" x14ac:dyDescent="0.25">
      <c r="A3" s="84"/>
      <c r="B3" s="101" t="s">
        <v>154</v>
      </c>
      <c r="C3" s="101" t="s">
        <v>153</v>
      </c>
    </row>
    <row r="4" spans="1:3" x14ac:dyDescent="0.2">
      <c r="A4" s="3" t="s">
        <v>7</v>
      </c>
      <c r="B4" s="31">
        <v>3.6659322552387685</v>
      </c>
      <c r="C4" s="31">
        <v>2.5082</v>
      </c>
    </row>
    <row r="5" spans="1:3" x14ac:dyDescent="0.2">
      <c r="A5" s="4" t="s">
        <v>8</v>
      </c>
      <c r="B5" s="31">
        <v>3.5270172809329985</v>
      </c>
      <c r="C5" s="31">
        <v>2.4502999999999999</v>
      </c>
    </row>
    <row r="6" spans="1:3" x14ac:dyDescent="0.2">
      <c r="A6" s="4" t="s">
        <v>9</v>
      </c>
      <c r="B6" s="31">
        <v>3.6897814786244454</v>
      </c>
      <c r="C6" s="31">
        <v>2.5350999999999999</v>
      </c>
    </row>
    <row r="7" spans="1:3" x14ac:dyDescent="0.2">
      <c r="A7" s="4" t="s">
        <v>10</v>
      </c>
      <c r="B7" s="31">
        <v>5.1810135398394781</v>
      </c>
      <c r="C7" s="31">
        <v>3.5569999999999999</v>
      </c>
    </row>
    <row r="8" spans="1:3" x14ac:dyDescent="0.2">
      <c r="A8" s="4" t="s">
        <v>11</v>
      </c>
      <c r="B8" s="31">
        <v>4.7973612298846122</v>
      </c>
      <c r="C8" s="31">
        <v>3.3235000000000001</v>
      </c>
    </row>
    <row r="9" spans="1:3" x14ac:dyDescent="0.2">
      <c r="A9" s="4" t="s">
        <v>169</v>
      </c>
      <c r="B9" s="31">
        <v>4.6061868068935281</v>
      </c>
      <c r="C9" s="31">
        <v>3.2141000000000002</v>
      </c>
    </row>
    <row r="10" spans="1:3" x14ac:dyDescent="0.2">
      <c r="A10" s="4" t="s">
        <v>13</v>
      </c>
      <c r="B10" s="31">
        <v>4.4097524737789993</v>
      </c>
      <c r="C10" s="31">
        <v>3.0787</v>
      </c>
    </row>
    <row r="11" spans="1:3" x14ac:dyDescent="0.2">
      <c r="A11" s="4" t="s">
        <v>14</v>
      </c>
      <c r="B11" s="31">
        <v>4.4582601808328777</v>
      </c>
      <c r="C11" s="31">
        <v>3.0958999999999999</v>
      </c>
    </row>
    <row r="12" spans="1:3" x14ac:dyDescent="0.2">
      <c r="A12" s="4" t="s">
        <v>15</v>
      </c>
      <c r="B12" s="31">
        <v>3.4672094845855508</v>
      </c>
      <c r="C12" s="31">
        <v>2.3182999999999998</v>
      </c>
    </row>
    <row r="13" spans="1:3" x14ac:dyDescent="0.2">
      <c r="A13" s="4" t="s">
        <v>16</v>
      </c>
      <c r="B13" s="31">
        <v>3.7247940104118511</v>
      </c>
      <c r="C13" s="31">
        <v>2.5396000000000001</v>
      </c>
    </row>
    <row r="14" spans="1:3" x14ac:dyDescent="0.2">
      <c r="A14" s="4" t="s">
        <v>17</v>
      </c>
      <c r="B14" s="31">
        <v>4.0934508192965993</v>
      </c>
      <c r="C14" s="31">
        <v>2.8218000000000001</v>
      </c>
    </row>
    <row r="15" spans="1:3" x14ac:dyDescent="0.2">
      <c r="A15" s="4" t="s">
        <v>18</v>
      </c>
      <c r="B15" s="31">
        <v>3.9025104291981076</v>
      </c>
      <c r="C15" s="31">
        <v>2.6997</v>
      </c>
    </row>
    <row r="16" spans="1:3" x14ac:dyDescent="0.2">
      <c r="A16" s="4" t="s">
        <v>172</v>
      </c>
      <c r="B16" s="31">
        <v>3.6198319988640359</v>
      </c>
      <c r="C16" s="31">
        <v>2.5145</v>
      </c>
    </row>
    <row r="17" spans="1:3" x14ac:dyDescent="0.2">
      <c r="A17" s="4" t="s">
        <v>20</v>
      </c>
      <c r="B17" s="31">
        <v>3.5471056045739604</v>
      </c>
      <c r="C17" s="31">
        <v>2.4456000000000002</v>
      </c>
    </row>
    <row r="18" spans="1:3" x14ac:dyDescent="0.2">
      <c r="A18" s="4" t="s">
        <v>21</v>
      </c>
      <c r="B18" s="31">
        <v>3.2024526304068885</v>
      </c>
      <c r="C18" s="31">
        <v>2.2555000000000001</v>
      </c>
    </row>
    <row r="19" spans="1:3" x14ac:dyDescent="0.2">
      <c r="A19" s="4" t="s">
        <v>22</v>
      </c>
      <c r="B19" s="31">
        <v>4.7430208622775423</v>
      </c>
      <c r="C19" s="31">
        <v>3.2881999999999998</v>
      </c>
    </row>
    <row r="20" spans="1:3" x14ac:dyDescent="0.2">
      <c r="A20" s="4" t="s">
        <v>23</v>
      </c>
      <c r="B20" s="31">
        <v>3.4337676406536306</v>
      </c>
      <c r="C20" s="31">
        <v>2.3671000000000002</v>
      </c>
    </row>
    <row r="21" spans="1:3" x14ac:dyDescent="0.2">
      <c r="A21" s="4" t="s">
        <v>24</v>
      </c>
      <c r="B21" s="31">
        <v>1.9444930573288248</v>
      </c>
      <c r="C21" s="31">
        <v>1.3001</v>
      </c>
    </row>
    <row r="22" spans="1:3" x14ac:dyDescent="0.2">
      <c r="A22" s="4" t="s">
        <v>25</v>
      </c>
      <c r="B22" s="31">
        <v>2.1558236871321368</v>
      </c>
      <c r="C22" s="31">
        <v>1.478</v>
      </c>
    </row>
    <row r="23" spans="1:3" x14ac:dyDescent="0.2">
      <c r="A23" s="4" t="s">
        <v>26</v>
      </c>
      <c r="B23" s="31">
        <v>4.0182387709044871</v>
      </c>
      <c r="C23" s="31">
        <v>2.7902999999999998</v>
      </c>
    </row>
    <row r="24" spans="1:3" x14ac:dyDescent="0.2">
      <c r="A24" s="4" t="s">
        <v>171</v>
      </c>
      <c r="B24" s="31">
        <v>4.0809694191454069</v>
      </c>
      <c r="C24" s="31">
        <v>2.8428</v>
      </c>
    </row>
    <row r="25" spans="1:3" x14ac:dyDescent="0.2">
      <c r="A25" s="4" t="s">
        <v>28</v>
      </c>
      <c r="B25" s="31">
        <v>2.7368816653264352</v>
      </c>
      <c r="C25" s="31">
        <v>1.913</v>
      </c>
    </row>
    <row r="26" spans="1:3" x14ac:dyDescent="0.2">
      <c r="A26" s="4" t="s">
        <v>29</v>
      </c>
      <c r="B26" s="31">
        <v>4.3465130046969831</v>
      </c>
      <c r="C26" s="31">
        <v>2.9416000000000002</v>
      </c>
    </row>
    <row r="27" spans="1:3" x14ac:dyDescent="0.2">
      <c r="A27" s="4" t="s">
        <v>173</v>
      </c>
      <c r="B27" s="31">
        <v>4.3460229463269062</v>
      </c>
      <c r="C27" s="31">
        <v>2.9150999999999998</v>
      </c>
    </row>
    <row r="28" spans="1:3" x14ac:dyDescent="0.2">
      <c r="A28" s="4" t="s">
        <v>31</v>
      </c>
      <c r="B28" s="31">
        <v>2.9378893818522167</v>
      </c>
      <c r="C28" s="31">
        <v>2.0013000000000001</v>
      </c>
    </row>
    <row r="29" spans="1:3" x14ac:dyDescent="0.2">
      <c r="A29" s="4" t="s">
        <v>32</v>
      </c>
      <c r="B29" s="31">
        <v>4.474940514688436</v>
      </c>
      <c r="C29" s="31">
        <v>3.1118000000000001</v>
      </c>
    </row>
    <row r="30" spans="1:3" x14ac:dyDescent="0.2">
      <c r="A30" s="4" t="s">
        <v>170</v>
      </c>
      <c r="B30" s="31">
        <v>4.7615550243591631</v>
      </c>
      <c r="C30" s="31">
        <v>3.3483999999999998</v>
      </c>
    </row>
    <row r="31" spans="1:3" x14ac:dyDescent="0.2">
      <c r="A31" s="4" t="s">
        <v>34</v>
      </c>
      <c r="B31" s="31">
        <v>2.6440048354721291</v>
      </c>
      <c r="C31" s="31">
        <v>1.8237000000000001</v>
      </c>
    </row>
    <row r="32" spans="1:3" x14ac:dyDescent="0.2">
      <c r="A32" s="4" t="s">
        <v>35</v>
      </c>
      <c r="B32" s="31">
        <v>2.9385912015794236</v>
      </c>
      <c r="C32" s="31">
        <v>2.0369000000000002</v>
      </c>
    </row>
    <row r="33" spans="1:8" x14ac:dyDescent="0.2">
      <c r="A33" s="4" t="s">
        <v>36</v>
      </c>
      <c r="B33" s="31">
        <v>3.0836142835964422</v>
      </c>
      <c r="C33" s="31">
        <v>2.14</v>
      </c>
    </row>
    <row r="34" spans="1:8" x14ac:dyDescent="0.2">
      <c r="A34" s="4" t="s">
        <v>37</v>
      </c>
      <c r="B34" s="31">
        <v>3.3126723109900258</v>
      </c>
      <c r="C34" s="31">
        <v>2.286</v>
      </c>
    </row>
    <row r="35" spans="1:8" x14ac:dyDescent="0.2">
      <c r="A35" s="4" t="s">
        <v>168</v>
      </c>
      <c r="B35" s="31">
        <v>2.6689658296801029</v>
      </c>
      <c r="C35" s="31">
        <v>1.8371</v>
      </c>
    </row>
    <row r="36" spans="1:8" ht="17" thickBot="1" x14ac:dyDescent="0.25">
      <c r="A36" s="5" t="s">
        <v>39</v>
      </c>
      <c r="B36" s="31">
        <v>3.0475213945106279</v>
      </c>
      <c r="C36" s="31">
        <v>2.0943000000000001</v>
      </c>
    </row>
    <row r="38" spans="1:8" x14ac:dyDescent="0.2">
      <c r="A38" t="s">
        <v>164</v>
      </c>
      <c r="B38" s="31">
        <f>MEDIAN(B4:B36)</f>
        <v>3.6659322552387685</v>
      </c>
      <c r="C38" s="31">
        <f>MEDIAN(C4:C36)</f>
        <v>2.5145</v>
      </c>
    </row>
    <row r="39" spans="1:8" x14ac:dyDescent="0.2">
      <c r="A39" t="s">
        <v>41</v>
      </c>
    </row>
    <row r="40" spans="1:8" x14ac:dyDescent="0.2">
      <c r="C40" s="31">
        <f>AVERAGE(C4:C36)</f>
        <v>2.5416212121212127</v>
      </c>
    </row>
    <row r="41" spans="1:8" ht="17" thickBot="1" x14ac:dyDescent="0.25">
      <c r="B41" t="s">
        <v>81</v>
      </c>
      <c r="C41" s="55" t="s">
        <v>174</v>
      </c>
      <c r="D41" s="55" t="s">
        <v>175</v>
      </c>
      <c r="E41" s="55" t="s">
        <v>176</v>
      </c>
      <c r="F41" s="55" t="s">
        <v>177</v>
      </c>
      <c r="G41" s="55" t="s">
        <v>178</v>
      </c>
      <c r="H41" s="55" t="s">
        <v>179</v>
      </c>
    </row>
    <row r="42" spans="1:8" x14ac:dyDescent="0.2">
      <c r="A42" s="3" t="s">
        <v>37</v>
      </c>
      <c r="B42" s="31">
        <v>-0.24437733336225795</v>
      </c>
      <c r="C42" s="80">
        <v>0.91539902814674678</v>
      </c>
      <c r="D42" s="80">
        <v>0.92659804221600706</v>
      </c>
      <c r="E42" s="80">
        <v>0.53484075926290375</v>
      </c>
      <c r="F42" s="80">
        <v>-1.5398549769417605E-2</v>
      </c>
      <c r="G42" s="80">
        <v>4.2636289442710513E-3</v>
      </c>
      <c r="H42" s="80">
        <v>0.2179408682627767</v>
      </c>
    </row>
    <row r="43" spans="1:8" x14ac:dyDescent="0.2">
      <c r="A43" s="4" t="s">
        <v>34</v>
      </c>
      <c r="B43" s="31">
        <v>-0.38766142660634384</v>
      </c>
      <c r="C43" s="80">
        <v>0.38635410179033258</v>
      </c>
      <c r="D43" s="80">
        <v>0.23341307997664809</v>
      </c>
      <c r="E43" s="80">
        <v>0.58437717279986945</v>
      </c>
      <c r="F43" s="80">
        <v>0.46792450290036314</v>
      </c>
      <c r="G43" s="80">
        <v>9.015341455827848E-2</v>
      </c>
      <c r="H43" s="80">
        <v>0.37745662333437918</v>
      </c>
    </row>
    <row r="44" spans="1:8" x14ac:dyDescent="0.2">
      <c r="A44" s="4" t="s">
        <v>29</v>
      </c>
      <c r="B44" s="31">
        <v>-0.61390640113161488</v>
      </c>
      <c r="C44" s="80">
        <v>0.4460162076267255</v>
      </c>
      <c r="D44" s="80">
        <v>0.42375107349710472</v>
      </c>
      <c r="E44" s="80">
        <v>0.51203386243262738</v>
      </c>
      <c r="F44" s="80">
        <v>0.12853651345308359</v>
      </c>
      <c r="G44" s="80">
        <v>0.10117983162054271</v>
      </c>
      <c r="H44" s="80">
        <v>-0.15132960686076136</v>
      </c>
    </row>
    <row r="45" spans="1:8" x14ac:dyDescent="0.2">
      <c r="A45" s="4" t="s">
        <v>16</v>
      </c>
      <c r="B45" s="31">
        <v>0.11990297070407004</v>
      </c>
      <c r="C45" s="80">
        <v>0.95348296257373699</v>
      </c>
      <c r="D45" s="80">
        <v>0.77018500367477283</v>
      </c>
      <c r="E45" s="80">
        <v>0.35615923717792181</v>
      </c>
      <c r="F45" s="80">
        <v>0.33847821868102146</v>
      </c>
      <c r="G45" s="80">
        <v>0.14839128939932072</v>
      </c>
      <c r="H45" s="80">
        <v>0.67594890467778257</v>
      </c>
    </row>
    <row r="46" spans="1:8" x14ac:dyDescent="0.2">
      <c r="A46" s="4" t="s">
        <v>14</v>
      </c>
      <c r="B46" s="31">
        <v>-6.3989112421841285E-2</v>
      </c>
      <c r="C46" s="80">
        <v>0.37866865755040691</v>
      </c>
      <c r="D46" s="80">
        <v>0.580026244769136</v>
      </c>
      <c r="E46" s="80">
        <v>0.91125198639921901</v>
      </c>
      <c r="F46" s="80">
        <v>0.26594228823084309</v>
      </c>
      <c r="G46" s="80">
        <v>0.1713208416660178</v>
      </c>
      <c r="H46" s="80">
        <v>0.60071070125490567</v>
      </c>
    </row>
    <row r="47" spans="1:8" x14ac:dyDescent="0.2">
      <c r="A47" s="4" t="s">
        <v>17</v>
      </c>
      <c r="B47" s="31">
        <v>-0.37630084353176779</v>
      </c>
      <c r="C47" s="80">
        <v>0.78803279788984071</v>
      </c>
      <c r="D47" s="80">
        <v>0.54598122955935413</v>
      </c>
      <c r="E47" s="80">
        <v>0.46850828260982669</v>
      </c>
      <c r="F47" s="80">
        <v>0.1170328177324779</v>
      </c>
      <c r="G47" s="80">
        <v>0.19175766061440688</v>
      </c>
      <c r="H47" s="80">
        <v>0.20740100872668699</v>
      </c>
    </row>
    <row r="48" spans="1:8" x14ac:dyDescent="0.2">
      <c r="A48" s="4" t="s">
        <v>18</v>
      </c>
      <c r="B48" s="31">
        <v>3.5822056464527205E-3</v>
      </c>
      <c r="C48" s="80">
        <v>0.38392516466681209</v>
      </c>
      <c r="D48" s="80">
        <v>0.38239671641278672</v>
      </c>
      <c r="E48" s="80">
        <v>0.37979151160961466</v>
      </c>
      <c r="F48" s="80">
        <v>0.94299648882328013</v>
      </c>
      <c r="G48" s="80">
        <v>0.22813163960669014</v>
      </c>
      <c r="H48" s="80">
        <v>0.36510823228308981</v>
      </c>
    </row>
    <row r="49" spans="1:8" x14ac:dyDescent="0.2">
      <c r="A49" s="4" t="s">
        <v>25</v>
      </c>
      <c r="B49" s="31">
        <v>-8.0295292811740138E-2</v>
      </c>
      <c r="C49" s="80">
        <v>0.668037436958829</v>
      </c>
      <c r="D49" s="80">
        <v>0.67768953124999409</v>
      </c>
      <c r="E49" s="80">
        <v>0.85796437538045933</v>
      </c>
      <c r="F49" s="80">
        <v>0.35530595825068356</v>
      </c>
      <c r="G49" s="80">
        <v>0.24783234725467587</v>
      </c>
      <c r="H49" s="80">
        <v>7.0016484899226017E-2</v>
      </c>
    </row>
    <row r="50" spans="1:8" x14ac:dyDescent="0.2">
      <c r="A50" s="4" t="s">
        <v>172</v>
      </c>
      <c r="B50" s="31">
        <v>-4.1824451570467658E-2</v>
      </c>
      <c r="C50" s="80">
        <v>0.89849316944602142</v>
      </c>
      <c r="D50" s="80">
        <v>0.61665844830109384</v>
      </c>
      <c r="E50" s="80">
        <v>0.34880713234367844</v>
      </c>
      <c r="F50" s="80">
        <v>0.33958560573862201</v>
      </c>
      <c r="G50" s="80">
        <v>0.25283796220850102</v>
      </c>
      <c r="H50" s="80">
        <v>0.45802171731912728</v>
      </c>
    </row>
    <row r="51" spans="1:8" x14ac:dyDescent="0.2">
      <c r="A51" s="4" t="s">
        <v>13</v>
      </c>
      <c r="B51" s="31">
        <v>0.21297097991219724</v>
      </c>
      <c r="C51" s="80">
        <v>0.35271199735309028</v>
      </c>
      <c r="D51" s="80">
        <v>0.74164240436182227</v>
      </c>
      <c r="E51" s="80">
        <v>0.9914099538400345</v>
      </c>
      <c r="F51" s="80">
        <v>0.21410121045559499</v>
      </c>
      <c r="G51" s="80">
        <v>0.25626375833758031</v>
      </c>
      <c r="H51" s="80">
        <v>0.9333691990577514</v>
      </c>
    </row>
    <row r="52" spans="1:8" x14ac:dyDescent="0.2">
      <c r="A52" s="4" t="s">
        <v>169</v>
      </c>
      <c r="B52" s="31">
        <v>0.13703370064545176</v>
      </c>
      <c r="C52" s="80">
        <v>0.37965444324454739</v>
      </c>
      <c r="D52" s="80">
        <v>0.62632918802802151</v>
      </c>
      <c r="E52" s="80">
        <v>1.0025987729378769</v>
      </c>
      <c r="F52" s="80">
        <v>0.20007666069758828</v>
      </c>
      <c r="G52" s="80">
        <v>0.2625230405677158</v>
      </c>
      <c r="H52" s="80">
        <v>0.89746689538136926</v>
      </c>
    </row>
    <row r="53" spans="1:8" x14ac:dyDescent="0.2">
      <c r="A53" s="4" t="s">
        <v>7</v>
      </c>
      <c r="B53" s="31">
        <v>-0.19163074570857483</v>
      </c>
      <c r="C53" s="80">
        <v>0.76436078246726513</v>
      </c>
      <c r="D53" s="80">
        <v>0.66330631781661797</v>
      </c>
      <c r="E53" s="80">
        <v>0.57580495365011497</v>
      </c>
      <c r="F53" s="80">
        <v>0.32347750220996607</v>
      </c>
      <c r="G53" s="80">
        <v>0.27091724431907166</v>
      </c>
      <c r="H53" s="80">
        <v>1.7426271484767868E-2</v>
      </c>
    </row>
    <row r="54" spans="1:8" x14ac:dyDescent="0.2">
      <c r="A54" s="4" t="s">
        <v>11</v>
      </c>
      <c r="B54" s="31">
        <v>-0.31678647022507239</v>
      </c>
      <c r="C54" s="80">
        <v>0.70849573646683661</v>
      </c>
      <c r="D54" s="80">
        <v>0.63625635486356669</v>
      </c>
      <c r="E54" s="80">
        <v>0.27526519366237651</v>
      </c>
      <c r="F54" s="80">
        <v>0.22670566705985601</v>
      </c>
      <c r="G54" s="80">
        <v>0.27401487786319051</v>
      </c>
      <c r="H54" s="80">
        <v>0.19000932486843133</v>
      </c>
    </row>
    <row r="55" spans="1:8" x14ac:dyDescent="0.2">
      <c r="A55" s="4" t="s">
        <v>32</v>
      </c>
      <c r="B55" s="31">
        <v>-0.11541225692780736</v>
      </c>
      <c r="C55" s="80">
        <v>0.90802993569400758</v>
      </c>
      <c r="D55" s="80">
        <v>0.67527549371149198</v>
      </c>
      <c r="E55" s="80">
        <v>0.42642423821938746</v>
      </c>
      <c r="F55" s="80">
        <v>0.32372367946695435</v>
      </c>
      <c r="G55" s="80">
        <v>0.31561195211295651</v>
      </c>
      <c r="H55" s="80">
        <v>0.12439654540657361</v>
      </c>
    </row>
    <row r="56" spans="1:8" x14ac:dyDescent="0.2">
      <c r="A56" s="4" t="s">
        <v>170</v>
      </c>
      <c r="B56" s="31">
        <v>5.091237647379581E-2</v>
      </c>
      <c r="C56" s="80">
        <v>0.91298415315179648</v>
      </c>
      <c r="D56" s="80">
        <v>0.73224528085230045</v>
      </c>
      <c r="E56" s="80">
        <v>0.48729526735058565</v>
      </c>
      <c r="F56" s="80">
        <v>0.36952569160219345</v>
      </c>
      <c r="G56" s="80">
        <v>0.40782167354237697</v>
      </c>
      <c r="H56" s="80">
        <v>0.19647995211901154</v>
      </c>
    </row>
    <row r="57" spans="1:8" x14ac:dyDescent="0.2">
      <c r="A57" s="4" t="s">
        <v>173</v>
      </c>
      <c r="B57" s="31">
        <v>-0.48131194071169142</v>
      </c>
      <c r="C57" s="80">
        <v>0.72256768918159342</v>
      </c>
      <c r="D57" s="80">
        <v>0.45961177685284654</v>
      </c>
      <c r="E57" s="80">
        <v>0.33348973709845081</v>
      </c>
      <c r="F57" s="80">
        <v>9.0882862839732001E-2</v>
      </c>
      <c r="G57" s="80">
        <v>0.41873856822966266</v>
      </c>
      <c r="H57" s="80">
        <v>-4.5444944547539189E-2</v>
      </c>
    </row>
    <row r="58" spans="1:8" x14ac:dyDescent="0.2">
      <c r="A58" s="4" t="s">
        <v>24</v>
      </c>
      <c r="B58" s="31">
        <v>2.0069384201492602</v>
      </c>
      <c r="C58" s="80">
        <v>1.7667742819843779</v>
      </c>
      <c r="D58" s="80">
        <v>1.5846163965499898</v>
      </c>
      <c r="E58" s="80">
        <v>1.3828554030894833</v>
      </c>
      <c r="F58" s="80">
        <v>1.3204497297814983</v>
      </c>
      <c r="G58" s="80">
        <v>0.47502046427833589</v>
      </c>
      <c r="H58" s="80">
        <v>0.56019126972384459</v>
      </c>
    </row>
    <row r="59" spans="1:8" x14ac:dyDescent="0.2">
      <c r="A59" s="4" t="s">
        <v>21</v>
      </c>
      <c r="B59" s="31">
        <v>-0.75699489853741264</v>
      </c>
      <c r="C59" s="80">
        <v>0.48939944016266396</v>
      </c>
      <c r="D59" s="80">
        <v>0.15685562630119951</v>
      </c>
      <c r="E59" s="80">
        <v>0.13077344333622706</v>
      </c>
      <c r="F59" s="80">
        <v>0.11053977897717589</v>
      </c>
      <c r="G59" s="80">
        <v>0.53676153074384791</v>
      </c>
      <c r="H59" s="80">
        <v>-7.6645710860147303E-3</v>
      </c>
    </row>
    <row r="60" spans="1:8" x14ac:dyDescent="0.2">
      <c r="A60" s="4" t="s">
        <v>36</v>
      </c>
      <c r="B60" s="31">
        <v>0.17354445634713611</v>
      </c>
      <c r="C60" s="80">
        <v>0.69269158799263153</v>
      </c>
      <c r="D60" s="80">
        <v>0.73159115936991326</v>
      </c>
      <c r="E60" s="80">
        <v>0.7643425885426417</v>
      </c>
      <c r="F60" s="80">
        <v>0.44973685504507044</v>
      </c>
      <c r="G60" s="80">
        <v>0.54264655959896546</v>
      </c>
      <c r="H60" s="80">
        <v>0.15604950330175135</v>
      </c>
    </row>
    <row r="61" spans="1:8" x14ac:dyDescent="0.2">
      <c r="A61" s="4" t="s">
        <v>39</v>
      </c>
      <c r="B61" s="31">
        <v>0.64763020767894908</v>
      </c>
      <c r="C61" s="80">
        <v>1.2612899643945101</v>
      </c>
      <c r="D61" s="80">
        <v>1.1306659855840935</v>
      </c>
      <c r="E61" s="80">
        <v>0.87652510681615892</v>
      </c>
      <c r="F61" s="80">
        <v>0.22707449955048306</v>
      </c>
      <c r="G61" s="80">
        <v>0.55173618951796932</v>
      </c>
      <c r="H61" s="80">
        <v>0.47258039352408215</v>
      </c>
    </row>
    <row r="62" spans="1:8" x14ac:dyDescent="0.2">
      <c r="A62" s="4" t="s">
        <v>9</v>
      </c>
      <c r="B62" s="31">
        <v>-0.65621352243198439</v>
      </c>
      <c r="C62" s="80">
        <v>0.15390582636600569</v>
      </c>
      <c r="D62" s="80">
        <v>0.30044311160938275</v>
      </c>
      <c r="E62" s="80">
        <v>0.47900886459717107</v>
      </c>
      <c r="F62" s="80">
        <v>0.10794598068133884</v>
      </c>
      <c r="G62" s="80">
        <v>0.56365061823798146</v>
      </c>
      <c r="H62" s="80">
        <v>6.4962133908378775E-3</v>
      </c>
    </row>
    <row r="63" spans="1:8" x14ac:dyDescent="0.2">
      <c r="A63" s="4" t="s">
        <v>8</v>
      </c>
      <c r="B63" s="31">
        <v>0.27197089218413478</v>
      </c>
      <c r="C63" s="80">
        <v>0.95228186744262433</v>
      </c>
      <c r="D63" s="80">
        <v>0.84950912304479809</v>
      </c>
      <c r="E63" s="80">
        <v>0.94495028513106161</v>
      </c>
      <c r="F63" s="80">
        <v>0.32032096743256855</v>
      </c>
      <c r="G63" s="80">
        <v>0.56462019070930958</v>
      </c>
      <c r="H63" s="80">
        <v>5.2233540673495359E-2</v>
      </c>
    </row>
    <row r="64" spans="1:8" x14ac:dyDescent="0.2">
      <c r="A64" s="4" t="s">
        <v>35</v>
      </c>
      <c r="B64" s="31">
        <v>0.10287019451873013</v>
      </c>
      <c r="C64" s="80">
        <v>0.74135053816635021</v>
      </c>
      <c r="D64" s="80">
        <v>0.83978603768465621</v>
      </c>
      <c r="E64" s="80">
        <v>1.0246806582047776</v>
      </c>
      <c r="F64" s="80">
        <v>0.13752925606833633</v>
      </c>
      <c r="G64" s="80">
        <v>0.56887291507289206</v>
      </c>
      <c r="H64" s="80">
        <v>5.7702964943530069E-2</v>
      </c>
    </row>
    <row r="65" spans="1:8" x14ac:dyDescent="0.2">
      <c r="A65" s="4" t="s">
        <v>22</v>
      </c>
      <c r="B65" s="31">
        <v>0.79630072948742969</v>
      </c>
      <c r="C65" s="80">
        <v>1.2865041204893608</v>
      </c>
      <c r="D65" s="80">
        <v>1.093364341595763</v>
      </c>
      <c r="E65" s="80">
        <v>0.82897964584130424</v>
      </c>
      <c r="F65" s="80">
        <v>0.44938776243373824</v>
      </c>
      <c r="G65" s="80">
        <v>0.58553687393089782</v>
      </c>
      <c r="H65" s="80">
        <v>0.49880994937014078</v>
      </c>
    </row>
    <row r="66" spans="1:8" x14ac:dyDescent="0.2">
      <c r="A66" s="4" t="s">
        <v>168</v>
      </c>
      <c r="B66" s="31">
        <v>0.4481852738059196</v>
      </c>
      <c r="C66" s="80">
        <v>1.0644235777990279</v>
      </c>
      <c r="D66" s="80">
        <v>0.85755150098271971</v>
      </c>
      <c r="E66" s="80">
        <v>0.84216663662170654</v>
      </c>
      <c r="F66" s="80">
        <v>0.24924016168010585</v>
      </c>
      <c r="G66" s="80">
        <v>0.61664244557615222</v>
      </c>
      <c r="H66" s="80">
        <v>0.45574011781081653</v>
      </c>
    </row>
    <row r="67" spans="1:8" x14ac:dyDescent="0.2">
      <c r="A67" s="4" t="s">
        <v>23</v>
      </c>
      <c r="B67" s="31">
        <v>0.44906178225142085</v>
      </c>
      <c r="C67" s="80">
        <v>1.0134081025089339</v>
      </c>
      <c r="D67" s="80">
        <v>0.80767784179954849</v>
      </c>
      <c r="E67" s="80">
        <v>0.60226794814099927</v>
      </c>
      <c r="F67" s="80">
        <v>0.61262454662847354</v>
      </c>
      <c r="G67" s="80">
        <v>0.63244194256264941</v>
      </c>
      <c r="H67" s="80">
        <v>0.20752530693284532</v>
      </c>
    </row>
    <row r="68" spans="1:8" x14ac:dyDescent="0.2">
      <c r="A68" s="4" t="s">
        <v>15</v>
      </c>
      <c r="B68" s="31">
        <v>-0.25685870621291368</v>
      </c>
      <c r="C68" s="80">
        <v>0.75982157594198729</v>
      </c>
      <c r="D68" s="80">
        <v>0.48469608848744022</v>
      </c>
      <c r="E68" s="80">
        <v>0.39080235671774</v>
      </c>
      <c r="F68" s="80">
        <v>0.19642027678488003</v>
      </c>
      <c r="G68" s="80">
        <v>0.66883580408735677</v>
      </c>
      <c r="H68" s="80">
        <v>1.052237929643161E-2</v>
      </c>
    </row>
    <row r="69" spans="1:8" x14ac:dyDescent="0.2">
      <c r="A69" s="4" t="s">
        <v>28</v>
      </c>
      <c r="B69" s="31">
        <v>-0.12021014944195242</v>
      </c>
      <c r="C69" s="80">
        <v>0.43216624880321197</v>
      </c>
      <c r="D69" s="80">
        <v>0.43532483484807055</v>
      </c>
      <c r="E69" s="80">
        <v>0.47036397073761843</v>
      </c>
      <c r="F69" s="80">
        <v>0.44647083317219804</v>
      </c>
      <c r="G69" s="80">
        <v>0.71625168490411273</v>
      </c>
      <c r="H69" s="80">
        <v>0.13736426603084223</v>
      </c>
    </row>
    <row r="70" spans="1:8" x14ac:dyDescent="0.2">
      <c r="A70" s="4" t="s">
        <v>171</v>
      </c>
      <c r="B70" s="31">
        <v>1.2012817686977553</v>
      </c>
      <c r="C70" s="80">
        <v>0.89314661220699254</v>
      </c>
      <c r="D70" s="80">
        <v>0.79510520979199906</v>
      </c>
      <c r="E70" s="80">
        <v>1.135589278428587</v>
      </c>
      <c r="F70" s="80">
        <v>1.2235976357826668</v>
      </c>
      <c r="G70" s="80">
        <v>0.74624316633209375</v>
      </c>
      <c r="H70" s="80">
        <v>0.50884849673197785</v>
      </c>
    </row>
    <row r="71" spans="1:8" x14ac:dyDescent="0.2">
      <c r="A71" s="4" t="s">
        <v>26</v>
      </c>
      <c r="B71" s="31">
        <v>1.5293175495574169</v>
      </c>
      <c r="C71" s="80">
        <v>1.0719697670032717</v>
      </c>
      <c r="D71" s="80">
        <v>0.8157374151981226</v>
      </c>
      <c r="E71" s="80">
        <v>1.2789604081196067</v>
      </c>
      <c r="F71" s="80">
        <v>1.3868252346559273</v>
      </c>
      <c r="G71" s="80">
        <v>1.0129625205166624</v>
      </c>
      <c r="H71" s="80">
        <v>0.42849352151208797</v>
      </c>
    </row>
    <row r="72" spans="1:8" x14ac:dyDescent="0.2">
      <c r="A72" s="4" t="s">
        <v>10</v>
      </c>
      <c r="B72" s="31">
        <v>0.36326617074604434</v>
      </c>
      <c r="C72" s="80">
        <v>0.71029028478367451</v>
      </c>
      <c r="D72" s="80">
        <v>0.72215476933489275</v>
      </c>
      <c r="E72" s="80">
        <v>0.67458555938642484</v>
      </c>
      <c r="F72" s="80">
        <v>0.28658497591264148</v>
      </c>
      <c r="G72" s="80">
        <v>1.0146418496581193</v>
      </c>
      <c r="H72" s="80">
        <v>0.36817799709555205</v>
      </c>
    </row>
    <row r="73" spans="1:8" x14ac:dyDescent="0.2">
      <c r="A73" s="4" t="s">
        <v>31</v>
      </c>
      <c r="B73" s="31">
        <v>0.90333352475308148</v>
      </c>
      <c r="C73" s="80">
        <v>0.98023202301353518</v>
      </c>
      <c r="D73" s="80">
        <v>1.2802863006699536</v>
      </c>
      <c r="E73" s="80">
        <v>1.1246274545968526</v>
      </c>
      <c r="F73" s="80">
        <v>0.23546117191926411</v>
      </c>
      <c r="G73" s="80">
        <v>1.1010297891966705</v>
      </c>
      <c r="H73" s="80">
        <v>0.2741814021444543</v>
      </c>
    </row>
    <row r="74" spans="1:8" ht="17" thickBot="1" x14ac:dyDescent="0.25">
      <c r="A74" s="5" t="s">
        <v>20</v>
      </c>
      <c r="B74" s="31"/>
      <c r="C74" s="80"/>
      <c r="D74" s="80"/>
      <c r="E74" s="80"/>
      <c r="F74" s="80"/>
      <c r="G74" s="80"/>
      <c r="H74" s="80"/>
    </row>
    <row r="75" spans="1:8" x14ac:dyDescent="0.2">
      <c r="C75" s="31"/>
      <c r="D75" s="31"/>
      <c r="E75" s="31"/>
      <c r="F75" s="31"/>
      <c r="G75" s="31"/>
      <c r="H75" s="31"/>
    </row>
    <row r="76" spans="1:8" x14ac:dyDescent="0.2">
      <c r="B76" s="31"/>
      <c r="C76" s="31"/>
      <c r="D76" s="31"/>
      <c r="E76" s="31"/>
      <c r="F76" s="31"/>
      <c r="G76" s="31"/>
      <c r="H76" s="31"/>
    </row>
    <row r="77" spans="1:8" x14ac:dyDescent="0.2">
      <c r="B77" s="31"/>
    </row>
    <row r="78" spans="1:8" x14ac:dyDescent="0.2">
      <c r="C78" s="31"/>
      <c r="D78" s="31"/>
      <c r="E78" s="31"/>
      <c r="F78" s="31"/>
      <c r="G78" s="31"/>
      <c r="H78" s="31"/>
    </row>
    <row r="79" spans="1:8" x14ac:dyDescent="0.2">
      <c r="C79" s="31"/>
      <c r="D79" s="31"/>
      <c r="E79" s="31"/>
      <c r="F79" s="31"/>
      <c r="G79" s="31"/>
      <c r="H79" s="31"/>
    </row>
    <row r="80" spans="1:8" x14ac:dyDescent="0.2">
      <c r="A80" s="17"/>
      <c r="B80" s="17"/>
      <c r="C80" s="17"/>
      <c r="D80" s="110"/>
      <c r="E80" s="110"/>
      <c r="F80" s="17"/>
      <c r="G80" s="17"/>
      <c r="H80" s="17"/>
    </row>
    <row r="81" spans="1:23" x14ac:dyDescent="0.2">
      <c r="A81" s="17"/>
      <c r="B81" s="17"/>
      <c r="C81" s="110"/>
      <c r="D81" s="110"/>
      <c r="E81" s="85"/>
      <c r="F81" s="110"/>
      <c r="G81" s="17"/>
      <c r="H81" s="17"/>
    </row>
    <row r="82" spans="1:23" x14ac:dyDescent="0.2">
      <c r="A82" s="108"/>
      <c r="B82" s="107"/>
      <c r="C82" s="107"/>
      <c r="D82" s="111"/>
      <c r="E82" s="111"/>
      <c r="F82" s="112"/>
      <c r="G82" s="17"/>
      <c r="H82" s="17"/>
    </row>
    <row r="83" spans="1:23" x14ac:dyDescent="0.2">
      <c r="A83" s="108"/>
      <c r="B83" s="107"/>
      <c r="C83" s="107"/>
      <c r="D83" s="111"/>
      <c r="E83" s="111"/>
      <c r="F83" s="112"/>
      <c r="G83" s="17"/>
      <c r="H83" s="17"/>
    </row>
    <row r="84" spans="1:23" x14ac:dyDescent="0.2">
      <c r="A84" s="108"/>
      <c r="B84" s="107"/>
      <c r="C84" s="107"/>
      <c r="D84" s="111"/>
      <c r="E84" s="111"/>
      <c r="F84" s="112"/>
      <c r="G84" s="17"/>
      <c r="H84" s="17"/>
    </row>
    <row r="85" spans="1:23" x14ac:dyDescent="0.2">
      <c r="A85" s="108"/>
      <c r="B85" s="107"/>
      <c r="C85" s="107"/>
      <c r="D85" s="111"/>
      <c r="E85" s="111"/>
      <c r="F85" s="112"/>
      <c r="G85" s="17"/>
      <c r="H85" s="17"/>
    </row>
    <row r="86" spans="1:23" x14ac:dyDescent="0.2">
      <c r="A86" t="s">
        <v>194</v>
      </c>
    </row>
    <row r="87" spans="1:23" ht="17" thickBot="1" x14ac:dyDescent="0.25"/>
    <row r="88" spans="1:23" ht="17" thickBot="1" x14ac:dyDescent="0.25">
      <c r="A88" s="1" t="s">
        <v>0</v>
      </c>
      <c r="B88" s="7"/>
      <c r="C88" t="s">
        <v>149</v>
      </c>
      <c r="I88" t="s">
        <v>150</v>
      </c>
      <c r="L88" s="7"/>
      <c r="M88" s="7"/>
      <c r="N88" s="113"/>
      <c r="O88" s="7"/>
      <c r="P88" s="113"/>
      <c r="Q88" s="114"/>
      <c r="R88" s="7"/>
      <c r="S88" s="7"/>
      <c r="T88" s="7"/>
      <c r="U88" s="7"/>
      <c r="V88" s="7"/>
      <c r="W88" s="7"/>
    </row>
    <row r="89" spans="1:23" ht="17" thickBot="1" x14ac:dyDescent="0.25">
      <c r="A89" s="29"/>
      <c r="B89" s="20"/>
      <c r="C89" t="s">
        <v>156</v>
      </c>
      <c r="D89" s="94" t="s">
        <v>158</v>
      </c>
      <c r="E89" s="88" t="s">
        <v>157</v>
      </c>
      <c r="F89" s="90" t="s">
        <v>148</v>
      </c>
      <c r="G89" s="89" t="s">
        <v>82</v>
      </c>
      <c r="I89" s="128" t="s">
        <v>187</v>
      </c>
      <c r="J89" s="129" t="s">
        <v>188</v>
      </c>
      <c r="K89" s="130" t="s">
        <v>190</v>
      </c>
      <c r="L89" s="131" t="s">
        <v>191</v>
      </c>
      <c r="M89" s="132" t="s">
        <v>180</v>
      </c>
      <c r="N89" s="133" t="s">
        <v>186</v>
      </c>
      <c r="O89" s="134" t="s">
        <v>189</v>
      </c>
      <c r="P89" s="135" t="s">
        <v>181</v>
      </c>
      <c r="Q89" s="135" t="s">
        <v>182</v>
      </c>
      <c r="R89" s="135" t="s">
        <v>183</v>
      </c>
      <c r="S89" s="135" t="s">
        <v>184</v>
      </c>
      <c r="T89" s="136" t="s">
        <v>185</v>
      </c>
      <c r="U89" s="133" t="s">
        <v>155</v>
      </c>
    </row>
    <row r="90" spans="1:23" x14ac:dyDescent="0.2">
      <c r="A90" s="51" t="s">
        <v>7</v>
      </c>
      <c r="B90" s="81">
        <v>1</v>
      </c>
      <c r="C90" s="31">
        <v>-0.34741583155155503</v>
      </c>
      <c r="D90" s="33">
        <v>-0.29605990076652572</v>
      </c>
      <c r="E90" s="98">
        <v>-0.55921078425606807</v>
      </c>
      <c r="F90" s="95">
        <v>-0.3185522513768424</v>
      </c>
      <c r="G90" s="96">
        <v>-1.0416666666666796E-2</v>
      </c>
      <c r="I90" s="115">
        <v>0.20000346522513304</v>
      </c>
      <c r="J90" s="116">
        <v>0.61843782126299884</v>
      </c>
      <c r="K90" s="125">
        <v>-5.7534246575342604E-2</v>
      </c>
      <c r="L90" s="117">
        <v>-7.8592814371257133E-3</v>
      </c>
      <c r="M90" s="118">
        <f t="shared" ref="M90:M122" si="0">-1*U90</f>
        <v>-0.17391304347826103</v>
      </c>
      <c r="N90" s="119">
        <v>-0.12907801418439688</v>
      </c>
      <c r="O90" s="116">
        <v>4.7879045639785088E-3</v>
      </c>
      <c r="P90" s="116">
        <v>-0.12578886067674941</v>
      </c>
      <c r="Q90" s="116">
        <v>-3.794241542106401E-2</v>
      </c>
      <c r="R90" s="116">
        <v>8.0731867057784151E-2</v>
      </c>
      <c r="S90" s="116">
        <v>-0.51492103960247415</v>
      </c>
      <c r="T90" s="116">
        <v>-0.55665193017292403</v>
      </c>
      <c r="U90" s="119">
        <v>0.17391304347826103</v>
      </c>
    </row>
    <row r="91" spans="1:23" x14ac:dyDescent="0.2">
      <c r="A91" s="50" t="s">
        <v>8</v>
      </c>
      <c r="B91" s="81">
        <v>1</v>
      </c>
      <c r="C91" s="31">
        <v>-3.9468850339102008E-3</v>
      </c>
      <c r="D91" s="33">
        <v>-0.10462720305652701</v>
      </c>
      <c r="E91" s="99">
        <v>-0.35546351730528192</v>
      </c>
      <c r="F91" s="91">
        <v>0.3228319081357009</v>
      </c>
      <c r="G91" s="92">
        <v>-0.28125</v>
      </c>
      <c r="I91" s="120">
        <v>0.55000586422714814</v>
      </c>
      <c r="J91" s="32">
        <v>-0.34655479068019035</v>
      </c>
      <c r="K91" s="126">
        <v>-0.22876712328767157</v>
      </c>
      <c r="L91" s="109">
        <v>-8.0089820359281472E-2</v>
      </c>
      <c r="M91" s="86">
        <f t="shared" si="0"/>
        <v>-0.38260869565217404</v>
      </c>
      <c r="N91" s="87">
        <v>-8.8100866824271137E-2</v>
      </c>
      <c r="O91" s="32">
        <v>0.4012220458222871</v>
      </c>
      <c r="P91" s="32">
        <v>0.51388630552167891</v>
      </c>
      <c r="Q91" s="32">
        <v>0.76161118008205986</v>
      </c>
      <c r="R91" s="32">
        <v>6.80058285852881E-2</v>
      </c>
      <c r="S91" s="32">
        <v>0.34454630431485528</v>
      </c>
      <c r="T91" s="32">
        <v>-0.45744631122136015</v>
      </c>
      <c r="U91" s="87">
        <v>0.38260869565217404</v>
      </c>
    </row>
    <row r="92" spans="1:23" x14ac:dyDescent="0.2">
      <c r="A92" s="4" t="s">
        <v>9</v>
      </c>
      <c r="B92" s="7"/>
      <c r="C92" s="31">
        <v>0.16239074465028175</v>
      </c>
      <c r="D92" s="33">
        <v>9.7058416186825439E-2</v>
      </c>
      <c r="E92" s="99">
        <v>0.42001461111307148</v>
      </c>
      <c r="F92" s="91">
        <v>0.13157730411407137</v>
      </c>
      <c r="G92" s="92">
        <v>-0.26041666666666657</v>
      </c>
      <c r="I92" s="120">
        <v>0.8500037317809126</v>
      </c>
      <c r="J92" s="32">
        <v>-0.37476973836690619</v>
      </c>
      <c r="K92" s="126">
        <v>-0.21232876712328791</v>
      </c>
      <c r="L92" s="109">
        <v>2.5698602794411114E-2</v>
      </c>
      <c r="M92" s="86">
        <f t="shared" si="0"/>
        <v>0.42608695652173895</v>
      </c>
      <c r="N92" s="87">
        <v>0.19432624113475164</v>
      </c>
      <c r="O92" s="32">
        <v>-1.2830142935268518</v>
      </c>
      <c r="P92" s="32">
        <v>-1.3723575224832436</v>
      </c>
      <c r="Q92" s="32">
        <v>-0.24759876058580441</v>
      </c>
      <c r="R92" s="32">
        <v>-0.78821545284798156</v>
      </c>
      <c r="S92" s="32">
        <v>0.34170902982745355</v>
      </c>
      <c r="T92" s="32">
        <v>-0.58780413497547823</v>
      </c>
      <c r="U92" s="87">
        <v>-0.42608695652173895</v>
      </c>
    </row>
    <row r="93" spans="1:23" x14ac:dyDescent="0.2">
      <c r="A93" s="4" t="s">
        <v>10</v>
      </c>
      <c r="B93" s="7"/>
      <c r="C93" s="31">
        <v>1.7627433372974233</v>
      </c>
      <c r="D93" s="33">
        <v>1.5012588043659143</v>
      </c>
      <c r="E93" s="99">
        <v>1.2057025488420234</v>
      </c>
      <c r="F93" s="91">
        <v>2.433490530922386</v>
      </c>
      <c r="G93" s="92">
        <v>0.86458333333333326</v>
      </c>
      <c r="I93" s="120">
        <v>-0.59999706788642593</v>
      </c>
      <c r="J93" s="32">
        <v>-0.58763721243885891</v>
      </c>
      <c r="K93" s="126">
        <v>0.84794520547945162</v>
      </c>
      <c r="L93" s="109">
        <v>1.3005239520958083</v>
      </c>
      <c r="M93" s="86">
        <f t="shared" si="0"/>
        <v>2.052173913043478</v>
      </c>
      <c r="N93" s="87">
        <v>2.2340425531914883</v>
      </c>
      <c r="O93" s="32">
        <v>-0.10927801475217641</v>
      </c>
      <c r="P93" s="32">
        <v>7.637722892293354E-2</v>
      </c>
      <c r="Q93" s="32">
        <v>0.17601231120540453</v>
      </c>
      <c r="R93" s="32">
        <v>-6.8005828585287878E-2</v>
      </c>
      <c r="S93" s="32">
        <v>1.6614514449534428</v>
      </c>
      <c r="T93" s="32">
        <v>0.44303988273194933</v>
      </c>
      <c r="U93" s="87">
        <v>-2.052173913043478</v>
      </c>
    </row>
    <row r="94" spans="1:23" x14ac:dyDescent="0.2">
      <c r="A94" s="50" t="s">
        <v>11</v>
      </c>
      <c r="B94" s="81">
        <v>1</v>
      </c>
      <c r="C94" s="31">
        <v>-0.3568025125418719</v>
      </c>
      <c r="D94" s="33">
        <v>-0.31918593097999731</v>
      </c>
      <c r="E94" s="99">
        <v>0.1431416964312556</v>
      </c>
      <c r="F94" s="91">
        <v>-0.66319948937124762</v>
      </c>
      <c r="G94" s="92">
        <v>-0.43749999999999989</v>
      </c>
      <c r="I94" s="120">
        <v>-0.69999546855174943</v>
      </c>
      <c r="J94" s="32">
        <v>-0.29330617288497446</v>
      </c>
      <c r="K94" s="126">
        <v>0.9342465753424658</v>
      </c>
      <c r="L94" s="109">
        <v>1.0092315369261478</v>
      </c>
      <c r="M94" s="86">
        <f t="shared" si="0"/>
        <v>0.31304347826086948</v>
      </c>
      <c r="N94" s="87">
        <v>0.61954294720252145</v>
      </c>
      <c r="O94" s="32">
        <v>-0.11306375396832374</v>
      </c>
      <c r="P94" s="32">
        <v>-0.21871543891197209</v>
      </c>
      <c r="Q94" s="32">
        <v>-0.68889916658952643</v>
      </c>
      <c r="R94" s="32">
        <v>-0.30941814997757461</v>
      </c>
      <c r="S94" s="32">
        <v>-0.50585638803082911</v>
      </c>
      <c r="T94" s="32">
        <v>-6.476592387220835E-2</v>
      </c>
      <c r="U94" s="87">
        <v>-0.31304347826086948</v>
      </c>
    </row>
    <row r="95" spans="1:23" x14ac:dyDescent="0.2">
      <c r="A95" s="50" t="s">
        <v>12</v>
      </c>
      <c r="B95" s="81">
        <v>1</v>
      </c>
      <c r="C95" s="31">
        <v>-4.6623115965389428E-2</v>
      </c>
      <c r="D95" s="33">
        <v>-3.0941486005977431E-2</v>
      </c>
      <c r="E95" s="99">
        <v>0.18876532173853983</v>
      </c>
      <c r="F95" s="91">
        <v>-0.18783977975647206</v>
      </c>
      <c r="G95" s="92">
        <v>-9.3750000000000056E-2</v>
      </c>
      <c r="I95" s="120">
        <v>0.10000506455980976</v>
      </c>
      <c r="J95" s="32">
        <v>-0.84483810726048847</v>
      </c>
      <c r="K95" s="126">
        <v>0.43287671232876668</v>
      </c>
      <c r="L95" s="109">
        <v>0.87275449101796421</v>
      </c>
      <c r="M95" s="86">
        <f t="shared" si="0"/>
        <v>0.62608695652173896</v>
      </c>
      <c r="N95" s="87">
        <v>1.4881008668242703</v>
      </c>
      <c r="O95" s="32">
        <v>-0.80678003229836648</v>
      </c>
      <c r="P95" s="32">
        <v>-0.25281891059503914</v>
      </c>
      <c r="Q95" s="32">
        <v>0.88647543209993007</v>
      </c>
      <c r="R95" s="32">
        <v>-0.41677694161108858</v>
      </c>
      <c r="S95" s="32">
        <v>-0.53948512413464933</v>
      </c>
      <c r="T95" s="32">
        <v>1.9515877804119239</v>
      </c>
      <c r="U95" s="87">
        <v>-0.62608695652173896</v>
      </c>
    </row>
    <row r="96" spans="1:23" x14ac:dyDescent="0.2">
      <c r="A96" s="4" t="s">
        <v>13</v>
      </c>
      <c r="B96" s="7"/>
      <c r="C96" s="31">
        <v>-4.994494693210999E-2</v>
      </c>
      <c r="D96" s="33">
        <v>-6.4663176587533608E-2</v>
      </c>
      <c r="E96" s="99">
        <v>0.15520109230485735</v>
      </c>
      <c r="F96" s="91">
        <v>-0.13044062206745818</v>
      </c>
      <c r="G96" s="92">
        <v>-0.21875</v>
      </c>
      <c r="I96" s="120">
        <v>0</v>
      </c>
      <c r="J96" s="32">
        <v>-0.69035374409701589</v>
      </c>
      <c r="K96" s="126">
        <v>0.25068493150684912</v>
      </c>
      <c r="L96" s="109">
        <v>0.70384231536926145</v>
      </c>
      <c r="M96" s="86">
        <f t="shared" si="0"/>
        <v>0.49565217391304323</v>
      </c>
      <c r="N96" s="87">
        <v>1.3275019700551607</v>
      </c>
      <c r="O96" s="32">
        <v>-0.86361721691646698</v>
      </c>
      <c r="P96" s="32">
        <v>0.14332442748629262</v>
      </c>
      <c r="Q96" s="32">
        <v>0.8622409104192037</v>
      </c>
      <c r="R96" s="32">
        <v>-0.36023488762903871</v>
      </c>
      <c r="S96" s="32">
        <v>-0.55780175574928637</v>
      </c>
      <c r="T96" s="32">
        <v>2.0539144018624791</v>
      </c>
      <c r="U96" s="87">
        <v>-0.49565217391304323</v>
      </c>
    </row>
    <row r="97" spans="1:21" x14ac:dyDescent="0.2">
      <c r="A97" s="4" t="s">
        <v>14</v>
      </c>
      <c r="B97" s="7"/>
      <c r="C97" s="31">
        <v>-2.8441420827675489E-2</v>
      </c>
      <c r="D97" s="33">
        <v>-0.10248525093618137</v>
      </c>
      <c r="E97" s="99">
        <v>-0.16838540012624603</v>
      </c>
      <c r="F97" s="91">
        <v>0.15259631398436865</v>
      </c>
      <c r="G97" s="92">
        <v>-0.29166666666666674</v>
      </c>
      <c r="I97" s="120">
        <v>0.10000506455980976</v>
      </c>
      <c r="J97" s="32">
        <v>-0.4486134773141891</v>
      </c>
      <c r="K97" s="126">
        <v>0.3246575342465754</v>
      </c>
      <c r="L97" s="109">
        <v>0.72529940119760461</v>
      </c>
      <c r="M97" s="86">
        <f t="shared" si="0"/>
        <v>0.35652173913043472</v>
      </c>
      <c r="N97" s="87">
        <v>1.2802206461780925</v>
      </c>
      <c r="O97" s="32">
        <v>-0.80885962387358834</v>
      </c>
      <c r="P97" s="32">
        <v>-0.41188656206413438</v>
      </c>
      <c r="Q97" s="32">
        <v>0.68862205191053427</v>
      </c>
      <c r="R97" s="32">
        <v>-0.15122988792255748</v>
      </c>
      <c r="S97" s="32">
        <v>-0.80637148878593612</v>
      </c>
      <c r="T97" s="32">
        <v>1.1057908362046343</v>
      </c>
      <c r="U97" s="87">
        <v>-0.35652173913043472</v>
      </c>
    </row>
    <row r="98" spans="1:21" x14ac:dyDescent="0.2">
      <c r="A98" s="49" t="s">
        <v>15</v>
      </c>
      <c r="B98" s="82"/>
      <c r="C98" s="31">
        <v>0.23515069098783911</v>
      </c>
      <c r="D98" s="33">
        <v>0.31450847502006551</v>
      </c>
      <c r="E98" s="99">
        <v>1.0942760942760943</v>
      </c>
      <c r="F98" s="91">
        <v>-9.866733588256428E-2</v>
      </c>
      <c r="G98" s="92">
        <v>-5.2083333333333537E-2</v>
      </c>
      <c r="I98" s="121"/>
      <c r="J98" s="43"/>
      <c r="K98" s="126">
        <v>-0.2178082191780826</v>
      </c>
      <c r="L98" s="109">
        <v>-0.24476047904191633</v>
      </c>
      <c r="M98" s="86">
        <f t="shared" si="0"/>
        <v>0.13043478260869548</v>
      </c>
      <c r="N98" s="87">
        <v>-0.64964539007092148</v>
      </c>
      <c r="O98" s="32">
        <v>-4.7879045639785088E-3</v>
      </c>
      <c r="P98" s="32">
        <v>-0.73938073428397943</v>
      </c>
      <c r="Q98" s="32">
        <v>-0.43865042644010743</v>
      </c>
      <c r="R98" s="32">
        <v>-0.43151819606408237</v>
      </c>
      <c r="S98" s="32">
        <v>0.64951401923091723</v>
      </c>
      <c r="T98" s="32">
        <v>-0.57632899515625158</v>
      </c>
      <c r="U98" s="87">
        <v>-0.13043478260869548</v>
      </c>
    </row>
    <row r="99" spans="1:21" x14ac:dyDescent="0.2">
      <c r="A99" s="4" t="s">
        <v>16</v>
      </c>
      <c r="B99" s="7"/>
      <c r="C99" s="31">
        <v>8.4110485013219438E-2</v>
      </c>
      <c r="D99" s="33">
        <v>2.0067779848237377E-2</v>
      </c>
      <c r="E99" s="99">
        <v>9.2613775221486616E-2</v>
      </c>
      <c r="F99" s="91">
        <v>0.17592289765655897</v>
      </c>
      <c r="G99" s="92">
        <v>-0.20833333333333348</v>
      </c>
      <c r="I99" s="120">
        <v>-1.2999992003326617</v>
      </c>
      <c r="J99" s="32">
        <v>0.94868110327468391</v>
      </c>
      <c r="K99" s="126">
        <v>9.7260273972602701E-2</v>
      </c>
      <c r="L99" s="109">
        <v>3.1312375249501145E-2</v>
      </c>
      <c r="M99" s="86">
        <f t="shared" si="0"/>
        <v>0</v>
      </c>
      <c r="N99" s="87">
        <v>-0.24081954294720248</v>
      </c>
      <c r="O99" s="32">
        <v>0.40375584939698772</v>
      </c>
      <c r="P99" s="32">
        <v>0.24137876096893132</v>
      </c>
      <c r="Q99" s="32">
        <v>-0.51368599759681821</v>
      </c>
      <c r="R99" s="32">
        <v>0.14120948203373812</v>
      </c>
      <c r="S99" s="32">
        <v>-0.87347058202311145</v>
      </c>
      <c r="T99" s="32">
        <v>1.3202303114446927</v>
      </c>
      <c r="U99" s="87">
        <v>0</v>
      </c>
    </row>
    <row r="100" spans="1:21" x14ac:dyDescent="0.2">
      <c r="A100" s="4" t="s">
        <v>17</v>
      </c>
      <c r="B100" s="7"/>
      <c r="C100" s="31">
        <v>1.020062876629492E-2</v>
      </c>
      <c r="D100" s="33">
        <v>5.3975011079451978E-3</v>
      </c>
      <c r="E100" s="99">
        <v>0.40404040404040403</v>
      </c>
      <c r="F100" s="91">
        <v>-0.17951456738323504</v>
      </c>
      <c r="G100" s="92">
        <v>-0.2083333333333334</v>
      </c>
      <c r="I100" s="120">
        <v>-1.2500000000000002</v>
      </c>
      <c r="J100" s="32">
        <v>0.55514246218184848</v>
      </c>
      <c r="K100" s="126">
        <v>0.3986301369863009</v>
      </c>
      <c r="L100" s="109">
        <v>0.38335828343313383</v>
      </c>
      <c r="M100" s="86">
        <f t="shared" si="0"/>
        <v>0.29565217391304321</v>
      </c>
      <c r="N100" s="87">
        <v>-3.1520882584712387E-3</v>
      </c>
      <c r="O100" s="32">
        <v>5.4725861803490497E-2</v>
      </c>
      <c r="P100" s="32">
        <v>-0.52884371926623963</v>
      </c>
      <c r="Q100" s="32">
        <v>-0.27034258901016545</v>
      </c>
      <c r="R100" s="32">
        <v>-0.75158052053735458</v>
      </c>
      <c r="S100" s="32">
        <v>-0.74656691850303081</v>
      </c>
      <c r="T100" s="32">
        <v>-1.5197175677307223E-2</v>
      </c>
      <c r="U100" s="87">
        <v>-0.29565217391304321</v>
      </c>
    </row>
    <row r="101" spans="1:21" x14ac:dyDescent="0.2">
      <c r="A101" s="50" t="s">
        <v>18</v>
      </c>
      <c r="B101" s="81">
        <v>1</v>
      </c>
      <c r="C101" s="31">
        <v>0.91240612672749999</v>
      </c>
      <c r="D101" s="33">
        <v>0.78623840478725937</v>
      </c>
      <c r="E101" s="99">
        <v>0.20587554938700017</v>
      </c>
      <c r="F101" s="91">
        <v>1.4549229983081116</v>
      </c>
      <c r="G101" s="92">
        <v>0.69791666666666641</v>
      </c>
      <c r="I101" s="120">
        <v>0.55000319866935354</v>
      </c>
      <c r="J101" s="32">
        <v>-0.46355849709081387</v>
      </c>
      <c r="K101" s="126">
        <v>-1.2328767123287837E-2</v>
      </c>
      <c r="L101" s="109">
        <v>0.23103792415169663</v>
      </c>
      <c r="M101" s="86">
        <f t="shared" si="0"/>
        <v>0.22608695652173896</v>
      </c>
      <c r="N101" s="87">
        <v>0.90543735224586253</v>
      </c>
      <c r="O101" s="32">
        <v>-0.79777061337227329</v>
      </c>
      <c r="P101" s="32">
        <v>-1.090816727708773</v>
      </c>
      <c r="Q101" s="32">
        <v>-0.46249946378377482</v>
      </c>
      <c r="R101" s="32">
        <v>2.578414615411015</v>
      </c>
      <c r="S101" s="32">
        <v>-0.64012519738163354</v>
      </c>
      <c r="T101" s="32">
        <v>0.43429062071415586</v>
      </c>
      <c r="U101" s="87">
        <v>-0.22608695652173896</v>
      </c>
    </row>
    <row r="102" spans="1:21" x14ac:dyDescent="0.2">
      <c r="A102" s="50" t="s">
        <v>19</v>
      </c>
      <c r="B102" s="81">
        <v>1</v>
      </c>
      <c r="C102" s="31">
        <v>-0.21041020205986413</v>
      </c>
      <c r="D102" s="33">
        <v>-0.26811717697701115</v>
      </c>
      <c r="E102" s="99">
        <v>-0.25476004710058242</v>
      </c>
      <c r="F102" s="91">
        <v>-0.10167481716378439</v>
      </c>
      <c r="G102" s="92">
        <v>-0.44791666666666663</v>
      </c>
      <c r="I102" s="120">
        <v>-0.14999760099798487</v>
      </c>
      <c r="J102" s="32">
        <v>-0.68603965230731534</v>
      </c>
      <c r="K102" s="126">
        <v>1.2328767123287458E-2</v>
      </c>
      <c r="L102" s="109">
        <v>0</v>
      </c>
      <c r="M102" s="86">
        <f t="shared" si="0"/>
        <v>0.18260869565217372</v>
      </c>
      <c r="N102" s="87">
        <v>0.27454688731284482</v>
      </c>
      <c r="O102" s="32">
        <v>0.28775060485821541</v>
      </c>
      <c r="P102" s="32">
        <v>-0.28604146078435272</v>
      </c>
      <c r="Q102" s="32">
        <v>-0.52961035408577084</v>
      </c>
      <c r="R102" s="32">
        <v>0.14567407732344623</v>
      </c>
      <c r="S102" s="32">
        <v>-0.5678267144228365</v>
      </c>
      <c r="T102" s="32">
        <v>0.69910713768849253</v>
      </c>
      <c r="U102" s="87">
        <v>-0.18260869565217372</v>
      </c>
    </row>
    <row r="103" spans="1:21" x14ac:dyDescent="0.2">
      <c r="A103" s="49" t="s">
        <v>20</v>
      </c>
      <c r="B103" s="82"/>
      <c r="C103" s="31">
        <v>0.8891302254378235</v>
      </c>
      <c r="D103" s="33">
        <v>0.59399706630669868</v>
      </c>
      <c r="E103" s="99">
        <v>-0.21005065098738251</v>
      </c>
      <c r="F103" s="91">
        <v>1.606625183240812</v>
      </c>
      <c r="G103" s="92">
        <v>0.38541666666666652</v>
      </c>
      <c r="I103" s="120">
        <v>0.6500009329452282</v>
      </c>
      <c r="J103" s="32">
        <v>0</v>
      </c>
      <c r="K103" s="126"/>
      <c r="L103" s="109">
        <v>-8.5953093812374912E-2</v>
      </c>
      <c r="M103" s="86">
        <f t="shared" si="0"/>
        <v>8.6956521739129915E-3</v>
      </c>
      <c r="N103" s="87">
        <v>5.8471237194641631E-2</v>
      </c>
      <c r="O103" s="43"/>
      <c r="P103" s="43"/>
      <c r="Q103" s="43"/>
      <c r="R103" s="43"/>
      <c r="S103" s="43"/>
      <c r="T103" s="43"/>
      <c r="U103" s="87">
        <v>-8.6956521739129915E-3</v>
      </c>
    </row>
    <row r="104" spans="1:21" x14ac:dyDescent="0.2">
      <c r="A104" s="4" t="s">
        <v>21</v>
      </c>
      <c r="B104" s="7"/>
      <c r="C104" s="31">
        <v>0.42267734442795185</v>
      </c>
      <c r="D104" s="33">
        <v>0.29892207869289383</v>
      </c>
      <c r="E104" s="99">
        <v>0.19590130833500008</v>
      </c>
      <c r="F104" s="91">
        <v>0.72169826107701474</v>
      </c>
      <c r="G104" s="92">
        <v>-2.0833333333333412E-2</v>
      </c>
      <c r="I104" s="120">
        <v>-0.29999520199596974</v>
      </c>
      <c r="J104" s="32">
        <v>-0.37780623924096385</v>
      </c>
      <c r="K104" s="126">
        <v>-0.42602739726027433</v>
      </c>
      <c r="L104" s="109">
        <v>-0.32310379241516951</v>
      </c>
      <c r="M104" s="86">
        <f t="shared" si="0"/>
        <v>8.695652173913021E-2</v>
      </c>
      <c r="N104" s="87">
        <v>-9.9133175728920289E-2</v>
      </c>
      <c r="O104" s="32">
        <v>-0.57526442766925312</v>
      </c>
      <c r="P104" s="32">
        <v>-1.8656333805777052</v>
      </c>
      <c r="Q104" s="32">
        <v>-1.0018623511172318</v>
      </c>
      <c r="R104" s="32">
        <v>-0.77775817002661762</v>
      </c>
      <c r="S104" s="32">
        <v>0.26302308917557665</v>
      </c>
      <c r="T104" s="32">
        <v>-0.58447415100924449</v>
      </c>
      <c r="U104" s="87">
        <v>-8.695652173913021E-2</v>
      </c>
    </row>
    <row r="105" spans="1:21" x14ac:dyDescent="0.2">
      <c r="A105" s="4" t="s">
        <v>22</v>
      </c>
      <c r="B105" s="7"/>
      <c r="C105" s="31">
        <v>0.20785020817934205</v>
      </c>
      <c r="D105" s="33">
        <v>0.18657126204567664</v>
      </c>
      <c r="E105" s="99">
        <v>0.70287344266837115</v>
      </c>
      <c r="F105" s="91">
        <v>-7.7429898646745503E-3</v>
      </c>
      <c r="G105" s="92">
        <v>-0.13541666666666666</v>
      </c>
      <c r="I105" s="120">
        <v>-0.49999866722110281</v>
      </c>
      <c r="J105" s="32">
        <v>-0.7832673689183467</v>
      </c>
      <c r="K105" s="126">
        <v>0.60547945205479414</v>
      </c>
      <c r="L105" s="109">
        <v>0.96519461077844282</v>
      </c>
      <c r="M105" s="86">
        <f t="shared" si="0"/>
        <v>0.61739130434782596</v>
      </c>
      <c r="N105" s="87">
        <v>1.3273443656422375</v>
      </c>
      <c r="O105" s="32">
        <v>1.1062898773185428</v>
      </c>
      <c r="P105" s="32">
        <v>1.3516187299273621</v>
      </c>
      <c r="Q105" s="32">
        <v>0.51042354824902036</v>
      </c>
      <c r="R105" s="32">
        <v>0.58835776972906662</v>
      </c>
      <c r="S105" s="32">
        <v>0.40575510862876435</v>
      </c>
      <c r="T105" s="32">
        <v>0.81535934307182267</v>
      </c>
      <c r="U105" s="87">
        <v>-0.61739130434782596</v>
      </c>
    </row>
    <row r="106" spans="1:21" x14ac:dyDescent="0.2">
      <c r="A106" s="50" t="s">
        <v>23</v>
      </c>
      <c r="B106" s="81">
        <v>1</v>
      </c>
      <c r="C106" s="31">
        <v>0.42849836497191413</v>
      </c>
      <c r="D106" s="33">
        <v>0.46023632256254515</v>
      </c>
      <c r="E106" s="99">
        <v>-0.22052995343524523</v>
      </c>
      <c r="F106" s="91">
        <v>0.70540558778954743</v>
      </c>
      <c r="G106" s="92">
        <v>0.89583333333333326</v>
      </c>
      <c r="I106" s="120">
        <v>-0.99999733444220573</v>
      </c>
      <c r="J106" s="32">
        <v>1.4218850307872744</v>
      </c>
      <c r="K106" s="126">
        <v>2.7397260273972254E-2</v>
      </c>
      <c r="L106" s="109">
        <v>-0.18388223552894178</v>
      </c>
      <c r="M106" s="86">
        <f t="shared" si="0"/>
        <v>-1.3652173913043479</v>
      </c>
      <c r="N106" s="87">
        <v>-0.62458628841607522</v>
      </c>
      <c r="O106" s="32">
        <v>0.53017259179238607</v>
      </c>
      <c r="P106" s="32">
        <v>0.37018045882373352</v>
      </c>
      <c r="Q106" s="32">
        <v>1.9375341539538356E-2</v>
      </c>
      <c r="R106" s="32">
        <v>1.2464710940820019</v>
      </c>
      <c r="S106" s="32">
        <v>0.54301411555621926</v>
      </c>
      <c r="T106" s="32">
        <v>-1.4842908285353928E-2</v>
      </c>
      <c r="U106" s="87">
        <v>1.3652173913043479</v>
      </c>
    </row>
    <row r="107" spans="1:21" x14ac:dyDescent="0.2">
      <c r="A107" s="50" t="s">
        <v>24</v>
      </c>
      <c r="B107" s="81">
        <v>1</v>
      </c>
      <c r="C107" s="31">
        <v>2.9829829791328321E-2</v>
      </c>
      <c r="D107" s="33">
        <v>0.23024143900841368</v>
      </c>
      <c r="E107" s="99">
        <v>-0.14847269433891241</v>
      </c>
      <c r="F107" s="91">
        <v>-0.18163632196917931</v>
      </c>
      <c r="G107" s="92">
        <v>1.0208333333333328</v>
      </c>
      <c r="I107" s="120">
        <v>0.50000599750503794</v>
      </c>
      <c r="J107" s="32">
        <v>0.64872663173822831</v>
      </c>
      <c r="K107" s="126">
        <v>-1.3520547945205483</v>
      </c>
      <c r="L107" s="109">
        <v>-1.5149700598802394</v>
      </c>
      <c r="M107" s="86">
        <f t="shared" si="0"/>
        <v>-1.7391304347826089</v>
      </c>
      <c r="N107" s="87">
        <v>-2.2119779353821896</v>
      </c>
      <c r="O107" s="32">
        <v>2.1194571281846795</v>
      </c>
      <c r="P107" s="32">
        <v>3.0392503395214305</v>
      </c>
      <c r="Q107" s="32">
        <v>1.7100956432289205</v>
      </c>
      <c r="R107" s="32">
        <v>4.1001733808769059</v>
      </c>
      <c r="S107" s="32">
        <v>8.2349278926389866E-2</v>
      </c>
      <c r="T107" s="32">
        <v>0.99030475015723352</v>
      </c>
      <c r="U107" s="87">
        <v>1.7391304347826089</v>
      </c>
    </row>
    <row r="108" spans="1:21" x14ac:dyDescent="0.2">
      <c r="A108" s="50" t="s">
        <v>25</v>
      </c>
      <c r="B108" s="81">
        <v>1</v>
      </c>
      <c r="C108" s="31">
        <v>0.49893589038640823</v>
      </c>
      <c r="D108" s="33">
        <v>0.7352403664013446</v>
      </c>
      <c r="E108" s="99">
        <v>6.1047955293653505E-2</v>
      </c>
      <c r="F108" s="91">
        <v>0.36342314391038094</v>
      </c>
      <c r="G108" s="92">
        <v>1.7812499999999996</v>
      </c>
      <c r="I108" s="120">
        <v>0.2500026655577946</v>
      </c>
      <c r="J108" s="32">
        <v>0.83479009600346454</v>
      </c>
      <c r="K108" s="126">
        <v>-1.2438356164383568</v>
      </c>
      <c r="L108" s="109">
        <v>-1.2930389221556884</v>
      </c>
      <c r="M108" s="86">
        <f t="shared" si="0"/>
        <v>-1.3304347826086957</v>
      </c>
      <c r="N108" s="87">
        <v>-1.9954294720252159</v>
      </c>
      <c r="O108" s="32">
        <v>-0.19841368276599719</v>
      </c>
      <c r="P108" s="32">
        <v>-7.637722892293354E-2</v>
      </c>
      <c r="Q108" s="32">
        <v>0.573203279540064</v>
      </c>
      <c r="R108" s="32">
        <v>0.20905301181268934</v>
      </c>
      <c r="S108" s="32">
        <v>-0.58247472065468675</v>
      </c>
      <c r="T108" s="32">
        <v>-0.40676241587957673</v>
      </c>
      <c r="U108" s="87">
        <v>1.3304347826086957</v>
      </c>
    </row>
    <row r="109" spans="1:21" x14ac:dyDescent="0.2">
      <c r="A109" s="4" t="s">
        <v>26</v>
      </c>
      <c r="B109" s="7"/>
      <c r="C109" s="31">
        <v>4.0068942241022455E-2</v>
      </c>
      <c r="D109" s="33">
        <v>0.18267083154847921</v>
      </c>
      <c r="E109" s="99">
        <v>-0.17970950284315504</v>
      </c>
      <c r="F109" s="91">
        <v>-6.3944669178073912E-2</v>
      </c>
      <c r="G109" s="92">
        <v>0.79166666666666663</v>
      </c>
      <c r="I109" s="120">
        <v>-0.44999280299395461</v>
      </c>
      <c r="J109" s="32">
        <v>0.86118009523513206</v>
      </c>
      <c r="K109" s="126">
        <v>0.38219178082191763</v>
      </c>
      <c r="L109" s="109">
        <v>0.34406187624750473</v>
      </c>
      <c r="M109" s="86">
        <f t="shared" si="0"/>
        <v>-0.48695652173913051</v>
      </c>
      <c r="N109" s="87">
        <v>0.12750197005516145</v>
      </c>
      <c r="O109" s="32">
        <v>0.65371297672318907</v>
      </c>
      <c r="P109" s="32">
        <v>0.39786805970011968</v>
      </c>
      <c r="Q109" s="32">
        <v>1.4850633600095093</v>
      </c>
      <c r="R109" s="32">
        <v>4.3677760807463377</v>
      </c>
      <c r="S109" s="32">
        <v>1.6565371988605444</v>
      </c>
      <c r="T109" s="32">
        <v>0.61494762130480007</v>
      </c>
      <c r="U109" s="87">
        <v>0.48695652173913051</v>
      </c>
    </row>
    <row r="110" spans="1:21" x14ac:dyDescent="0.2">
      <c r="A110" s="50" t="s">
        <v>27</v>
      </c>
      <c r="B110" s="81">
        <v>1</v>
      </c>
      <c r="C110" s="31">
        <v>-2.0529809637697755E-2</v>
      </c>
      <c r="D110" s="33">
        <v>4.8587902454088894E-2</v>
      </c>
      <c r="E110" s="99">
        <v>-0.39786335342034623</v>
      </c>
      <c r="F110" s="91">
        <v>6.4460394115946507E-2</v>
      </c>
      <c r="G110" s="92">
        <v>0.47916666666666641</v>
      </c>
      <c r="I110" s="120">
        <v>-9.9998400665323298E-2</v>
      </c>
      <c r="J110" s="32">
        <v>0.46550790271259468</v>
      </c>
      <c r="K110" s="126">
        <v>0.43150684931506822</v>
      </c>
      <c r="L110" s="109">
        <v>0.40955588822355288</v>
      </c>
      <c r="M110" s="86">
        <f t="shared" si="0"/>
        <v>-0.38260869565217404</v>
      </c>
      <c r="N110" s="87">
        <v>0.40977147360126104</v>
      </c>
      <c r="O110" s="32">
        <v>0.27647162662104346</v>
      </c>
      <c r="P110" s="32">
        <v>0.32698884063556827</v>
      </c>
      <c r="Q110" s="32">
        <v>1.1745273936574163</v>
      </c>
      <c r="R110" s="32">
        <v>3.7096997883802847</v>
      </c>
      <c r="S110" s="32">
        <v>0.87603234615207326</v>
      </c>
      <c r="T110" s="32">
        <v>0.84397061674014473</v>
      </c>
      <c r="U110" s="87">
        <v>0.38260869565217404</v>
      </c>
    </row>
    <row r="111" spans="1:21" x14ac:dyDescent="0.2">
      <c r="A111" s="4" t="s">
        <v>28</v>
      </c>
      <c r="B111" s="7"/>
      <c r="C111" s="31">
        <v>0.67664390738353886</v>
      </c>
      <c r="D111" s="33">
        <v>0.79860413504365813</v>
      </c>
      <c r="E111" s="99">
        <v>0.96090710442502414</v>
      </c>
      <c r="F111" s="91">
        <v>0.3515719673726172</v>
      </c>
      <c r="G111" s="92">
        <v>1.083333333333333</v>
      </c>
      <c r="I111" s="120">
        <v>0.10000506455980976</v>
      </c>
      <c r="J111" s="32">
        <v>-0.62527534560675735</v>
      </c>
      <c r="K111" s="126">
        <v>-1.0616438356164388</v>
      </c>
      <c r="L111" s="109">
        <v>-0.75037425149700576</v>
      </c>
      <c r="M111" s="86">
        <f t="shared" si="0"/>
        <v>-0.82608695652173925</v>
      </c>
      <c r="N111" s="87">
        <v>-0.43640661938534248</v>
      </c>
      <c r="O111" s="32">
        <v>-0.69600229522164558</v>
      </c>
      <c r="P111" s="32">
        <v>-0.9089891611736135</v>
      </c>
      <c r="Q111" s="32">
        <v>-0.26632324489776421</v>
      </c>
      <c r="R111" s="32">
        <v>0.57659773645786183</v>
      </c>
      <c r="S111" s="32">
        <v>0.7882678235285796</v>
      </c>
      <c r="T111" s="32">
        <v>-0.21481175534513283</v>
      </c>
      <c r="U111" s="87">
        <v>0.82608695652173925</v>
      </c>
    </row>
    <row r="112" spans="1:21" x14ac:dyDescent="0.2">
      <c r="A112" s="50" t="s">
        <v>29</v>
      </c>
      <c r="B112" s="81">
        <v>1</v>
      </c>
      <c r="C112" s="31">
        <v>0.48607050827284387</v>
      </c>
      <c r="D112" s="33">
        <v>0.44472205542055909</v>
      </c>
      <c r="E112" s="99">
        <v>0.85690878248130176</v>
      </c>
      <c r="F112" s="91">
        <v>0.36267405044704243</v>
      </c>
      <c r="G112" s="92">
        <v>0.11458333333333309</v>
      </c>
      <c r="I112" s="120">
        <v>-1.6999994668884411</v>
      </c>
      <c r="J112" s="32">
        <v>0.12591763348507354</v>
      </c>
      <c r="K112" s="126">
        <v>0.82191780821917826</v>
      </c>
      <c r="L112" s="109">
        <v>0.53280938123752519</v>
      </c>
      <c r="M112" s="86">
        <f t="shared" si="0"/>
        <v>-2.6086956521739275E-2</v>
      </c>
      <c r="N112" s="87">
        <v>0.20756501182033077</v>
      </c>
      <c r="O112" s="32">
        <v>-0.66678473012839123</v>
      </c>
      <c r="P112" s="32">
        <v>-0.94874929103120365</v>
      </c>
      <c r="Q112" s="32">
        <v>-0.17606797444559047</v>
      </c>
      <c r="R112" s="32">
        <v>-0.70520166377183013</v>
      </c>
      <c r="S112" s="32">
        <v>-1.0116261801139728</v>
      </c>
      <c r="T112" s="32">
        <v>-0.1750085672987016</v>
      </c>
      <c r="U112" s="87">
        <v>2.6086956521739275E-2</v>
      </c>
    </row>
    <row r="113" spans="1:26" x14ac:dyDescent="0.2">
      <c r="A113" s="50" t="s">
        <v>30</v>
      </c>
      <c r="B113" s="81">
        <v>1</v>
      </c>
      <c r="C113" s="31">
        <v>0.12580269781008949</v>
      </c>
      <c r="D113" s="33">
        <v>0.12979103422143748</v>
      </c>
      <c r="E113" s="99">
        <v>0.3091364544657339</v>
      </c>
      <c r="F113" s="91">
        <v>2.8153314865245322E-2</v>
      </c>
      <c r="G113" s="92">
        <v>5.2083333333333211E-2</v>
      </c>
      <c r="I113" s="120">
        <v>-2.1999981341095438</v>
      </c>
      <c r="J113" s="32">
        <v>0.89821245219352563</v>
      </c>
      <c r="K113" s="126">
        <v>0.69999999999999984</v>
      </c>
      <c r="L113" s="109">
        <v>0.49975049900199575</v>
      </c>
      <c r="M113" s="86">
        <f t="shared" si="0"/>
        <v>-0.3478260869565219</v>
      </c>
      <c r="N113" s="87">
        <v>0.32214342001576052</v>
      </c>
      <c r="O113" s="32">
        <v>-8.3377875499531254E-2</v>
      </c>
      <c r="P113" s="32">
        <v>-0.82555457680030853</v>
      </c>
      <c r="Q113" s="32">
        <v>-0.56278720178673203</v>
      </c>
      <c r="R113" s="32">
        <v>-0.85700794506694988</v>
      </c>
      <c r="S113" s="32">
        <v>-8.2349278926389713E-2</v>
      </c>
      <c r="T113" s="32">
        <v>-0.47679476619023703</v>
      </c>
      <c r="U113" s="87">
        <v>0.3478260869565219</v>
      </c>
    </row>
    <row r="114" spans="1:26" x14ac:dyDescent="0.2">
      <c r="A114" s="50" t="s">
        <v>31</v>
      </c>
      <c r="B114" s="81">
        <v>1</v>
      </c>
      <c r="C114" s="31">
        <v>0.88577685143256046</v>
      </c>
      <c r="D114" s="33">
        <v>1.2141672006976247</v>
      </c>
      <c r="E114" s="99">
        <v>2.071177031016596</v>
      </c>
      <c r="F114" s="91">
        <v>-0.19950876225705408</v>
      </c>
      <c r="G114" s="92">
        <v>1.7708333333333328</v>
      </c>
      <c r="I114" s="120">
        <v>5.0005864227148179E-2</v>
      </c>
      <c r="J114" s="32">
        <v>-0.12327609361972874</v>
      </c>
      <c r="K114" s="126">
        <v>-0.80684931506849344</v>
      </c>
      <c r="L114" s="109">
        <v>-0.64021956087824328</v>
      </c>
      <c r="M114" s="86">
        <f t="shared" si="0"/>
        <v>-0.92173913043478273</v>
      </c>
      <c r="N114" s="87">
        <v>-0.31773049645390056</v>
      </c>
      <c r="O114" s="32">
        <v>0.4601850723674088</v>
      </c>
      <c r="P114" s="32">
        <v>1.9937644542648327</v>
      </c>
      <c r="Q114" s="32">
        <v>1.1507845343809002</v>
      </c>
      <c r="R114" s="32">
        <v>-0.27411903257680936</v>
      </c>
      <c r="S114" s="32">
        <v>1.9142497701123533</v>
      </c>
      <c r="T114" s="32">
        <v>0.17513634996980335</v>
      </c>
      <c r="U114" s="87">
        <v>0.92173913043478273</v>
      </c>
    </row>
    <row r="115" spans="1:26" x14ac:dyDescent="0.2">
      <c r="A115" s="52" t="s">
        <v>32</v>
      </c>
      <c r="B115" s="83">
        <v>1</v>
      </c>
      <c r="C115" s="31">
        <v>3.6451942152060039E-2</v>
      </c>
      <c r="D115" s="33">
        <v>2.2846043791208692E-3</v>
      </c>
      <c r="E115" s="99">
        <v>6.060606060606074E-2</v>
      </c>
      <c r="F115" s="91">
        <v>8.1664419197968643E-2</v>
      </c>
      <c r="G115" s="92">
        <v>-0.13541666666666677</v>
      </c>
      <c r="I115" s="121"/>
      <c r="J115" s="43"/>
      <c r="K115" s="126">
        <v>0.6191780821917805</v>
      </c>
      <c r="L115" s="109">
        <v>0.74513473053892232</v>
      </c>
      <c r="M115" s="86">
        <f t="shared" si="0"/>
        <v>0.70434782608695645</v>
      </c>
      <c r="N115" s="87">
        <v>0.24050433412135541</v>
      </c>
      <c r="O115" s="32">
        <v>0.30786915482506638</v>
      </c>
      <c r="P115" s="32">
        <v>-8.4670336332127838E-2</v>
      </c>
      <c r="Q115" s="32">
        <v>-0.36149489715584088</v>
      </c>
      <c r="R115" s="32">
        <v>8.1724367208873674E-2</v>
      </c>
      <c r="S115" s="32">
        <v>-0.38413024479808078</v>
      </c>
      <c r="T115" s="32">
        <v>-0.25177158531473465</v>
      </c>
      <c r="U115" s="87">
        <v>-0.70434782608695645</v>
      </c>
    </row>
    <row r="116" spans="1:26" x14ac:dyDescent="0.2">
      <c r="A116" s="50" t="s">
        <v>33</v>
      </c>
      <c r="B116" s="81">
        <v>1</v>
      </c>
      <c r="C116" s="31">
        <v>-4.3779389816052993E-3</v>
      </c>
      <c r="D116" s="33">
        <v>-2.9860207237766823E-2</v>
      </c>
      <c r="E116" s="99">
        <v>0.17419243541639731</v>
      </c>
      <c r="F116" s="91">
        <v>-5.5439723796364311E-2</v>
      </c>
      <c r="G116" s="92">
        <v>-0.20833333333333348</v>
      </c>
      <c r="I116" s="120">
        <v>0.40000559767136873</v>
      </c>
      <c r="J116" s="32">
        <v>0.21600938254640617</v>
      </c>
      <c r="K116" s="126">
        <v>0.93287671232876723</v>
      </c>
      <c r="L116" s="109">
        <v>1.0402944111776444</v>
      </c>
      <c r="M116" s="86">
        <f t="shared" si="0"/>
        <v>0.98260869565217368</v>
      </c>
      <c r="N116" s="87">
        <v>0.59700551615445208</v>
      </c>
      <c r="O116" s="32">
        <v>0.31832046178587386</v>
      </c>
      <c r="P116" s="32">
        <v>0.11104184970571469</v>
      </c>
      <c r="Q116" s="32">
        <v>-0.22965075325573858</v>
      </c>
      <c r="R116" s="32">
        <v>0.26638197742261283</v>
      </c>
      <c r="S116" s="32">
        <v>-0.11429555183929398</v>
      </c>
      <c r="T116" s="32">
        <v>-4.6323724976393955E-2</v>
      </c>
      <c r="U116" s="87">
        <v>-0.98260869565217368</v>
      </c>
    </row>
    <row r="117" spans="1:26" x14ac:dyDescent="0.2">
      <c r="A117" s="50" t="s">
        <v>34</v>
      </c>
      <c r="B117" s="81">
        <v>1</v>
      </c>
      <c r="C117" s="31">
        <v>0.79340853483032125</v>
      </c>
      <c r="D117" s="33">
        <v>1.0395423974260378</v>
      </c>
      <c r="E117" s="99">
        <v>1.4287637011857481</v>
      </c>
      <c r="F117" s="91">
        <v>0.10653015775903218</v>
      </c>
      <c r="G117" s="92">
        <v>1.583333333333333</v>
      </c>
      <c r="I117" s="120">
        <v>-0.99999733444220573</v>
      </c>
      <c r="J117" s="32">
        <v>0.93406373603904891</v>
      </c>
      <c r="K117" s="126">
        <v>-1.0753424657534252</v>
      </c>
      <c r="L117" s="109">
        <v>-0.86177644710578816</v>
      </c>
      <c r="M117" s="86">
        <f t="shared" si="0"/>
        <v>-1.4086956521739133</v>
      </c>
      <c r="N117" s="87">
        <v>-1.4620961386918827</v>
      </c>
      <c r="O117" s="32">
        <v>-0.79264658163916824</v>
      </c>
      <c r="P117" s="32">
        <v>-1.6026303509318365</v>
      </c>
      <c r="Q117" s="32">
        <v>-1.9375341539538595E-2</v>
      </c>
      <c r="R117" s="32">
        <v>0.66309139028731545</v>
      </c>
      <c r="S117" s="32">
        <v>-1.0438929499979808</v>
      </c>
      <c r="T117" s="32">
        <v>0.46948527418314578</v>
      </c>
      <c r="U117" s="87">
        <v>1.4086956521739133</v>
      </c>
    </row>
    <row r="118" spans="1:26" x14ac:dyDescent="0.2">
      <c r="A118" s="4" t="s">
        <v>35</v>
      </c>
      <c r="B118" s="7"/>
      <c r="C118" s="31">
        <v>0.14505234267103576</v>
      </c>
      <c r="D118" s="33">
        <v>0.17823161265239837</v>
      </c>
      <c r="E118" s="99">
        <v>-0.1412295421546293</v>
      </c>
      <c r="F118" s="91">
        <v>0.2384243801118244</v>
      </c>
      <c r="G118" s="92">
        <v>0.43749999999999994</v>
      </c>
      <c r="I118" s="120">
        <v>-0.94999813410954392</v>
      </c>
      <c r="J118" s="32">
        <v>0.55245012347293909</v>
      </c>
      <c r="K118" s="126">
        <v>-0.55479452054794542</v>
      </c>
      <c r="L118" s="109">
        <v>-0.59580838323353258</v>
      </c>
      <c r="M118" s="86">
        <f t="shared" si="0"/>
        <v>-0.70434782608695667</v>
      </c>
      <c r="N118" s="87">
        <v>-1.1802994483845541</v>
      </c>
      <c r="O118" s="32">
        <v>-4.3753995035915809E-2</v>
      </c>
      <c r="P118" s="32">
        <v>0.48048392881694291</v>
      </c>
      <c r="Q118" s="32">
        <v>0.93430388678959531</v>
      </c>
      <c r="R118" s="32">
        <v>-0.66894608714570625</v>
      </c>
      <c r="S118" s="32">
        <v>0.35699111550283807</v>
      </c>
      <c r="T118" s="32">
        <v>-0.44185768181537333</v>
      </c>
      <c r="U118" s="87">
        <v>0.70434782608695667</v>
      </c>
    </row>
    <row r="119" spans="1:26" x14ac:dyDescent="0.2">
      <c r="A119" s="4" t="s">
        <v>36</v>
      </c>
      <c r="B119" s="7"/>
      <c r="C119" s="31">
        <v>4.6872210743107358E-2</v>
      </c>
      <c r="D119" s="33">
        <v>0.10280279770420024</v>
      </c>
      <c r="E119" s="99">
        <v>-4.3508085120842012E-2</v>
      </c>
      <c r="F119" s="91">
        <v>8.1664782334427422E-3</v>
      </c>
      <c r="G119" s="92">
        <v>0.34375</v>
      </c>
      <c r="I119" s="120">
        <v>-0.29999520199596974</v>
      </c>
      <c r="J119" s="32">
        <v>0.46324735417398205</v>
      </c>
      <c r="K119" s="126">
        <v>-0.46986301369863059</v>
      </c>
      <c r="L119" s="109">
        <v>-0.46719061876247481</v>
      </c>
      <c r="M119" s="86">
        <f t="shared" si="0"/>
        <v>-0.68695652173913047</v>
      </c>
      <c r="N119" s="87">
        <v>-1.0081954294720246</v>
      </c>
      <c r="O119" s="32">
        <v>-0.14640383408499519</v>
      </c>
      <c r="P119" s="32">
        <v>0.10879470167028506</v>
      </c>
      <c r="Q119" s="32">
        <v>0.37042234233222665</v>
      </c>
      <c r="R119" s="32">
        <v>0.58976518840669023</v>
      </c>
      <c r="S119" s="32">
        <v>0.28024453751700479</v>
      </c>
      <c r="T119" s="32">
        <v>-0.16155619775839483</v>
      </c>
      <c r="U119" s="87">
        <v>0.68695652173913047</v>
      </c>
    </row>
    <row r="120" spans="1:26" x14ac:dyDescent="0.2">
      <c r="A120" s="50" t="s">
        <v>37</v>
      </c>
      <c r="B120" s="81">
        <v>1</v>
      </c>
      <c r="C120" s="31">
        <v>1.3393182544651758</v>
      </c>
      <c r="D120" s="33">
        <v>1.2463270905783355</v>
      </c>
      <c r="E120" s="99">
        <v>0.86853428841396263</v>
      </c>
      <c r="F120" s="91">
        <v>1.7141969833210442</v>
      </c>
      <c r="G120" s="92">
        <v>1.1562499999999996</v>
      </c>
      <c r="I120" s="120">
        <v>0.80000386505880228</v>
      </c>
      <c r="J120" s="32">
        <v>-0.3662558521855252</v>
      </c>
      <c r="K120" s="126">
        <v>-0.60821917808219228</v>
      </c>
      <c r="L120" s="109">
        <v>-0.28505489021956076</v>
      </c>
      <c r="M120" s="86">
        <f t="shared" si="0"/>
        <v>2.6086956521738973E-2</v>
      </c>
      <c r="N120" s="87">
        <v>0</v>
      </c>
      <c r="O120" s="32">
        <v>0.32341482836530699</v>
      </c>
      <c r="P120" s="32">
        <v>0.77871511474650035</v>
      </c>
      <c r="Q120" s="32">
        <v>-0.1266691745481103</v>
      </c>
      <c r="R120" s="32">
        <v>-1.1613341571781812</v>
      </c>
      <c r="S120" s="32">
        <v>-1.2952335198444174</v>
      </c>
      <c r="T120" s="32">
        <v>1.4842908285353928E-2</v>
      </c>
      <c r="U120" s="87">
        <v>-2.6086956521738973E-2</v>
      </c>
    </row>
    <row r="121" spans="1:26" x14ac:dyDescent="0.2">
      <c r="A121" s="50" t="s">
        <v>38</v>
      </c>
      <c r="B121" s="81">
        <v>1</v>
      </c>
      <c r="C121" s="31">
        <v>-0.21041680669624974</v>
      </c>
      <c r="D121" s="33">
        <v>-0.27957871405062201</v>
      </c>
      <c r="E121" s="99">
        <v>5.8792413721900298E-2</v>
      </c>
      <c r="F121" s="91">
        <v>-0.24127855587376634</v>
      </c>
      <c r="G121" s="92">
        <v>-0.65625</v>
      </c>
      <c r="I121" s="120">
        <v>0.30000186589045619</v>
      </c>
      <c r="J121" s="32">
        <v>4.2823425124727005E-2</v>
      </c>
      <c r="K121" s="126">
        <v>-0.94383561643835667</v>
      </c>
      <c r="L121" s="109">
        <v>-0.84505988023952083</v>
      </c>
      <c r="M121" s="86">
        <f t="shared" si="0"/>
        <v>-0.76521739130434807</v>
      </c>
      <c r="N121" s="87">
        <v>-0.89613869188337236</v>
      </c>
      <c r="O121" s="32">
        <v>0.63779370381483291</v>
      </c>
      <c r="P121" s="32">
        <v>0.54151483366209174</v>
      </c>
      <c r="Q121" s="32">
        <v>0.53898602755774594</v>
      </c>
      <c r="R121" s="32">
        <v>-0.21856699017125286</v>
      </c>
      <c r="S121" s="32">
        <v>0.49677981019051076</v>
      </c>
      <c r="T121" s="32">
        <v>0.69260425778158918</v>
      </c>
      <c r="U121" s="87">
        <v>0.76521739130434807</v>
      </c>
    </row>
    <row r="122" spans="1:26" ht="17" thickBot="1" x14ac:dyDescent="0.25">
      <c r="A122" s="5" t="s">
        <v>39</v>
      </c>
      <c r="B122" s="7"/>
      <c r="C122" s="31">
        <v>-1.5251416421927474E-2</v>
      </c>
      <c r="D122" s="35">
        <v>-2.9982562623967701E-2</v>
      </c>
      <c r="E122" s="100">
        <v>0.38416543491585553</v>
      </c>
      <c r="F122" s="93">
        <v>-0.19286312278775863</v>
      </c>
      <c r="G122" s="97">
        <v>-0.28125</v>
      </c>
      <c r="I122" s="104">
        <v>0.50000333194724333</v>
      </c>
      <c r="J122" s="105">
        <v>-0.35802135964374782</v>
      </c>
      <c r="K122" s="127">
        <v>-0.74383561643835661</v>
      </c>
      <c r="L122" s="122">
        <v>-0.524201596806387</v>
      </c>
      <c r="M122" s="123">
        <f t="shared" si="0"/>
        <v>-0.2869565217391305</v>
      </c>
      <c r="N122" s="124">
        <v>-0.59022852639873902</v>
      </c>
      <c r="O122" s="105">
        <v>1.0530986544159837</v>
      </c>
      <c r="P122" s="105">
        <v>1.4797636055562216</v>
      </c>
      <c r="Q122" s="105">
        <v>0.61340505994737604</v>
      </c>
      <c r="R122" s="105">
        <v>-0.30793114704662755</v>
      </c>
      <c r="S122" s="105">
        <v>0.30684365808999947</v>
      </c>
      <c r="T122" s="105">
        <v>0.7406014151107414</v>
      </c>
      <c r="U122" s="124">
        <v>0.2869565217391305</v>
      </c>
    </row>
    <row r="123" spans="1:26" x14ac:dyDescent="0.2">
      <c r="A123" s="102" t="s">
        <v>164</v>
      </c>
      <c r="I123" s="31">
        <f>MEDIAN(I90:I122)</f>
        <v>0</v>
      </c>
      <c r="J123" s="31">
        <f t="shared" ref="J123:U123" si="1">MEDIAN(J90:J122)</f>
        <v>0</v>
      </c>
      <c r="K123" s="31">
        <f t="shared" si="1"/>
        <v>-1.8908485888147197E-16</v>
      </c>
      <c r="L123" s="31">
        <f t="shared" si="1"/>
        <v>0</v>
      </c>
      <c r="M123" s="31">
        <f t="shared" si="1"/>
        <v>0</v>
      </c>
      <c r="N123" s="31">
        <f t="shared" si="1"/>
        <v>0</v>
      </c>
      <c r="O123" s="31">
        <f t="shared" si="1"/>
        <v>0</v>
      </c>
      <c r="P123" s="31">
        <f t="shared" si="1"/>
        <v>0</v>
      </c>
      <c r="Q123" s="31">
        <f t="shared" si="1"/>
        <v>-1.214306433183765E-16</v>
      </c>
      <c r="R123" s="31">
        <f t="shared" si="1"/>
        <v>1.1102230246251565E-16</v>
      </c>
      <c r="S123" s="31">
        <f t="shared" si="1"/>
        <v>8.3266726846886741E-17</v>
      </c>
      <c r="T123" s="31">
        <f t="shared" si="1"/>
        <v>0</v>
      </c>
      <c r="U123" s="31">
        <f t="shared" si="1"/>
        <v>0</v>
      </c>
      <c r="V123" s="31"/>
      <c r="W123" s="31"/>
      <c r="X123" s="31"/>
      <c r="Y123" s="31"/>
      <c r="Z123" s="31"/>
    </row>
  </sheetData>
  <sheetProtection sheet="1" objects="1" scenarios="1"/>
  <conditionalFormatting sqref="I90:U122">
    <cfRule type="colorScale" priority="12">
      <colorScale>
        <cfvo type="num" val="-1"/>
        <cfvo type="num" val="0"/>
        <cfvo type="num" val="1"/>
        <color rgb="FF5A8AC6"/>
        <color rgb="FFFCFCFF"/>
        <color rgb="FFF8696B"/>
      </colorScale>
    </cfRule>
  </conditionalFormatting>
  <conditionalFormatting sqref="C90:C122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90:D122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90:F122">
    <cfRule type="colorScale" priority="1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G90:G122">
    <cfRule type="colorScale" priority="1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E90:E122">
    <cfRule type="colorScale" priority="1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D42:H49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">
      <colorScale>
        <cfvo type="min"/>
        <cfvo type="max"/>
        <color rgb="FFFCFCFF"/>
        <color rgb="FFF8696B"/>
      </colorScale>
    </cfRule>
  </conditionalFormatting>
  <conditionalFormatting sqref="C42:H49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42:H49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:H74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">
      <colorScale>
        <cfvo type="min"/>
        <cfvo type="max"/>
        <color rgb="FFFCFCFF"/>
        <color rgb="FFF8696B"/>
      </colorScale>
    </cfRule>
  </conditionalFormatting>
  <conditionalFormatting sqref="D52:H74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50:H74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50:H74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4294967292" verticalDpi="429496729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7"/>
  <sheetViews>
    <sheetView zoomScale="75" zoomScaleNormal="75" zoomScalePageLayoutView="75" workbookViewId="0">
      <selection activeCell="A20" sqref="A20"/>
    </sheetView>
  </sheetViews>
  <sheetFormatPr baseColWidth="10" defaultRowHeight="16" x14ac:dyDescent="0.2"/>
  <sheetData>
    <row r="1" spans="1:8" ht="17" thickBot="1" x14ac:dyDescent="0.25">
      <c r="B1" t="s">
        <v>149</v>
      </c>
    </row>
    <row r="2" spans="1:8" ht="17" thickBot="1" x14ac:dyDescent="0.25">
      <c r="A2" s="7"/>
      <c r="B2" s="94" t="s">
        <v>158</v>
      </c>
      <c r="C2" s="88" t="s">
        <v>157</v>
      </c>
      <c r="D2" s="90" t="s">
        <v>148</v>
      </c>
      <c r="E2" s="89" t="s">
        <v>82</v>
      </c>
      <c r="F2" t="s">
        <v>156</v>
      </c>
      <c r="G2" t="s">
        <v>158</v>
      </c>
    </row>
    <row r="3" spans="1:8" x14ac:dyDescent="0.2">
      <c r="A3" s="3" t="s">
        <v>11</v>
      </c>
      <c r="B3" s="33">
        <v>-0.31918593097999731</v>
      </c>
      <c r="C3" s="98">
        <v>0.1431416964312556</v>
      </c>
      <c r="D3" s="95">
        <v>-0.66319948937124762</v>
      </c>
      <c r="E3" s="96">
        <v>-0.43749999999999989</v>
      </c>
      <c r="F3" s="31">
        <v>-0.3568025125418719</v>
      </c>
      <c r="G3" s="31">
        <v>-0.31918593097999731</v>
      </c>
      <c r="H3" s="3" t="s">
        <v>11</v>
      </c>
    </row>
    <row r="4" spans="1:8" x14ac:dyDescent="0.2">
      <c r="A4" s="4" t="s">
        <v>7</v>
      </c>
      <c r="B4" s="33">
        <v>-0.29605990076652572</v>
      </c>
      <c r="C4" s="99">
        <v>-0.55921078425606807</v>
      </c>
      <c r="D4" s="91">
        <v>-0.3185522513768424</v>
      </c>
      <c r="E4" s="92">
        <v>-1.0416666666666796E-2</v>
      </c>
      <c r="F4" s="31">
        <v>-0.34741583155155503</v>
      </c>
      <c r="G4" s="31">
        <v>-0.29605990076652572</v>
      </c>
      <c r="H4" s="4" t="s">
        <v>7</v>
      </c>
    </row>
    <row r="5" spans="1:8" x14ac:dyDescent="0.2">
      <c r="A5" s="4" t="s">
        <v>38</v>
      </c>
      <c r="B5" s="33">
        <v>-0.27957871405062201</v>
      </c>
      <c r="C5" s="99">
        <v>5.8792413721900298E-2</v>
      </c>
      <c r="D5" s="91">
        <v>-0.24127855587376634</v>
      </c>
      <c r="E5" s="92">
        <v>-0.65625</v>
      </c>
      <c r="F5" s="31">
        <v>-0.21041680669624974</v>
      </c>
      <c r="G5" s="31">
        <v>-0.27957871405062201</v>
      </c>
      <c r="H5" s="4" t="s">
        <v>168</v>
      </c>
    </row>
    <row r="6" spans="1:8" x14ac:dyDescent="0.2">
      <c r="A6" s="4" t="s">
        <v>19</v>
      </c>
      <c r="B6" s="33">
        <v>-0.26811717697701115</v>
      </c>
      <c r="C6" s="99">
        <v>-0.25476004710058242</v>
      </c>
      <c r="D6" s="91">
        <v>-0.10167481716378439</v>
      </c>
      <c r="E6" s="92">
        <v>-0.44791666666666663</v>
      </c>
      <c r="F6" s="31">
        <v>-0.21041020205986413</v>
      </c>
      <c r="G6" s="31">
        <v>-0.26811717697701115</v>
      </c>
      <c r="H6" s="4" t="s">
        <v>172</v>
      </c>
    </row>
    <row r="7" spans="1:8" x14ac:dyDescent="0.2">
      <c r="A7" s="4" t="s">
        <v>13</v>
      </c>
      <c r="B7" s="33">
        <v>-6.4663176587533608E-2</v>
      </c>
      <c r="C7" s="99">
        <v>0.15520109230485735</v>
      </c>
      <c r="D7" s="91">
        <v>-0.13044062206745818</v>
      </c>
      <c r="E7" s="92">
        <v>-0.21875</v>
      </c>
      <c r="F7" s="31">
        <v>-4.994494693210999E-2</v>
      </c>
      <c r="G7" s="31">
        <v>-6.4663176587533608E-2</v>
      </c>
      <c r="H7" s="4" t="s">
        <v>13</v>
      </c>
    </row>
    <row r="8" spans="1:8" x14ac:dyDescent="0.2">
      <c r="A8" s="4" t="s">
        <v>12</v>
      </c>
      <c r="B8" s="33">
        <v>-3.0941486005977431E-2</v>
      </c>
      <c r="C8" s="99">
        <v>0.18876532173853983</v>
      </c>
      <c r="D8" s="91">
        <v>-0.18783977975647206</v>
      </c>
      <c r="E8" s="92">
        <v>-9.3750000000000056E-2</v>
      </c>
      <c r="F8" s="31">
        <v>-4.6623115965389428E-2</v>
      </c>
      <c r="G8" s="31">
        <v>-3.0941486005977431E-2</v>
      </c>
      <c r="H8" s="4" t="s">
        <v>169</v>
      </c>
    </row>
    <row r="9" spans="1:8" x14ac:dyDescent="0.2">
      <c r="A9" s="4" t="s">
        <v>14</v>
      </c>
      <c r="B9" s="33">
        <v>-0.10248525093618137</v>
      </c>
      <c r="C9" s="99">
        <v>-0.16838540012624603</v>
      </c>
      <c r="D9" s="91">
        <v>0.15259631398436865</v>
      </c>
      <c r="E9" s="92">
        <v>-0.29166666666666674</v>
      </c>
      <c r="F9" s="31">
        <v>-2.8441420827675489E-2</v>
      </c>
      <c r="G9" s="31">
        <v>-0.10248525093618137</v>
      </c>
      <c r="H9" s="4" t="s">
        <v>14</v>
      </c>
    </row>
    <row r="10" spans="1:8" x14ac:dyDescent="0.2">
      <c r="A10" s="4" t="s">
        <v>27</v>
      </c>
      <c r="B10" s="33">
        <v>4.8587902454088894E-2</v>
      </c>
      <c r="C10" s="99">
        <v>-0.39786335342034623</v>
      </c>
      <c r="D10" s="91">
        <v>6.4460394115946507E-2</v>
      </c>
      <c r="E10" s="92">
        <v>0.47916666666666641</v>
      </c>
      <c r="F10" s="31">
        <v>-2.0529809637697755E-2</v>
      </c>
      <c r="G10" s="31">
        <v>4.8587902454088894E-2</v>
      </c>
      <c r="H10" s="4" t="s">
        <v>171</v>
      </c>
    </row>
    <row r="11" spans="1:8" x14ac:dyDescent="0.2">
      <c r="A11" s="4" t="s">
        <v>39</v>
      </c>
      <c r="B11" s="33">
        <v>-2.9982562623967701E-2</v>
      </c>
      <c r="C11" s="99">
        <v>0.38416543491585553</v>
      </c>
      <c r="D11" s="91">
        <v>-0.19286312278775863</v>
      </c>
      <c r="E11" s="92">
        <v>-0.28125</v>
      </c>
      <c r="F11" s="31">
        <v>-1.5251416421927474E-2</v>
      </c>
      <c r="G11" s="31">
        <v>-2.9982562623967701E-2</v>
      </c>
      <c r="H11" s="4" t="s">
        <v>39</v>
      </c>
    </row>
    <row r="12" spans="1:8" x14ac:dyDescent="0.2">
      <c r="A12" s="4" t="s">
        <v>33</v>
      </c>
      <c r="B12" s="33">
        <v>-2.9860207237766823E-2</v>
      </c>
      <c r="C12" s="99">
        <v>0.17419243541639731</v>
      </c>
      <c r="D12" s="91">
        <v>-5.5439723796364311E-2</v>
      </c>
      <c r="E12" s="92">
        <v>-0.20833333333333348</v>
      </c>
      <c r="F12" s="31">
        <v>-4.3779389816052993E-3</v>
      </c>
      <c r="G12" s="31">
        <v>-2.9860207237766823E-2</v>
      </c>
      <c r="H12" s="4" t="s">
        <v>170</v>
      </c>
    </row>
    <row r="13" spans="1:8" x14ac:dyDescent="0.2">
      <c r="A13" s="4" t="s">
        <v>8</v>
      </c>
      <c r="B13" s="33">
        <v>-0.10462720305652701</v>
      </c>
      <c r="C13" s="99">
        <v>-0.35546351730528192</v>
      </c>
      <c r="D13" s="91">
        <v>0.3228319081357009</v>
      </c>
      <c r="E13" s="92">
        <v>-0.28125</v>
      </c>
      <c r="F13" s="31">
        <v>-3.9468850339102008E-3</v>
      </c>
      <c r="G13" s="31">
        <v>-0.10462720305652701</v>
      </c>
      <c r="H13" s="4" t="s">
        <v>8</v>
      </c>
    </row>
    <row r="14" spans="1:8" x14ac:dyDescent="0.2">
      <c r="A14" s="4" t="s">
        <v>17</v>
      </c>
      <c r="B14" s="33">
        <v>5.3975011079451978E-3</v>
      </c>
      <c r="C14" s="99">
        <v>0.40404040404040403</v>
      </c>
      <c r="D14" s="91">
        <v>-0.17951456738323504</v>
      </c>
      <c r="E14" s="92">
        <v>-0.2083333333333334</v>
      </c>
      <c r="F14" s="31">
        <v>1.020062876629492E-2</v>
      </c>
      <c r="G14" s="31">
        <v>5.3975011079451978E-3</v>
      </c>
      <c r="H14" s="4" t="s">
        <v>17</v>
      </c>
    </row>
    <row r="15" spans="1:8" x14ac:dyDescent="0.2">
      <c r="A15" s="4" t="s">
        <v>24</v>
      </c>
      <c r="B15" s="33">
        <v>0.23024143900841368</v>
      </c>
      <c r="C15" s="99">
        <v>-0.14847269433891241</v>
      </c>
      <c r="D15" s="91">
        <v>-0.18163632196917931</v>
      </c>
      <c r="E15" s="92">
        <v>1.0208333333333328</v>
      </c>
      <c r="F15" s="31">
        <v>2.9829829791328321E-2</v>
      </c>
      <c r="G15" s="31">
        <v>0.23024143900841368</v>
      </c>
      <c r="H15" s="4" t="s">
        <v>24</v>
      </c>
    </row>
    <row r="16" spans="1:8" x14ac:dyDescent="0.2">
      <c r="A16" s="4" t="s">
        <v>32</v>
      </c>
      <c r="B16" s="33">
        <v>2.2846043791208692E-3</v>
      </c>
      <c r="C16" s="99">
        <v>6.060606060606074E-2</v>
      </c>
      <c r="D16" s="91">
        <v>8.1664419197968643E-2</v>
      </c>
      <c r="E16" s="92">
        <v>-0.13541666666666677</v>
      </c>
      <c r="F16" s="31">
        <v>3.6451942152060039E-2</v>
      </c>
      <c r="G16" s="31">
        <v>2.2846043791208692E-3</v>
      </c>
      <c r="H16" s="4" t="s">
        <v>32</v>
      </c>
    </row>
    <row r="17" spans="1:8" x14ac:dyDescent="0.2">
      <c r="A17" s="4" t="s">
        <v>26</v>
      </c>
      <c r="B17" s="33">
        <v>0.18267083154847921</v>
      </c>
      <c r="C17" s="99">
        <v>-0.17970950284315504</v>
      </c>
      <c r="D17" s="91">
        <v>-6.3944669178073912E-2</v>
      </c>
      <c r="E17" s="92">
        <v>0.79166666666666663</v>
      </c>
      <c r="F17" s="31">
        <v>4.0068942241022455E-2</v>
      </c>
      <c r="G17" s="31">
        <v>0.18267083154847921</v>
      </c>
      <c r="H17" s="4" t="s">
        <v>26</v>
      </c>
    </row>
    <row r="18" spans="1:8" x14ac:dyDescent="0.2">
      <c r="A18" s="4" t="s">
        <v>36</v>
      </c>
      <c r="B18" s="33">
        <v>0.10280279770420024</v>
      </c>
      <c r="C18" s="99">
        <v>-4.3508085120842012E-2</v>
      </c>
      <c r="D18" s="91">
        <v>8.1664782334427422E-3</v>
      </c>
      <c r="E18" s="92">
        <v>0.34375</v>
      </c>
      <c r="F18" s="31">
        <v>4.6872210743107358E-2</v>
      </c>
      <c r="G18" s="31">
        <v>0.10280279770420024</v>
      </c>
      <c r="H18" s="4" t="s">
        <v>36</v>
      </c>
    </row>
    <row r="19" spans="1:8" x14ac:dyDescent="0.2">
      <c r="A19" s="4" t="s">
        <v>16</v>
      </c>
      <c r="B19" s="33">
        <v>2.0067779848237377E-2</v>
      </c>
      <c r="C19" s="99">
        <v>9.2613775221486616E-2</v>
      </c>
      <c r="D19" s="91">
        <v>0.17592289765655897</v>
      </c>
      <c r="E19" s="92">
        <v>-0.20833333333333348</v>
      </c>
      <c r="F19" s="31">
        <v>8.4110485013219438E-2</v>
      </c>
      <c r="G19" s="31">
        <v>2.0067779848237377E-2</v>
      </c>
      <c r="H19" s="4" t="s">
        <v>16</v>
      </c>
    </row>
    <row r="20" spans="1:8" x14ac:dyDescent="0.2">
      <c r="A20" s="106" t="s">
        <v>30</v>
      </c>
      <c r="B20" s="33">
        <v>0.12979103422143748</v>
      </c>
      <c r="C20" s="99">
        <v>0.3091364544657339</v>
      </c>
      <c r="D20" s="91">
        <v>2.8153314865245322E-2</v>
      </c>
      <c r="E20" s="92">
        <v>5.2083333333333211E-2</v>
      </c>
      <c r="F20" s="31">
        <v>0.12580269781008949</v>
      </c>
      <c r="G20" s="31">
        <v>0.12979103422143748</v>
      </c>
      <c r="H20" s="4" t="s">
        <v>173</v>
      </c>
    </row>
    <row r="21" spans="1:8" x14ac:dyDescent="0.2">
      <c r="A21" s="4" t="s">
        <v>35</v>
      </c>
      <c r="B21" s="33">
        <v>0.17823161265239837</v>
      </c>
      <c r="C21" s="99">
        <v>-0.1412295421546293</v>
      </c>
      <c r="D21" s="91">
        <v>0.2384243801118244</v>
      </c>
      <c r="E21" s="92">
        <v>0.43749999999999994</v>
      </c>
      <c r="F21" s="31">
        <v>0.14505234267103576</v>
      </c>
      <c r="G21" s="31">
        <v>0.17823161265239837</v>
      </c>
      <c r="H21" s="4" t="s">
        <v>35</v>
      </c>
    </row>
    <row r="22" spans="1:8" x14ac:dyDescent="0.2">
      <c r="A22" s="4" t="s">
        <v>9</v>
      </c>
      <c r="B22" s="33">
        <v>9.7058416186825439E-2</v>
      </c>
      <c r="C22" s="99">
        <v>0.42001461111307148</v>
      </c>
      <c r="D22" s="91">
        <v>0.13157730411407137</v>
      </c>
      <c r="E22" s="92">
        <v>-0.26041666666666657</v>
      </c>
      <c r="F22" s="31">
        <v>0.16239074465028175</v>
      </c>
      <c r="G22" s="31">
        <v>9.7058416186825439E-2</v>
      </c>
      <c r="H22" s="4" t="s">
        <v>9</v>
      </c>
    </row>
    <row r="23" spans="1:8" x14ac:dyDescent="0.2">
      <c r="A23" s="4" t="s">
        <v>22</v>
      </c>
      <c r="B23" s="33">
        <v>0.18657126204567664</v>
      </c>
      <c r="C23" s="99">
        <v>0.70287344266837115</v>
      </c>
      <c r="D23" s="91">
        <v>-7.7429898646745503E-3</v>
      </c>
      <c r="E23" s="92">
        <v>-0.13541666666666666</v>
      </c>
      <c r="F23" s="31">
        <v>0.20785020817934205</v>
      </c>
      <c r="G23" s="31">
        <v>0.18657126204567664</v>
      </c>
      <c r="H23" s="4" t="s">
        <v>22</v>
      </c>
    </row>
    <row r="24" spans="1:8" x14ac:dyDescent="0.2">
      <c r="A24" s="4" t="s">
        <v>15</v>
      </c>
      <c r="B24" s="33">
        <v>0.31450847502006551</v>
      </c>
      <c r="C24" s="99">
        <v>1.0942760942760943</v>
      </c>
      <c r="D24" s="91">
        <v>-9.866733588256428E-2</v>
      </c>
      <c r="E24" s="92">
        <v>-5.2083333333333537E-2</v>
      </c>
      <c r="F24" s="31">
        <v>0.23515069098783911</v>
      </c>
      <c r="G24" s="31">
        <v>0.31450847502006551</v>
      </c>
      <c r="H24" s="4" t="s">
        <v>15</v>
      </c>
    </row>
    <row r="25" spans="1:8" x14ac:dyDescent="0.2">
      <c r="A25" s="4" t="s">
        <v>21</v>
      </c>
      <c r="B25" s="33">
        <v>0.29892207869289383</v>
      </c>
      <c r="C25" s="99">
        <v>0.19590130833500008</v>
      </c>
      <c r="D25" s="91">
        <v>0.72169826107701474</v>
      </c>
      <c r="E25" s="92">
        <v>-2.0833333333333412E-2</v>
      </c>
      <c r="F25" s="31">
        <v>0.42267734442795185</v>
      </c>
      <c r="G25" s="31">
        <v>0.29892207869289383</v>
      </c>
      <c r="H25" s="4" t="s">
        <v>21</v>
      </c>
    </row>
    <row r="26" spans="1:8" x14ac:dyDescent="0.2">
      <c r="A26" s="4" t="s">
        <v>23</v>
      </c>
      <c r="B26" s="33">
        <v>0.46023632256254515</v>
      </c>
      <c r="C26" s="99">
        <v>-0.22052995343524523</v>
      </c>
      <c r="D26" s="91">
        <v>0.70540558778954743</v>
      </c>
      <c r="E26" s="92">
        <v>0.89583333333333326</v>
      </c>
      <c r="F26" s="31">
        <v>0.42849836497191413</v>
      </c>
      <c r="G26" s="31">
        <v>0.46023632256254515</v>
      </c>
      <c r="H26" s="4" t="s">
        <v>23</v>
      </c>
    </row>
    <row r="27" spans="1:8" x14ac:dyDescent="0.2">
      <c r="A27" s="4" t="s">
        <v>29</v>
      </c>
      <c r="B27" s="33">
        <v>0.44472205542055909</v>
      </c>
      <c r="C27" s="99">
        <v>0.85690878248130176</v>
      </c>
      <c r="D27" s="91">
        <v>0.36267405044704243</v>
      </c>
      <c r="E27" s="92">
        <v>0.11458333333333309</v>
      </c>
      <c r="F27" s="31">
        <v>0.48607050827284387</v>
      </c>
      <c r="G27" s="31">
        <v>0.44472205542055909</v>
      </c>
      <c r="H27" s="4" t="s">
        <v>29</v>
      </c>
    </row>
    <row r="28" spans="1:8" x14ac:dyDescent="0.2">
      <c r="A28" s="4" t="s">
        <v>25</v>
      </c>
      <c r="B28" s="33">
        <v>0.7352403664013446</v>
      </c>
      <c r="C28" s="99">
        <v>6.1047955293653505E-2</v>
      </c>
      <c r="D28" s="91">
        <v>0.36342314391038094</v>
      </c>
      <c r="E28" s="92">
        <v>1.7812499999999996</v>
      </c>
      <c r="F28" s="31">
        <v>0.49893589038640823</v>
      </c>
      <c r="G28" s="31">
        <v>0.7352403664013446</v>
      </c>
      <c r="H28" s="4" t="s">
        <v>25</v>
      </c>
    </row>
    <row r="29" spans="1:8" x14ac:dyDescent="0.2">
      <c r="A29" s="4" t="s">
        <v>28</v>
      </c>
      <c r="B29" s="33">
        <v>0.79860413504365813</v>
      </c>
      <c r="C29" s="99">
        <v>0.96090710442502414</v>
      </c>
      <c r="D29" s="91">
        <v>0.3515719673726172</v>
      </c>
      <c r="E29" s="92">
        <v>1.083333333333333</v>
      </c>
      <c r="F29" s="31">
        <v>0.67664390738353886</v>
      </c>
      <c r="G29" s="31">
        <v>0.79860413504365813</v>
      </c>
      <c r="H29" s="4" t="s">
        <v>28</v>
      </c>
    </row>
    <row r="30" spans="1:8" x14ac:dyDescent="0.2">
      <c r="A30" s="4" t="s">
        <v>34</v>
      </c>
      <c r="B30" s="33">
        <v>1.0395423974260378</v>
      </c>
      <c r="C30" s="99">
        <v>1.4287637011857481</v>
      </c>
      <c r="D30" s="91">
        <v>0.10653015775903218</v>
      </c>
      <c r="E30" s="92">
        <v>1.583333333333333</v>
      </c>
      <c r="F30" s="31">
        <v>0.79340853483032125</v>
      </c>
      <c r="G30" s="31">
        <v>1.0395423974260378</v>
      </c>
      <c r="H30" s="4" t="s">
        <v>34</v>
      </c>
    </row>
    <row r="31" spans="1:8" x14ac:dyDescent="0.2">
      <c r="A31" s="4" t="s">
        <v>31</v>
      </c>
      <c r="B31" s="33">
        <v>1.2141672006976247</v>
      </c>
      <c r="C31" s="99">
        <v>2.071177031016596</v>
      </c>
      <c r="D31" s="91">
        <v>-0.19950876225705408</v>
      </c>
      <c r="E31" s="92">
        <v>1.7708333333333328</v>
      </c>
      <c r="F31" s="31">
        <v>0.88577685143256046</v>
      </c>
      <c r="G31" s="31">
        <v>1.2141672006976247</v>
      </c>
      <c r="H31" s="4" t="s">
        <v>31</v>
      </c>
    </row>
    <row r="32" spans="1:8" x14ac:dyDescent="0.2">
      <c r="A32" s="4" t="s">
        <v>20</v>
      </c>
      <c r="B32" s="33">
        <v>0.59399706630669868</v>
      </c>
      <c r="C32" s="99">
        <v>-0.21005065098738251</v>
      </c>
      <c r="D32" s="91">
        <v>1.606625183240812</v>
      </c>
      <c r="E32" s="92">
        <v>0.38541666666666652</v>
      </c>
      <c r="F32" s="31">
        <v>0.8891302254378235</v>
      </c>
      <c r="G32" s="31">
        <v>0.59399706630669868</v>
      </c>
      <c r="H32" s="4" t="s">
        <v>20</v>
      </c>
    </row>
    <row r="33" spans="1:8" x14ac:dyDescent="0.2">
      <c r="A33" s="4" t="s">
        <v>18</v>
      </c>
      <c r="B33" s="33">
        <v>0.78623840478725937</v>
      </c>
      <c r="C33" s="99">
        <v>0.20587554938700017</v>
      </c>
      <c r="D33" s="91">
        <v>1.4549229983081116</v>
      </c>
      <c r="E33" s="92">
        <v>0.69791666666666641</v>
      </c>
      <c r="F33" s="31">
        <v>0.91240612672749999</v>
      </c>
      <c r="G33" s="31">
        <v>0.78623840478725937</v>
      </c>
      <c r="H33" s="4" t="s">
        <v>18</v>
      </c>
    </row>
    <row r="34" spans="1:8" x14ac:dyDescent="0.2">
      <c r="A34" s="4" t="s">
        <v>37</v>
      </c>
      <c r="B34" s="33">
        <v>1.2463270905783355</v>
      </c>
      <c r="C34" s="99">
        <v>0.86853428841396263</v>
      </c>
      <c r="D34" s="91">
        <v>1.7141969833210442</v>
      </c>
      <c r="E34" s="92">
        <v>1.1562499999999996</v>
      </c>
      <c r="F34" s="31">
        <v>1.3393182544651758</v>
      </c>
      <c r="G34" s="31">
        <v>1.2463270905783355</v>
      </c>
      <c r="H34" s="4" t="s">
        <v>37</v>
      </c>
    </row>
    <row r="35" spans="1:8" ht="17" thickBot="1" x14ac:dyDescent="0.25">
      <c r="A35" s="5" t="s">
        <v>10</v>
      </c>
      <c r="B35" s="35">
        <v>1.5012588043659143</v>
      </c>
      <c r="C35" s="100">
        <v>1.2057025488420234</v>
      </c>
      <c r="D35" s="93">
        <v>2.433490530922386</v>
      </c>
      <c r="E35" s="97">
        <v>0.86458333333333326</v>
      </c>
      <c r="F35" s="31">
        <v>1.7627433372974233</v>
      </c>
      <c r="G35" s="31">
        <v>1.5012588043659143</v>
      </c>
      <c r="H35" s="5" t="s">
        <v>10</v>
      </c>
    </row>
    <row r="36" spans="1:8" x14ac:dyDescent="0.2">
      <c r="B36" s="31">
        <f>MEDIAN(B3:B35)</f>
        <v>0.12979103422143748</v>
      </c>
      <c r="C36" s="31">
        <f t="shared" ref="C36:F36" si="0">MEDIAN(C3:C35)</f>
        <v>0.15520109230485735</v>
      </c>
      <c r="D36" s="31">
        <f t="shared" si="0"/>
        <v>6.4460394115946507E-2</v>
      </c>
      <c r="E36" s="31">
        <f t="shared" si="0"/>
        <v>-1.0416666666666796E-2</v>
      </c>
      <c r="F36" s="31">
        <f t="shared" si="0"/>
        <v>8.4110485013219438E-2</v>
      </c>
    </row>
    <row r="37" spans="1:8" x14ac:dyDescent="0.2">
      <c r="C37" s="31">
        <f>MAX(C3:C19)-C36</f>
        <v>0.24883931173554669</v>
      </c>
      <c r="D37" s="31">
        <f t="shared" ref="D37:E37" si="1">MAX(D3:D19)-D36</f>
        <v>0.25837151401975439</v>
      </c>
      <c r="E37" s="31">
        <f t="shared" si="1"/>
        <v>1.0312499999999996</v>
      </c>
    </row>
  </sheetData>
  <sheetProtection sheet="1" objects="1" scenarios="1"/>
  <sortState ref="A3:H35">
    <sortCondition ref="F3:F35"/>
  </sortState>
  <conditionalFormatting sqref="C3:C35">
    <cfRule type="colorScale" priority="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3:B3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:D35">
    <cfRule type="colorScale" priority="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E3:E35">
    <cfRule type="colorScale" priority="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OceanHistBiases</vt:lpstr>
      <vt:lpstr>OceanFutChanges</vt:lpstr>
      <vt:lpstr>WindsHistFut</vt:lpstr>
      <vt:lpstr>AtmHistBiases</vt:lpstr>
      <vt:lpstr>FutChanges-plots</vt:lpstr>
      <vt:lpstr>AppendixPlotRanking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2019-01-28T16:52:06Z</cp:lastPrinted>
  <dcterms:created xsi:type="dcterms:W3CDTF">2018-10-22T21:35:23Z</dcterms:created>
  <dcterms:modified xsi:type="dcterms:W3CDTF">2019-08-14T14:29:43Z</dcterms:modified>
</cp:coreProperties>
</file>