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jarbr\AppData\Roaming\OpenText\OTEdit\dms_efsa_europa_eu-otcs\c18145118\"/>
    </mc:Choice>
  </mc:AlternateContent>
  <xr:revisionPtr revIDLastSave="0" documentId="13_ncr:1_{EC9DA3EF-7FD1-4A8C-A2B5-4198994C2A84}" xr6:coauthVersionLast="43" xr6:coauthVersionMax="43" xr10:uidLastSave="{00000000-0000-0000-0000-000000000000}"/>
  <bookViews>
    <workbookView xWindow="-120" yWindow="-120" windowWidth="20730" windowHeight="11760" xr2:uid="{00000000-000D-0000-FFFF-FFFF00000000}"/>
  </bookViews>
  <sheets>
    <sheet name="Annex C.1" sheetId="12" r:id="rId1"/>
    <sheet name="Figure C.1.01" sheetId="9" r:id="rId2"/>
    <sheet name="Figure C.1.02" sheetId="10" r:id="rId3"/>
    <sheet name="Figure C.1.03" sheetId="11" r:id="rId4"/>
    <sheet name="Table C.1.01" sheetId="4" r:id="rId5"/>
    <sheet name="Table C.1.02" sheetId="5" r:id="rId6"/>
    <sheet name="Table C.1.03" sheetId="6" r:id="rId7"/>
    <sheet name="Table C.1.04" sheetId="7" r:id="rId8"/>
    <sheet name="Table C.1.05" sheetId="8" r:id="rId9"/>
  </sheets>
  <definedNames>
    <definedName name="Figure_C_1_01">#REF!</definedName>
    <definedName name="Figure_C_1_02">#REF!</definedName>
    <definedName name="Figure_C_1_03">#REF!</definedName>
    <definedName name="foodASContribP99_TCP_TIER1">#REF!</definedName>
    <definedName name="percentilesMOE_TCP_TIER1">#REF!</definedName>
    <definedName name="Table_C_1_01">'Table C.1.01'!$A$1:$P$1001</definedName>
    <definedName name="Table_C_1_02">'Table C.1.02'!$A$1:$H$1335</definedName>
    <definedName name="Table_C_1_03">'Table C.1.03'!$A$1:$V$1787</definedName>
    <definedName name="Table_C_1_04">'Table C.1.04'!$A$1:$H$159</definedName>
    <definedName name="Table_C_1_05">'Table C.1.05'!$A$1:$I$363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9" i="11" l="1"/>
  <c r="D99" i="11" s="1"/>
  <c r="G99" i="11" s="1"/>
  <c r="B98" i="11"/>
  <c r="D98" i="11" s="1"/>
  <c r="B97" i="11"/>
  <c r="D97" i="11" s="1"/>
  <c r="G97" i="11" s="1"/>
  <c r="B96" i="11"/>
  <c r="D96" i="11" s="1"/>
  <c r="B95" i="11"/>
  <c r="D95" i="11" s="1"/>
  <c r="G95" i="11" s="1"/>
  <c r="B94" i="11"/>
  <c r="D94" i="11" s="1"/>
  <c r="B93" i="11"/>
  <c r="D93" i="11" s="1"/>
  <c r="G93" i="11" s="1"/>
  <c r="B92" i="11"/>
  <c r="D92" i="11" s="1"/>
  <c r="B91" i="11"/>
  <c r="D91" i="11" s="1"/>
  <c r="G91" i="11" s="1"/>
  <c r="B90" i="11"/>
  <c r="D90" i="11" s="1"/>
  <c r="B89" i="11"/>
  <c r="D89" i="11" s="1"/>
  <c r="G89" i="11" s="1"/>
  <c r="B88" i="11"/>
  <c r="D88" i="11" s="1"/>
  <c r="B87" i="11"/>
  <c r="D87" i="11" s="1"/>
  <c r="G87" i="11" s="1"/>
  <c r="B86" i="11"/>
  <c r="D86" i="11" s="1"/>
  <c r="B85" i="11"/>
  <c r="D85" i="11" s="1"/>
  <c r="G85" i="11" s="1"/>
  <c r="B84" i="11"/>
  <c r="D84" i="11" s="1"/>
  <c r="B83" i="11"/>
  <c r="D83" i="11" s="1"/>
  <c r="G83" i="11" s="1"/>
  <c r="B82" i="11"/>
  <c r="D82" i="11" s="1"/>
  <c r="B81" i="11"/>
  <c r="D81" i="11" s="1"/>
  <c r="G81" i="11" s="1"/>
  <c r="B80" i="11"/>
  <c r="D80" i="11" s="1"/>
  <c r="B79" i="11"/>
  <c r="D79" i="11" s="1"/>
  <c r="G79" i="11" s="1"/>
  <c r="B78" i="11"/>
  <c r="D78" i="11" s="1"/>
  <c r="B77" i="11"/>
  <c r="D77" i="11" s="1"/>
  <c r="G77" i="11" s="1"/>
  <c r="B76" i="11"/>
  <c r="D76" i="11" s="1"/>
  <c r="B75" i="11"/>
  <c r="D75" i="11" s="1"/>
  <c r="G75" i="11" s="1"/>
  <c r="C72" i="11"/>
  <c r="B72" i="11" s="1"/>
  <c r="D72" i="11" s="1"/>
  <c r="C64" i="11"/>
  <c r="B64" i="11" s="1"/>
  <c r="D64" i="11" s="1"/>
  <c r="C59" i="11"/>
  <c r="C99" i="11" s="1"/>
  <c r="B57" i="11"/>
  <c r="C85" i="10"/>
  <c r="E84" i="10"/>
  <c r="E83" i="10"/>
  <c r="G82" i="10"/>
  <c r="G81" i="10"/>
  <c r="D81" i="10"/>
  <c r="B78" i="10"/>
  <c r="F85" i="10" s="1"/>
  <c r="B75" i="10"/>
  <c r="B70" i="10"/>
  <c r="B71" i="10" s="1"/>
  <c r="B72" i="10" s="1"/>
  <c r="B67" i="10"/>
  <c r="B188" i="9"/>
  <c r="C187" i="9"/>
  <c r="B187" i="9"/>
  <c r="B186" i="9"/>
  <c r="B185" i="9"/>
  <c r="B184" i="9"/>
  <c r="B183" i="9"/>
  <c r="B182" i="9"/>
  <c r="C181" i="9"/>
  <c r="B181" i="9"/>
  <c r="B180" i="9"/>
  <c r="C179" i="9"/>
  <c r="B179" i="9"/>
  <c r="B178" i="9"/>
  <c r="B177" i="9"/>
  <c r="B176" i="9"/>
  <c r="B175" i="9"/>
  <c r="B174" i="9"/>
  <c r="C173" i="9"/>
  <c r="B173" i="9"/>
  <c r="B172" i="9"/>
  <c r="C171" i="9"/>
  <c r="B171" i="9"/>
  <c r="B170" i="9"/>
  <c r="B169" i="9"/>
  <c r="B168" i="9"/>
  <c r="B167" i="9"/>
  <c r="B166" i="9"/>
  <c r="C165" i="9"/>
  <c r="B165" i="9"/>
  <c r="B164" i="9"/>
  <c r="C163" i="9"/>
  <c r="B163" i="9"/>
  <c r="B162" i="9"/>
  <c r="B161" i="9"/>
  <c r="B160" i="9"/>
  <c r="B159" i="9"/>
  <c r="B158" i="9"/>
  <c r="C157" i="9"/>
  <c r="B157" i="9"/>
  <c r="B156" i="9"/>
  <c r="C155" i="9"/>
  <c r="B155" i="9"/>
  <c r="B154" i="9"/>
  <c r="B153" i="9"/>
  <c r="B152" i="9"/>
  <c r="B151" i="9"/>
  <c r="B150" i="9"/>
  <c r="C149" i="9"/>
  <c r="B149" i="9"/>
  <c r="B148" i="9"/>
  <c r="C147" i="9"/>
  <c r="B147" i="9"/>
  <c r="B146" i="9"/>
  <c r="B145" i="9"/>
  <c r="B144" i="9"/>
  <c r="B143" i="9"/>
  <c r="B142" i="9"/>
  <c r="C141" i="9"/>
  <c r="B141" i="9"/>
  <c r="B140" i="9"/>
  <c r="C139" i="9"/>
  <c r="B139" i="9"/>
  <c r="B138" i="9"/>
  <c r="B137" i="9"/>
  <c r="B136" i="9"/>
  <c r="B135" i="9"/>
  <c r="B134" i="9"/>
  <c r="C133" i="9"/>
  <c r="B133" i="9"/>
  <c r="B132" i="9"/>
  <c r="C131" i="9"/>
  <c r="B131" i="9"/>
  <c r="B130" i="9"/>
  <c r="B129" i="9"/>
  <c r="B128" i="9"/>
  <c r="B127" i="9"/>
  <c r="B126" i="9"/>
  <c r="C125" i="9"/>
  <c r="B125" i="9"/>
  <c r="B124" i="9"/>
  <c r="C123" i="9"/>
  <c r="B123" i="9"/>
  <c r="B122" i="9"/>
  <c r="B121" i="9"/>
  <c r="B120" i="9"/>
  <c r="B119" i="9"/>
  <c r="B118" i="9"/>
  <c r="C117" i="9"/>
  <c r="B117" i="9"/>
  <c r="B116" i="9"/>
  <c r="C115" i="9"/>
  <c r="B115" i="9"/>
  <c r="B114" i="9"/>
  <c r="B113" i="9"/>
  <c r="B112" i="9"/>
  <c r="B111" i="9"/>
  <c r="B110" i="9"/>
  <c r="C109" i="9"/>
  <c r="B109" i="9"/>
  <c r="C108" i="9"/>
  <c r="C188" i="9" s="1"/>
  <c r="B106" i="9"/>
  <c r="B103" i="9"/>
  <c r="B100" i="9"/>
  <c r="B97" i="9"/>
  <c r="C66" i="11" l="1"/>
  <c r="B66" i="11" s="1"/>
  <c r="D66" i="11" s="1"/>
  <c r="C74" i="11"/>
  <c r="B74" i="11" s="1"/>
  <c r="D74" i="11" s="1"/>
  <c r="C76" i="11"/>
  <c r="C78" i="11"/>
  <c r="C80" i="11"/>
  <c r="C82" i="11"/>
  <c r="C84" i="11"/>
  <c r="C86" i="11"/>
  <c r="C88" i="11"/>
  <c r="C90" i="11"/>
  <c r="C92" i="11"/>
  <c r="C94" i="11"/>
  <c r="C96" i="11"/>
  <c r="C98" i="11"/>
  <c r="C82" i="10"/>
  <c r="F83" i="10"/>
  <c r="D85" i="10"/>
  <c r="C60" i="11"/>
  <c r="B60" i="11" s="1"/>
  <c r="D60" i="11" s="1"/>
  <c r="E60" i="11" s="1"/>
  <c r="C68" i="11"/>
  <c r="B68" i="11" s="1"/>
  <c r="D68" i="11" s="1"/>
  <c r="C113" i="9"/>
  <c r="C121" i="9"/>
  <c r="C129" i="9"/>
  <c r="C137" i="9"/>
  <c r="C145" i="9"/>
  <c r="C153" i="9"/>
  <c r="C161" i="9"/>
  <c r="C169" i="9"/>
  <c r="C177" i="9"/>
  <c r="C185" i="9"/>
  <c r="C111" i="9"/>
  <c r="C119" i="9"/>
  <c r="C127" i="9"/>
  <c r="C135" i="9"/>
  <c r="C143" i="9"/>
  <c r="C151" i="9"/>
  <c r="C159" i="9"/>
  <c r="C167" i="9"/>
  <c r="C175" i="9"/>
  <c r="C183" i="9"/>
  <c r="C81" i="10"/>
  <c r="F82" i="10"/>
  <c r="D84" i="10"/>
  <c r="G85" i="10"/>
  <c r="C62" i="11"/>
  <c r="B62" i="11" s="1"/>
  <c r="D62" i="11" s="1"/>
  <c r="C70" i="11"/>
  <c r="B70" i="11" s="1"/>
  <c r="D70" i="11" s="1"/>
  <c r="E74" i="11"/>
  <c r="G74" i="11"/>
  <c r="F74" i="11"/>
  <c r="E76" i="11"/>
  <c r="G76" i="11"/>
  <c r="F76" i="11"/>
  <c r="E78" i="11"/>
  <c r="G78" i="11"/>
  <c r="F78" i="11"/>
  <c r="E80" i="11"/>
  <c r="G80" i="11"/>
  <c r="F80" i="11"/>
  <c r="E82" i="11"/>
  <c r="G82" i="11"/>
  <c r="F82" i="11"/>
  <c r="E84" i="11"/>
  <c r="G84" i="11"/>
  <c r="F84" i="11"/>
  <c r="E86" i="11"/>
  <c r="G86" i="11"/>
  <c r="F86" i="11"/>
  <c r="E88" i="11"/>
  <c r="F88" i="11"/>
  <c r="G88" i="11"/>
  <c r="E90" i="11"/>
  <c r="G90" i="11"/>
  <c r="F90" i="11"/>
  <c r="E92" i="11"/>
  <c r="G92" i="11"/>
  <c r="F92" i="11"/>
  <c r="E94" i="11"/>
  <c r="G94" i="11"/>
  <c r="F94" i="11"/>
  <c r="E96" i="11"/>
  <c r="G96" i="11"/>
  <c r="F96" i="11"/>
  <c r="E98" i="11"/>
  <c r="G98" i="11"/>
  <c r="F98" i="11"/>
  <c r="G60" i="11"/>
  <c r="E77" i="11"/>
  <c r="E81" i="11"/>
  <c r="E85" i="11"/>
  <c r="E89" i="11"/>
  <c r="E93" i="11"/>
  <c r="E95" i="11"/>
  <c r="E99" i="11"/>
  <c r="F75" i="11"/>
  <c r="F77" i="11"/>
  <c r="F79" i="11"/>
  <c r="F81" i="11"/>
  <c r="F83" i="11"/>
  <c r="F85" i="11"/>
  <c r="F87" i="11"/>
  <c r="F89" i="11"/>
  <c r="F91" i="11"/>
  <c r="F93" i="11"/>
  <c r="F95" i="11"/>
  <c r="F97" i="11"/>
  <c r="F99" i="11"/>
  <c r="E75" i="11"/>
  <c r="E79" i="11"/>
  <c r="E83" i="11"/>
  <c r="E87" i="11"/>
  <c r="E91" i="11"/>
  <c r="E97" i="11"/>
  <c r="C61" i="11"/>
  <c r="B61" i="11" s="1"/>
  <c r="D61" i="11" s="1"/>
  <c r="C63" i="11"/>
  <c r="B63" i="11" s="1"/>
  <c r="D63" i="11" s="1"/>
  <c r="C65" i="11"/>
  <c r="B65" i="11" s="1"/>
  <c r="D65" i="11" s="1"/>
  <c r="C67" i="11"/>
  <c r="B67" i="11" s="1"/>
  <c r="D67" i="11" s="1"/>
  <c r="C69" i="11"/>
  <c r="B69" i="11" s="1"/>
  <c r="D69" i="11" s="1"/>
  <c r="C71" i="11"/>
  <c r="B71" i="11" s="1"/>
  <c r="D71" i="11" s="1"/>
  <c r="C73" i="11"/>
  <c r="B73" i="11" s="1"/>
  <c r="D73" i="11" s="1"/>
  <c r="C75" i="11"/>
  <c r="C77" i="11"/>
  <c r="C79" i="11"/>
  <c r="C81" i="11"/>
  <c r="C83" i="11"/>
  <c r="C85" i="11"/>
  <c r="C87" i="11"/>
  <c r="C89" i="11"/>
  <c r="C91" i="11"/>
  <c r="C93" i="11"/>
  <c r="C95" i="11"/>
  <c r="C97" i="11"/>
  <c r="E81" i="10"/>
  <c r="D82" i="10"/>
  <c r="C83" i="10"/>
  <c r="G83" i="10"/>
  <c r="F84" i="10"/>
  <c r="E85" i="10"/>
  <c r="F81" i="10"/>
  <c r="E82" i="10"/>
  <c r="D83" i="10"/>
  <c r="C84" i="10"/>
  <c r="G84" i="10"/>
  <c r="C110" i="9"/>
  <c r="C112" i="9"/>
  <c r="C114" i="9"/>
  <c r="C116" i="9"/>
  <c r="C118" i="9"/>
  <c r="C120" i="9"/>
  <c r="C122" i="9"/>
  <c r="C124" i="9"/>
  <c r="C126" i="9"/>
  <c r="C128" i="9"/>
  <c r="C130" i="9"/>
  <c r="C132" i="9"/>
  <c r="C134" i="9"/>
  <c r="C136" i="9"/>
  <c r="C138" i="9"/>
  <c r="C140" i="9"/>
  <c r="C142" i="9"/>
  <c r="C144" i="9"/>
  <c r="C146" i="9"/>
  <c r="C148" i="9"/>
  <c r="C150" i="9"/>
  <c r="C152" i="9"/>
  <c r="C154" i="9"/>
  <c r="C156" i="9"/>
  <c r="C158" i="9"/>
  <c r="C160" i="9"/>
  <c r="C162" i="9"/>
  <c r="C164" i="9"/>
  <c r="C166" i="9"/>
  <c r="C168" i="9"/>
  <c r="C170" i="9"/>
  <c r="C172" i="9"/>
  <c r="C174" i="9"/>
  <c r="C176" i="9"/>
  <c r="C178" i="9"/>
  <c r="C180" i="9"/>
  <c r="C182" i="9"/>
  <c r="C184" i="9"/>
  <c r="C186" i="9"/>
  <c r="G69" i="11" l="1"/>
  <c r="F67" i="11"/>
  <c r="F71" i="11"/>
  <c r="G61" i="11"/>
  <c r="G62" i="11" s="1"/>
  <c r="G63" i="11" s="1"/>
  <c r="G64" i="11" s="1"/>
  <c r="G65" i="11" s="1"/>
  <c r="G66" i="11" s="1"/>
  <c r="G67" i="11" s="1"/>
  <c r="G68" i="11" s="1"/>
  <c r="F72" i="11"/>
  <c r="F73" i="11"/>
  <c r="F70" i="11"/>
  <c r="F62" i="11"/>
  <c r="F65" i="11"/>
  <c r="G70" i="11"/>
  <c r="G71" i="11" s="1"/>
  <c r="G72" i="11" s="1"/>
  <c r="G73" i="11" s="1"/>
  <c r="F69" i="11"/>
  <c r="F60" i="11"/>
  <c r="F64" i="11"/>
  <c r="F63" i="11"/>
  <c r="E61" i="11"/>
  <c r="E62" i="11" s="1"/>
  <c r="E63" i="11" s="1"/>
  <c r="E64" i="11" s="1"/>
  <c r="E65" i="11" s="1"/>
  <c r="E66" i="11" s="1"/>
  <c r="E67" i="11" s="1"/>
  <c r="E68" i="11" s="1"/>
  <c r="E69" i="11" s="1"/>
  <c r="E70" i="11" s="1"/>
  <c r="E71" i="11" s="1"/>
  <c r="E72" i="11" s="1"/>
  <c r="E73" i="11" s="1"/>
  <c r="F68" i="11"/>
  <c r="F61" i="11"/>
  <c r="F66" i="11"/>
</calcChain>
</file>

<file path=xl/sharedStrings.xml><?xml version="1.0" encoding="utf-8"?>
<sst xmlns="http://schemas.openxmlformats.org/spreadsheetml/2006/main" count="30372" uniqueCount="452">
  <si>
    <t>MOE</t>
  </si>
  <si>
    <t>Adults_Belgium</t>
  </si>
  <si>
    <t>Other_children_Bulgaria</t>
  </si>
  <si>
    <t>Adults_Czech_Republic</t>
  </si>
  <si>
    <t>Adults_Germany</t>
  </si>
  <si>
    <t>Toddlers_Denmark</t>
  </si>
  <si>
    <t>Other_children_France</t>
  </si>
  <si>
    <t>Toddlers_United_Kingdom</t>
  </si>
  <si>
    <t>Adults_Italy</t>
  </si>
  <si>
    <t>Toddlers_Netherlands</t>
  </si>
  <si>
    <t>Other_children_Netherlands</t>
  </si>
  <si>
    <t>Concatenation</t>
  </si>
  <si>
    <t>p90</t>
  </si>
  <si>
    <t>p95</t>
  </si>
  <si>
    <t>p99</t>
  </si>
  <si>
    <t>p99_9</t>
  </si>
  <si>
    <t>p99_99</t>
  </si>
  <si>
    <t>Adults_Belgium_CI_25</t>
  </si>
  <si>
    <t>Adults_Belgium_CI_2_5</t>
  </si>
  <si>
    <t>Adults_Belgium_CI_50</t>
  </si>
  <si>
    <t>Adults_Belgium_CI_75</t>
  </si>
  <si>
    <t>Adults_Belgium_CI_97_5</t>
  </si>
  <si>
    <t>Adults_Czech_Republic_CI_25</t>
  </si>
  <si>
    <t>Adults_Czech_Republic_CI_2_5</t>
  </si>
  <si>
    <t>Adults_Czech_Republic_CI_50</t>
  </si>
  <si>
    <t>Adults_Czech_Republic_CI_75</t>
  </si>
  <si>
    <t>Adults_Czech_Republic_CI_97_5</t>
  </si>
  <si>
    <t>Adults_Germany_CI_25</t>
  </si>
  <si>
    <t>Adults_Germany_CI_2_5</t>
  </si>
  <si>
    <t>Adults_Germany_CI_50</t>
  </si>
  <si>
    <t>Adults_Germany_CI_75</t>
  </si>
  <si>
    <t>Adults_Germany_CI_97_5</t>
  </si>
  <si>
    <t>Adults_Italy_CI_25</t>
  </si>
  <si>
    <t>Adults_Italy_CI_2_5</t>
  </si>
  <si>
    <t>Adults_Italy_CI_50</t>
  </si>
  <si>
    <t>Adults_Italy_CI_75</t>
  </si>
  <si>
    <t>Adults_Italy_CI_97_5</t>
  </si>
  <si>
    <t>Other_children_Bulgaria_CI_25</t>
  </si>
  <si>
    <t>Other_children_Bulgaria_CI_2_5</t>
  </si>
  <si>
    <t>Other_children_Bulgaria_CI_50</t>
  </si>
  <si>
    <t>Other_children_Bulgaria_CI_75</t>
  </si>
  <si>
    <t>Other_children_Bulgaria_CI_97_5</t>
  </si>
  <si>
    <t>Other_children_France_CI_25</t>
  </si>
  <si>
    <t>Other_children_France_CI_2_5</t>
  </si>
  <si>
    <t>Other_children_France_CI_50</t>
  </si>
  <si>
    <t>Other_children_France_CI_75</t>
  </si>
  <si>
    <t>Other_children_France_CI_97_5</t>
  </si>
  <si>
    <t>Other_children_Netherlands_CI_25</t>
  </si>
  <si>
    <t>Other_children_Netherlands_CI_2_5</t>
  </si>
  <si>
    <t>Other_children_Netherlands_CI_50</t>
  </si>
  <si>
    <t>Other_children_Netherlands_CI_75</t>
  </si>
  <si>
    <t>Other_children_Netherlands_CI_97_5</t>
  </si>
  <si>
    <t>Toddlers_Denmark_CI_25</t>
  </si>
  <si>
    <t>Toddlers_Denmark_CI_2_5</t>
  </si>
  <si>
    <t>Toddlers_Denmark_CI_50</t>
  </si>
  <si>
    <t>Toddlers_Denmark_CI_75</t>
  </si>
  <si>
    <t>Toddlers_Denmark_CI_97_5</t>
  </si>
  <si>
    <t>Toddlers_Netherlands_CI_25</t>
  </si>
  <si>
    <t>Toddlers_Netherlands_CI_2_5</t>
  </si>
  <si>
    <t>Toddlers_Netherlands_CI_50</t>
  </si>
  <si>
    <t>Toddlers_Netherlands_CI_75</t>
  </si>
  <si>
    <t>Toddlers_Netherlands_CI_97_5</t>
  </si>
  <si>
    <t>Toddlers_United_Kingdom_CI_25</t>
  </si>
  <si>
    <t>Toddlers_United_Kingdom_CI_2_5</t>
  </si>
  <si>
    <t>Toddlers_United_Kingdom_CI_50</t>
  </si>
  <si>
    <t>Toddlers_United_Kingdom_CI_75</t>
  </si>
  <si>
    <t>Toddlers_United_Kingdom_CI_97_5</t>
  </si>
  <si>
    <t>Combination</t>
  </si>
  <si>
    <t>Ziram | Wine grapes</t>
  </si>
  <si>
    <t>Ziram | Apples</t>
  </si>
  <si>
    <t>Ziram | Pears</t>
  </si>
  <si>
    <t>Ziram | Other crops</t>
  </si>
  <si>
    <t>Other substances | All crops</t>
  </si>
  <si>
    <t>Belgium</t>
  </si>
  <si>
    <t>DIET NATIONAL 2004</t>
  </si>
  <si>
    <t>Adults</t>
  </si>
  <si>
    <t>Bulgaria</t>
  </si>
  <si>
    <t>NUTRICHILD</t>
  </si>
  <si>
    <t>Other children</t>
  </si>
  <si>
    <t>Czech Republic</t>
  </si>
  <si>
    <t>SISP04</t>
  </si>
  <si>
    <t>Germany</t>
  </si>
  <si>
    <t>NATIONAL NUTRITION SURVEY II</t>
  </si>
  <si>
    <t>Denmark</t>
  </si>
  <si>
    <t>IAT 2006-07</t>
  </si>
  <si>
    <t>Toddlers</t>
  </si>
  <si>
    <t>France</t>
  </si>
  <si>
    <t>INCA2</t>
  </si>
  <si>
    <t>United Kingdom</t>
  </si>
  <si>
    <t>DNSIYC 2011</t>
  </si>
  <si>
    <t>Italy</t>
  </si>
  <si>
    <t>INRAN SCAI 2005-06</t>
  </si>
  <si>
    <t>Netherlands</t>
  </si>
  <si>
    <t>VCP KIDS</t>
  </si>
  <si>
    <t>P0110020A</t>
  </si>
  <si>
    <t>Oranges</t>
  </si>
  <si>
    <t>RF-0056-001-PPP</t>
  </si>
  <si>
    <t>Buprofezin</t>
  </si>
  <si>
    <t>RF-0172-001-PPP</t>
  </si>
  <si>
    <t>Fenamidone</t>
  </si>
  <si>
    <t>RF-0176-001-PPP</t>
  </si>
  <si>
    <t>Fenbuconazole</t>
  </si>
  <si>
    <t>RF-0242-001-PPP</t>
  </si>
  <si>
    <t>Hexythiazox</t>
  </si>
  <si>
    <t>RF-0250-001-PPP</t>
  </si>
  <si>
    <t>Imidacloprid</t>
  </si>
  <si>
    <t>RF-0151-004-PPP</t>
  </si>
  <si>
    <t>Mancozeb</t>
  </si>
  <si>
    <t>P0130010A</t>
  </si>
  <si>
    <t>Apples</t>
  </si>
  <si>
    <t>RF-0423-001-PPP</t>
  </si>
  <si>
    <t>Thiram (expressed as thiram)</t>
  </si>
  <si>
    <t>RF-0451-001-PPP</t>
  </si>
  <si>
    <t>Ziram</t>
  </si>
  <si>
    <t>RF-0061-001-PPP</t>
  </si>
  <si>
    <t>Captan</t>
  </si>
  <si>
    <t>RF-0151-003-PPP</t>
  </si>
  <si>
    <t>Maneb</t>
  </si>
  <si>
    <t>RF-0151-002-PPP</t>
  </si>
  <si>
    <t>Metiram</t>
  </si>
  <si>
    <t>RF-0359-002-PPP</t>
  </si>
  <si>
    <t>Propineb</t>
  </si>
  <si>
    <t>P0130020A</t>
  </si>
  <si>
    <t>Pears</t>
  </si>
  <si>
    <t>P0140030A</t>
  </si>
  <si>
    <t>Peaches</t>
  </si>
  <si>
    <t>RF-0221-001-PPP</t>
  </si>
  <si>
    <t>Folpet</t>
  </si>
  <si>
    <t>P0151010A</t>
  </si>
  <si>
    <t>Table grapes</t>
  </si>
  <si>
    <t>P0151020A</t>
  </si>
  <si>
    <t>Wine grapes</t>
  </si>
  <si>
    <t>P0152000A</t>
  </si>
  <si>
    <t>Strawberries</t>
  </si>
  <si>
    <t>P0163020A</t>
  </si>
  <si>
    <t>Bananas</t>
  </si>
  <si>
    <t>P0211000A</t>
  </si>
  <si>
    <t>Potatoes</t>
  </si>
  <si>
    <t>P0213020A</t>
  </si>
  <si>
    <t>Carrots</t>
  </si>
  <si>
    <t>P0231010A</t>
  </si>
  <si>
    <t>Tomatoes</t>
  </si>
  <si>
    <t>P0231020A</t>
  </si>
  <si>
    <t>Sweet peppers/bell peppers</t>
  </si>
  <si>
    <t>P0232010A</t>
  </si>
  <si>
    <t>Cucumbers</t>
  </si>
  <si>
    <t>P0241020A</t>
  </si>
  <si>
    <t>Cauliflowers</t>
  </si>
  <si>
    <t>P0251020A</t>
  </si>
  <si>
    <t>Lettuces</t>
  </si>
  <si>
    <t>P0252010A</t>
  </si>
  <si>
    <t>Spinaches</t>
  </si>
  <si>
    <t>RF-0121-001-PPP</t>
  </si>
  <si>
    <t>Desmedipham</t>
  </si>
  <si>
    <t>P0260010A</t>
  </si>
  <si>
    <t>Beans (with pods)</t>
  </si>
  <si>
    <t>P0402010A</t>
  </si>
  <si>
    <t>Olives for oil production</t>
  </si>
  <si>
    <t>P0500060A</t>
  </si>
  <si>
    <t>Rice</t>
  </si>
  <si>
    <t>P0500070A</t>
  </si>
  <si>
    <t>Rye</t>
  </si>
  <si>
    <t>RF-1056-001-PPP</t>
  </si>
  <si>
    <t>Bixafen</t>
  </si>
  <si>
    <t>P0500090A</t>
  </si>
  <si>
    <t>Wheat</t>
  </si>
  <si>
    <t>PW100000A</t>
  </si>
  <si>
    <t>Drinking water</t>
  </si>
  <si>
    <t>RF-0025-001-PPP</t>
  </si>
  <si>
    <t>Amitrole</t>
  </si>
  <si>
    <t>RF-0254-001-PPP</t>
  </si>
  <si>
    <t>Ipconazole</t>
  </si>
  <si>
    <t>RF-0253-002-PPP</t>
  </si>
  <si>
    <t>Ioxynil</t>
  </si>
  <si>
    <t>P0231030A</t>
  </si>
  <si>
    <t>Aubergines/eggplants</t>
  </si>
  <si>
    <t>P0232030A</t>
  </si>
  <si>
    <t>Courgettes</t>
  </si>
  <si>
    <t>P0110050A</t>
  </si>
  <si>
    <t>Mandarins</t>
  </si>
  <si>
    <t>P0241010A</t>
  </si>
  <si>
    <t>Broccoli</t>
  </si>
  <si>
    <t>P0242020A</t>
  </si>
  <si>
    <t>Head cabbages</t>
  </si>
  <si>
    <t>P0260040A</t>
  </si>
  <si>
    <t>Peas (without pods)</t>
  </si>
  <si>
    <t>P0500050A</t>
  </si>
  <si>
    <t>Oat</t>
  </si>
  <si>
    <t>P0233010A</t>
  </si>
  <si>
    <t>Melons</t>
  </si>
  <si>
    <t>P0270060A</t>
  </si>
  <si>
    <t>Leeks</t>
  </si>
  <si>
    <t>PX100001A</t>
  </si>
  <si>
    <t>Baby foods other than processed cereal-based foods</t>
  </si>
  <si>
    <t>PX100005A</t>
  </si>
  <si>
    <t>Follow-on formulae</t>
  </si>
  <si>
    <t>PX100003A</t>
  </si>
  <si>
    <t>Processed cereal-based foods for infants and young children</t>
  </si>
  <si>
    <t>PX100004A</t>
  </si>
  <si>
    <t>Infant formulae</t>
  </si>
  <si>
    <t>F28.A0C00$F10.A0F2S</t>
  </si>
  <si>
    <t>PROCESS=Winemaking,QUAL=Red</t>
  </si>
  <si>
    <t>F28.A07XD</t>
  </si>
  <si>
    <t>PROCESS=Unspecified</t>
  </si>
  <si>
    <t>F28.A07GV$F28.A07KV</t>
  </si>
  <si>
    <t>PROCESS=Deep frying,PROCESS=Slicing</t>
  </si>
  <si>
    <t>F28.A0BA1</t>
  </si>
  <si>
    <t>F28.A07LN</t>
  </si>
  <si>
    <t>PROCESS=Juicing</t>
  </si>
  <si>
    <t>F28.A07JZ</t>
  </si>
  <si>
    <t>F28.A0BYP</t>
  </si>
  <si>
    <t>F28.A0C00$F10.A0F2R</t>
  </si>
  <si>
    <t>PROCESS=Winemaking,QUAL=White</t>
  </si>
  <si>
    <t>F28.A07GR</t>
  </si>
  <si>
    <t>PROCESS=Frying</t>
  </si>
  <si>
    <t>F28.A07MF</t>
  </si>
  <si>
    <t>PROCESS=Distillation</t>
  </si>
  <si>
    <t>F28.A07GG</t>
  </si>
  <si>
    <t>F28.A0C6N</t>
  </si>
  <si>
    <t>F28.A07GR$F28.A07KX</t>
  </si>
  <si>
    <t>F28.A07KG</t>
  </si>
  <si>
    <t>F28.A0C00</t>
  </si>
  <si>
    <t>PROCESS=Winemaking</t>
  </si>
  <si>
    <t>F28.A07LN$F28.A07KF</t>
  </si>
  <si>
    <t>F28.A07GY</t>
  </si>
  <si>
    <t>PROCESS=Roasting</t>
  </si>
  <si>
    <t>F28.A07KQ</t>
  </si>
  <si>
    <t>PROCESS=Freezing</t>
  </si>
  <si>
    <t>Ziram | Table grapes</t>
  </si>
  <si>
    <t>F28.A0C02$F02.A068M</t>
  </si>
  <si>
    <t>PROCESS=Cooking and</t>
  </si>
  <si>
    <t>PROCESS=Bacteria fer</t>
  </si>
  <si>
    <t>PROCESS=Pulping / ma</t>
  </si>
  <si>
    <t>PROCESS=Drying (dehy</t>
  </si>
  <si>
    <t>PROCESS=Juicing,PROCESS=Concentratio</t>
  </si>
  <si>
    <t>PROCESS=Cooking in w</t>
  </si>
  <si>
    <t>Thiram (expressed as thiram) | Wine grapes</t>
  </si>
  <si>
    <t>Thiram (expressed as thiram) | Apples</t>
  </si>
  <si>
    <t>Thiram (expressed as thiram) | Strawberries</t>
  </si>
  <si>
    <t>Thiram (expressed as thiram) | Lettuces</t>
  </si>
  <si>
    <t>Thiram (expressed as thiram) | Peaches</t>
  </si>
  <si>
    <t>Thiram (expressed as thiram) | Pears</t>
  </si>
  <si>
    <t>Thiram (expressed as thiram) | Table grapes</t>
  </si>
  <si>
    <t>Thiram (expressed as thiram) | Bananas</t>
  </si>
  <si>
    <t>Thiram (expressed as thiram) | Other crops</t>
  </si>
  <si>
    <t>RF-0324-001-PPP</t>
  </si>
  <si>
    <t>Oxyfluorfen</t>
  </si>
  <si>
    <t>RF-0010-003-PPP</t>
  </si>
  <si>
    <t>2,4-D</t>
  </si>
  <si>
    <t>PROCESS=Canning / ja</t>
  </si>
  <si>
    <t>PROCESS=Oil producti,PART=Vegetable fa</t>
  </si>
  <si>
    <t>2,4-D, Mancozeb</t>
  </si>
  <si>
    <t>Buprofezin, 2,4-D</t>
  </si>
  <si>
    <t>Imidacloprid, 2,4-D</t>
  </si>
  <si>
    <t>Imidacloprid, Mancozeb, Hexythiazox</t>
  </si>
  <si>
    <t>Mancozeb, Buprofezin</t>
  </si>
  <si>
    <t>Mancozeb, Imidacloprid</t>
  </si>
  <si>
    <t>2,4-D, Hexythiazox</t>
  </si>
  <si>
    <t>2,4-D, Hexythiazox, Buprofezin</t>
  </si>
  <si>
    <t>Hexythiazox, Buprofezin</t>
  </si>
  <si>
    <t>Imidacloprid, Hexythiazox</t>
  </si>
  <si>
    <t>Captan, Propineb</t>
  </si>
  <si>
    <t>Captan, Ziram</t>
  </si>
  <si>
    <t>Hexythiazox, Captan</t>
  </si>
  <si>
    <t>Mancozeb, Captan</t>
  </si>
  <si>
    <t>Maneb, Captan</t>
  </si>
  <si>
    <t>Metiram, Captan</t>
  </si>
  <si>
    <t>Propineb, Imidacloprid, Captan</t>
  </si>
  <si>
    <t>Thiram (expressed as thiram), Captan</t>
  </si>
  <si>
    <t>Captan, Hexythiazox</t>
  </si>
  <si>
    <t>Captan, Thiram (expressed as thiram)</t>
  </si>
  <si>
    <t>Hexythiazox, Thiram (expressed as thiram)</t>
  </si>
  <si>
    <t>Imidacloprid, Captan</t>
  </si>
  <si>
    <t>Imidacloprid, Fenbuconazole</t>
  </si>
  <si>
    <t>Imidacloprid, Thiram (expressed as thiram)</t>
  </si>
  <si>
    <t>Mancozeb, Imidacloprid, Captan</t>
  </si>
  <si>
    <t>Maneb, Imidacloprid</t>
  </si>
  <si>
    <t>Maneb, Imidacloprid, Captan</t>
  </si>
  <si>
    <t>Metiram, Hexythiazox, Captan</t>
  </si>
  <si>
    <t>Metiram, Imidacloprid</t>
  </si>
  <si>
    <t>Propineb, Captan</t>
  </si>
  <si>
    <t>Propineb, Imidacloprid</t>
  </si>
  <si>
    <t>Ziram, Captan</t>
  </si>
  <si>
    <t>Ziram, Imidacloprid</t>
  </si>
  <si>
    <t>Fenbuconazole, Buprofezin</t>
  </si>
  <si>
    <t>Fenbuconazole, Thiram (expressed as thiram)</t>
  </si>
  <si>
    <t>Folpet, Fenbuconazole</t>
  </si>
  <si>
    <t>Imidacloprid, Folpet</t>
  </si>
  <si>
    <t>Mancozeb, Fenbuconazole</t>
  </si>
  <si>
    <t>Mancozeb, Folpet</t>
  </si>
  <si>
    <t>Buprofezin, Thiram (expressed as thiram)</t>
  </si>
  <si>
    <t>Buprofezin, Ziram</t>
  </si>
  <si>
    <t>Fenamidone, Buprofezin</t>
  </si>
  <si>
    <t>Folpet, Thiram (expressed as thiram)</t>
  </si>
  <si>
    <t>Folpet, Ziram</t>
  </si>
  <si>
    <t>Hexythiazox, Fenamidone</t>
  </si>
  <si>
    <t>Imidacloprid, Buprofezin</t>
  </si>
  <si>
    <t>Imidacloprid, Buprofezin, Ziram</t>
  </si>
  <si>
    <t>Imidacloprid, Fenamidone</t>
  </si>
  <si>
    <t>Imidacloprid, Fenamidone, Thiram (expressed as thiram)</t>
  </si>
  <si>
    <t>Imidacloprid, Fenamidone, Ziram</t>
  </si>
  <si>
    <t>Imidacloprid, Ziram</t>
  </si>
  <si>
    <t>Mancozeb, Fenamidone</t>
  </si>
  <si>
    <t>Mancozeb, Hexythiazox</t>
  </si>
  <si>
    <t>Mancozeb, Imidacloprid, Buprofezin</t>
  </si>
  <si>
    <t>Maneb, Buprofezin</t>
  </si>
  <si>
    <t>Maneb, Imidacloprid, Buprofezin</t>
  </si>
  <si>
    <t>Maneb, Imidacloprid, Hexythiazox</t>
  </si>
  <si>
    <t>Metiram, Buprofezin</t>
  </si>
  <si>
    <t>Metiram, Folpet</t>
  </si>
  <si>
    <t>Metiram, Imidacloprid, Buprofezin</t>
  </si>
  <si>
    <t>Metiram, Imidacloprid, Hexythiazox</t>
  </si>
  <si>
    <t>Propineb, Buprofezin</t>
  </si>
  <si>
    <t>Propineb, Folpet</t>
  </si>
  <si>
    <t>Propineb, Imidacloprid, Buprofezin</t>
  </si>
  <si>
    <t>Maneb, Folpet</t>
  </si>
  <si>
    <t>Hexythiazox, Folpet</t>
  </si>
  <si>
    <t>2,4-D, Imidacloprid</t>
  </si>
  <si>
    <t>Imidacloprid, Mancozeb</t>
  </si>
  <si>
    <t>Propineb, Fenamidone</t>
  </si>
  <si>
    <t>Propineb, Hexythiazox</t>
  </si>
  <si>
    <t>Imidacloprid, Hexythiazox, Buprofezin</t>
  </si>
  <si>
    <t>Fenamidone, Thiram (expressed as thiram)</t>
  </si>
  <si>
    <t>Metiram, Fenamidone</t>
  </si>
  <si>
    <t>Mancozeb, Imidacloprid, Hexythiazox</t>
  </si>
  <si>
    <t>Imidacloprid, 2,4-D, Buprofezin</t>
  </si>
  <si>
    <t>Mancozeb, 2,4-D, Buprofezin</t>
  </si>
  <si>
    <t>Mancozeb, 2,4-D, Imidacloprid</t>
  </si>
  <si>
    <t>2,4-D, Buprofezin</t>
  </si>
  <si>
    <t>Captan, Buprofezin</t>
  </si>
  <si>
    <t>Captan, Fenbuconazole</t>
  </si>
  <si>
    <t>Captan, Mancozeb</t>
  </si>
  <si>
    <t>Imidacloprid, Captan, Thiram (expressed as thiram)</t>
  </si>
  <si>
    <t>Metiram, Hexythiazox</t>
  </si>
  <si>
    <t>Propineb, Hexythiazox, Captan</t>
  </si>
  <si>
    <t>Ziram, Imidacloprid, Captan</t>
  </si>
  <si>
    <t>Maneb, Imidacloprid, Fenamidone</t>
  </si>
  <si>
    <t>Maneb, Captan, Imidacloprid</t>
  </si>
  <si>
    <t>Imidacloprid, Fenbuconazole, Thiram (expressed as thiram)</t>
  </si>
  <si>
    <t>Imidacloprid, Buprofezin, Thiram (expressed as thiram)</t>
  </si>
  <si>
    <t>RF-0316-001-PPP</t>
  </si>
  <si>
    <t>Oryzalin</t>
  </si>
  <si>
    <t>RF-0193-001-PPP</t>
  </si>
  <si>
    <t>Flazasulfuron</t>
  </si>
  <si>
    <t>RF-00004646-PAR</t>
  </si>
  <si>
    <t>2,4-DB (free acid)</t>
  </si>
  <si>
    <t>Imidacloprid, Hexythiazox, Thiram (expressed as thiram)</t>
  </si>
  <si>
    <t>Imidacloprid, Hexythiazox, Ziram</t>
  </si>
  <si>
    <t>Fenbuconazole, Ziram</t>
  </si>
  <si>
    <t>Imidacloprid, Fenbuconazole, Maneb</t>
  </si>
  <si>
    <t>PROCESS=Frying,PROCESS=Dicing and s</t>
  </si>
  <si>
    <t>Drop down</t>
  </si>
  <si>
    <t>Adults (Belgium)</t>
  </si>
  <si>
    <t>Adults (Czech Republic)</t>
  </si>
  <si>
    <t>Adults (Germany)</t>
  </si>
  <si>
    <t>Adults (Italy)</t>
  </si>
  <si>
    <t>Other children (Bulgaria)</t>
  </si>
  <si>
    <t>Other children (France)</t>
  </si>
  <si>
    <t>Other children (Netherlands)</t>
  </si>
  <si>
    <t>Toddlers (Denmark)</t>
  </si>
  <si>
    <t>Toddlers (Netherlands)</t>
  </si>
  <si>
    <t>Toddlers (United Kingdom)</t>
  </si>
  <si>
    <t>Minimum MoE</t>
  </si>
  <si>
    <t>Maximum MoE</t>
  </si>
  <si>
    <t>Maximum Probability</t>
  </si>
  <si>
    <t>Figure title</t>
  </si>
  <si>
    <t>Figure data</t>
  </si>
  <si>
    <t>Select population:</t>
  </si>
  <si>
    <t>Minimum MOE</t>
  </si>
  <si>
    <t>Maximum MOE</t>
  </si>
  <si>
    <t>Look-up value</t>
  </si>
  <si>
    <t>P90</t>
  </si>
  <si>
    <t>P95</t>
  </si>
  <si>
    <t>P99</t>
  </si>
  <si>
    <t>P99.9</t>
  </si>
  <si>
    <t>P99.99</t>
  </si>
  <si>
    <t>CI_2_5</t>
  </si>
  <si>
    <t>CI_25</t>
  </si>
  <si>
    <t>CI_50</t>
  </si>
  <si>
    <t>CI_75</t>
  </si>
  <si>
    <t>CI_97_5</t>
  </si>
  <si>
    <t>Figure table</t>
  </si>
  <si>
    <t>Substance</t>
  </si>
  <si>
    <t>N_Subst</t>
  </si>
  <si>
    <t>Tot_RPC</t>
  </si>
  <si>
    <t>N_RPC</t>
  </si>
  <si>
    <t>Country</t>
  </si>
  <si>
    <t>Survey</t>
  </si>
  <si>
    <t>Population
class</t>
  </si>
  <si>
    <t>Bootstrap
(n)</t>
  </si>
  <si>
    <t>2.5th Pctl</t>
  </si>
  <si>
    <t>5th Pctl</t>
  </si>
  <si>
    <t>10th Pctl</t>
  </si>
  <si>
    <t>25th Pctl</t>
  </si>
  <si>
    <t>50th Pctl</t>
  </si>
  <si>
    <t>75th Pctl</t>
  </si>
  <si>
    <t>90th Pctl</t>
  </si>
  <si>
    <t>95th Pctl</t>
  </si>
  <si>
    <t>97.5th Pctl</t>
  </si>
  <si>
    <t>99th Pctl</t>
  </si>
  <si>
    <t>99.9th Pctl</t>
  </si>
  <si>
    <t>99.99th Pctl</t>
  </si>
  <si>
    <t>RPC code</t>
  </si>
  <si>
    <t>RPC name</t>
  </si>
  <si>
    <t>Substance code</t>
  </si>
  <si>
    <t>Substance name</t>
  </si>
  <si>
    <t>Contribution
(%)</t>
  </si>
  <si>
    <t>Subjects' ID</t>
  </si>
  <si>
    <t>Days
(n)</t>
  </si>
  <si>
    <t>Bodyweight
(kg)</t>
  </si>
  <si>
    <t>Average amount
raw
(g/d)</t>
  </si>
  <si>
    <t>Processing code</t>
  </si>
  <si>
    <t>Processing description</t>
  </si>
  <si>
    <t>Average amount
processed
(g/d)</t>
  </si>
  <si>
    <t>Mean concentration
(mg/kg)</t>
  </si>
  <si>
    <t>Processing
factor</t>
  </si>
  <si>
    <t>NOAEL
(mg/kg bw/d)</t>
  </si>
  <si>
    <t>Normalised exposure
per record</t>
  </si>
  <si>
    <t>Margin of exposure
per record</t>
  </si>
  <si>
    <t>Normalised exposure
per subject</t>
  </si>
  <si>
    <t>Margin of exposure
per subject</t>
  </si>
  <si>
    <t>Authorised</t>
  </si>
  <si>
    <t>Part of CAG</t>
  </si>
  <si>
    <t>Total measurements
(n)</t>
  </si>
  <si>
    <t>Extrapolated measurements
(n)</t>
  </si>
  <si>
    <t>Agricultural use</t>
  </si>
  <si>
    <t>Positive samples
(n)</t>
  </si>
  <si>
    <t>Samples within
analytical scope
(n)</t>
  </si>
  <si>
    <t>Positive
samples
(%)</t>
  </si>
  <si>
    <t>Total positive
samples
(%)</t>
  </si>
  <si>
    <t>Treated
samples
(%)</t>
  </si>
  <si>
    <t>Annex C.1 :</t>
  </si>
  <si>
    <t>Content :</t>
  </si>
  <si>
    <t>Figure C.1.01 :</t>
  </si>
  <si>
    <t>Histogram presenting the distribution of the total margin of exposure</t>
  </si>
  <si>
    <t>Figure C.1.02 :</t>
  </si>
  <si>
    <t>Box plot presenting the 95% confidence intervals on the total margin of exposure at different percentiles</t>
  </si>
  <si>
    <t>Figure C.1.03 :</t>
  </si>
  <si>
    <t>Pie chart presenting the average contributions of RPCs and active substances to the exposures exceeding the 99th percentile</t>
  </si>
  <si>
    <t>Table C.1.01 :</t>
  </si>
  <si>
    <t>Distribution of the total margin of exposure calculated for each survey and bootstrap</t>
  </si>
  <si>
    <t>Table C.1.02 :</t>
  </si>
  <si>
    <t>Average contributions of RPCs and active substances to the exposures exceeding the 99th percentile</t>
  </si>
  <si>
    <t>Table C.1.03 :</t>
  </si>
  <si>
    <t>Detailed records for subjects with exposures exceeding the 99th percentile (nominal run)</t>
  </si>
  <si>
    <t>Table C.1.04 :</t>
  </si>
  <si>
    <t>Table C.1.05 :</t>
  </si>
  <si>
    <t>Annex to :</t>
  </si>
  <si>
    <t xml:space="preserve">Available online : </t>
  </si>
  <si>
    <t>Overview of RPCs and active substances with limited occurrence data and their potential extrapolations (nominal run)</t>
  </si>
  <si>
    <t>Percentages of agricultural use calculated per RPC and observed combination of active substances (nominal run)</t>
  </si>
  <si>
    <t>Output data from the Tier II exposure assessment of pesticides causing hypertrophy, hyperplasia and neoplasia of C-cells (CAG-TCP)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</si>
</sst>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4"/>
      <color theme="1"/>
      <name val="Tahoma"/>
      <family val="2"/>
    </font>
    <font>
      <sz val="10"/>
      <name val="Tahoma"/>
      <family val="2"/>
    </font>
    <font>
      <sz val="10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41">
    <xf numFmtId="0" fontId="0" fillId="0" borderId="0" xfId="0"/>
    <xf numFmtId="0" fontId="1" fillId="2" borderId="0" xfId="1" applyFill="1"/>
    <xf numFmtId="0" fontId="2" fillId="2" borderId="0" xfId="1" applyFont="1" applyFill="1"/>
    <xf numFmtId="0" fontId="2" fillId="2" borderId="1" xfId="1" applyFont="1" applyFill="1" applyBorder="1"/>
    <xf numFmtId="0" fontId="1" fillId="2" borderId="1" xfId="1" applyFill="1" applyBorder="1"/>
    <xf numFmtId="0" fontId="2" fillId="2" borderId="1" xfId="1" applyFont="1" applyFill="1" applyBorder="1" applyProtection="1"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0" fontId="1" fillId="2" borderId="1" xfId="1" applyFill="1" applyBorder="1" applyProtection="1">
      <protection locked="0"/>
    </xf>
    <xf numFmtId="0" fontId="1" fillId="2" borderId="0" xfId="1" applyFill="1" applyAlignment="1">
      <alignment horizontal="left"/>
    </xf>
    <xf numFmtId="0" fontId="2" fillId="2" borderId="1" xfId="1" applyFont="1" applyFill="1" applyBorder="1" applyAlignment="1">
      <alignment horizontal="left"/>
    </xf>
    <xf numFmtId="0" fontId="3" fillId="2" borderId="0" xfId="1" applyFont="1" applyFill="1" applyAlignment="1">
      <alignment vertical="center"/>
    </xf>
    <xf numFmtId="0" fontId="4" fillId="3" borderId="1" xfId="1" applyFont="1" applyFill="1" applyBorder="1" applyAlignment="1" applyProtection="1">
      <alignment vertical="center"/>
      <protection locked="0"/>
    </xf>
    <xf numFmtId="0" fontId="2" fillId="2" borderId="0" xfId="1" applyFont="1" applyFill="1" applyProtection="1">
      <protection locked="0"/>
    </xf>
    <xf numFmtId="0" fontId="2" fillId="2" borderId="0" xfId="1" applyFont="1" applyFill="1" applyAlignment="1" applyProtection="1">
      <alignment horizontal="center"/>
      <protection locked="0"/>
    </xf>
    <xf numFmtId="0" fontId="1" fillId="2" borderId="0" xfId="1" applyFill="1" applyProtection="1">
      <protection locked="0"/>
    </xf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0" fontId="1" fillId="2" borderId="1" xfId="1" applyFont="1" applyFill="1" applyBorder="1" applyProtection="1">
      <protection locked="0"/>
    </xf>
    <xf numFmtId="0" fontId="2" fillId="2" borderId="1" xfId="1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center" vertical="top"/>
    </xf>
    <xf numFmtId="164" fontId="0" fillId="0" borderId="0" xfId="0" applyNumberFormat="1" applyAlignment="1">
      <alignment horizontal="center" vertical="top" wrapText="1"/>
    </xf>
    <xf numFmtId="164" fontId="0" fillId="0" borderId="0" xfId="0" applyNumberFormat="1" applyAlignment="1">
      <alignment horizontal="center" vertical="top"/>
    </xf>
    <xf numFmtId="165" fontId="0" fillId="0" borderId="0" xfId="0" applyNumberFormat="1" applyAlignment="1">
      <alignment horizontal="center" vertical="top" wrapText="1"/>
    </xf>
    <xf numFmtId="165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 wrapText="1"/>
    </xf>
    <xf numFmtId="166" fontId="0" fillId="0" borderId="0" xfId="0" applyNumberFormat="1" applyAlignment="1">
      <alignment horizontal="center" vertical="top" wrapText="1"/>
    </xf>
    <xf numFmtId="166" fontId="0" fillId="0" borderId="0" xfId="0" applyNumberFormat="1" applyAlignment="1">
      <alignment horizontal="center" vertical="top"/>
    </xf>
    <xf numFmtId="1" fontId="0" fillId="0" borderId="0" xfId="0" applyNumberFormat="1" applyAlignment="1">
      <alignment horizontal="center" vertical="top" wrapText="1"/>
    </xf>
    <xf numFmtId="1" fontId="0" fillId="0" borderId="0" xfId="0" applyNumberFormat="1" applyAlignment="1">
      <alignment horizontal="center" vertical="top"/>
    </xf>
    <xf numFmtId="0" fontId="7" fillId="2" borderId="0" xfId="2" applyFont="1" applyFill="1" applyAlignment="1">
      <alignment horizontal="left" vertical="top"/>
    </xf>
    <xf numFmtId="0" fontId="8" fillId="2" borderId="0" xfId="2" applyFont="1" applyFill="1" applyAlignment="1">
      <alignment horizontal="left" vertical="top"/>
    </xf>
    <xf numFmtId="0" fontId="8" fillId="2" borderId="0" xfId="2" applyFont="1" applyFill="1" applyAlignment="1">
      <alignment horizontal="left"/>
    </xf>
    <xf numFmtId="0" fontId="9" fillId="2" borderId="0" xfId="2" applyFont="1" applyFill="1" applyAlignment="1">
      <alignment horizontal="left" vertical="top" wrapText="1"/>
    </xf>
    <xf numFmtId="0" fontId="7" fillId="2" borderId="0" xfId="2" applyFont="1" applyFill="1" applyAlignment="1">
      <alignment horizontal="left" vertical="top" wrapText="1"/>
    </xf>
    <xf numFmtId="0" fontId="5" fillId="0" borderId="0" xfId="2" applyAlignment="1">
      <alignment horizontal="left" vertical="top" wrapText="1"/>
    </xf>
    <xf numFmtId="0" fontId="8" fillId="4" borderId="0" xfId="2" applyFont="1" applyFill="1" applyAlignment="1">
      <alignment horizontal="left" vertical="top" wrapText="1"/>
    </xf>
    <xf numFmtId="0" fontId="5" fillId="4" borderId="0" xfId="2" applyFill="1" applyAlignment="1">
      <alignment horizontal="left" vertical="top" wrapText="1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Normal 4" xfId="1" xr:uid="{00000000-0005-0000-0000-000003000000}"/>
  </cellStyles>
  <dxfs count="73">
    <dxf>
      <numFmt numFmtId="164" formatCode="0.000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numFmt numFmtId="165" formatCode="0.0"/>
      <alignment horizontal="center" vertical="top" textRotation="0" wrapText="0" indent="0" justifyLastLine="0" shrinkToFit="0" readingOrder="0"/>
    </dxf>
    <dxf>
      <numFmt numFmtId="164" formatCode="0.000"/>
      <alignment horizontal="center" vertical="top" textRotation="0" wrapText="0" indent="0" justifyLastLine="0" shrinkToFit="0" readingOrder="0"/>
    </dxf>
    <dxf>
      <numFmt numFmtId="1" formatCode="0"/>
      <alignment horizontal="center" vertical="top" textRotation="0" wrapText="0" indent="0" justifyLastLine="0" shrinkToFit="0" readingOrder="0"/>
    </dxf>
    <dxf>
      <numFmt numFmtId="1" formatCode="0"/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textRotation="0" indent="0" justifyLastLine="0" shrinkToFit="0" readingOrder="0"/>
    </dxf>
    <dxf>
      <numFmt numFmtId="1" formatCode="0"/>
      <alignment horizontal="center" vertical="top" textRotation="0" wrapText="0" indent="0" justifyLastLine="0" shrinkToFit="0" readingOrder="0"/>
    </dxf>
    <dxf>
      <numFmt numFmtId="1" formatCode="0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textRotation="0" indent="0" justifyLastLine="0" shrinkToFit="0" readingOrder="0"/>
    </dxf>
    <dxf>
      <numFmt numFmtId="165" formatCode="0.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166" formatCode="0.0000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166" formatCode="0.000000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numFmt numFmtId="164" formatCode="0.000"/>
      <alignment horizontal="center" vertical="top" textRotation="0" wrapText="0" indent="0" justifyLastLine="0" shrinkToFit="0" readingOrder="0"/>
    </dxf>
    <dxf>
      <numFmt numFmtId="166" formatCode="0.000000"/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165" formatCode="0.0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textRotation="0" indent="0" justifyLastLine="0" shrinkToFit="0" readingOrder="0"/>
    </dxf>
    <dxf>
      <numFmt numFmtId="164" formatCode="0.000"/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numFmt numFmtId="2" formatCode="0.00"/>
      <alignment horizontal="center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'Figure C.1.01'!$B$106</c:f>
          <c:strCache>
            <c:ptCount val="1"/>
            <c:pt idx="0">
              <c:v>Probability distribution for the total margin of exposure_x000d_in adults (Belgium)</c:v>
            </c:pt>
          </c:strCache>
        </c:strRef>
      </c:tx>
      <c:overlay val="0"/>
      <c:txPr>
        <a:bodyPr/>
        <a:lstStyle/>
        <a:p>
          <a:pPr>
            <a:defRPr sz="2400"/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strRef>
              <c:f>'Figure C.1.01'!$B$108</c:f>
              <c:strCache>
                <c:ptCount val="1"/>
                <c:pt idx="0">
                  <c:v>Figure data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130175">
                <a:solidFill>
                  <a:srgbClr val="1F497D">
                    <a:lumMod val="60000"/>
                    <a:lumOff val="40000"/>
                  </a:srgbClr>
                </a:solidFill>
              </a:ln>
            </c:spPr>
          </c:errBars>
          <c:errBars>
            <c:errDir val="x"/>
            <c:errBarType val="both"/>
            <c:errValType val="percentage"/>
            <c:noEndCap val="1"/>
            <c:val val="0"/>
            <c:spPr>
              <a:ln w="76200">
                <a:solidFill>
                  <a:srgbClr val="4F81BD">
                    <a:lumMod val="75000"/>
                  </a:srgbClr>
                </a:solidFill>
              </a:ln>
            </c:spPr>
          </c:errBars>
          <c:xVal>
            <c:numRef>
              <c:f>'Figure C.1.01'!$B$109:$B$188</c:f>
              <c:numCache>
                <c:formatCode>General</c:formatCode>
                <c:ptCount val="80"/>
                <c:pt idx="0">
                  <c:v>1090.1844923851279</c:v>
                </c:pt>
                <c:pt idx="1">
                  <c:v>1188.502227437019</c:v>
                </c:pt>
                <c:pt idx="2">
                  <c:v>1295.686697517019</c:v>
                </c:pt>
                <c:pt idx="3">
                  <c:v>1412.537544622754</c:v>
                </c:pt>
                <c:pt idx="4">
                  <c:v>1539.9265260594921</c:v>
                </c:pt>
                <c:pt idx="5">
                  <c:v>1678.8040181225606</c:v>
                </c:pt>
                <c:pt idx="6">
                  <c:v>1830.2061063110568</c:v>
                </c:pt>
                <c:pt idx="7">
                  <c:v>1995.2623149688789</c:v>
                </c:pt>
                <c:pt idx="8">
                  <c:v>2175.2040340195222</c:v>
                </c:pt>
                <c:pt idx="9">
                  <c:v>2371.3737056616551</c:v>
                </c:pt>
                <c:pt idx="10">
                  <c:v>2585.2348395621912</c:v>
                </c:pt>
                <c:pt idx="11">
                  <c:v>2818.3829312644548</c:v>
                </c:pt>
                <c:pt idx="12">
                  <c:v>3072.5573652674452</c:v>
                </c:pt>
                <c:pt idx="13">
                  <c:v>3349.6543915782759</c:v>
                </c:pt>
                <c:pt idx="14">
                  <c:v>3651.7412725483769</c:v>
                </c:pt>
                <c:pt idx="15">
                  <c:v>3981.0717055349733</c:v>
                </c:pt>
                <c:pt idx="16">
                  <c:v>4340.1026364474401</c:v>
                </c:pt>
                <c:pt idx="17">
                  <c:v>4731.5125896148029</c:v>
                </c:pt>
                <c:pt idx="18">
                  <c:v>5158.221650723056</c:v>
                </c:pt>
                <c:pt idx="19">
                  <c:v>5623.4132519034911</c:v>
                </c:pt>
                <c:pt idx="20">
                  <c:v>6130.5579214982081</c:v>
                </c:pt>
                <c:pt idx="21">
                  <c:v>6683.4391756861487</c:v>
                </c:pt>
                <c:pt idx="22">
                  <c:v>7286.181745132274</c:v>
                </c:pt>
                <c:pt idx="23">
                  <c:v>7943.2823472428136</c:v>
                </c:pt>
                <c:pt idx="24">
                  <c:v>8659.6432336006528</c:v>
                </c:pt>
                <c:pt idx="25">
                  <c:v>9440.6087628592359</c:v>
                </c:pt>
                <c:pt idx="26">
                  <c:v>10292.005271944287</c:v>
                </c:pt>
                <c:pt idx="27">
                  <c:v>11220.18454301963</c:v>
                </c:pt>
                <c:pt idx="28">
                  <c:v>12232.071190499326</c:v>
                </c:pt>
                <c:pt idx="29">
                  <c:v>13335.214321633241</c:v>
                </c:pt>
                <c:pt idx="30">
                  <c:v>14537.843856076606</c:v>
                </c:pt>
                <c:pt idx="31">
                  <c:v>15848.931924611141</c:v>
                </c:pt>
                <c:pt idx="32">
                  <c:v>17278.259805078626</c:v>
                </c:pt>
                <c:pt idx="33">
                  <c:v>18836.490894898019</c:v>
                </c:pt>
                <c:pt idx="34">
                  <c:v>20535.250264571459</c:v>
                </c:pt>
                <c:pt idx="35">
                  <c:v>22387.211385683378</c:v>
                </c:pt>
                <c:pt idx="36">
                  <c:v>24406.190680419812</c:v>
                </c:pt>
                <c:pt idx="37">
                  <c:v>26607.250597988084</c:v>
                </c:pt>
                <c:pt idx="38">
                  <c:v>29006.81198693156</c:v>
                </c:pt>
                <c:pt idx="39">
                  <c:v>31622.776601683792</c:v>
                </c:pt>
                <c:pt idx="40">
                  <c:v>34474.660657314911</c:v>
                </c:pt>
                <c:pt idx="41">
                  <c:v>37583.74042884443</c:v>
                </c:pt>
                <c:pt idx="42">
                  <c:v>40973.210981354132</c:v>
                </c:pt>
                <c:pt idx="43">
                  <c:v>44668.359215096345</c:v>
                </c:pt>
                <c:pt idx="44">
                  <c:v>48696.752516586312</c:v>
                </c:pt>
                <c:pt idx="45">
                  <c:v>53088.444423098794</c:v>
                </c:pt>
                <c:pt idx="46">
                  <c:v>57876.198834912087</c:v>
                </c:pt>
                <c:pt idx="47">
                  <c:v>63095.734448019299</c:v>
                </c:pt>
                <c:pt idx="48">
                  <c:v>68785.991230880813</c:v>
                </c:pt>
                <c:pt idx="49">
                  <c:v>74989.420933245579</c:v>
                </c:pt>
                <c:pt idx="50">
                  <c:v>81752.30379436494</c:v>
                </c:pt>
                <c:pt idx="51">
                  <c:v>89125.093813374595</c:v>
                </c:pt>
                <c:pt idx="52">
                  <c:v>97162.79515771057</c:v>
                </c:pt>
                <c:pt idx="53">
                  <c:v>105925.37251772897</c:v>
                </c:pt>
                <c:pt idx="54">
                  <c:v>115478.19846894582</c:v>
                </c:pt>
                <c:pt idx="55">
                  <c:v>125892.54117941661</c:v>
                </c:pt>
                <c:pt idx="56">
                  <c:v>137246.09610075626</c:v>
                </c:pt>
                <c:pt idx="57">
                  <c:v>149623.56560944329</c:v>
                </c:pt>
                <c:pt idx="58">
                  <c:v>163117.29092278396</c:v>
                </c:pt>
                <c:pt idx="59">
                  <c:v>177827.94100389228</c:v>
                </c:pt>
                <c:pt idx="60">
                  <c:v>193865.26359522057</c:v>
                </c:pt>
                <c:pt idx="61">
                  <c:v>211348.90398366476</c:v>
                </c:pt>
                <c:pt idx="62">
                  <c:v>230409.29760558446</c:v>
                </c:pt>
                <c:pt idx="63">
                  <c:v>251188.6431509582</c:v>
                </c:pt>
                <c:pt idx="64">
                  <c:v>273841.96342643612</c:v>
                </c:pt>
                <c:pt idx="65">
                  <c:v>298538.26189179573</c:v>
                </c:pt>
                <c:pt idx="66">
                  <c:v>325461.78349804599</c:v>
                </c:pt>
                <c:pt idx="67">
                  <c:v>354813.38923357532</c:v>
                </c:pt>
                <c:pt idx="68">
                  <c:v>386812.0546330525</c:v>
                </c:pt>
                <c:pt idx="69">
                  <c:v>421696.50342858228</c:v>
                </c:pt>
                <c:pt idx="70">
                  <c:v>459726.98853087181</c:v>
                </c:pt>
                <c:pt idx="71">
                  <c:v>501187.23362727248</c:v>
                </c:pt>
                <c:pt idx="72">
                  <c:v>546386.54988185398</c:v>
                </c:pt>
                <c:pt idx="73">
                  <c:v>595662.14352901094</c:v>
                </c:pt>
                <c:pt idx="74">
                  <c:v>649381.63157621131</c:v>
                </c:pt>
                <c:pt idx="75">
                  <c:v>707945.78438413737</c:v>
                </c:pt>
                <c:pt idx="76">
                  <c:v>771791.51558501273</c:v>
                </c:pt>
                <c:pt idx="77">
                  <c:v>841395.14164519473</c:v>
                </c:pt>
                <c:pt idx="78">
                  <c:v>917275.93538978032</c:v>
                </c:pt>
                <c:pt idx="79">
                  <c:v>1000000</c:v>
                </c:pt>
              </c:numCache>
            </c:numRef>
          </c:xVal>
          <c:yVal>
            <c:numRef>
              <c:f>'Figure C.1.01'!$C$109:$C$188</c:f>
              <c:numCache>
                <c:formatCode>General</c:formatCode>
                <c:ptCount val="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7.7399380804953565E-4</c:v>
                </c:pt>
                <c:pt idx="14">
                  <c:v>7.7399380804953565E-4</c:v>
                </c:pt>
                <c:pt idx="15">
                  <c:v>0</c:v>
                </c:pt>
                <c:pt idx="16">
                  <c:v>0</c:v>
                </c:pt>
                <c:pt idx="17">
                  <c:v>1.5479876160990713E-3</c:v>
                </c:pt>
                <c:pt idx="18">
                  <c:v>3.869969040247678E-3</c:v>
                </c:pt>
                <c:pt idx="19">
                  <c:v>2.3219814241486067E-3</c:v>
                </c:pt>
                <c:pt idx="20">
                  <c:v>3.0959752321981426E-3</c:v>
                </c:pt>
                <c:pt idx="21">
                  <c:v>7.7399380804953561E-3</c:v>
                </c:pt>
                <c:pt idx="22">
                  <c:v>6.1919504643962852E-3</c:v>
                </c:pt>
                <c:pt idx="23">
                  <c:v>1.393188854489164E-2</c:v>
                </c:pt>
                <c:pt idx="24">
                  <c:v>2.2445820433436531E-2</c:v>
                </c:pt>
                <c:pt idx="25">
                  <c:v>1.6253869969040248E-2</c:v>
                </c:pt>
                <c:pt idx="26">
                  <c:v>2.3993808049535603E-2</c:v>
                </c:pt>
                <c:pt idx="27">
                  <c:v>2.2445820433436531E-2</c:v>
                </c:pt>
                <c:pt idx="28">
                  <c:v>3.3281733746130034E-2</c:v>
                </c:pt>
                <c:pt idx="29">
                  <c:v>3.3281733746130034E-2</c:v>
                </c:pt>
                <c:pt idx="30">
                  <c:v>5.108359133126935E-2</c:v>
                </c:pt>
                <c:pt idx="31">
                  <c:v>3.5603715170278639E-2</c:v>
                </c:pt>
                <c:pt idx="32">
                  <c:v>4.7987616099071206E-2</c:v>
                </c:pt>
                <c:pt idx="33">
                  <c:v>3.5603715170278639E-2</c:v>
                </c:pt>
                <c:pt idx="34">
                  <c:v>5.1857585139318887E-2</c:v>
                </c:pt>
                <c:pt idx="35">
                  <c:v>4.1021671826625389E-2</c:v>
                </c:pt>
                <c:pt idx="36">
                  <c:v>3.7151702786377708E-2</c:v>
                </c:pt>
                <c:pt idx="37">
                  <c:v>4.8761609907120744E-2</c:v>
                </c:pt>
                <c:pt idx="38">
                  <c:v>3.8699690402476783E-2</c:v>
                </c:pt>
                <c:pt idx="39">
                  <c:v>3.8699690402476783E-2</c:v>
                </c:pt>
                <c:pt idx="40">
                  <c:v>3.5603715170278639E-2</c:v>
                </c:pt>
                <c:pt idx="41">
                  <c:v>3.4055727554179564E-2</c:v>
                </c:pt>
                <c:pt idx="42">
                  <c:v>3.2507739938080496E-2</c:v>
                </c:pt>
                <c:pt idx="43">
                  <c:v>3.7151702786377708E-2</c:v>
                </c:pt>
                <c:pt idx="44">
                  <c:v>4.1021671826625389E-2</c:v>
                </c:pt>
                <c:pt idx="45">
                  <c:v>3.018575851393189E-2</c:v>
                </c:pt>
                <c:pt idx="46">
                  <c:v>2.4767801857585141E-2</c:v>
                </c:pt>
                <c:pt idx="47">
                  <c:v>2.9411764705882353E-2</c:v>
                </c:pt>
                <c:pt idx="48">
                  <c:v>2.6315789473684209E-2</c:v>
                </c:pt>
                <c:pt idx="49">
                  <c:v>1.6253869969040248E-2</c:v>
                </c:pt>
                <c:pt idx="50">
                  <c:v>1.5479876160990712E-2</c:v>
                </c:pt>
                <c:pt idx="51">
                  <c:v>1.0835913312693499E-2</c:v>
                </c:pt>
                <c:pt idx="52">
                  <c:v>1.3157894736842105E-2</c:v>
                </c:pt>
                <c:pt idx="53">
                  <c:v>8.5139318885448911E-3</c:v>
                </c:pt>
                <c:pt idx="54">
                  <c:v>6.1919504643962852E-3</c:v>
                </c:pt>
                <c:pt idx="55">
                  <c:v>5.4179566563467493E-3</c:v>
                </c:pt>
                <c:pt idx="56">
                  <c:v>3.0959752321981426E-3</c:v>
                </c:pt>
                <c:pt idx="57">
                  <c:v>1.5479876160990713E-3</c:v>
                </c:pt>
                <c:pt idx="58">
                  <c:v>5.4179566563467493E-3</c:v>
                </c:pt>
                <c:pt idx="59">
                  <c:v>7.7399380804953565E-4</c:v>
                </c:pt>
                <c:pt idx="60">
                  <c:v>2.3219814241486067E-3</c:v>
                </c:pt>
                <c:pt idx="61">
                  <c:v>7.7399380804953565E-4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7.7399380804953565E-4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D2-4650-B2C4-6813728A9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279552"/>
        <c:axId val="44307200"/>
      </c:scatterChart>
      <c:valAx>
        <c:axId val="156279552"/>
        <c:scaling>
          <c:logBase val="10"/>
          <c:orientation val="minMax"/>
          <c:max val="1000000"/>
          <c:min val="1000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Margin of Exposure (MoE, logarithmic scale)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4307200"/>
        <c:crossesAt val="0"/>
        <c:crossBetween val="midCat"/>
      </c:valAx>
      <c:valAx>
        <c:axId val="44307200"/>
        <c:scaling>
          <c:orientation val="minMax"/>
          <c:max val="0.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Probability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56279552"/>
        <c:crossesAt val="1000"/>
        <c:crossBetween val="midCat"/>
      </c:valAx>
    </c:plotArea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C.1.02'!$B$75</c:f>
          <c:strCache>
            <c:ptCount val="1"/>
            <c:pt idx="0">
              <c:v>95% confidence intervals on the total margin of exposure calculated_x000d_at different percentiles in adults (Belgium)</c:v>
            </c:pt>
          </c:strCache>
        </c:strRef>
      </c:tx>
      <c:overlay val="0"/>
      <c:txPr>
        <a:bodyPr/>
        <a:lstStyle/>
        <a:p>
          <a:pPr>
            <a:defRPr sz="2400"/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</c:spPr>
          <c:invertIfNegative val="0"/>
          <c:cat>
            <c:strRef>
              <c:f>'Figure C.1.02'!$C$80:$G$80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C.1.02'!$C$81:$G$81</c:f>
              <c:numCache>
                <c:formatCode>General</c:formatCode>
                <c:ptCount val="5"/>
                <c:pt idx="0">
                  <c:v>4511.9915145598998</c:v>
                </c:pt>
                <c:pt idx="1">
                  <c:v>3110.6783188670902</c:v>
                </c:pt>
                <c:pt idx="2">
                  <c:v>2288.0149327102527</c:v>
                </c:pt>
                <c:pt idx="3">
                  <c:v>1210.3355595949772</c:v>
                </c:pt>
                <c:pt idx="4">
                  <c:v>1073.5527810022572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FC-4DE8-9C90-F02375B5BE7D}"/>
            </c:ext>
          </c:extLst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  <c:spPr>
              <a:ln w="25400">
                <a:solidFill>
                  <a:schemeClr val="tx1"/>
                </a:solidFill>
              </a:ln>
            </c:spPr>
          </c:errBars>
          <c:cat>
            <c:strRef>
              <c:f>'Figure C.1.02'!$C$80:$G$80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C.1.02'!$C$82:$G$82</c:f>
              <c:numCache>
                <c:formatCode>General</c:formatCode>
                <c:ptCount val="5"/>
                <c:pt idx="0">
                  <c:v>2348.8496120623722</c:v>
                </c:pt>
                <c:pt idx="1">
                  <c:v>2043.4970614535328</c:v>
                </c:pt>
                <c:pt idx="2">
                  <c:v>1429.4265906227324</c:v>
                </c:pt>
                <c:pt idx="3">
                  <c:v>975.99928866787627</c:v>
                </c:pt>
                <c:pt idx="4">
                  <c:v>803.46181222896666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FC-4DE8-9C90-F02375B5BE7D}"/>
            </c:ext>
          </c:extLst>
        </c:ser>
        <c:ser>
          <c:idx val="2"/>
          <c:order val="2"/>
          <c:spPr>
            <a:solidFill>
              <a:schemeClr val="accent1">
                <a:lumMod val="20000"/>
                <a:lumOff val="80000"/>
              </a:schemeClr>
            </a:solidFill>
            <a:ln w="25400">
              <a:solidFill>
                <a:schemeClr val="tx1"/>
              </a:solidFill>
            </a:ln>
          </c:spPr>
          <c:invertIfNegative val="0"/>
          <c:cat>
            <c:strRef>
              <c:f>'Figure C.1.02'!$C$80:$G$80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C.1.02'!$C$83:$G$83</c:f>
              <c:numCache>
                <c:formatCode>General</c:formatCode>
                <c:ptCount val="5"/>
                <c:pt idx="0">
                  <c:v>1303.867645388751</c:v>
                </c:pt>
                <c:pt idx="1">
                  <c:v>1284.3242936291344</c:v>
                </c:pt>
                <c:pt idx="2">
                  <c:v>880.90330360229973</c:v>
                </c:pt>
                <c:pt idx="3">
                  <c:v>848.7397856111802</c:v>
                </c:pt>
                <c:pt idx="4">
                  <c:v>579.933613841647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FC-4DE8-9C90-F02375B5BE7D}"/>
            </c:ext>
          </c:extLst>
        </c:ser>
        <c:ser>
          <c:idx val="3"/>
          <c:order val="3"/>
          <c:spPr>
            <a:solidFill>
              <a:schemeClr val="accent1">
                <a:lumMod val="20000"/>
                <a:lumOff val="80000"/>
              </a:schemeClr>
            </a:solidFill>
            <a:ln w="25400">
              <a:solidFill>
                <a:schemeClr val="tx1"/>
              </a:solidFill>
            </a:ln>
          </c:spPr>
          <c:invertIfNegative val="0"/>
          <c:errBars>
            <c:errBarType val="minus"/>
            <c:errValType val="percentage"/>
            <c:noEndCap val="1"/>
            <c:val val="100"/>
            <c:spPr>
              <a:ln>
                <a:noFill/>
              </a:ln>
            </c:spPr>
          </c:errBars>
          <c:cat>
            <c:strRef>
              <c:f>'Figure C.1.02'!$C$80:$G$80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C.1.02'!$C$84:$G$84</c:f>
              <c:numCache>
                <c:formatCode>General</c:formatCode>
                <c:ptCount val="5"/>
                <c:pt idx="0">
                  <c:v>2030.6475489968634</c:v>
                </c:pt>
                <c:pt idx="1">
                  <c:v>1848.601990623346</c:v>
                </c:pt>
                <c:pt idx="2">
                  <c:v>1208.9024033129626</c:v>
                </c:pt>
                <c:pt idx="3">
                  <c:v>822.95865203641915</c:v>
                </c:pt>
                <c:pt idx="4">
                  <c:v>975.3368671642038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FC-4DE8-9C90-F02375B5BE7D}"/>
            </c:ext>
          </c:extLst>
        </c:ser>
        <c:ser>
          <c:idx val="4"/>
          <c:order val="4"/>
          <c:spPr>
            <a:noFill/>
            <a:ln w="25400">
              <a:noFill/>
            </a:ln>
          </c:spPr>
          <c:invertIfNegative val="0"/>
          <c:errBars>
            <c:errBarType val="minus"/>
            <c:errValType val="percentage"/>
            <c:noEndCap val="1"/>
            <c:val val="100"/>
            <c:spPr>
              <a:ln w="25400">
                <a:solidFill>
                  <a:schemeClr val="tx1"/>
                </a:solidFill>
              </a:ln>
            </c:spPr>
          </c:errBars>
          <c:cat>
            <c:strRef>
              <c:f>'Figure C.1.02'!$C$80:$G$80</c:f>
              <c:strCache>
                <c:ptCount val="5"/>
                <c:pt idx="0">
                  <c:v>P90</c:v>
                </c:pt>
                <c:pt idx="1">
                  <c:v>P95</c:v>
                </c:pt>
                <c:pt idx="2">
                  <c:v>P99</c:v>
                </c:pt>
                <c:pt idx="3">
                  <c:v>P99.9</c:v>
                </c:pt>
                <c:pt idx="4">
                  <c:v>P99.99</c:v>
                </c:pt>
              </c:strCache>
            </c:strRef>
          </c:cat>
          <c:val>
            <c:numRef>
              <c:f>'Figure C.1.02'!$C$85:$G$85</c:f>
              <c:numCache>
                <c:formatCode>General</c:formatCode>
                <c:ptCount val="5"/>
                <c:pt idx="0">
                  <c:v>3527.1770649398477</c:v>
                </c:pt>
                <c:pt idx="1">
                  <c:v>3144.0642751372579</c:v>
                </c:pt>
                <c:pt idx="2">
                  <c:v>2053.9537589479496</c:v>
                </c:pt>
                <c:pt idx="3">
                  <c:v>1241.0595678302061</c:v>
                </c:pt>
                <c:pt idx="4">
                  <c:v>1217.0358980064002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FC-4DE8-9C90-F02375B5B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623552"/>
        <c:axId val="43625088"/>
      </c:barChart>
      <c:catAx>
        <c:axId val="43623552"/>
        <c:scaling>
          <c:orientation val="minMax"/>
        </c:scaling>
        <c:delete val="0"/>
        <c:axPos val="b"/>
        <c:numFmt formatCode="General" sourceLinked="0"/>
        <c:majorTickMark val="none"/>
        <c:minorTickMark val="in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3625088"/>
        <c:crossesAt val="100"/>
        <c:auto val="1"/>
        <c:lblAlgn val="ctr"/>
        <c:lblOffset val="100"/>
        <c:noMultiLvlLbl val="0"/>
      </c:catAx>
      <c:valAx>
        <c:axId val="43625088"/>
        <c:scaling>
          <c:logBase val="10"/>
          <c:orientation val="minMax"/>
          <c:max val="18000"/>
          <c:min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GB" sz="1100" b="0"/>
                  <a:t>Margin</a:t>
                </a:r>
                <a:r>
                  <a:rPr lang="en-GB" sz="1100" b="0" baseline="0"/>
                  <a:t> of Exposure (MoE, logarithmic scale)</a:t>
                </a:r>
                <a:endParaRPr lang="en-GB" sz="1100" b="0"/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spPr>
          <a:ln/>
        </c:spPr>
        <c:txPr>
          <a:bodyPr/>
          <a:lstStyle/>
          <a:p>
            <a:pPr>
              <a:defRPr sz="1100"/>
            </a:pPr>
            <a:endParaRPr lang="en-US"/>
          </a:p>
        </c:txPr>
        <c:crossAx val="43623552"/>
        <c:crosses val="autoZero"/>
        <c:crossBetween val="between"/>
      </c:valAx>
    </c:plotArea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C.1.03'!$B$57</c:f>
          <c:strCache>
            <c:ptCount val="1"/>
            <c:pt idx="0">
              <c:v>Average contributions of RPCs and active substances to the exposures_x000d_exceeding the 99th percentile in adults (Belgium)</c:v>
            </c:pt>
          </c:strCache>
        </c:strRef>
      </c:tx>
      <c:overlay val="0"/>
      <c:txPr>
        <a:bodyPr/>
        <a:lstStyle/>
        <a:p>
          <a:pPr>
            <a:defRPr sz="24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333257991398955E-2"/>
          <c:y val="0.16526453034996583"/>
          <c:w val="0.52765103545486913"/>
          <c:h val="0.81601188891917242"/>
        </c:manualLayout>
      </c:layout>
      <c:pieChart>
        <c:varyColors val="1"/>
        <c:ser>
          <c:idx val="0"/>
          <c:order val="0"/>
          <c:tx>
            <c:strRef>
              <c:f>'Figure C.1.03'!$C$59</c:f>
              <c:strCache>
                <c:ptCount val="1"/>
                <c:pt idx="0">
                  <c:v>Adults_Belgium</c:v>
                </c:pt>
              </c:strCache>
            </c:strRef>
          </c:tx>
          <c:spPr>
            <a:ln w="3175">
              <a:noFill/>
            </a:ln>
          </c:spPr>
          <c:dPt>
            <c:idx val="0"/>
            <c:bubble3D val="0"/>
            <c:spPr>
              <a:solidFill>
                <a:srgbClr val="4F81BD">
                  <a:lumMod val="100000"/>
                </a:srgbClr>
              </a:solidFill>
              <a:ln w="3175" cap="flat" cmpd="sng" algn="ctr">
                <a:solidFill>
                  <a:srgbClr val="4F81BD"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1-A178-4655-8099-73CE229D0D14}"/>
              </c:ext>
            </c:extLst>
          </c:dPt>
          <c:dPt>
            <c:idx val="1"/>
            <c:bubble3D val="0"/>
            <c:spPr>
              <a:solidFill>
                <a:srgbClr val="4F81BD">
                  <a:tint val="93750"/>
                  <a:lumMod val="100000"/>
                </a:srgbClr>
              </a:solidFill>
              <a:ln w="3175" cap="flat" cmpd="sng" algn="ctr">
                <a:solidFill>
                  <a:srgbClr val="4F81BD">
                    <a:tint val="9375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3-A178-4655-8099-73CE229D0D14}"/>
              </c:ext>
            </c:extLst>
          </c:dPt>
          <c:dPt>
            <c:idx val="2"/>
            <c:bubble3D val="0"/>
            <c:spPr>
              <a:solidFill>
                <a:srgbClr val="4F81BD">
                  <a:tint val="87500"/>
                  <a:lumMod val="100000"/>
                </a:srgbClr>
              </a:solidFill>
              <a:ln w="3175" cap="flat" cmpd="sng" algn="ctr">
                <a:solidFill>
                  <a:srgbClr val="4F81BD">
                    <a:tint val="875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5-A178-4655-8099-73CE229D0D14}"/>
              </c:ext>
            </c:extLst>
          </c:dPt>
          <c:dPt>
            <c:idx val="3"/>
            <c:bubble3D val="0"/>
            <c:spPr>
              <a:solidFill>
                <a:srgbClr val="4F81BD">
                  <a:tint val="81250"/>
                  <a:lumMod val="100000"/>
                </a:srgbClr>
              </a:solidFill>
              <a:ln w="3175" cap="flat" cmpd="sng" algn="ctr">
                <a:solidFill>
                  <a:srgbClr val="4F81BD">
                    <a:tint val="8125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A178-4655-8099-73CE229D0D14}"/>
              </c:ext>
            </c:extLst>
          </c:dPt>
          <c:dPt>
            <c:idx val="4"/>
            <c:bubble3D val="0"/>
            <c:spPr>
              <a:solidFill>
                <a:srgbClr val="4F81BD">
                  <a:tint val="75000"/>
                  <a:lumMod val="100000"/>
                </a:srgbClr>
              </a:solidFill>
              <a:ln w="3175" cap="flat" cmpd="sng" algn="ctr">
                <a:solidFill>
                  <a:srgbClr val="4F81BD">
                    <a:tint val="7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9-A178-4655-8099-73CE229D0D14}"/>
              </c:ext>
            </c:extLst>
          </c:dPt>
          <c:dPt>
            <c:idx val="5"/>
            <c:bubble3D val="0"/>
            <c:spPr>
              <a:solidFill>
                <a:srgbClr val="4F81BD">
                  <a:tint val="68750"/>
                  <a:lumMod val="100000"/>
                </a:srgbClr>
              </a:solidFill>
              <a:ln w="3175" cap="flat" cmpd="sng" algn="ctr">
                <a:solidFill>
                  <a:srgbClr val="4F81BD">
                    <a:tint val="6875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B-A178-4655-8099-73CE229D0D14}"/>
              </c:ext>
            </c:extLst>
          </c:dPt>
          <c:dPt>
            <c:idx val="6"/>
            <c:bubble3D val="0"/>
            <c:spPr>
              <a:solidFill>
                <a:srgbClr val="4F81BD">
                  <a:tint val="62500"/>
                  <a:lumMod val="100000"/>
                </a:srgbClr>
              </a:solidFill>
              <a:ln w="3175" cap="flat" cmpd="sng" algn="ctr">
                <a:solidFill>
                  <a:srgbClr val="4F81BD">
                    <a:tint val="625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D-A178-4655-8099-73CE229D0D14}"/>
              </c:ext>
            </c:extLst>
          </c:dPt>
          <c:dPt>
            <c:idx val="7"/>
            <c:bubble3D val="0"/>
            <c:spPr>
              <a:solidFill>
                <a:srgbClr val="4F81BD">
                  <a:tint val="56250"/>
                  <a:lumMod val="100000"/>
                </a:srgbClr>
              </a:solidFill>
              <a:ln w="3175" cap="flat" cmpd="sng" algn="ctr">
                <a:solidFill>
                  <a:srgbClr val="4F81BD">
                    <a:tint val="5625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F-A178-4655-8099-73CE229D0D14}"/>
              </c:ext>
            </c:extLst>
          </c:dPt>
          <c:dPt>
            <c:idx val="8"/>
            <c:bubble3D val="0"/>
            <c:spPr>
              <a:solidFill>
                <a:srgbClr val="4F81BD">
                  <a:tint val="50000"/>
                  <a:lumMod val="100000"/>
                </a:srgbClr>
              </a:solidFill>
              <a:ln w="3175" cap="flat" cmpd="sng" algn="ctr">
                <a:solidFill>
                  <a:srgbClr val="4F81BD">
                    <a:tint val="50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1-A178-4655-8099-73CE229D0D14}"/>
              </c:ext>
            </c:extLst>
          </c:dPt>
          <c:dPt>
            <c:idx val="9"/>
            <c:bubble3D val="0"/>
            <c:spPr>
              <a:solidFill>
                <a:srgbClr val="8064A2">
                  <a:lumMod val="100000"/>
                </a:srgbClr>
              </a:solidFill>
              <a:ln w="3175" cap="flat" cmpd="sng" algn="ctr">
                <a:solidFill>
                  <a:srgbClr val="8064A2"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3-A178-4655-8099-73CE229D0D14}"/>
              </c:ext>
            </c:extLst>
          </c:dPt>
          <c:dPt>
            <c:idx val="10"/>
            <c:bubble3D val="0"/>
            <c:spPr>
              <a:solidFill>
                <a:srgbClr val="8064A2">
                  <a:tint val="93750"/>
                  <a:lumMod val="100000"/>
                </a:srgbClr>
              </a:solidFill>
              <a:ln w="3175" cap="flat" cmpd="sng" algn="ctr">
                <a:solidFill>
                  <a:srgbClr val="8064A2">
                    <a:tint val="9375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5-A178-4655-8099-73CE229D0D14}"/>
              </c:ext>
            </c:extLst>
          </c:dPt>
          <c:dPt>
            <c:idx val="11"/>
            <c:bubble3D val="0"/>
            <c:spPr>
              <a:solidFill>
                <a:srgbClr val="8064A2">
                  <a:tint val="87500"/>
                  <a:lumMod val="100000"/>
                </a:srgbClr>
              </a:solidFill>
              <a:ln w="3175" cap="flat" cmpd="sng" algn="ctr">
                <a:solidFill>
                  <a:srgbClr val="8064A2">
                    <a:tint val="875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7-A178-4655-8099-73CE229D0D14}"/>
              </c:ext>
            </c:extLst>
          </c:dPt>
          <c:dPt>
            <c:idx val="12"/>
            <c:bubble3D val="0"/>
            <c:spPr>
              <a:solidFill>
                <a:srgbClr val="8064A2">
                  <a:tint val="81250"/>
                  <a:lumMod val="100000"/>
                </a:srgbClr>
              </a:solidFill>
              <a:ln w="3175" cap="flat" cmpd="sng" algn="ctr">
                <a:solidFill>
                  <a:srgbClr val="8064A2">
                    <a:tint val="8125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9-A178-4655-8099-73CE229D0D14}"/>
              </c:ext>
            </c:extLst>
          </c:dPt>
          <c:dPt>
            <c:idx val="13"/>
            <c:bubble3D val="0"/>
            <c:spPr>
              <a:solidFill>
                <a:srgbClr val="8064A2">
                  <a:tint val="75000"/>
                  <a:lumMod val="100000"/>
                </a:srgbClr>
              </a:solidFill>
              <a:ln w="3175" cap="flat" cmpd="sng" algn="ctr">
                <a:solidFill>
                  <a:srgbClr val="8064A2">
                    <a:tint val="75000"/>
                    <a:lumMod val="925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B-A178-4655-8099-73CE229D0D14}"/>
              </c:ext>
            </c:extLst>
          </c:dPt>
          <c:dPt>
            <c:idx val="14"/>
            <c:bubble3D val="0"/>
            <c:spPr>
              <a:pattFill prst="narHorz">
                <a:fgClr>
                  <a:srgbClr val="BFBFBF"/>
                </a:fgClr>
                <a:bgClr>
                  <a:srgbClr val="FFFFFF"/>
                </a:bgClr>
              </a:pattFill>
              <a:ln w="3175" cap="flat" cmpd="sng" algn="ctr">
                <a:solidFill>
                  <a:sysClr val="window" lastClr="FFFFFF">
                    <a:lumMod val="65000"/>
                  </a:sys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D-A178-4655-8099-73CE229D0D14}"/>
              </c:ext>
            </c:extLst>
          </c:dPt>
          <c:dPt>
            <c:idx val="15"/>
            <c:bubble3D val="0"/>
            <c:spPr>
              <a:pattFill prst="narHorz">
                <a:fgClr>
                  <a:sysClr val="window" lastClr="FFFFFF">
                    <a:lumMod val="75000"/>
                  </a:sysClr>
                </a:fgClr>
                <a:bgClr>
                  <a:sysClr val="window" lastClr="FFFFFF">
                    <a:lumMod val="100000"/>
                  </a:sysClr>
                </a:bgClr>
              </a:pattFill>
              <a:ln w="3175" cap="flat" cmpd="sng" algn="ctr">
                <a:solidFill>
                  <a:sysClr val="window" lastClr="FFFFFF">
                    <a:lumMod val="65000"/>
                  </a:sys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1F-A178-4655-8099-73CE229D0D14}"/>
              </c:ext>
            </c:extLst>
          </c:dPt>
          <c:dPt>
            <c:idx val="16"/>
            <c:bubble3D val="0"/>
            <c:spPr>
              <a:solidFill>
                <a:srgbClr val="8064A2">
                  <a:tint val="61111"/>
                  <a:lumMod val="100000"/>
                </a:srgbClr>
              </a:solidFill>
              <a:ln w="3175" cap="flat" cmpd="sng" algn="ctr">
                <a:solidFill>
                  <a:srgbClr val="8064A2">
                    <a:tint val="61111"/>
                    <a:lumMod val="9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1-A178-4655-8099-73CE229D0D14}"/>
              </c:ext>
            </c:extLst>
          </c:dPt>
          <c:dPt>
            <c:idx val="17"/>
            <c:bubble3D val="0"/>
            <c:spPr>
              <a:solidFill>
                <a:srgbClr val="8064A2">
                  <a:tint val="58333"/>
                  <a:lumMod val="100000"/>
                </a:srgbClr>
              </a:solidFill>
              <a:ln w="3175" cap="flat" cmpd="sng" algn="ctr">
                <a:solidFill>
                  <a:srgbClr val="8064A2">
                    <a:tint val="58333"/>
                    <a:lumMod val="9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3-A178-4655-8099-73CE229D0D14}"/>
              </c:ext>
            </c:extLst>
          </c:dPt>
          <c:dPt>
            <c:idx val="18"/>
            <c:bubble3D val="0"/>
            <c:spPr>
              <a:solidFill>
                <a:srgbClr val="8064A2">
                  <a:tint val="55556"/>
                  <a:lumMod val="100000"/>
                </a:srgbClr>
              </a:solidFill>
              <a:ln w="3175" cap="flat" cmpd="sng" algn="ctr">
                <a:solidFill>
                  <a:srgbClr val="8064A2">
                    <a:tint val="55556"/>
                    <a:lumMod val="9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5-A178-4655-8099-73CE229D0D14}"/>
              </c:ext>
            </c:extLst>
          </c:dPt>
          <c:dPt>
            <c:idx val="19"/>
            <c:bubble3D val="0"/>
            <c:spPr>
              <a:solidFill>
                <a:srgbClr val="8064A2">
                  <a:tint val="52778"/>
                  <a:lumMod val="100000"/>
                </a:srgbClr>
              </a:solidFill>
              <a:ln w="3175" cap="flat" cmpd="sng" algn="ctr">
                <a:solidFill>
                  <a:srgbClr val="8064A2">
                    <a:tint val="52778"/>
                    <a:lumMod val="9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7-A178-4655-8099-73CE229D0D14}"/>
              </c:ext>
            </c:extLst>
          </c:dPt>
          <c:dPt>
            <c:idx val="20"/>
            <c:bubble3D val="0"/>
            <c:spPr>
              <a:solidFill>
                <a:srgbClr val="8064A2">
                  <a:tint val="50000"/>
                  <a:lumMod val="100000"/>
                </a:srgbClr>
              </a:solidFill>
              <a:ln w="3175" cap="flat" cmpd="sng" algn="ctr">
                <a:solidFill>
                  <a:srgbClr val="8064A2">
                    <a:tint val="50000"/>
                    <a:lumMod val="90000"/>
                  </a:srgb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29-A178-4655-8099-73CE229D0D14}"/>
              </c:ext>
            </c:extLst>
          </c:dPt>
          <c:dPt>
            <c:idx val="21"/>
            <c:bubble3D val="0"/>
            <c:spPr>
              <a:pattFill prst="narHorz">
                <a:fgClr>
                  <a:sysClr val="window" lastClr="FFFFFF">
                    <a:lumMod val="75000"/>
                  </a:sysClr>
                </a:fgClr>
                <a:bgClr>
                  <a:sysClr val="window" lastClr="FFFFFF">
                    <a:lumMod val="100000"/>
                  </a:sysClr>
                </a:bgClr>
              </a:pattFill>
              <a:ln w="3175">
                <a:solidFill>
                  <a:sysClr val="window" lastClr="FFFFFF">
                    <a:lumMod val="65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B-A178-4655-8099-73CE229D0D14}"/>
              </c:ext>
            </c:extLst>
          </c:dPt>
          <c:dPt>
            <c:idx val="22"/>
            <c:bubble3D val="0"/>
            <c:spPr>
              <a:solidFill>
                <a:srgbClr val="F79646">
                  <a:lumMod val="75000"/>
                  <a:alpha val="7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D-A178-4655-8099-73CE229D0D14}"/>
              </c:ext>
            </c:extLst>
          </c:dPt>
          <c:dPt>
            <c:idx val="23"/>
            <c:bubble3D val="0"/>
            <c:spPr>
              <a:solidFill>
                <a:srgbClr val="F79646">
                  <a:lumMod val="75000"/>
                  <a:alpha val="7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F-A178-4655-8099-73CE229D0D14}"/>
              </c:ext>
            </c:extLst>
          </c:dPt>
          <c:dPt>
            <c:idx val="24"/>
            <c:bubble3D val="0"/>
            <c:spPr>
              <a:solidFill>
                <a:srgbClr val="F79646">
                  <a:lumMod val="75000"/>
                  <a:alpha val="6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1-A178-4655-8099-73CE229D0D14}"/>
              </c:ext>
            </c:extLst>
          </c:dPt>
          <c:dPt>
            <c:idx val="25"/>
            <c:bubble3D val="0"/>
            <c:spPr>
              <a:solidFill>
                <a:srgbClr val="F79646">
                  <a:lumMod val="75000"/>
                  <a:alpha val="6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3-A178-4655-8099-73CE229D0D14}"/>
              </c:ext>
            </c:extLst>
          </c:dPt>
          <c:dPt>
            <c:idx val="26"/>
            <c:bubble3D val="0"/>
            <c:spPr>
              <a:solidFill>
                <a:srgbClr val="F79646">
                  <a:lumMod val="75000"/>
                  <a:alpha val="5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5-A178-4655-8099-73CE229D0D14}"/>
              </c:ext>
            </c:extLst>
          </c:dPt>
          <c:dPt>
            <c:idx val="27"/>
            <c:bubble3D val="0"/>
            <c:spPr>
              <a:solidFill>
                <a:srgbClr val="F79646">
                  <a:lumMod val="75000"/>
                  <a:alpha val="5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7-A178-4655-8099-73CE229D0D14}"/>
              </c:ext>
            </c:extLst>
          </c:dPt>
          <c:dPt>
            <c:idx val="28"/>
            <c:bubble3D val="0"/>
            <c:spPr>
              <a:solidFill>
                <a:srgbClr val="F79646">
                  <a:lumMod val="75000"/>
                  <a:alpha val="4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9-A178-4655-8099-73CE229D0D14}"/>
              </c:ext>
            </c:extLst>
          </c:dPt>
          <c:dPt>
            <c:idx val="29"/>
            <c:bubble3D val="0"/>
            <c:spPr>
              <a:solidFill>
                <a:srgbClr val="F79646">
                  <a:lumMod val="75000"/>
                  <a:alpha val="4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B-A178-4655-8099-73CE229D0D14}"/>
              </c:ext>
            </c:extLst>
          </c:dPt>
          <c:dPt>
            <c:idx val="30"/>
            <c:bubble3D val="0"/>
            <c:spPr>
              <a:solidFill>
                <a:srgbClr val="F79646">
                  <a:lumMod val="75000"/>
                  <a:alpha val="3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D-A178-4655-8099-73CE229D0D14}"/>
              </c:ext>
            </c:extLst>
          </c:dPt>
          <c:dPt>
            <c:idx val="31"/>
            <c:bubble3D val="0"/>
            <c:spPr>
              <a:solidFill>
                <a:srgbClr val="F79646">
                  <a:lumMod val="75000"/>
                  <a:alpha val="3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F-A178-4655-8099-73CE229D0D14}"/>
              </c:ext>
            </c:extLst>
          </c:dPt>
          <c:dPt>
            <c:idx val="32"/>
            <c:bubble3D val="0"/>
            <c:spPr>
              <a:solidFill>
                <a:srgbClr val="F79646">
                  <a:lumMod val="75000"/>
                  <a:alpha val="25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41-A178-4655-8099-73CE229D0D14}"/>
              </c:ext>
            </c:extLst>
          </c:dPt>
          <c:dPt>
            <c:idx val="33"/>
            <c:bubble3D val="0"/>
            <c:spPr>
              <a:solidFill>
                <a:srgbClr val="F79646">
                  <a:lumMod val="75000"/>
                  <a:alpha val="20000"/>
                </a:srgb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43-A178-4655-8099-73CE229D0D14}"/>
              </c:ext>
            </c:extLst>
          </c:dPt>
          <c:dPt>
            <c:idx val="34"/>
            <c:bubble3D val="0"/>
            <c:spPr>
              <a:solidFill>
                <a:sysClr val="window" lastClr="FFFFFF">
                  <a:lumMod val="75000"/>
                </a:sysClr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45-A178-4655-8099-73CE229D0D14}"/>
              </c:ext>
            </c:extLst>
          </c:dPt>
          <c:cat>
            <c:strRef>
              <c:f>'Figure C.1.03'!$B$60:$B$74</c:f>
              <c:strCache>
                <c:ptCount val="15"/>
                <c:pt idx="0">
                  <c:v>Thiram (expressed as thiram) | Apples (10.2 %)</c:v>
                </c:pt>
                <c:pt idx="1">
                  <c:v>Thiram (expressed as thiram) | Wine grapes (53.6 %)</c:v>
                </c:pt>
                <c:pt idx="2">
                  <c:v>Thiram (expressed as thiram) | Strawberries (2.9 %)</c:v>
                </c:pt>
                <c:pt idx="3">
                  <c:v>Thiram (expressed as thiram) | Peaches (3 %)</c:v>
                </c:pt>
                <c:pt idx="4">
                  <c:v>Thiram (expressed as thiram) | Lettuces (4 %)</c:v>
                </c:pt>
                <c:pt idx="5">
                  <c:v>Thiram (expressed as thiram) | Pears (0.9 %)</c:v>
                </c:pt>
                <c:pt idx="6">
                  <c:v>Thiram (expressed as thiram) | Table grapes (0.7 %)</c:v>
                </c:pt>
                <c:pt idx="7">
                  <c:v>Thiram (expressed as thiram) | Bananas (0.2 %)</c:v>
                </c:pt>
                <c:pt idx="8">
                  <c:v>Thiram (expressed as thiram) | Other crops (0.3 %)</c:v>
                </c:pt>
                <c:pt idx="9">
                  <c:v>Ziram | Apples (2.4 %)</c:v>
                </c:pt>
                <c:pt idx="10">
                  <c:v>Ziram | Wine grapes (15.8 %)</c:v>
                </c:pt>
                <c:pt idx="11">
                  <c:v>Ziram | Pears (0.2 %)</c:v>
                </c:pt>
                <c:pt idx="12">
                  <c:v>Ziram | Table grapes (0.1 %)</c:v>
                </c:pt>
                <c:pt idx="13">
                  <c:v>Ziram | Other crops (0.4 %)</c:v>
                </c:pt>
                <c:pt idx="14">
                  <c:v>Other substances | All crops (5.3 %)</c:v>
                </c:pt>
              </c:strCache>
            </c:strRef>
          </c:cat>
          <c:val>
            <c:numRef>
              <c:f>'Figure C.1.03'!$C$60:$C$74</c:f>
              <c:numCache>
                <c:formatCode>General</c:formatCode>
                <c:ptCount val="15"/>
                <c:pt idx="0">
                  <c:v>10.163036486976196</c:v>
                </c:pt>
                <c:pt idx="1">
                  <c:v>53.64981274998803</c:v>
                </c:pt>
                <c:pt idx="2">
                  <c:v>2.8627177985657157</c:v>
                </c:pt>
                <c:pt idx="3">
                  <c:v>3.0227684719783507</c:v>
                </c:pt>
                <c:pt idx="4">
                  <c:v>3.9694605656543849</c:v>
                </c:pt>
                <c:pt idx="5">
                  <c:v>0.94878936351141507</c:v>
                </c:pt>
                <c:pt idx="6">
                  <c:v>0.65261985732189298</c:v>
                </c:pt>
                <c:pt idx="7">
                  <c:v>0.17074742642517257</c:v>
                </c:pt>
                <c:pt idx="8">
                  <c:v>0.34652541712204149</c:v>
                </c:pt>
                <c:pt idx="9">
                  <c:v>2.4236681800463002</c:v>
                </c:pt>
                <c:pt idx="10">
                  <c:v>15.799486344325219</c:v>
                </c:pt>
                <c:pt idx="11">
                  <c:v>0.21978885159748818</c:v>
                </c:pt>
                <c:pt idx="12">
                  <c:v>0.14497215412584161</c:v>
                </c:pt>
                <c:pt idx="13">
                  <c:v>0.35709640115726654</c:v>
                </c:pt>
                <c:pt idx="14">
                  <c:v>5.2685099312046377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A178-4655-8099-73CE229D0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8132739165706369"/>
          <c:y val="0.14046418509730105"/>
          <c:w val="0.31151477326065674"/>
          <c:h val="0.84699397428099399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1</xdr:col>
      <xdr:colOff>390525</xdr:colOff>
      <xdr:row>4</xdr:row>
      <xdr:rowOff>117914</xdr:rowOff>
    </xdr:to>
    <xdr:pic>
      <xdr:nvPicPr>
        <xdr:cNvPr id="2" name="Picture 1" descr="http://www.efsa.europa.eu/sites/default/files/efsa_rep/blobserver_assets/EFSA_logo_EN_RGB.JP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419225" cy="670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191</xdr:row>
      <xdr:rowOff>0</xdr:rowOff>
    </xdr:from>
    <xdr:to>
      <xdr:col>14</xdr:col>
      <xdr:colOff>100852</xdr:colOff>
      <xdr:row>230</xdr:row>
      <xdr:rowOff>190499</xdr:rowOff>
    </xdr:to>
    <xdr:graphicFrame macro="">
      <xdr:nvGraphicFramePr>
        <xdr:cNvPr id="2" name="Fig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88</xdr:row>
      <xdr:rowOff>0</xdr:rowOff>
    </xdr:from>
    <xdr:to>
      <xdr:col>14</xdr:col>
      <xdr:colOff>100852</xdr:colOff>
      <xdr:row>127</xdr:row>
      <xdr:rowOff>190499</xdr:rowOff>
    </xdr:to>
    <xdr:graphicFrame macro="">
      <xdr:nvGraphicFramePr>
        <xdr:cNvPr id="2" name="Figure 2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470647</xdr:colOff>
      <xdr:row>128</xdr:row>
      <xdr:rowOff>123263</xdr:rowOff>
    </xdr:from>
    <xdr:ext cx="2429576" cy="112569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470647" y="8324288"/>
          <a:ext cx="2429576" cy="1125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 b="1" i="1" u="sng"/>
            <a:t>Legend</a:t>
          </a:r>
          <a:r>
            <a:rPr lang="en-GB" sz="1100"/>
            <a:t>: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 Upper whisker: 97.5</a:t>
          </a:r>
          <a:r>
            <a:rPr lang="en-GB" sz="1100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percentile</a:t>
          </a:r>
          <a:endParaRPr lang="en-GB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 Upper box outline: 75</a:t>
          </a:r>
          <a:r>
            <a:rPr lang="en-GB" sz="1100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percentile</a:t>
          </a:r>
          <a:endParaRPr lang="en-GB">
            <a:effectLst/>
          </a:endParaRPr>
        </a:p>
        <a:p>
          <a:r>
            <a:rPr lang="en-GB" sz="1100"/>
            <a:t>*</a:t>
          </a:r>
          <a:r>
            <a:rPr lang="en-GB" sz="1100" baseline="0"/>
            <a:t> </a:t>
          </a:r>
          <a:r>
            <a:rPr lang="en-GB" sz="1100"/>
            <a:t>Central horizontal</a:t>
          </a:r>
          <a:r>
            <a:rPr lang="en-GB" sz="1100" baseline="0"/>
            <a:t> </a:t>
          </a:r>
          <a:r>
            <a:rPr lang="en-GB" sz="1100"/>
            <a:t>line:  median value</a:t>
          </a:r>
        </a:p>
        <a:p>
          <a:r>
            <a:rPr lang="en-GB" sz="1100"/>
            <a:t>* Lower box outline: 25</a:t>
          </a:r>
          <a:r>
            <a:rPr lang="en-GB" sz="1100" baseline="30000"/>
            <a:t>th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percentile</a:t>
          </a:r>
        </a:p>
        <a:p>
          <a:r>
            <a:rPr lang="en-GB" sz="1100"/>
            <a:t>* Lower whisker: 2.5</a:t>
          </a:r>
          <a:r>
            <a:rPr lang="en-GB" sz="1100" baseline="30000"/>
            <a:t>th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percentile</a:t>
          </a:r>
          <a:endParaRPr lang="en-GB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102</xdr:row>
      <xdr:rowOff>1119</xdr:rowOff>
    </xdr:from>
    <xdr:to>
      <xdr:col>15</xdr:col>
      <xdr:colOff>134470</xdr:colOff>
      <xdr:row>144</xdr:row>
      <xdr:rowOff>100853</xdr:rowOff>
    </xdr:to>
    <xdr:graphicFrame macro="">
      <xdr:nvGraphicFramePr>
        <xdr:cNvPr id="2" name="Figure 3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A1:P1001" totalsRowShown="0" headerRowDxfId="72" dataDxfId="71">
  <autoFilter ref="A1:P1001" xr:uid="{00000000-0009-0000-0100-000001000000}"/>
  <tableColumns count="16">
    <tableColumn id="1" xr3:uid="{00000000-0010-0000-0000-000001000000}" name="Country" dataDxfId="70"/>
    <tableColumn id="2" xr3:uid="{00000000-0010-0000-0000-000002000000}" name="Survey" dataDxfId="69"/>
    <tableColumn id="3" xr3:uid="{00000000-0010-0000-0000-000003000000}" name="Population_x000a_class" dataDxfId="68"/>
    <tableColumn id="4" xr3:uid="{00000000-0010-0000-0000-000004000000}" name="Bootstrap_x000a_(n)" dataDxfId="67"/>
    <tableColumn id="5" xr3:uid="{00000000-0010-0000-0000-000005000000}" name="2.5th Pctl" dataDxfId="66"/>
    <tableColumn id="6" xr3:uid="{00000000-0010-0000-0000-000006000000}" name="5th Pctl" dataDxfId="65"/>
    <tableColumn id="7" xr3:uid="{00000000-0010-0000-0000-000007000000}" name="10th Pctl" dataDxfId="64"/>
    <tableColumn id="8" xr3:uid="{00000000-0010-0000-0000-000008000000}" name="25th Pctl" dataDxfId="63"/>
    <tableColumn id="9" xr3:uid="{00000000-0010-0000-0000-000009000000}" name="50th Pctl" dataDxfId="62"/>
    <tableColumn id="10" xr3:uid="{00000000-0010-0000-0000-00000A000000}" name="75th Pctl" dataDxfId="61"/>
    <tableColumn id="11" xr3:uid="{00000000-0010-0000-0000-00000B000000}" name="90th Pctl" dataDxfId="60"/>
    <tableColumn id="12" xr3:uid="{00000000-0010-0000-0000-00000C000000}" name="95th Pctl" dataDxfId="59"/>
    <tableColumn id="13" xr3:uid="{00000000-0010-0000-0000-00000D000000}" name="97.5th Pctl" dataDxfId="58"/>
    <tableColumn id="14" xr3:uid="{00000000-0010-0000-0000-00000E000000}" name="99th Pctl" dataDxfId="57"/>
    <tableColumn id="15" xr3:uid="{00000000-0010-0000-0000-00000F000000}" name="99.9th Pctl" dataDxfId="56"/>
    <tableColumn id="16" xr3:uid="{00000000-0010-0000-0000-000010000000}" name="99.99th Pctl" dataDxfId="5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5" displayName="Table5" ref="A1:H1335" totalsRowShown="0" headerRowDxfId="54" dataDxfId="53">
  <autoFilter ref="A1:H1335" xr:uid="{00000000-0009-0000-0100-000002000000}"/>
  <tableColumns count="8">
    <tableColumn id="1" xr3:uid="{00000000-0010-0000-0100-000001000000}" name="Country" dataDxfId="52"/>
    <tableColumn id="2" xr3:uid="{00000000-0010-0000-0100-000002000000}" name="Survey" dataDxfId="51"/>
    <tableColumn id="3" xr3:uid="{00000000-0010-0000-0100-000003000000}" name="Population_x000a_class" dataDxfId="50"/>
    <tableColumn id="4" xr3:uid="{00000000-0010-0000-0100-000004000000}" name="RPC code" dataDxfId="49"/>
    <tableColumn id="5" xr3:uid="{00000000-0010-0000-0100-000005000000}" name="RPC name" dataDxfId="48"/>
    <tableColumn id="6" xr3:uid="{00000000-0010-0000-0100-000006000000}" name="Substance code" dataDxfId="47"/>
    <tableColumn id="7" xr3:uid="{00000000-0010-0000-0100-000007000000}" name="Substance name" dataDxfId="46"/>
    <tableColumn id="8" xr3:uid="{00000000-0010-0000-0100-000008000000}" name="Contribution_x000a_(%)" dataDxfId="4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6" displayName="Table6" ref="A1:V1787" totalsRowShown="0" headerRowDxfId="44" dataDxfId="43">
  <autoFilter ref="A1:V1787" xr:uid="{00000000-0009-0000-0100-000003000000}"/>
  <tableColumns count="22">
    <tableColumn id="1" xr3:uid="{00000000-0010-0000-0200-000001000000}" name="Country" dataDxfId="42"/>
    <tableColumn id="2" xr3:uid="{00000000-0010-0000-0200-000002000000}" name="Survey" dataDxfId="41"/>
    <tableColumn id="3" xr3:uid="{00000000-0010-0000-0200-000003000000}" name="Population_x000a_class" dataDxfId="40"/>
    <tableColumn id="4" xr3:uid="{00000000-0010-0000-0200-000004000000}" name="Subjects' ID" dataDxfId="39"/>
    <tableColumn id="5" xr3:uid="{00000000-0010-0000-0200-000005000000}" name="Days_x000a_(n)" dataDxfId="38"/>
    <tableColumn id="6" xr3:uid="{00000000-0010-0000-0200-000006000000}" name="Bodyweight_x000a_(kg)" dataDxfId="37"/>
    <tableColumn id="7" xr3:uid="{00000000-0010-0000-0200-000007000000}" name="RPC code" dataDxfId="36"/>
    <tableColumn id="8" xr3:uid="{00000000-0010-0000-0200-000008000000}" name="RPC name" dataDxfId="35"/>
    <tableColumn id="9" xr3:uid="{00000000-0010-0000-0200-000009000000}" name="Average amount_x000a_raw_x000a_(g/d)" dataDxfId="34"/>
    <tableColumn id="10" xr3:uid="{00000000-0010-0000-0200-00000A000000}" name="Processing code" dataDxfId="33"/>
    <tableColumn id="11" xr3:uid="{00000000-0010-0000-0200-00000B000000}" name="Processing description" dataDxfId="32"/>
    <tableColumn id="12" xr3:uid="{00000000-0010-0000-0200-00000C000000}" name="Average amount_x000a_processed_x000a_(g/d)" dataDxfId="31"/>
    <tableColumn id="13" xr3:uid="{00000000-0010-0000-0200-00000D000000}" name="Substance code" dataDxfId="30"/>
    <tableColumn id="14" xr3:uid="{00000000-0010-0000-0200-00000E000000}" name="Substance name" dataDxfId="29"/>
    <tableColumn id="15" xr3:uid="{00000000-0010-0000-0200-00000F000000}" name="Mean concentration_x000a_(mg/kg)" dataDxfId="28"/>
    <tableColumn id="16" xr3:uid="{00000000-0010-0000-0200-000010000000}" name="Processing_x000a_factor" dataDxfId="27"/>
    <tableColumn id="17" xr3:uid="{00000000-0010-0000-0200-000011000000}" name="NOAEL_x000a_(mg/kg bw/d)" dataDxfId="26"/>
    <tableColumn id="18" xr3:uid="{00000000-0010-0000-0200-000012000000}" name="Normalised exposure_x000a_per record" dataDxfId="25"/>
    <tableColumn id="19" xr3:uid="{00000000-0010-0000-0200-000013000000}" name="Margin of exposure_x000a_per record" dataDxfId="24"/>
    <tableColumn id="20" xr3:uid="{00000000-0010-0000-0200-000014000000}" name="Normalised exposure_x000a_per subject" dataDxfId="23"/>
    <tableColumn id="21" xr3:uid="{00000000-0010-0000-0200-000015000000}" name="Margin of exposure_x000a_per subject" dataDxfId="22"/>
    <tableColumn id="22" xr3:uid="{00000000-0010-0000-0200-000016000000}" name="Contribution_x000a_(%)" dataDxfId="2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7" displayName="Table7" ref="A1:H159" totalsRowShown="0" headerRowDxfId="20" dataDxfId="19">
  <autoFilter ref="A1:H159" xr:uid="{00000000-0009-0000-0100-000004000000}"/>
  <tableColumns count="8">
    <tableColumn id="1" xr3:uid="{00000000-0010-0000-0300-000001000000}" name="RPC code" dataDxfId="18"/>
    <tableColumn id="2" xr3:uid="{00000000-0010-0000-0300-000002000000}" name="RPC name" dataDxfId="17"/>
    <tableColumn id="3" xr3:uid="{00000000-0010-0000-0300-000003000000}" name="Substance code" dataDxfId="16"/>
    <tableColumn id="4" xr3:uid="{00000000-0010-0000-0300-000004000000}" name="Substance name" dataDxfId="15"/>
    <tableColumn id="5" xr3:uid="{00000000-0010-0000-0300-000005000000}" name="Authorised" dataDxfId="14"/>
    <tableColumn id="6" xr3:uid="{00000000-0010-0000-0300-000006000000}" name="Part of CAG" dataDxfId="13"/>
    <tableColumn id="8" xr3:uid="{00000000-0010-0000-0300-000008000000}" name="Total measurements_x000a_(n)" dataDxfId="12"/>
    <tableColumn id="9" xr3:uid="{00000000-0010-0000-0300-000009000000}" name="Extrapolated measurements_x000a_(n)" dataDxfId="1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8" displayName="Table8" ref="A1:I363" totalsRowShown="0" headerRowDxfId="10" dataDxfId="9">
  <autoFilter ref="A1:I363" xr:uid="{00000000-0009-0000-0100-000005000000}"/>
  <tableColumns count="9">
    <tableColumn id="1" xr3:uid="{00000000-0010-0000-0400-000001000000}" name="Agricultural use" dataDxfId="8"/>
    <tableColumn id="2" xr3:uid="{00000000-0010-0000-0400-000002000000}" name="RPC code" dataDxfId="7"/>
    <tableColumn id="3" xr3:uid="{00000000-0010-0000-0400-000003000000}" name="RPC name" dataDxfId="6"/>
    <tableColumn id="5" xr3:uid="{00000000-0010-0000-0400-000005000000}" name="Positive samples_x000a_(n)" dataDxfId="5"/>
    <tableColumn id="6" xr3:uid="{00000000-0010-0000-0400-000006000000}" name="Samples within_x000a_analytical scope_x000a_(n)" dataDxfId="4"/>
    <tableColumn id="7" xr3:uid="{00000000-0010-0000-0400-000007000000}" name="Positive_x000a_samples_x000a_(%)" dataDxfId="3"/>
    <tableColumn id="8" xr3:uid="{00000000-0010-0000-0400-000008000000}" name="Total positive_x000a_samples_x000a_(%)" dataDxfId="2"/>
    <tableColumn id="9" xr3:uid="{00000000-0010-0000-0400-000009000000}" name="Authorised" dataDxfId="1"/>
    <tableColumn id="10" xr3:uid="{00000000-0010-0000-0400-00000A000000}" name="Treated_x000a_samples_x000a_(%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/>
  <dimension ref="A7:S20"/>
  <sheetViews>
    <sheetView tabSelected="1" zoomScale="115" zoomScaleNormal="115" workbookViewId="0">
      <selection activeCell="B7" sqref="B7:C7"/>
    </sheetView>
  </sheetViews>
  <sheetFormatPr defaultRowHeight="12.75" x14ac:dyDescent="0.25"/>
  <cols>
    <col min="1" max="1" width="17" style="34" bestFit="1" customWidth="1"/>
    <col min="2" max="2" width="12.7109375" style="34" bestFit="1" customWidth="1"/>
    <col min="3" max="3" width="103.85546875" style="34" bestFit="1" customWidth="1"/>
    <col min="4" max="16384" width="9.140625" style="34"/>
  </cols>
  <sheetData>
    <row r="7" spans="1:3" ht="35.25" customHeight="1" x14ac:dyDescent="0.25">
      <c r="A7" s="33" t="s">
        <v>431</v>
      </c>
      <c r="B7" s="37" t="s">
        <v>451</v>
      </c>
      <c r="C7" s="38"/>
    </row>
    <row r="9" spans="1:3" s="35" customFormat="1" ht="14.25" customHeight="1" x14ac:dyDescent="0.2">
      <c r="A9" s="35" t="s">
        <v>432</v>
      </c>
      <c r="B9" s="35" t="s">
        <v>433</v>
      </c>
      <c r="C9" s="35" t="s">
        <v>434</v>
      </c>
    </row>
    <row r="10" spans="1:3" s="35" customFormat="1" ht="14.25" customHeight="1" x14ac:dyDescent="0.2">
      <c r="A10" s="34"/>
      <c r="B10" s="35" t="s">
        <v>435</v>
      </c>
      <c r="C10" s="35" t="s">
        <v>436</v>
      </c>
    </row>
    <row r="11" spans="1:3" s="35" customFormat="1" ht="14.25" customHeight="1" x14ac:dyDescent="0.2">
      <c r="A11" s="34"/>
      <c r="B11" s="35" t="s">
        <v>437</v>
      </c>
      <c r="C11" s="35" t="s">
        <v>438</v>
      </c>
    </row>
    <row r="12" spans="1:3" s="35" customFormat="1" ht="14.25" customHeight="1" x14ac:dyDescent="0.2">
      <c r="A12" s="34"/>
      <c r="B12" s="35" t="s">
        <v>439</v>
      </c>
      <c r="C12" s="35" t="s">
        <v>440</v>
      </c>
    </row>
    <row r="13" spans="1:3" s="35" customFormat="1" ht="14.25" customHeight="1" x14ac:dyDescent="0.2">
      <c r="A13" s="34"/>
      <c r="B13" s="35" t="s">
        <v>441</v>
      </c>
      <c r="C13" s="35" t="s">
        <v>442</v>
      </c>
    </row>
    <row r="14" spans="1:3" s="35" customFormat="1" ht="14.25" customHeight="1" x14ac:dyDescent="0.2">
      <c r="A14" s="34"/>
      <c r="B14" s="35" t="s">
        <v>443</v>
      </c>
      <c r="C14" s="35" t="s">
        <v>444</v>
      </c>
    </row>
    <row r="15" spans="1:3" s="35" customFormat="1" ht="14.25" customHeight="1" x14ac:dyDescent="0.2">
      <c r="A15" s="34"/>
      <c r="B15" s="35" t="s">
        <v>445</v>
      </c>
      <c r="C15" s="35" t="s">
        <v>449</v>
      </c>
    </row>
    <row r="16" spans="1:3" s="35" customFormat="1" ht="14.25" customHeight="1" x14ac:dyDescent="0.2">
      <c r="A16" s="34"/>
      <c r="B16" s="35" t="s">
        <v>446</v>
      </c>
      <c r="C16" s="35" t="s">
        <v>450</v>
      </c>
    </row>
    <row r="18" spans="1:19" ht="53.25" customHeight="1" x14ac:dyDescent="0.25">
      <c r="A18" s="34" t="s">
        <v>447</v>
      </c>
      <c r="B18" s="39"/>
      <c r="C18" s="40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20" spans="1:19" x14ac:dyDescent="0.25">
      <c r="A20" s="34" t="s">
        <v>448</v>
      </c>
      <c r="B20" s="39"/>
      <c r="C20" s="39"/>
    </row>
  </sheetData>
  <mergeCells count="3">
    <mergeCell ref="B7:C7"/>
    <mergeCell ref="B18:C18"/>
    <mergeCell ref="B20:C20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5"/>
  <dimension ref="A1:L190"/>
  <sheetViews>
    <sheetView topLeftCell="A189" zoomScale="85" zoomScaleNormal="85" workbookViewId="0">
      <selection activeCell="B190" sqref="B190"/>
    </sheetView>
  </sheetViews>
  <sheetFormatPr defaultRowHeight="15" x14ac:dyDescent="0.25"/>
  <cols>
    <col min="1" max="1" width="23" style="1" bestFit="1" customWidth="1"/>
    <col min="2" max="2" width="36.42578125" style="1" customWidth="1"/>
    <col min="3" max="16384" width="9.140625" style="1"/>
  </cols>
  <sheetData>
    <row r="1" spans="1:12" hidden="1" x14ac:dyDescent="0.25"/>
    <row r="2" spans="1:12" hidden="1" x14ac:dyDescent="0.25">
      <c r="A2" s="2"/>
      <c r="B2" s="3" t="s">
        <v>351</v>
      </c>
    </row>
    <row r="3" spans="1:12" hidden="1" x14ac:dyDescent="0.25">
      <c r="B3" s="4" t="s">
        <v>352</v>
      </c>
    </row>
    <row r="4" spans="1:12" hidden="1" x14ac:dyDescent="0.25">
      <c r="B4" s="4" t="s">
        <v>353</v>
      </c>
    </row>
    <row r="5" spans="1:12" hidden="1" x14ac:dyDescent="0.25">
      <c r="B5" s="4" t="s">
        <v>354</v>
      </c>
    </row>
    <row r="6" spans="1:12" hidden="1" x14ac:dyDescent="0.25">
      <c r="B6" s="4" t="s">
        <v>355</v>
      </c>
    </row>
    <row r="7" spans="1:12" hidden="1" x14ac:dyDescent="0.25">
      <c r="B7" s="4" t="s">
        <v>356</v>
      </c>
    </row>
    <row r="8" spans="1:12" hidden="1" x14ac:dyDescent="0.25">
      <c r="B8" s="4" t="s">
        <v>357</v>
      </c>
    </row>
    <row r="9" spans="1:12" hidden="1" x14ac:dyDescent="0.25">
      <c r="B9" s="4" t="s">
        <v>358</v>
      </c>
    </row>
    <row r="10" spans="1:12" hidden="1" x14ac:dyDescent="0.25">
      <c r="B10" s="4" t="s">
        <v>359</v>
      </c>
    </row>
    <row r="11" spans="1:12" hidden="1" x14ac:dyDescent="0.25">
      <c r="B11" s="4" t="s">
        <v>360</v>
      </c>
    </row>
    <row r="12" spans="1:12" hidden="1" x14ac:dyDescent="0.25">
      <c r="B12" s="4" t="s">
        <v>361</v>
      </c>
    </row>
    <row r="13" spans="1:12" hidden="1" x14ac:dyDescent="0.25"/>
    <row r="14" spans="1:12" hidden="1" x14ac:dyDescent="0.25">
      <c r="B14" s="5" t="s">
        <v>0</v>
      </c>
      <c r="C14" s="6" t="s">
        <v>1</v>
      </c>
      <c r="D14" s="6" t="s">
        <v>2</v>
      </c>
      <c r="E14" s="6" t="s">
        <v>3</v>
      </c>
      <c r="F14" s="6" t="s">
        <v>4</v>
      </c>
      <c r="G14" s="6" t="s">
        <v>5</v>
      </c>
      <c r="H14" s="6" t="s">
        <v>6</v>
      </c>
      <c r="I14" s="6" t="s">
        <v>7</v>
      </c>
      <c r="J14" s="6" t="s">
        <v>8</v>
      </c>
      <c r="K14" s="6" t="s">
        <v>9</v>
      </c>
      <c r="L14" s="6" t="s">
        <v>10</v>
      </c>
    </row>
    <row r="15" spans="1:12" hidden="1" x14ac:dyDescent="0.25">
      <c r="B15" s="7">
        <v>1090.1844923851279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</row>
    <row r="16" spans="1:12" hidden="1" x14ac:dyDescent="0.25">
      <c r="B16" s="7">
        <v>1188.502227437019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</row>
    <row r="17" spans="2:12" hidden="1" x14ac:dyDescent="0.25">
      <c r="B17" s="7">
        <v>1295.686697517019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</row>
    <row r="18" spans="2:12" hidden="1" x14ac:dyDescent="0.25">
      <c r="B18" s="7">
        <v>1412.537544622754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3.105590062111801E-3</v>
      </c>
      <c r="L18" s="7">
        <v>0</v>
      </c>
    </row>
    <row r="19" spans="2:12" hidden="1" x14ac:dyDescent="0.25">
      <c r="B19" s="7">
        <v>1539.9265260594921</v>
      </c>
      <c r="C19" s="7">
        <v>0</v>
      </c>
      <c r="D19" s="7">
        <v>0</v>
      </c>
      <c r="E19" s="7">
        <v>0</v>
      </c>
      <c r="F19" s="7">
        <v>0</v>
      </c>
      <c r="G19" s="7">
        <v>1.0905125408942203E-3</v>
      </c>
      <c r="H19" s="7">
        <v>0</v>
      </c>
      <c r="I19" s="7">
        <v>0</v>
      </c>
      <c r="J19" s="7">
        <v>0</v>
      </c>
      <c r="K19" s="7">
        <v>3.105590062111801E-3</v>
      </c>
      <c r="L19" s="7">
        <v>0</v>
      </c>
    </row>
    <row r="20" spans="2:12" hidden="1" x14ac:dyDescent="0.25">
      <c r="B20" s="7">
        <v>1678.8040181225606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3.105590062111801E-3</v>
      </c>
      <c r="L20" s="7">
        <v>1.0449320794148381E-3</v>
      </c>
    </row>
    <row r="21" spans="2:12" hidden="1" x14ac:dyDescent="0.25">
      <c r="B21" s="7">
        <v>1830.2061063110568</v>
      </c>
      <c r="C21" s="7">
        <v>0</v>
      </c>
      <c r="D21" s="7">
        <v>0</v>
      </c>
      <c r="E21" s="7">
        <v>0</v>
      </c>
      <c r="F21" s="7">
        <v>1.919570016316345E-4</v>
      </c>
      <c r="G21" s="7">
        <v>0</v>
      </c>
      <c r="H21" s="7">
        <v>0</v>
      </c>
      <c r="I21" s="7">
        <v>0</v>
      </c>
      <c r="J21" s="7">
        <v>0</v>
      </c>
      <c r="K21" s="7">
        <v>9.316770186335404E-3</v>
      </c>
      <c r="L21" s="7">
        <v>2.0898641588296763E-3</v>
      </c>
    </row>
    <row r="22" spans="2:12" hidden="1" x14ac:dyDescent="0.25">
      <c r="B22" s="7">
        <v>1995.2623149688789</v>
      </c>
      <c r="C22" s="7">
        <v>0</v>
      </c>
      <c r="D22" s="7">
        <v>0</v>
      </c>
      <c r="E22" s="7">
        <v>0</v>
      </c>
      <c r="F22" s="7">
        <v>9.5978500815817252E-5</v>
      </c>
      <c r="G22" s="7">
        <v>0</v>
      </c>
      <c r="H22" s="7">
        <v>0</v>
      </c>
      <c r="I22" s="7">
        <v>0</v>
      </c>
      <c r="J22" s="7">
        <v>0</v>
      </c>
      <c r="K22" s="7">
        <v>3.105590062111801E-3</v>
      </c>
      <c r="L22" s="7">
        <v>2.0898641588296763E-3</v>
      </c>
    </row>
    <row r="23" spans="2:12" hidden="1" x14ac:dyDescent="0.25">
      <c r="B23" s="7">
        <v>2175.2040340195222</v>
      </c>
      <c r="C23" s="7">
        <v>0</v>
      </c>
      <c r="D23" s="7">
        <v>0</v>
      </c>
      <c r="E23" s="7">
        <v>0</v>
      </c>
      <c r="F23" s="7">
        <v>0</v>
      </c>
      <c r="G23" s="7">
        <v>1.0905125408942203E-3</v>
      </c>
      <c r="H23" s="7">
        <v>0</v>
      </c>
      <c r="I23" s="7">
        <v>0</v>
      </c>
      <c r="J23" s="7">
        <v>0</v>
      </c>
      <c r="K23" s="7">
        <v>3.105590062111801E-3</v>
      </c>
      <c r="L23" s="7">
        <v>1.0449320794148381E-3</v>
      </c>
    </row>
    <row r="24" spans="2:12" hidden="1" x14ac:dyDescent="0.25">
      <c r="B24" s="7">
        <v>2371.3737056616551</v>
      </c>
      <c r="C24" s="7">
        <v>0</v>
      </c>
      <c r="D24" s="7">
        <v>4.6189376443418013E-3</v>
      </c>
      <c r="E24" s="7">
        <v>0</v>
      </c>
      <c r="F24" s="7">
        <v>1.919570016316345E-4</v>
      </c>
      <c r="G24" s="7">
        <v>3.2715376226826608E-3</v>
      </c>
      <c r="H24" s="7">
        <v>0</v>
      </c>
      <c r="I24" s="7">
        <v>1.5220700152207001E-3</v>
      </c>
      <c r="J24" s="7">
        <v>0</v>
      </c>
      <c r="K24" s="7">
        <v>1.2422360248447204E-2</v>
      </c>
      <c r="L24" s="7">
        <v>4.1797283176593526E-3</v>
      </c>
    </row>
    <row r="25" spans="2:12" hidden="1" x14ac:dyDescent="0.25">
      <c r="B25" s="7">
        <v>2585.2348395621912</v>
      </c>
      <c r="C25" s="7">
        <v>0</v>
      </c>
      <c r="D25" s="7">
        <v>6.9284064665127024E-3</v>
      </c>
      <c r="E25" s="7">
        <v>0</v>
      </c>
      <c r="F25" s="7">
        <v>9.5978500815817252E-5</v>
      </c>
      <c r="G25" s="7">
        <v>2.1810250817884407E-3</v>
      </c>
      <c r="H25" s="7">
        <v>0</v>
      </c>
      <c r="I25" s="7">
        <v>1.5220700152207001E-3</v>
      </c>
      <c r="J25" s="7">
        <v>0</v>
      </c>
      <c r="K25" s="7">
        <v>9.316770186335404E-3</v>
      </c>
      <c r="L25" s="7">
        <v>7.3145245559038665E-3</v>
      </c>
    </row>
    <row r="26" spans="2:12" hidden="1" x14ac:dyDescent="0.25">
      <c r="B26" s="7">
        <v>2818.3829312644548</v>
      </c>
      <c r="C26" s="7">
        <v>0</v>
      </c>
      <c r="D26" s="7">
        <v>2.3094688221709007E-3</v>
      </c>
      <c r="E26" s="7">
        <v>0</v>
      </c>
      <c r="F26" s="7">
        <v>7.6782800652653801E-4</v>
      </c>
      <c r="G26" s="7">
        <v>7.6335877862595417E-3</v>
      </c>
      <c r="H26" s="7">
        <v>0</v>
      </c>
      <c r="I26" s="7">
        <v>3.0441400304414001E-3</v>
      </c>
      <c r="J26" s="7">
        <v>0</v>
      </c>
      <c r="K26" s="7">
        <v>2.1739130434782608E-2</v>
      </c>
      <c r="L26" s="7">
        <v>5.2246603970741903E-3</v>
      </c>
    </row>
    <row r="27" spans="2:12" hidden="1" x14ac:dyDescent="0.25">
      <c r="B27" s="7">
        <v>3072.5573652674452</v>
      </c>
      <c r="C27" s="7">
        <v>0</v>
      </c>
      <c r="D27" s="7">
        <v>1.8475750577367205E-2</v>
      </c>
      <c r="E27" s="7">
        <v>6.0024009603841532E-4</v>
      </c>
      <c r="F27" s="7">
        <v>1.3436990114214415E-3</v>
      </c>
      <c r="G27" s="7">
        <v>1.1995637949836423E-2</v>
      </c>
      <c r="H27" s="7">
        <v>0</v>
      </c>
      <c r="I27" s="7">
        <v>3.8051750380517502E-3</v>
      </c>
      <c r="J27" s="7">
        <v>0</v>
      </c>
      <c r="K27" s="7">
        <v>2.7950310559006212E-2</v>
      </c>
      <c r="L27" s="7">
        <v>1.3584117032392894E-2</v>
      </c>
    </row>
    <row r="28" spans="2:12" hidden="1" x14ac:dyDescent="0.25">
      <c r="B28" s="7">
        <v>3349.6543915782759</v>
      </c>
      <c r="C28" s="7">
        <v>7.7399380804953565E-4</v>
      </c>
      <c r="D28" s="7">
        <v>1.3856812933025405E-2</v>
      </c>
      <c r="E28" s="7">
        <v>0</v>
      </c>
      <c r="F28" s="7">
        <v>2.1115270179479797E-3</v>
      </c>
      <c r="G28" s="7">
        <v>7.6335877862595417E-3</v>
      </c>
      <c r="H28" s="7">
        <v>0</v>
      </c>
      <c r="I28" s="7">
        <v>7.6103500761035003E-3</v>
      </c>
      <c r="J28" s="7">
        <v>4.3233895373973193E-4</v>
      </c>
      <c r="K28" s="7">
        <v>5.9006211180124224E-2</v>
      </c>
      <c r="L28" s="7">
        <v>1.3584117032392894E-2</v>
      </c>
    </row>
    <row r="29" spans="2:12" hidden="1" x14ac:dyDescent="0.25">
      <c r="B29" s="7">
        <v>3651.7412725483769</v>
      </c>
      <c r="C29" s="7">
        <v>7.7399380804953565E-4</v>
      </c>
      <c r="D29" s="7">
        <v>6.9284064665127024E-3</v>
      </c>
      <c r="E29" s="7">
        <v>1.2004801920768306E-3</v>
      </c>
      <c r="F29" s="7">
        <v>2.3994625203954314E-3</v>
      </c>
      <c r="G29" s="7">
        <v>1.4176663031624863E-2</v>
      </c>
      <c r="H29" s="7">
        <v>0</v>
      </c>
      <c r="I29" s="7">
        <v>9.1324200913242004E-3</v>
      </c>
      <c r="J29" s="7">
        <v>4.3233895373973193E-4</v>
      </c>
      <c r="K29" s="7">
        <v>3.7267080745341616E-2</v>
      </c>
      <c r="L29" s="7">
        <v>1.9853709508881923E-2</v>
      </c>
    </row>
    <row r="30" spans="2:12" hidden="1" x14ac:dyDescent="0.25">
      <c r="B30" s="7">
        <v>3981.0717055349733</v>
      </c>
      <c r="C30" s="7">
        <v>0</v>
      </c>
      <c r="D30" s="7">
        <v>1.6166281755196306E-2</v>
      </c>
      <c r="E30" s="7">
        <v>0</v>
      </c>
      <c r="F30" s="7">
        <v>4.7989250407908628E-3</v>
      </c>
      <c r="G30" s="7">
        <v>1.8538713195201745E-2</v>
      </c>
      <c r="H30" s="7">
        <v>6.2240663900414933E-3</v>
      </c>
      <c r="I30" s="7">
        <v>1.2937595129375951E-2</v>
      </c>
      <c r="J30" s="7">
        <v>0</v>
      </c>
      <c r="K30" s="7">
        <v>3.4161490683229816E-2</v>
      </c>
      <c r="L30" s="7">
        <v>2.1943573667711599E-2</v>
      </c>
    </row>
    <row r="31" spans="2:12" hidden="1" x14ac:dyDescent="0.25">
      <c r="B31" s="7">
        <v>4340.1026364474401</v>
      </c>
      <c r="C31" s="7">
        <v>0</v>
      </c>
      <c r="D31" s="7">
        <v>1.6166281755196306E-2</v>
      </c>
      <c r="E31" s="7">
        <v>1.8007202881152461E-3</v>
      </c>
      <c r="F31" s="7">
        <v>5.3747960456857662E-3</v>
      </c>
      <c r="G31" s="7">
        <v>2.7262813522355506E-2</v>
      </c>
      <c r="H31" s="7">
        <v>4.1493775933609959E-3</v>
      </c>
      <c r="I31" s="7">
        <v>1.7503805175038051E-2</v>
      </c>
      <c r="J31" s="7">
        <v>4.3233895373973193E-4</v>
      </c>
      <c r="K31" s="7">
        <v>4.0372670807453416E-2</v>
      </c>
      <c r="L31" s="7">
        <v>2.2988505747126436E-2</v>
      </c>
    </row>
    <row r="32" spans="2:12" hidden="1" x14ac:dyDescent="0.25">
      <c r="B32" s="7">
        <v>4731.5125896148029</v>
      </c>
      <c r="C32" s="7">
        <v>1.5479876160990713E-3</v>
      </c>
      <c r="D32" s="7">
        <v>3.4642032332563508E-2</v>
      </c>
      <c r="E32" s="7">
        <v>1.2004801920768306E-3</v>
      </c>
      <c r="F32" s="7">
        <v>7.9662155677128321E-3</v>
      </c>
      <c r="G32" s="7">
        <v>3.7077426390403491E-2</v>
      </c>
      <c r="H32" s="7">
        <v>1.0373443983402489E-2</v>
      </c>
      <c r="I32" s="7">
        <v>1.5220700152207001E-2</v>
      </c>
      <c r="J32" s="7">
        <v>4.3233895373973193E-4</v>
      </c>
      <c r="K32" s="7">
        <v>4.3478260869565216E-2</v>
      </c>
      <c r="L32" s="7">
        <v>3.1347962382445138E-2</v>
      </c>
    </row>
    <row r="33" spans="2:12" hidden="1" x14ac:dyDescent="0.25">
      <c r="B33" s="7">
        <v>5158.221650723056</v>
      </c>
      <c r="C33" s="7">
        <v>3.869969040247678E-3</v>
      </c>
      <c r="D33" s="7">
        <v>3.0023094688221709E-2</v>
      </c>
      <c r="E33" s="7">
        <v>1.2004801920768306E-3</v>
      </c>
      <c r="F33" s="7">
        <v>1.0077742585660812E-2</v>
      </c>
      <c r="G33" s="7">
        <v>5.5616139585605233E-2</v>
      </c>
      <c r="H33" s="7">
        <v>8.2987551867219917E-3</v>
      </c>
      <c r="I33" s="7">
        <v>1.9786910197869101E-2</v>
      </c>
      <c r="J33" s="7">
        <v>2.1616947686986599E-3</v>
      </c>
      <c r="K33" s="7">
        <v>5.2795031055900624E-2</v>
      </c>
      <c r="L33" s="7">
        <v>3.0303030303030304E-2</v>
      </c>
    </row>
    <row r="34" spans="2:12" hidden="1" x14ac:dyDescent="0.25">
      <c r="B34" s="7">
        <v>5623.4132519034911</v>
      </c>
      <c r="C34" s="7">
        <v>2.3219814241486067E-3</v>
      </c>
      <c r="D34" s="7">
        <v>2.771362586605081E-2</v>
      </c>
      <c r="E34" s="7">
        <v>1.2004801920768306E-3</v>
      </c>
      <c r="F34" s="7">
        <v>1.3820904117477686E-2</v>
      </c>
      <c r="G34" s="7">
        <v>4.4711014176663032E-2</v>
      </c>
      <c r="H34" s="7">
        <v>8.2987551867219917E-3</v>
      </c>
      <c r="I34" s="7">
        <v>3.9573820395738202E-2</v>
      </c>
      <c r="J34" s="7">
        <v>3.0263726761781237E-3</v>
      </c>
      <c r="K34" s="7">
        <v>5.9006211180124224E-2</v>
      </c>
      <c r="L34" s="7">
        <v>4.0752351097178681E-2</v>
      </c>
    </row>
    <row r="35" spans="2:12" hidden="1" x14ac:dyDescent="0.25">
      <c r="B35" s="7">
        <v>6130.5579214982081</v>
      </c>
      <c r="C35" s="7">
        <v>3.0959752321981426E-3</v>
      </c>
      <c r="D35" s="7">
        <v>2.3094688221709007E-2</v>
      </c>
      <c r="E35" s="7">
        <v>1.2004801920768306E-3</v>
      </c>
      <c r="F35" s="7">
        <v>1.6988194644399653E-2</v>
      </c>
      <c r="G35" s="7">
        <v>5.7797164667393673E-2</v>
      </c>
      <c r="H35" s="7">
        <v>2.2821576763485476E-2</v>
      </c>
      <c r="I35" s="7">
        <v>3.7290715372907152E-2</v>
      </c>
      <c r="J35" s="7">
        <v>6.4850843060959796E-3</v>
      </c>
      <c r="K35" s="7">
        <v>4.6583850931677016E-2</v>
      </c>
      <c r="L35" s="7">
        <v>5.0156739811912224E-2</v>
      </c>
    </row>
    <row r="36" spans="2:12" hidden="1" x14ac:dyDescent="0.25">
      <c r="B36" s="7">
        <v>6683.4391756861487</v>
      </c>
      <c r="C36" s="7">
        <v>7.7399380804953561E-3</v>
      </c>
      <c r="D36" s="7">
        <v>3.2332563510392612E-2</v>
      </c>
      <c r="E36" s="7">
        <v>5.4021608643457387E-3</v>
      </c>
      <c r="F36" s="7">
        <v>2.0155485171321624E-2</v>
      </c>
      <c r="G36" s="7">
        <v>5.3435114503816793E-2</v>
      </c>
      <c r="H36" s="7">
        <v>3.3195020746887967E-2</v>
      </c>
      <c r="I36" s="7">
        <v>4.3378995433789952E-2</v>
      </c>
      <c r="J36" s="7">
        <v>7.7821011673151752E-3</v>
      </c>
      <c r="K36" s="7">
        <v>4.9689440993788817E-2</v>
      </c>
      <c r="L36" s="7">
        <v>4.4932079414838039E-2</v>
      </c>
    </row>
    <row r="37" spans="2:12" hidden="1" x14ac:dyDescent="0.25">
      <c r="B37" s="7">
        <v>7286.181745132274</v>
      </c>
      <c r="C37" s="7">
        <v>6.1919504643962852E-3</v>
      </c>
      <c r="D37" s="7">
        <v>3.0023094688221709E-2</v>
      </c>
      <c r="E37" s="7">
        <v>7.2028811524609843E-3</v>
      </c>
      <c r="F37" s="7">
        <v>2.7737786735771187E-2</v>
      </c>
      <c r="G37" s="7">
        <v>6.7611777535441661E-2</v>
      </c>
      <c r="H37" s="7">
        <v>2.2821576763485476E-2</v>
      </c>
      <c r="I37" s="7">
        <v>4.2617960426179602E-2</v>
      </c>
      <c r="J37" s="7">
        <v>1.5131863380890618E-2</v>
      </c>
      <c r="K37" s="7">
        <v>3.7267080745341616E-2</v>
      </c>
      <c r="L37" s="7">
        <v>5.329153605015674E-2</v>
      </c>
    </row>
    <row r="38" spans="2:12" hidden="1" x14ac:dyDescent="0.25">
      <c r="B38" s="7">
        <v>7943.2823472428136</v>
      </c>
      <c r="C38" s="7">
        <v>1.393188854489164E-2</v>
      </c>
      <c r="D38" s="7">
        <v>3.9260969976905313E-2</v>
      </c>
      <c r="E38" s="7">
        <v>4.8019207683073226E-3</v>
      </c>
      <c r="F38" s="7">
        <v>2.6490066225165563E-2</v>
      </c>
      <c r="G38" s="7">
        <v>6.2159214830970554E-2</v>
      </c>
      <c r="H38" s="7">
        <v>4.3568464730290454E-2</v>
      </c>
      <c r="I38" s="7">
        <v>5.0228310502283102E-2</v>
      </c>
      <c r="J38" s="7">
        <v>1.6428880242109815E-2</v>
      </c>
      <c r="K38" s="7">
        <v>6.5217391304347824E-2</v>
      </c>
      <c r="L38" s="7">
        <v>6.7920585161964475E-2</v>
      </c>
    </row>
    <row r="39" spans="2:12" hidden="1" x14ac:dyDescent="0.25">
      <c r="B39" s="7">
        <v>8659.6432336006528</v>
      </c>
      <c r="C39" s="7">
        <v>2.2445820433436531E-2</v>
      </c>
      <c r="D39" s="7">
        <v>3.695150115473441E-2</v>
      </c>
      <c r="E39" s="7">
        <v>9.00360144057623E-3</v>
      </c>
      <c r="F39" s="7">
        <v>3.2536711776562047E-2</v>
      </c>
      <c r="G39" s="7">
        <v>7.5245365321701202E-2</v>
      </c>
      <c r="H39" s="7">
        <v>3.7344398340248962E-2</v>
      </c>
      <c r="I39" s="7">
        <v>4.6423135464231352E-2</v>
      </c>
      <c r="J39" s="7">
        <v>2.7669693039342844E-2</v>
      </c>
      <c r="K39" s="7">
        <v>5.2795031055900624E-2</v>
      </c>
      <c r="L39" s="7">
        <v>6.4785788923719959E-2</v>
      </c>
    </row>
    <row r="40" spans="2:12" hidden="1" x14ac:dyDescent="0.25">
      <c r="B40" s="7">
        <v>9440.6087628592359</v>
      </c>
      <c r="C40" s="7">
        <v>1.6253869969040248E-2</v>
      </c>
      <c r="D40" s="7">
        <v>4.1570438799076209E-2</v>
      </c>
      <c r="E40" s="7">
        <v>1.0804321728691477E-2</v>
      </c>
      <c r="F40" s="7">
        <v>3.7815529321432E-2</v>
      </c>
      <c r="G40" s="7">
        <v>6.8702290076335881E-2</v>
      </c>
      <c r="H40" s="7">
        <v>4.9792531120331947E-2</v>
      </c>
      <c r="I40" s="7">
        <v>5.5555555555555552E-2</v>
      </c>
      <c r="J40" s="7">
        <v>3.7181150021616947E-2</v>
      </c>
      <c r="K40" s="7">
        <v>5.9006211180124224E-2</v>
      </c>
      <c r="L40" s="7">
        <v>4.1797283176593522E-2</v>
      </c>
    </row>
    <row r="41" spans="2:12" hidden="1" x14ac:dyDescent="0.25">
      <c r="B41" s="7">
        <v>10292.005271944287</v>
      </c>
      <c r="C41" s="7">
        <v>2.3993808049535603E-2</v>
      </c>
      <c r="D41" s="7">
        <v>4.3879907621247112E-2</v>
      </c>
      <c r="E41" s="7">
        <v>1.2004801920768308E-2</v>
      </c>
      <c r="F41" s="7">
        <v>3.5799980804299837E-2</v>
      </c>
      <c r="G41" s="7">
        <v>6.3249727371864781E-2</v>
      </c>
      <c r="H41" s="7">
        <v>5.8091286307053944E-2</v>
      </c>
      <c r="I41" s="7">
        <v>6.2404870624048703E-2</v>
      </c>
      <c r="J41" s="7">
        <v>2.8966709900562042E-2</v>
      </c>
      <c r="K41" s="7">
        <v>2.4844720496894408E-2</v>
      </c>
      <c r="L41" s="7">
        <v>4.911180773249739E-2</v>
      </c>
    </row>
    <row r="42" spans="2:12" hidden="1" x14ac:dyDescent="0.25">
      <c r="B42" s="7">
        <v>11220.18454301963</v>
      </c>
      <c r="C42" s="7">
        <v>2.2445820433436531E-2</v>
      </c>
      <c r="D42" s="7">
        <v>2.3094688221709007E-2</v>
      </c>
      <c r="E42" s="7">
        <v>2.100840336134454E-2</v>
      </c>
      <c r="F42" s="7">
        <v>4.0214991841827433E-2</v>
      </c>
      <c r="G42" s="7">
        <v>6.1068702290076333E-2</v>
      </c>
      <c r="H42" s="7">
        <v>5.6016597510373446E-2</v>
      </c>
      <c r="I42" s="7">
        <v>4.7184170471841702E-2</v>
      </c>
      <c r="J42" s="7">
        <v>4.7557284911370512E-2</v>
      </c>
      <c r="K42" s="7">
        <v>2.4844720496894408E-2</v>
      </c>
      <c r="L42" s="7">
        <v>6.2695924764890276E-2</v>
      </c>
    </row>
    <row r="43" spans="2:12" hidden="1" x14ac:dyDescent="0.25">
      <c r="B43" s="7">
        <v>12232.071190499326</v>
      </c>
      <c r="C43" s="7">
        <v>3.3281733746130034E-2</v>
      </c>
      <c r="D43" s="7">
        <v>2.771362586605081E-2</v>
      </c>
      <c r="E43" s="7">
        <v>1.4405762304921969E-2</v>
      </c>
      <c r="F43" s="7">
        <v>4.6933486898934638E-2</v>
      </c>
      <c r="G43" s="7">
        <v>4.4711014176663032E-2</v>
      </c>
      <c r="H43" s="7">
        <v>4.7717842323651449E-2</v>
      </c>
      <c r="I43" s="7">
        <v>4.7184170471841702E-2</v>
      </c>
      <c r="J43" s="7">
        <v>5.14483354950281E-2</v>
      </c>
      <c r="K43" s="7">
        <v>3.4161490683229816E-2</v>
      </c>
      <c r="L43" s="7">
        <v>4.2842215256008356E-2</v>
      </c>
    </row>
    <row r="44" spans="2:12" hidden="1" x14ac:dyDescent="0.25">
      <c r="B44" s="7">
        <v>13335.214321633241</v>
      </c>
      <c r="C44" s="7">
        <v>3.3281733746130034E-2</v>
      </c>
      <c r="D44" s="7">
        <v>4.3879907621247112E-2</v>
      </c>
      <c r="E44" s="7">
        <v>1.9807923169267706E-2</v>
      </c>
      <c r="F44" s="7">
        <v>4.3478260869565216E-2</v>
      </c>
      <c r="G44" s="7">
        <v>3.9258451472191931E-2</v>
      </c>
      <c r="H44" s="7">
        <v>6.2240663900414939E-2</v>
      </c>
      <c r="I44" s="7">
        <v>5.3272450532724502E-2</v>
      </c>
      <c r="J44" s="7">
        <v>6.4850843060959798E-2</v>
      </c>
      <c r="K44" s="7">
        <v>1.8633540372670808E-2</v>
      </c>
      <c r="L44" s="7">
        <v>5.0156739811912224E-2</v>
      </c>
    </row>
    <row r="45" spans="2:12" hidden="1" x14ac:dyDescent="0.25">
      <c r="B45" s="7">
        <v>14537.843856076606</v>
      </c>
      <c r="C45" s="7">
        <v>5.108359133126935E-2</v>
      </c>
      <c r="D45" s="7">
        <v>2.771362586605081E-2</v>
      </c>
      <c r="E45" s="7">
        <v>2.1608643457382955E-2</v>
      </c>
      <c r="F45" s="7">
        <v>4.3094346866301945E-2</v>
      </c>
      <c r="G45" s="7">
        <v>4.1439476553980371E-2</v>
      </c>
      <c r="H45" s="7">
        <v>5.1867219917012451E-2</v>
      </c>
      <c r="I45" s="7">
        <v>3.8812785388127852E-2</v>
      </c>
      <c r="J45" s="7">
        <v>5.4907047124945957E-2</v>
      </c>
      <c r="K45" s="7">
        <v>2.4844720496894408E-2</v>
      </c>
      <c r="L45" s="7">
        <v>4.3887147335423198E-2</v>
      </c>
    </row>
    <row r="46" spans="2:12" hidden="1" x14ac:dyDescent="0.25">
      <c r="B46" s="7">
        <v>15848.931924611141</v>
      </c>
      <c r="C46" s="7">
        <v>3.5603715170278639E-2</v>
      </c>
      <c r="D46" s="7">
        <v>2.5404157043879907E-2</v>
      </c>
      <c r="E46" s="7">
        <v>3.4813925570228089E-2</v>
      </c>
      <c r="F46" s="7">
        <v>4.2710432863038682E-2</v>
      </c>
      <c r="G46" s="7">
        <v>3.271537622682661E-2</v>
      </c>
      <c r="H46" s="7">
        <v>6.2240663900414939E-2</v>
      </c>
      <c r="I46" s="7">
        <v>4.4140030441400302E-2</v>
      </c>
      <c r="J46" s="7">
        <v>6.658019887591872E-2</v>
      </c>
      <c r="K46" s="7">
        <v>2.4844720496894408E-2</v>
      </c>
      <c r="L46" s="7">
        <v>4.0752351097178681E-2</v>
      </c>
    </row>
    <row r="47" spans="2:12" hidden="1" x14ac:dyDescent="0.25">
      <c r="B47" s="7">
        <v>17278.259805078626</v>
      </c>
      <c r="C47" s="7">
        <v>4.7987616099071206E-2</v>
      </c>
      <c r="D47" s="7">
        <v>3.2332563510392612E-2</v>
      </c>
      <c r="E47" s="7">
        <v>2.8211284513805522E-2</v>
      </c>
      <c r="F47" s="7">
        <v>3.8583357327958534E-2</v>
      </c>
      <c r="G47" s="7">
        <v>2.2900763358778626E-2</v>
      </c>
      <c r="H47" s="7">
        <v>4.1493775933609957E-2</v>
      </c>
      <c r="I47" s="7">
        <v>3.9573820395738202E-2</v>
      </c>
      <c r="J47" s="7">
        <v>6.0527453523562473E-2</v>
      </c>
      <c r="K47" s="7">
        <v>2.4844720496894408E-2</v>
      </c>
      <c r="L47" s="7">
        <v>3.0303030303030304E-2</v>
      </c>
    </row>
    <row r="48" spans="2:12" hidden="1" x14ac:dyDescent="0.25">
      <c r="B48" s="7">
        <v>18836.490894898019</v>
      </c>
      <c r="C48" s="7">
        <v>3.5603715170278639E-2</v>
      </c>
      <c r="D48" s="7">
        <v>3.2332563510392612E-2</v>
      </c>
      <c r="E48" s="7">
        <v>2.1608643457382955E-2</v>
      </c>
      <c r="F48" s="7">
        <v>4.0886841347538151E-2</v>
      </c>
      <c r="G48" s="7">
        <v>1.4176663031624863E-2</v>
      </c>
      <c r="H48" s="7">
        <v>5.3941908713692949E-2</v>
      </c>
      <c r="I48" s="7">
        <v>3.1202435312024351E-2</v>
      </c>
      <c r="J48" s="7">
        <v>5.5771725032425425E-2</v>
      </c>
      <c r="K48" s="7">
        <v>2.4844720496894408E-2</v>
      </c>
      <c r="L48" s="7">
        <v>3.0303030303030304E-2</v>
      </c>
    </row>
    <row r="49" spans="2:12" hidden="1" x14ac:dyDescent="0.25">
      <c r="B49" s="7">
        <v>20535.250264571459</v>
      </c>
      <c r="C49" s="7">
        <v>5.1857585139318887E-2</v>
      </c>
      <c r="D49" s="7">
        <v>3.4642032332563508E-2</v>
      </c>
      <c r="E49" s="7">
        <v>3.4213685474189674E-2</v>
      </c>
      <c r="F49" s="7">
        <v>4.0790862846722335E-2</v>
      </c>
      <c r="G49" s="7">
        <v>1.8538713195201745E-2</v>
      </c>
      <c r="H49" s="7">
        <v>3.1120331950207469E-2</v>
      </c>
      <c r="I49" s="7">
        <v>3.9573820395738202E-2</v>
      </c>
      <c r="J49" s="7">
        <v>5.8798097708603544E-2</v>
      </c>
      <c r="K49" s="7">
        <v>1.2422360248447204E-2</v>
      </c>
      <c r="L49" s="7">
        <v>1.9853709508881923E-2</v>
      </c>
    </row>
    <row r="50" spans="2:12" hidden="1" x14ac:dyDescent="0.25">
      <c r="B50" s="7">
        <v>22387.211385683378</v>
      </c>
      <c r="C50" s="7">
        <v>4.1021671826625389E-2</v>
      </c>
      <c r="D50" s="7">
        <v>3.0023094688221709E-2</v>
      </c>
      <c r="E50" s="7">
        <v>3.2412965186074429E-2</v>
      </c>
      <c r="F50" s="7">
        <v>3.6567808810826372E-2</v>
      </c>
      <c r="G50" s="7">
        <v>7.6335877862595417E-3</v>
      </c>
      <c r="H50" s="7">
        <v>3.7344398340248962E-2</v>
      </c>
      <c r="I50" s="7">
        <v>2.7397260273972601E-2</v>
      </c>
      <c r="J50" s="7">
        <v>5.3610030263726759E-2</v>
      </c>
      <c r="K50" s="7">
        <v>9.316770186335404E-3</v>
      </c>
      <c r="L50" s="7">
        <v>8.3594566353187051E-3</v>
      </c>
    </row>
    <row r="51" spans="2:12" hidden="1" x14ac:dyDescent="0.25">
      <c r="B51" s="7">
        <v>24406.190680419812</v>
      </c>
      <c r="C51" s="7">
        <v>3.7151702786377708E-2</v>
      </c>
      <c r="D51" s="7">
        <v>3.4642032332563508E-2</v>
      </c>
      <c r="E51" s="7">
        <v>3.4813925570228089E-2</v>
      </c>
      <c r="F51" s="7">
        <v>3.6087916306747292E-2</v>
      </c>
      <c r="G51" s="7">
        <v>1.1995637949836423E-2</v>
      </c>
      <c r="H51" s="7">
        <v>3.7344398340248962E-2</v>
      </c>
      <c r="I51" s="7">
        <v>2.2831050228310501E-2</v>
      </c>
      <c r="J51" s="7">
        <v>5.4474708171206226E-2</v>
      </c>
      <c r="K51" s="7">
        <v>3.105590062111801E-3</v>
      </c>
      <c r="L51" s="7">
        <v>1.2539184952978056E-2</v>
      </c>
    </row>
    <row r="52" spans="2:12" hidden="1" x14ac:dyDescent="0.25">
      <c r="B52" s="7">
        <v>26607.250597988084</v>
      </c>
      <c r="C52" s="7">
        <v>4.8761609907120744E-2</v>
      </c>
      <c r="D52" s="7">
        <v>2.771362586605081E-2</v>
      </c>
      <c r="E52" s="7">
        <v>3.1812725090036013E-2</v>
      </c>
      <c r="F52" s="7">
        <v>3.5704002303484021E-2</v>
      </c>
      <c r="G52" s="7">
        <v>7.6335877862595417E-3</v>
      </c>
      <c r="H52" s="7">
        <v>3.9419087136929459E-2</v>
      </c>
      <c r="I52" s="7">
        <v>2.2070015220700151E-2</v>
      </c>
      <c r="J52" s="7">
        <v>4.3233895373973194E-2</v>
      </c>
      <c r="K52" s="7">
        <v>1.2422360248447204E-2</v>
      </c>
      <c r="L52" s="7">
        <v>1.0449320794148381E-2</v>
      </c>
    </row>
    <row r="53" spans="2:12" hidden="1" x14ac:dyDescent="0.25">
      <c r="B53" s="7">
        <v>29006.81198693156</v>
      </c>
      <c r="C53" s="7">
        <v>3.8699690402476783E-2</v>
      </c>
      <c r="D53" s="7">
        <v>2.5404157043879907E-2</v>
      </c>
      <c r="E53" s="7">
        <v>3.601440576230492E-2</v>
      </c>
      <c r="F53" s="7">
        <v>3.109703426432479E-2</v>
      </c>
      <c r="G53" s="7">
        <v>3.2715376226826608E-3</v>
      </c>
      <c r="H53" s="7">
        <v>2.4896265560165973E-2</v>
      </c>
      <c r="I53" s="7">
        <v>1.9025875190258751E-2</v>
      </c>
      <c r="J53" s="7">
        <v>4.7557284911370512E-2</v>
      </c>
      <c r="K53" s="7">
        <v>6.2111801242236021E-3</v>
      </c>
      <c r="L53" s="7">
        <v>1.0449320794148381E-2</v>
      </c>
    </row>
    <row r="54" spans="2:12" hidden="1" x14ac:dyDescent="0.25">
      <c r="B54" s="7">
        <v>31622.776601683792</v>
      </c>
      <c r="C54" s="7">
        <v>3.8699690402476783E-2</v>
      </c>
      <c r="D54" s="7">
        <v>2.0785219399538105E-2</v>
      </c>
      <c r="E54" s="7">
        <v>5.2220888355342138E-2</v>
      </c>
      <c r="F54" s="7">
        <v>3.0809098761877339E-2</v>
      </c>
      <c r="G54" s="7">
        <v>3.2715376226826608E-3</v>
      </c>
      <c r="H54" s="7">
        <v>2.9045643153526972E-2</v>
      </c>
      <c r="I54" s="7">
        <v>2.0547945205479451E-2</v>
      </c>
      <c r="J54" s="7">
        <v>3.6748811067877217E-2</v>
      </c>
      <c r="K54" s="7">
        <v>3.105590062111801E-3</v>
      </c>
      <c r="L54" s="7">
        <v>1.4629049111807733E-2</v>
      </c>
    </row>
    <row r="55" spans="2:12" hidden="1" x14ac:dyDescent="0.25">
      <c r="B55" s="7">
        <v>34474.660657314911</v>
      </c>
      <c r="C55" s="7">
        <v>3.5603715170278639E-2</v>
      </c>
      <c r="D55" s="7">
        <v>2.771362586605081E-2</v>
      </c>
      <c r="E55" s="7">
        <v>3.5414165666266505E-2</v>
      </c>
      <c r="F55" s="7">
        <v>2.5146367213744122E-2</v>
      </c>
      <c r="G55" s="7">
        <v>3.2715376226826608E-3</v>
      </c>
      <c r="H55" s="7">
        <v>1.2448132780082987E-2</v>
      </c>
      <c r="I55" s="7">
        <v>9.8934550989345504E-3</v>
      </c>
      <c r="J55" s="7">
        <v>2.8966709900562042E-2</v>
      </c>
      <c r="K55" s="7">
        <v>0</v>
      </c>
      <c r="L55" s="7">
        <v>4.1797283176593526E-3</v>
      </c>
    </row>
    <row r="56" spans="2:12" hidden="1" x14ac:dyDescent="0.25">
      <c r="B56" s="7">
        <v>37583.74042884443</v>
      </c>
      <c r="C56" s="7">
        <v>3.4055727554179564E-2</v>
      </c>
      <c r="D56" s="7">
        <v>1.3856812933025405E-2</v>
      </c>
      <c r="E56" s="7">
        <v>4.6218487394957986E-2</v>
      </c>
      <c r="F56" s="7">
        <v>2.5818216719454841E-2</v>
      </c>
      <c r="G56" s="7">
        <v>1.0905125408942203E-3</v>
      </c>
      <c r="H56" s="7">
        <v>2.0746887966804978E-2</v>
      </c>
      <c r="I56" s="7">
        <v>1.9786910197869101E-2</v>
      </c>
      <c r="J56" s="7">
        <v>2.3346303501945526E-2</v>
      </c>
      <c r="K56" s="7">
        <v>3.105590062111801E-3</v>
      </c>
      <c r="L56" s="7">
        <v>5.2246603970741903E-3</v>
      </c>
    </row>
    <row r="57" spans="2:12" hidden="1" x14ac:dyDescent="0.25">
      <c r="B57" s="7">
        <v>40973.210981354132</v>
      </c>
      <c r="C57" s="7">
        <v>3.2507739938080496E-2</v>
      </c>
      <c r="D57" s="7">
        <v>1.6166281755196306E-2</v>
      </c>
      <c r="E57" s="7">
        <v>5.1620648259303722E-2</v>
      </c>
      <c r="F57" s="7">
        <v>2.4858431711296671E-2</v>
      </c>
      <c r="G57" s="7">
        <v>0</v>
      </c>
      <c r="H57" s="7">
        <v>2.2821576763485476E-2</v>
      </c>
      <c r="I57" s="7">
        <v>9.1324200913242004E-3</v>
      </c>
      <c r="J57" s="7">
        <v>2.1184608733246867E-2</v>
      </c>
      <c r="K57" s="7">
        <v>0</v>
      </c>
      <c r="L57" s="7">
        <v>2.0898641588296763E-3</v>
      </c>
    </row>
    <row r="58" spans="2:12" hidden="1" x14ac:dyDescent="0.25">
      <c r="B58" s="7">
        <v>44668.359215096345</v>
      </c>
      <c r="C58" s="7">
        <v>3.7151702786377708E-2</v>
      </c>
      <c r="D58" s="7">
        <v>9.2378752886836026E-3</v>
      </c>
      <c r="E58" s="7">
        <v>5.5822328931572629E-2</v>
      </c>
      <c r="F58" s="7">
        <v>2.2554947691717054E-2</v>
      </c>
      <c r="G58" s="7">
        <v>1.0905125408942203E-3</v>
      </c>
      <c r="H58" s="7">
        <v>1.6597510373443983E-2</v>
      </c>
      <c r="I58" s="7">
        <v>8.3713850837138504E-3</v>
      </c>
      <c r="J58" s="7">
        <v>2.1184608733246867E-2</v>
      </c>
      <c r="K58" s="7">
        <v>0</v>
      </c>
      <c r="L58" s="7">
        <v>4.1797283176593526E-3</v>
      </c>
    </row>
    <row r="59" spans="2:12" hidden="1" x14ac:dyDescent="0.25">
      <c r="B59" s="7">
        <v>48696.752516586312</v>
      </c>
      <c r="C59" s="7">
        <v>4.1021671826625389E-2</v>
      </c>
      <c r="D59" s="7">
        <v>1.3856812933025405E-2</v>
      </c>
      <c r="E59" s="7">
        <v>4.2617046818727494E-2</v>
      </c>
      <c r="F59" s="7">
        <v>2.025146367213744E-2</v>
      </c>
      <c r="G59" s="7">
        <v>1.0905125408942203E-3</v>
      </c>
      <c r="H59" s="7">
        <v>8.2987551867219917E-3</v>
      </c>
      <c r="I59" s="7">
        <v>3.0441400304414001E-3</v>
      </c>
      <c r="J59" s="7">
        <v>1.2970168612191959E-2</v>
      </c>
      <c r="K59" s="7">
        <v>6.2111801242236021E-3</v>
      </c>
      <c r="L59" s="7">
        <v>5.2246603970741903E-3</v>
      </c>
    </row>
    <row r="60" spans="2:12" hidden="1" x14ac:dyDescent="0.25">
      <c r="B60" s="7">
        <v>53088.444423098794</v>
      </c>
      <c r="C60" s="7">
        <v>3.018575851393189E-2</v>
      </c>
      <c r="D60" s="7">
        <v>9.2378752886836026E-3</v>
      </c>
      <c r="E60" s="7">
        <v>5.2220888355342138E-2</v>
      </c>
      <c r="F60" s="7">
        <v>1.8235915155005278E-2</v>
      </c>
      <c r="G60" s="7">
        <v>1.0905125408942203E-3</v>
      </c>
      <c r="H60" s="7">
        <v>6.2240663900414933E-3</v>
      </c>
      <c r="I60" s="7">
        <v>3.8051750380517502E-3</v>
      </c>
      <c r="J60" s="7">
        <v>8.2144401210549074E-3</v>
      </c>
      <c r="K60" s="7">
        <v>0</v>
      </c>
      <c r="L60" s="7">
        <v>3.134796238244514E-3</v>
      </c>
    </row>
    <row r="61" spans="2:12" hidden="1" x14ac:dyDescent="0.25">
      <c r="B61" s="7">
        <v>57876.198834912087</v>
      </c>
      <c r="C61" s="7">
        <v>2.4767801857585141E-2</v>
      </c>
      <c r="D61" s="7">
        <v>1.3856812933025405E-2</v>
      </c>
      <c r="E61" s="7">
        <v>3.9615846338535411E-2</v>
      </c>
      <c r="F61" s="7">
        <v>1.5356560130530762E-2</v>
      </c>
      <c r="G61" s="7">
        <v>0</v>
      </c>
      <c r="H61" s="7">
        <v>6.2240663900414933E-3</v>
      </c>
      <c r="I61" s="7">
        <v>3.8051750380517502E-3</v>
      </c>
      <c r="J61" s="7">
        <v>1.2105490704712495E-2</v>
      </c>
      <c r="K61" s="7">
        <v>0</v>
      </c>
      <c r="L61" s="7">
        <v>5.2246603970741903E-3</v>
      </c>
    </row>
    <row r="62" spans="2:12" hidden="1" x14ac:dyDescent="0.25">
      <c r="B62" s="7">
        <v>63095.734448019299</v>
      </c>
      <c r="C62" s="7">
        <v>2.9411764705882353E-2</v>
      </c>
      <c r="D62" s="7">
        <v>1.3856812933025405E-2</v>
      </c>
      <c r="E62" s="7">
        <v>3.8415366146458581E-2</v>
      </c>
      <c r="F62" s="7">
        <v>1.4396775122372588E-2</v>
      </c>
      <c r="G62" s="7">
        <v>1.0905125408942203E-3</v>
      </c>
      <c r="H62" s="7">
        <v>6.2240663900414933E-3</v>
      </c>
      <c r="I62" s="7">
        <v>2.2831050228310501E-3</v>
      </c>
      <c r="J62" s="7">
        <v>6.4850843060959796E-3</v>
      </c>
      <c r="K62" s="7">
        <v>3.105590062111801E-3</v>
      </c>
      <c r="L62" s="7">
        <v>2.0898641588296763E-3</v>
      </c>
    </row>
    <row r="63" spans="2:12" hidden="1" x14ac:dyDescent="0.25">
      <c r="B63" s="7">
        <v>68785.991230880813</v>
      </c>
      <c r="C63" s="7">
        <v>2.6315789473684209E-2</v>
      </c>
      <c r="D63" s="7">
        <v>4.6189376443418013E-3</v>
      </c>
      <c r="E63" s="7">
        <v>3.9015606242496996E-2</v>
      </c>
      <c r="F63" s="7">
        <v>1.3820904117477686E-2</v>
      </c>
      <c r="G63" s="7">
        <v>1.0905125408942203E-3</v>
      </c>
      <c r="H63" s="7">
        <v>6.2240663900414933E-3</v>
      </c>
      <c r="I63" s="7">
        <v>3.8051750380517502E-3</v>
      </c>
      <c r="J63" s="7">
        <v>7.7821011673151752E-3</v>
      </c>
      <c r="K63" s="7">
        <v>0</v>
      </c>
      <c r="L63" s="7">
        <v>0</v>
      </c>
    </row>
    <row r="64" spans="2:12" hidden="1" x14ac:dyDescent="0.25">
      <c r="B64" s="7">
        <v>74989.420933245579</v>
      </c>
      <c r="C64" s="7">
        <v>1.6253869969040248E-2</v>
      </c>
      <c r="D64" s="7">
        <v>9.2378752886836026E-3</v>
      </c>
      <c r="E64" s="7">
        <v>3.7815126050420166E-2</v>
      </c>
      <c r="F64" s="7">
        <v>1.2765140608503695E-2</v>
      </c>
      <c r="G64" s="7">
        <v>1.0905125408942203E-3</v>
      </c>
      <c r="H64" s="7">
        <v>4.1493775933609959E-3</v>
      </c>
      <c r="I64" s="7">
        <v>1.5220700152207001E-3</v>
      </c>
      <c r="J64" s="7">
        <v>4.3233895373973198E-3</v>
      </c>
      <c r="K64" s="7">
        <v>3.105590062111801E-3</v>
      </c>
      <c r="L64" s="7">
        <v>0</v>
      </c>
    </row>
    <row r="65" spans="2:12" hidden="1" x14ac:dyDescent="0.25">
      <c r="B65" s="7">
        <v>81752.30379436494</v>
      </c>
      <c r="C65" s="7">
        <v>1.5479876160990712E-2</v>
      </c>
      <c r="D65" s="7">
        <v>9.2378752886836026E-3</v>
      </c>
      <c r="E65" s="7">
        <v>2.6410564225690276E-2</v>
      </c>
      <c r="F65" s="7">
        <v>1.0653613590555715E-2</v>
      </c>
      <c r="G65" s="7">
        <v>0</v>
      </c>
      <c r="H65" s="7">
        <v>2.0746887966804979E-3</v>
      </c>
      <c r="I65" s="7">
        <v>3.8051750380517502E-3</v>
      </c>
      <c r="J65" s="7">
        <v>4.755728491137051E-3</v>
      </c>
      <c r="K65" s="7">
        <v>0</v>
      </c>
      <c r="L65" s="7">
        <v>0</v>
      </c>
    </row>
    <row r="66" spans="2:12" hidden="1" x14ac:dyDescent="0.25">
      <c r="B66" s="7">
        <v>89125.093813374595</v>
      </c>
      <c r="C66" s="7">
        <v>1.0835913312693499E-2</v>
      </c>
      <c r="D66" s="7">
        <v>6.9284064665127024E-3</v>
      </c>
      <c r="E66" s="7">
        <v>2.7010804321728692E-2</v>
      </c>
      <c r="F66" s="7">
        <v>9.3099145791342743E-3</v>
      </c>
      <c r="G66" s="7">
        <v>0</v>
      </c>
      <c r="H66" s="7">
        <v>0</v>
      </c>
      <c r="I66" s="7">
        <v>7.6103500761035003E-4</v>
      </c>
      <c r="J66" s="7">
        <v>1.2970168612191958E-3</v>
      </c>
      <c r="K66" s="7">
        <v>0</v>
      </c>
      <c r="L66" s="7">
        <v>0</v>
      </c>
    </row>
    <row r="67" spans="2:12" hidden="1" x14ac:dyDescent="0.25">
      <c r="B67" s="7">
        <v>97162.79515771057</v>
      </c>
      <c r="C67" s="7">
        <v>1.3157894736842105E-2</v>
      </c>
      <c r="D67" s="7">
        <v>6.9284064665127024E-3</v>
      </c>
      <c r="E67" s="7">
        <v>1.8607442977190875E-2</v>
      </c>
      <c r="F67" s="7">
        <v>7.8702370668970144E-3</v>
      </c>
      <c r="G67" s="7">
        <v>0</v>
      </c>
      <c r="H67" s="7">
        <v>2.0746887966804979E-3</v>
      </c>
      <c r="I67" s="7">
        <v>2.2831050228310501E-3</v>
      </c>
      <c r="J67" s="7">
        <v>1.2970168612191958E-3</v>
      </c>
      <c r="K67" s="7">
        <v>0</v>
      </c>
      <c r="L67" s="7">
        <v>1.0449320794148381E-3</v>
      </c>
    </row>
    <row r="68" spans="2:12" hidden="1" x14ac:dyDescent="0.25">
      <c r="B68" s="7">
        <v>105925.37251772897</v>
      </c>
      <c r="C68" s="7">
        <v>8.5139318885448911E-3</v>
      </c>
      <c r="D68" s="7">
        <v>6.9284064665127024E-3</v>
      </c>
      <c r="E68" s="7">
        <v>1.3805522208883553E-2</v>
      </c>
      <c r="F68" s="7">
        <v>6.6225165562913907E-3</v>
      </c>
      <c r="G68" s="7">
        <v>0</v>
      </c>
      <c r="H68" s="7">
        <v>2.0746887966804979E-3</v>
      </c>
      <c r="I68" s="7">
        <v>7.6103500761035003E-4</v>
      </c>
      <c r="J68" s="7">
        <v>1.7293558149589277E-3</v>
      </c>
      <c r="K68" s="7">
        <v>0</v>
      </c>
      <c r="L68" s="7">
        <v>1.0449320794148381E-3</v>
      </c>
    </row>
    <row r="69" spans="2:12" hidden="1" x14ac:dyDescent="0.25">
      <c r="B69" s="7">
        <v>115478.19846894582</v>
      </c>
      <c r="C69" s="7">
        <v>6.1919504643962852E-3</v>
      </c>
      <c r="D69" s="7">
        <v>4.6189376443418013E-3</v>
      </c>
      <c r="E69" s="7">
        <v>1.0804321728691477E-2</v>
      </c>
      <c r="F69" s="7">
        <v>5.0868605432383149E-3</v>
      </c>
      <c r="G69" s="7">
        <v>0</v>
      </c>
      <c r="H69" s="7">
        <v>0</v>
      </c>
      <c r="I69" s="7">
        <v>0</v>
      </c>
      <c r="J69" s="7">
        <v>8.6467790747946386E-4</v>
      </c>
      <c r="K69" s="7">
        <v>0</v>
      </c>
      <c r="L69" s="7">
        <v>0</v>
      </c>
    </row>
    <row r="70" spans="2:12" hidden="1" x14ac:dyDescent="0.25">
      <c r="B70" s="7">
        <v>125892.54117941661</v>
      </c>
      <c r="C70" s="7">
        <v>5.4179566563467493E-3</v>
      </c>
      <c r="D70" s="7">
        <v>2.3094688221709007E-3</v>
      </c>
      <c r="E70" s="7">
        <v>7.2028811524609843E-3</v>
      </c>
      <c r="F70" s="7">
        <v>4.0310970342643249E-3</v>
      </c>
      <c r="G70" s="7">
        <v>0</v>
      </c>
      <c r="H70" s="7">
        <v>0</v>
      </c>
      <c r="I70" s="7">
        <v>7.6103500761035003E-4</v>
      </c>
      <c r="J70" s="7">
        <v>4.3233895373973193E-4</v>
      </c>
      <c r="K70" s="7">
        <v>3.105590062111801E-3</v>
      </c>
      <c r="L70" s="7">
        <v>0</v>
      </c>
    </row>
    <row r="71" spans="2:12" hidden="1" x14ac:dyDescent="0.25">
      <c r="B71" s="7">
        <v>137246.09610075626</v>
      </c>
      <c r="C71" s="7">
        <v>3.0959752321981426E-3</v>
      </c>
      <c r="D71" s="7">
        <v>6.9284064665127024E-3</v>
      </c>
      <c r="E71" s="7">
        <v>8.4033613445378148E-3</v>
      </c>
      <c r="F71" s="7">
        <v>1.9195700163163452E-3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</row>
    <row r="72" spans="2:12" hidden="1" x14ac:dyDescent="0.25">
      <c r="B72" s="7">
        <v>149623.56560944329</v>
      </c>
      <c r="C72" s="7">
        <v>1.5479876160990713E-3</v>
      </c>
      <c r="D72" s="7">
        <v>2.3094688221709007E-3</v>
      </c>
      <c r="E72" s="7">
        <v>1.2004801920768306E-3</v>
      </c>
      <c r="F72" s="7">
        <v>2.2075055187637969E-3</v>
      </c>
      <c r="G72" s="7">
        <v>0</v>
      </c>
      <c r="H72" s="7">
        <v>2.0746887966804979E-3</v>
      </c>
      <c r="I72" s="7">
        <v>0</v>
      </c>
      <c r="J72" s="7">
        <v>0</v>
      </c>
      <c r="K72" s="7">
        <v>0</v>
      </c>
      <c r="L72" s="7">
        <v>0</v>
      </c>
    </row>
    <row r="73" spans="2:12" hidden="1" x14ac:dyDescent="0.25">
      <c r="B73" s="7">
        <v>163117.29092278396</v>
      </c>
      <c r="C73" s="7">
        <v>5.4179566563467493E-3</v>
      </c>
      <c r="D73" s="7">
        <v>0</v>
      </c>
      <c r="E73" s="7">
        <v>6.0024009603841532E-4</v>
      </c>
      <c r="F73" s="7">
        <v>1.535656013053076E-3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</row>
    <row r="74" spans="2:12" hidden="1" x14ac:dyDescent="0.25">
      <c r="B74" s="7">
        <v>177827.94100389228</v>
      </c>
      <c r="C74" s="7">
        <v>7.7399380804953565E-4</v>
      </c>
      <c r="D74" s="7">
        <v>2.3094688221709007E-3</v>
      </c>
      <c r="E74" s="7">
        <v>1.2004801920768306E-3</v>
      </c>
      <c r="F74" s="7">
        <v>9.597850081581726E-4</v>
      </c>
      <c r="G74" s="7">
        <v>0</v>
      </c>
      <c r="H74" s="7">
        <v>0</v>
      </c>
      <c r="I74" s="7">
        <v>7.6103500761035003E-4</v>
      </c>
      <c r="J74" s="7">
        <v>0</v>
      </c>
      <c r="K74" s="7">
        <v>0</v>
      </c>
      <c r="L74" s="7">
        <v>0</v>
      </c>
    </row>
    <row r="75" spans="2:12" hidden="1" x14ac:dyDescent="0.25">
      <c r="B75" s="7">
        <v>193865.26359522057</v>
      </c>
      <c r="C75" s="7">
        <v>2.3219814241486067E-3</v>
      </c>
      <c r="D75" s="7">
        <v>0</v>
      </c>
      <c r="E75" s="7">
        <v>1.8007202881152461E-3</v>
      </c>
      <c r="F75" s="7">
        <v>8.6380650734235536E-4</v>
      </c>
      <c r="G75" s="7">
        <v>0</v>
      </c>
      <c r="H75" s="7">
        <v>0</v>
      </c>
      <c r="I75" s="7">
        <v>0</v>
      </c>
      <c r="J75" s="7">
        <v>4.3233895373973193E-4</v>
      </c>
      <c r="K75" s="7">
        <v>0</v>
      </c>
      <c r="L75" s="7">
        <v>0</v>
      </c>
    </row>
    <row r="76" spans="2:12" hidden="1" x14ac:dyDescent="0.25">
      <c r="B76" s="7">
        <v>211348.90398366476</v>
      </c>
      <c r="C76" s="7">
        <v>7.7399380804953565E-4</v>
      </c>
      <c r="D76" s="7">
        <v>2.3094688221709007E-3</v>
      </c>
      <c r="E76" s="7">
        <v>1.8007202881152461E-3</v>
      </c>
      <c r="F76" s="7">
        <v>7.6782800652653801E-4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</row>
    <row r="77" spans="2:12" hidden="1" x14ac:dyDescent="0.25">
      <c r="B77" s="7">
        <v>230409.29760558446</v>
      </c>
      <c r="C77" s="7">
        <v>0</v>
      </c>
      <c r="D77" s="7">
        <v>2.3094688221709007E-3</v>
      </c>
      <c r="E77" s="7">
        <v>1.2004801920768306E-3</v>
      </c>
      <c r="F77" s="7">
        <v>9.5978500815817252E-5</v>
      </c>
      <c r="G77" s="7">
        <v>0</v>
      </c>
      <c r="H77" s="7">
        <v>0</v>
      </c>
      <c r="I77" s="7">
        <v>7.6103500761035003E-4</v>
      </c>
      <c r="J77" s="7">
        <v>0</v>
      </c>
      <c r="K77" s="7">
        <v>0</v>
      </c>
      <c r="L77" s="7">
        <v>0</v>
      </c>
    </row>
    <row r="78" spans="2:12" hidden="1" x14ac:dyDescent="0.25">
      <c r="B78" s="7">
        <v>251188.6431509582</v>
      </c>
      <c r="C78" s="7">
        <v>0</v>
      </c>
      <c r="D78" s="7">
        <v>0</v>
      </c>
      <c r="E78" s="7">
        <v>0</v>
      </c>
      <c r="F78" s="7">
        <v>4.798925040790863E-4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</row>
    <row r="79" spans="2:12" hidden="1" x14ac:dyDescent="0.25">
      <c r="B79" s="7">
        <v>273841.96342643612</v>
      </c>
      <c r="C79" s="7">
        <v>0</v>
      </c>
      <c r="D79" s="7">
        <v>0</v>
      </c>
      <c r="E79" s="7">
        <v>0</v>
      </c>
      <c r="F79" s="7">
        <v>1.919570016316345E-4</v>
      </c>
      <c r="G79" s="7">
        <v>0</v>
      </c>
      <c r="H79" s="7">
        <v>2.0746887966804979E-3</v>
      </c>
      <c r="I79" s="7">
        <v>1.5220700152207001E-3</v>
      </c>
      <c r="J79" s="7">
        <v>0</v>
      </c>
      <c r="K79" s="7">
        <v>0</v>
      </c>
      <c r="L79" s="7">
        <v>0</v>
      </c>
    </row>
    <row r="80" spans="2:12" hidden="1" x14ac:dyDescent="0.25">
      <c r="B80" s="7">
        <v>298538.26189179573</v>
      </c>
      <c r="C80" s="7">
        <v>0</v>
      </c>
      <c r="D80" s="7">
        <v>0</v>
      </c>
      <c r="E80" s="7">
        <v>6.0024009603841532E-4</v>
      </c>
      <c r="F80" s="7">
        <v>9.5978500815817252E-5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</row>
    <row r="81" spans="2:12" hidden="1" x14ac:dyDescent="0.25">
      <c r="B81" s="7">
        <v>325461.78349804599</v>
      </c>
      <c r="C81" s="7">
        <v>0</v>
      </c>
      <c r="D81" s="7">
        <v>2.3094688221709007E-3</v>
      </c>
      <c r="E81" s="7">
        <v>0</v>
      </c>
      <c r="F81" s="7">
        <v>2.8793550244745177E-4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</row>
    <row r="82" spans="2:12" hidden="1" x14ac:dyDescent="0.25">
      <c r="B82" s="7">
        <v>354813.38923357532</v>
      </c>
      <c r="C82" s="7">
        <v>7.7399380804953565E-4</v>
      </c>
      <c r="D82" s="7">
        <v>0</v>
      </c>
      <c r="E82" s="7">
        <v>0</v>
      </c>
      <c r="F82" s="7">
        <v>9.5978500815817252E-5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</row>
    <row r="83" spans="2:12" hidden="1" x14ac:dyDescent="0.25">
      <c r="B83" s="7">
        <v>386812.0546330525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</row>
    <row r="84" spans="2:12" hidden="1" x14ac:dyDescent="0.25">
      <c r="B84" s="7">
        <v>421696.50342858228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</row>
    <row r="85" spans="2:12" hidden="1" x14ac:dyDescent="0.25">
      <c r="B85" s="7">
        <v>459726.98853087181</v>
      </c>
      <c r="C85" s="7">
        <v>0</v>
      </c>
      <c r="D85" s="7">
        <v>2.3094688221709007E-3</v>
      </c>
      <c r="E85" s="7">
        <v>0</v>
      </c>
      <c r="F85" s="7">
        <v>0</v>
      </c>
      <c r="G85" s="7">
        <v>0</v>
      </c>
      <c r="H85" s="7">
        <v>0</v>
      </c>
      <c r="I85" s="7">
        <v>7.6103500761035003E-4</v>
      </c>
      <c r="J85" s="7">
        <v>0</v>
      </c>
      <c r="K85" s="7">
        <v>0</v>
      </c>
      <c r="L85" s="7">
        <v>0</v>
      </c>
    </row>
    <row r="86" spans="2:12" hidden="1" x14ac:dyDescent="0.25">
      <c r="B86" s="7">
        <v>501187.23362727248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</row>
    <row r="87" spans="2:12" hidden="1" x14ac:dyDescent="0.25">
      <c r="B87" s="7">
        <v>546386.54988185398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</row>
    <row r="88" spans="2:12" hidden="1" x14ac:dyDescent="0.25">
      <c r="B88" s="7">
        <v>595662.14352901094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</row>
    <row r="89" spans="2:12" hidden="1" x14ac:dyDescent="0.25">
      <c r="B89" s="7">
        <v>649381.63157621131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</row>
    <row r="90" spans="2:12" hidden="1" x14ac:dyDescent="0.25">
      <c r="B90" s="7">
        <v>707945.78438413737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</row>
    <row r="91" spans="2:12" hidden="1" x14ac:dyDescent="0.25">
      <c r="B91" s="7">
        <v>771791.51558501273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</row>
    <row r="92" spans="2:12" hidden="1" x14ac:dyDescent="0.25">
      <c r="B92" s="7">
        <v>841395.14164519473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</row>
    <row r="93" spans="2:12" hidden="1" x14ac:dyDescent="0.25">
      <c r="B93" s="7">
        <v>917275.93538978032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</row>
    <row r="94" spans="2:12" hidden="1" x14ac:dyDescent="0.25">
      <c r="B94" s="7">
        <v>1000000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</row>
    <row r="95" spans="2:12" hidden="1" x14ac:dyDescent="0.25"/>
    <row r="96" spans="2:12" hidden="1" x14ac:dyDescent="0.25">
      <c r="B96" s="2" t="s">
        <v>362</v>
      </c>
    </row>
    <row r="97" spans="2:3" hidden="1" x14ac:dyDescent="0.25">
      <c r="B97" s="8">
        <f>IF(B15&gt;1,10^ROUNDDOWN(LOG10(B15),0),10^ROUNDUP(LOG10(B15),0))</f>
        <v>1000</v>
      </c>
    </row>
    <row r="98" spans="2:3" hidden="1" x14ac:dyDescent="0.25"/>
    <row r="99" spans="2:3" hidden="1" x14ac:dyDescent="0.25">
      <c r="B99" s="2" t="s">
        <v>363</v>
      </c>
    </row>
    <row r="100" spans="2:3" hidden="1" x14ac:dyDescent="0.25">
      <c r="B100" s="8">
        <f>B94</f>
        <v>1000000</v>
      </c>
    </row>
    <row r="101" spans="2:3" hidden="1" x14ac:dyDescent="0.25"/>
    <row r="102" spans="2:3" hidden="1" x14ac:dyDescent="0.25">
      <c r="B102" s="2" t="s">
        <v>364</v>
      </c>
    </row>
    <row r="103" spans="2:3" hidden="1" x14ac:dyDescent="0.25">
      <c r="B103" s="8">
        <f>ROUNDUP(MAX(C15:L94),1)</f>
        <v>0.1</v>
      </c>
    </row>
    <row r="104" spans="2:3" hidden="1" x14ac:dyDescent="0.25"/>
    <row r="105" spans="2:3" hidden="1" x14ac:dyDescent="0.25">
      <c r="B105" s="2" t="s">
        <v>365</v>
      </c>
    </row>
    <row r="106" spans="2:3" hidden="1" x14ac:dyDescent="0.25">
      <c r="B106" s="1" t="str">
        <f>"Probability distribution for the total margin of exposure" &amp; CHAR(13) &amp; "in " &amp; LOWER(LEFT(B190,1)) &amp; RIGHT(B190,LEN(B190)-1)</f>
        <v>Probability distribution for the total margin of exposure_x000D_in adults (Belgium)</v>
      </c>
    </row>
    <row r="107" spans="2:3" hidden="1" x14ac:dyDescent="0.25"/>
    <row r="108" spans="2:3" hidden="1" x14ac:dyDescent="0.25">
      <c r="B108" s="3" t="s">
        <v>366</v>
      </c>
      <c r="C108" s="9" t="str">
        <f>SUBSTITUTE(SUBSTITUTE(SUBSTITUTE(B190,"(",""),")","")," ","_")</f>
        <v>Adults_Belgium</v>
      </c>
    </row>
    <row r="109" spans="2:3" hidden="1" x14ac:dyDescent="0.25">
      <c r="B109" s="4">
        <f>B15</f>
        <v>1090.1844923851279</v>
      </c>
      <c r="C109" s="4">
        <f ca="1">OFFSET(C109,-94,MATCH(C$108,$C$14:$L$14,0)-1)</f>
        <v>0</v>
      </c>
    </row>
    <row r="110" spans="2:3" hidden="1" x14ac:dyDescent="0.25">
      <c r="B110" s="4">
        <f t="shared" ref="B110:B173" si="0">B16</f>
        <v>1188.502227437019</v>
      </c>
      <c r="C110" s="4">
        <f t="shared" ref="C110:C173" ca="1" si="1">OFFSET(C110,-94,MATCH(C$108,$C$14:$L$14,0)-1)</f>
        <v>0</v>
      </c>
    </row>
    <row r="111" spans="2:3" hidden="1" x14ac:dyDescent="0.25">
      <c r="B111" s="4">
        <f t="shared" si="0"/>
        <v>1295.686697517019</v>
      </c>
      <c r="C111" s="4">
        <f t="shared" ca="1" si="1"/>
        <v>0</v>
      </c>
    </row>
    <row r="112" spans="2:3" hidden="1" x14ac:dyDescent="0.25">
      <c r="B112" s="4">
        <f t="shared" si="0"/>
        <v>1412.537544622754</v>
      </c>
      <c r="C112" s="4">
        <f t="shared" ca="1" si="1"/>
        <v>0</v>
      </c>
    </row>
    <row r="113" spans="2:3" hidden="1" x14ac:dyDescent="0.25">
      <c r="B113" s="4">
        <f t="shared" si="0"/>
        <v>1539.9265260594921</v>
      </c>
      <c r="C113" s="4">
        <f t="shared" ca="1" si="1"/>
        <v>0</v>
      </c>
    </row>
    <row r="114" spans="2:3" hidden="1" x14ac:dyDescent="0.25">
      <c r="B114" s="4">
        <f t="shared" si="0"/>
        <v>1678.8040181225606</v>
      </c>
      <c r="C114" s="4">
        <f t="shared" ca="1" si="1"/>
        <v>0</v>
      </c>
    </row>
    <row r="115" spans="2:3" hidden="1" x14ac:dyDescent="0.25">
      <c r="B115" s="4">
        <f t="shared" si="0"/>
        <v>1830.2061063110568</v>
      </c>
      <c r="C115" s="4">
        <f t="shared" ca="1" si="1"/>
        <v>0</v>
      </c>
    </row>
    <row r="116" spans="2:3" hidden="1" x14ac:dyDescent="0.25">
      <c r="B116" s="4">
        <f t="shared" si="0"/>
        <v>1995.2623149688789</v>
      </c>
      <c r="C116" s="4">
        <f t="shared" ca="1" si="1"/>
        <v>0</v>
      </c>
    </row>
    <row r="117" spans="2:3" hidden="1" x14ac:dyDescent="0.25">
      <c r="B117" s="4">
        <f t="shared" si="0"/>
        <v>2175.2040340195222</v>
      </c>
      <c r="C117" s="4">
        <f t="shared" ca="1" si="1"/>
        <v>0</v>
      </c>
    </row>
    <row r="118" spans="2:3" hidden="1" x14ac:dyDescent="0.25">
      <c r="B118" s="4">
        <f t="shared" si="0"/>
        <v>2371.3737056616551</v>
      </c>
      <c r="C118" s="4">
        <f t="shared" ca="1" si="1"/>
        <v>0</v>
      </c>
    </row>
    <row r="119" spans="2:3" hidden="1" x14ac:dyDescent="0.25">
      <c r="B119" s="4">
        <f t="shared" si="0"/>
        <v>2585.2348395621912</v>
      </c>
      <c r="C119" s="4">
        <f t="shared" ca="1" si="1"/>
        <v>0</v>
      </c>
    </row>
    <row r="120" spans="2:3" hidden="1" x14ac:dyDescent="0.25">
      <c r="B120" s="4">
        <f t="shared" si="0"/>
        <v>2818.3829312644548</v>
      </c>
      <c r="C120" s="4">
        <f t="shared" ca="1" si="1"/>
        <v>0</v>
      </c>
    </row>
    <row r="121" spans="2:3" hidden="1" x14ac:dyDescent="0.25">
      <c r="B121" s="4">
        <f t="shared" si="0"/>
        <v>3072.5573652674452</v>
      </c>
      <c r="C121" s="4">
        <f t="shared" ca="1" si="1"/>
        <v>0</v>
      </c>
    </row>
    <row r="122" spans="2:3" hidden="1" x14ac:dyDescent="0.25">
      <c r="B122" s="4">
        <f t="shared" si="0"/>
        <v>3349.6543915782759</v>
      </c>
      <c r="C122" s="4">
        <f t="shared" ca="1" si="1"/>
        <v>7.7399380804953565E-4</v>
      </c>
    </row>
    <row r="123" spans="2:3" hidden="1" x14ac:dyDescent="0.25">
      <c r="B123" s="4">
        <f t="shared" si="0"/>
        <v>3651.7412725483769</v>
      </c>
      <c r="C123" s="4">
        <f t="shared" ca="1" si="1"/>
        <v>7.7399380804953565E-4</v>
      </c>
    </row>
    <row r="124" spans="2:3" hidden="1" x14ac:dyDescent="0.25">
      <c r="B124" s="4">
        <f t="shared" si="0"/>
        <v>3981.0717055349733</v>
      </c>
      <c r="C124" s="4">
        <f t="shared" ca="1" si="1"/>
        <v>0</v>
      </c>
    </row>
    <row r="125" spans="2:3" hidden="1" x14ac:dyDescent="0.25">
      <c r="B125" s="4">
        <f t="shared" si="0"/>
        <v>4340.1026364474401</v>
      </c>
      <c r="C125" s="4">
        <f t="shared" ca="1" si="1"/>
        <v>0</v>
      </c>
    </row>
    <row r="126" spans="2:3" hidden="1" x14ac:dyDescent="0.25">
      <c r="B126" s="4">
        <f t="shared" si="0"/>
        <v>4731.5125896148029</v>
      </c>
      <c r="C126" s="4">
        <f t="shared" ca="1" si="1"/>
        <v>1.5479876160990713E-3</v>
      </c>
    </row>
    <row r="127" spans="2:3" hidden="1" x14ac:dyDescent="0.25">
      <c r="B127" s="4">
        <f t="shared" si="0"/>
        <v>5158.221650723056</v>
      </c>
      <c r="C127" s="4">
        <f t="shared" ca="1" si="1"/>
        <v>3.869969040247678E-3</v>
      </c>
    </row>
    <row r="128" spans="2:3" hidden="1" x14ac:dyDescent="0.25">
      <c r="B128" s="4">
        <f t="shared" si="0"/>
        <v>5623.4132519034911</v>
      </c>
      <c r="C128" s="4">
        <f t="shared" ca="1" si="1"/>
        <v>2.3219814241486067E-3</v>
      </c>
    </row>
    <row r="129" spans="2:3" hidden="1" x14ac:dyDescent="0.25">
      <c r="B129" s="4">
        <f t="shared" si="0"/>
        <v>6130.5579214982081</v>
      </c>
      <c r="C129" s="4">
        <f t="shared" ca="1" si="1"/>
        <v>3.0959752321981426E-3</v>
      </c>
    </row>
    <row r="130" spans="2:3" hidden="1" x14ac:dyDescent="0.25">
      <c r="B130" s="4">
        <f t="shared" si="0"/>
        <v>6683.4391756861487</v>
      </c>
      <c r="C130" s="4">
        <f t="shared" ca="1" si="1"/>
        <v>7.7399380804953561E-3</v>
      </c>
    </row>
    <row r="131" spans="2:3" hidden="1" x14ac:dyDescent="0.25">
      <c r="B131" s="4">
        <f t="shared" si="0"/>
        <v>7286.181745132274</v>
      </c>
      <c r="C131" s="4">
        <f t="shared" ca="1" si="1"/>
        <v>6.1919504643962852E-3</v>
      </c>
    </row>
    <row r="132" spans="2:3" hidden="1" x14ac:dyDescent="0.25">
      <c r="B132" s="4">
        <f t="shared" si="0"/>
        <v>7943.2823472428136</v>
      </c>
      <c r="C132" s="4">
        <f t="shared" ca="1" si="1"/>
        <v>1.393188854489164E-2</v>
      </c>
    </row>
    <row r="133" spans="2:3" hidden="1" x14ac:dyDescent="0.25">
      <c r="B133" s="4">
        <f t="shared" si="0"/>
        <v>8659.6432336006528</v>
      </c>
      <c r="C133" s="4">
        <f t="shared" ca="1" si="1"/>
        <v>2.2445820433436531E-2</v>
      </c>
    </row>
    <row r="134" spans="2:3" hidden="1" x14ac:dyDescent="0.25">
      <c r="B134" s="4">
        <f t="shared" si="0"/>
        <v>9440.6087628592359</v>
      </c>
      <c r="C134" s="4">
        <f t="shared" ca="1" si="1"/>
        <v>1.6253869969040248E-2</v>
      </c>
    </row>
    <row r="135" spans="2:3" hidden="1" x14ac:dyDescent="0.25">
      <c r="B135" s="4">
        <f t="shared" si="0"/>
        <v>10292.005271944287</v>
      </c>
      <c r="C135" s="4">
        <f t="shared" ca="1" si="1"/>
        <v>2.3993808049535603E-2</v>
      </c>
    </row>
    <row r="136" spans="2:3" hidden="1" x14ac:dyDescent="0.25">
      <c r="B136" s="4">
        <f t="shared" si="0"/>
        <v>11220.18454301963</v>
      </c>
      <c r="C136" s="4">
        <f t="shared" ca="1" si="1"/>
        <v>2.2445820433436531E-2</v>
      </c>
    </row>
    <row r="137" spans="2:3" hidden="1" x14ac:dyDescent="0.25">
      <c r="B137" s="4">
        <f t="shared" si="0"/>
        <v>12232.071190499326</v>
      </c>
      <c r="C137" s="4">
        <f t="shared" ca="1" si="1"/>
        <v>3.3281733746130034E-2</v>
      </c>
    </row>
    <row r="138" spans="2:3" hidden="1" x14ac:dyDescent="0.25">
      <c r="B138" s="4">
        <f t="shared" si="0"/>
        <v>13335.214321633241</v>
      </c>
      <c r="C138" s="4">
        <f t="shared" ca="1" si="1"/>
        <v>3.3281733746130034E-2</v>
      </c>
    </row>
    <row r="139" spans="2:3" hidden="1" x14ac:dyDescent="0.25">
      <c r="B139" s="4">
        <f t="shared" si="0"/>
        <v>14537.843856076606</v>
      </c>
      <c r="C139" s="4">
        <f t="shared" ca="1" si="1"/>
        <v>5.108359133126935E-2</v>
      </c>
    </row>
    <row r="140" spans="2:3" hidden="1" x14ac:dyDescent="0.25">
      <c r="B140" s="4">
        <f t="shared" si="0"/>
        <v>15848.931924611141</v>
      </c>
      <c r="C140" s="4">
        <f t="shared" ca="1" si="1"/>
        <v>3.5603715170278639E-2</v>
      </c>
    </row>
    <row r="141" spans="2:3" hidden="1" x14ac:dyDescent="0.25">
      <c r="B141" s="4">
        <f t="shared" si="0"/>
        <v>17278.259805078626</v>
      </c>
      <c r="C141" s="4">
        <f t="shared" ca="1" si="1"/>
        <v>4.7987616099071206E-2</v>
      </c>
    </row>
    <row r="142" spans="2:3" hidden="1" x14ac:dyDescent="0.25">
      <c r="B142" s="4">
        <f t="shared" si="0"/>
        <v>18836.490894898019</v>
      </c>
      <c r="C142" s="4">
        <f t="shared" ca="1" si="1"/>
        <v>3.5603715170278639E-2</v>
      </c>
    </row>
    <row r="143" spans="2:3" hidden="1" x14ac:dyDescent="0.25">
      <c r="B143" s="4">
        <f t="shared" si="0"/>
        <v>20535.250264571459</v>
      </c>
      <c r="C143" s="4">
        <f t="shared" ca="1" si="1"/>
        <v>5.1857585139318887E-2</v>
      </c>
    </row>
    <row r="144" spans="2:3" hidden="1" x14ac:dyDescent="0.25">
      <c r="B144" s="4">
        <f t="shared" si="0"/>
        <v>22387.211385683378</v>
      </c>
      <c r="C144" s="4">
        <f t="shared" ca="1" si="1"/>
        <v>4.1021671826625389E-2</v>
      </c>
    </row>
    <row r="145" spans="2:3" hidden="1" x14ac:dyDescent="0.25">
      <c r="B145" s="4">
        <f t="shared" si="0"/>
        <v>24406.190680419812</v>
      </c>
      <c r="C145" s="4">
        <f t="shared" ca="1" si="1"/>
        <v>3.7151702786377708E-2</v>
      </c>
    </row>
    <row r="146" spans="2:3" hidden="1" x14ac:dyDescent="0.25">
      <c r="B146" s="4">
        <f t="shared" si="0"/>
        <v>26607.250597988084</v>
      </c>
      <c r="C146" s="4">
        <f t="shared" ca="1" si="1"/>
        <v>4.8761609907120744E-2</v>
      </c>
    </row>
    <row r="147" spans="2:3" hidden="1" x14ac:dyDescent="0.25">
      <c r="B147" s="4">
        <f t="shared" si="0"/>
        <v>29006.81198693156</v>
      </c>
      <c r="C147" s="4">
        <f t="shared" ca="1" si="1"/>
        <v>3.8699690402476783E-2</v>
      </c>
    </row>
    <row r="148" spans="2:3" hidden="1" x14ac:dyDescent="0.25">
      <c r="B148" s="4">
        <f t="shared" si="0"/>
        <v>31622.776601683792</v>
      </c>
      <c r="C148" s="4">
        <f t="shared" ca="1" si="1"/>
        <v>3.8699690402476783E-2</v>
      </c>
    </row>
    <row r="149" spans="2:3" hidden="1" x14ac:dyDescent="0.25">
      <c r="B149" s="4">
        <f t="shared" si="0"/>
        <v>34474.660657314911</v>
      </c>
      <c r="C149" s="4">
        <f t="shared" ca="1" si="1"/>
        <v>3.5603715170278639E-2</v>
      </c>
    </row>
    <row r="150" spans="2:3" hidden="1" x14ac:dyDescent="0.25">
      <c r="B150" s="4">
        <f t="shared" si="0"/>
        <v>37583.74042884443</v>
      </c>
      <c r="C150" s="4">
        <f t="shared" ca="1" si="1"/>
        <v>3.4055727554179564E-2</v>
      </c>
    </row>
    <row r="151" spans="2:3" hidden="1" x14ac:dyDescent="0.25">
      <c r="B151" s="4">
        <f t="shared" si="0"/>
        <v>40973.210981354132</v>
      </c>
      <c r="C151" s="4">
        <f t="shared" ca="1" si="1"/>
        <v>3.2507739938080496E-2</v>
      </c>
    </row>
    <row r="152" spans="2:3" hidden="1" x14ac:dyDescent="0.25">
      <c r="B152" s="4">
        <f t="shared" si="0"/>
        <v>44668.359215096345</v>
      </c>
      <c r="C152" s="4">
        <f t="shared" ca="1" si="1"/>
        <v>3.7151702786377708E-2</v>
      </c>
    </row>
    <row r="153" spans="2:3" hidden="1" x14ac:dyDescent="0.25">
      <c r="B153" s="4">
        <f t="shared" si="0"/>
        <v>48696.752516586312</v>
      </c>
      <c r="C153" s="4">
        <f t="shared" ca="1" si="1"/>
        <v>4.1021671826625389E-2</v>
      </c>
    </row>
    <row r="154" spans="2:3" hidden="1" x14ac:dyDescent="0.25">
      <c r="B154" s="4">
        <f t="shared" si="0"/>
        <v>53088.444423098794</v>
      </c>
      <c r="C154" s="4">
        <f t="shared" ca="1" si="1"/>
        <v>3.018575851393189E-2</v>
      </c>
    </row>
    <row r="155" spans="2:3" hidden="1" x14ac:dyDescent="0.25">
      <c r="B155" s="4">
        <f t="shared" si="0"/>
        <v>57876.198834912087</v>
      </c>
      <c r="C155" s="4">
        <f t="shared" ca="1" si="1"/>
        <v>2.4767801857585141E-2</v>
      </c>
    </row>
    <row r="156" spans="2:3" hidden="1" x14ac:dyDescent="0.25">
      <c r="B156" s="4">
        <f t="shared" si="0"/>
        <v>63095.734448019299</v>
      </c>
      <c r="C156" s="4">
        <f t="shared" ca="1" si="1"/>
        <v>2.9411764705882353E-2</v>
      </c>
    </row>
    <row r="157" spans="2:3" hidden="1" x14ac:dyDescent="0.25">
      <c r="B157" s="4">
        <f t="shared" si="0"/>
        <v>68785.991230880813</v>
      </c>
      <c r="C157" s="4">
        <f t="shared" ca="1" si="1"/>
        <v>2.6315789473684209E-2</v>
      </c>
    </row>
    <row r="158" spans="2:3" hidden="1" x14ac:dyDescent="0.25">
      <c r="B158" s="4">
        <f t="shared" si="0"/>
        <v>74989.420933245579</v>
      </c>
      <c r="C158" s="4">
        <f t="shared" ca="1" si="1"/>
        <v>1.6253869969040248E-2</v>
      </c>
    </row>
    <row r="159" spans="2:3" hidden="1" x14ac:dyDescent="0.25">
      <c r="B159" s="4">
        <f t="shared" si="0"/>
        <v>81752.30379436494</v>
      </c>
      <c r="C159" s="4">
        <f t="shared" ca="1" si="1"/>
        <v>1.5479876160990712E-2</v>
      </c>
    </row>
    <row r="160" spans="2:3" hidden="1" x14ac:dyDescent="0.25">
      <c r="B160" s="4">
        <f t="shared" si="0"/>
        <v>89125.093813374595</v>
      </c>
      <c r="C160" s="4">
        <f t="shared" ca="1" si="1"/>
        <v>1.0835913312693499E-2</v>
      </c>
    </row>
    <row r="161" spans="2:3" hidden="1" x14ac:dyDescent="0.25">
      <c r="B161" s="4">
        <f t="shared" si="0"/>
        <v>97162.79515771057</v>
      </c>
      <c r="C161" s="4">
        <f t="shared" ca="1" si="1"/>
        <v>1.3157894736842105E-2</v>
      </c>
    </row>
    <row r="162" spans="2:3" hidden="1" x14ac:dyDescent="0.25">
      <c r="B162" s="4">
        <f t="shared" si="0"/>
        <v>105925.37251772897</v>
      </c>
      <c r="C162" s="4">
        <f t="shared" ca="1" si="1"/>
        <v>8.5139318885448911E-3</v>
      </c>
    </row>
    <row r="163" spans="2:3" hidden="1" x14ac:dyDescent="0.25">
      <c r="B163" s="4">
        <f t="shared" si="0"/>
        <v>115478.19846894582</v>
      </c>
      <c r="C163" s="4">
        <f t="shared" ca="1" si="1"/>
        <v>6.1919504643962852E-3</v>
      </c>
    </row>
    <row r="164" spans="2:3" hidden="1" x14ac:dyDescent="0.25">
      <c r="B164" s="4">
        <f t="shared" si="0"/>
        <v>125892.54117941661</v>
      </c>
      <c r="C164" s="4">
        <f t="shared" ca="1" si="1"/>
        <v>5.4179566563467493E-3</v>
      </c>
    </row>
    <row r="165" spans="2:3" hidden="1" x14ac:dyDescent="0.25">
      <c r="B165" s="4">
        <f t="shared" si="0"/>
        <v>137246.09610075626</v>
      </c>
      <c r="C165" s="4">
        <f t="shared" ca="1" si="1"/>
        <v>3.0959752321981426E-3</v>
      </c>
    </row>
    <row r="166" spans="2:3" hidden="1" x14ac:dyDescent="0.25">
      <c r="B166" s="4">
        <f t="shared" si="0"/>
        <v>149623.56560944329</v>
      </c>
      <c r="C166" s="4">
        <f t="shared" ca="1" si="1"/>
        <v>1.5479876160990713E-3</v>
      </c>
    </row>
    <row r="167" spans="2:3" hidden="1" x14ac:dyDescent="0.25">
      <c r="B167" s="4">
        <f t="shared" si="0"/>
        <v>163117.29092278396</v>
      </c>
      <c r="C167" s="4">
        <f t="shared" ca="1" si="1"/>
        <v>5.4179566563467493E-3</v>
      </c>
    </row>
    <row r="168" spans="2:3" hidden="1" x14ac:dyDescent="0.25">
      <c r="B168" s="4">
        <f t="shared" si="0"/>
        <v>177827.94100389228</v>
      </c>
      <c r="C168" s="4">
        <f t="shared" ca="1" si="1"/>
        <v>7.7399380804953565E-4</v>
      </c>
    </row>
    <row r="169" spans="2:3" hidden="1" x14ac:dyDescent="0.25">
      <c r="B169" s="4">
        <f t="shared" si="0"/>
        <v>193865.26359522057</v>
      </c>
      <c r="C169" s="4">
        <f t="shared" ca="1" si="1"/>
        <v>2.3219814241486067E-3</v>
      </c>
    </row>
    <row r="170" spans="2:3" hidden="1" x14ac:dyDescent="0.25">
      <c r="B170" s="4">
        <f t="shared" si="0"/>
        <v>211348.90398366476</v>
      </c>
      <c r="C170" s="4">
        <f t="shared" ca="1" si="1"/>
        <v>7.7399380804953565E-4</v>
      </c>
    </row>
    <row r="171" spans="2:3" hidden="1" x14ac:dyDescent="0.25">
      <c r="B171" s="4">
        <f t="shared" si="0"/>
        <v>230409.29760558446</v>
      </c>
      <c r="C171" s="4">
        <f t="shared" ca="1" si="1"/>
        <v>0</v>
      </c>
    </row>
    <row r="172" spans="2:3" hidden="1" x14ac:dyDescent="0.25">
      <c r="B172" s="4">
        <f t="shared" si="0"/>
        <v>251188.6431509582</v>
      </c>
      <c r="C172" s="4">
        <f t="shared" ca="1" si="1"/>
        <v>0</v>
      </c>
    </row>
    <row r="173" spans="2:3" hidden="1" x14ac:dyDescent="0.25">
      <c r="B173" s="4">
        <f t="shared" si="0"/>
        <v>273841.96342643612</v>
      </c>
      <c r="C173" s="4">
        <f t="shared" ca="1" si="1"/>
        <v>0</v>
      </c>
    </row>
    <row r="174" spans="2:3" hidden="1" x14ac:dyDescent="0.25">
      <c r="B174" s="4">
        <f t="shared" ref="B174:B188" si="2">B80</f>
        <v>298538.26189179573</v>
      </c>
      <c r="C174" s="4">
        <f t="shared" ref="C174:C188" ca="1" si="3">OFFSET(C174,-94,MATCH(C$108,$C$14:$L$14,0)-1)</f>
        <v>0</v>
      </c>
    </row>
    <row r="175" spans="2:3" hidden="1" x14ac:dyDescent="0.25">
      <c r="B175" s="4">
        <f t="shared" si="2"/>
        <v>325461.78349804599</v>
      </c>
      <c r="C175" s="4">
        <f t="shared" ca="1" si="3"/>
        <v>0</v>
      </c>
    </row>
    <row r="176" spans="2:3" hidden="1" x14ac:dyDescent="0.25">
      <c r="B176" s="4">
        <f t="shared" si="2"/>
        <v>354813.38923357532</v>
      </c>
      <c r="C176" s="4">
        <f t="shared" ca="1" si="3"/>
        <v>7.7399380804953565E-4</v>
      </c>
    </row>
    <row r="177" spans="1:3" hidden="1" x14ac:dyDescent="0.25">
      <c r="B177" s="4">
        <f t="shared" si="2"/>
        <v>386812.0546330525</v>
      </c>
      <c r="C177" s="4">
        <f t="shared" ca="1" si="3"/>
        <v>0</v>
      </c>
    </row>
    <row r="178" spans="1:3" hidden="1" x14ac:dyDescent="0.25">
      <c r="B178" s="4">
        <f t="shared" si="2"/>
        <v>421696.50342858228</v>
      </c>
      <c r="C178" s="4">
        <f t="shared" ca="1" si="3"/>
        <v>0</v>
      </c>
    </row>
    <row r="179" spans="1:3" hidden="1" x14ac:dyDescent="0.25">
      <c r="B179" s="4">
        <f t="shared" si="2"/>
        <v>459726.98853087181</v>
      </c>
      <c r="C179" s="4">
        <f t="shared" ca="1" si="3"/>
        <v>0</v>
      </c>
    </row>
    <row r="180" spans="1:3" hidden="1" x14ac:dyDescent="0.25">
      <c r="B180" s="4">
        <f t="shared" si="2"/>
        <v>501187.23362727248</v>
      </c>
      <c r="C180" s="4">
        <f t="shared" ca="1" si="3"/>
        <v>0</v>
      </c>
    </row>
    <row r="181" spans="1:3" hidden="1" x14ac:dyDescent="0.25">
      <c r="B181" s="4">
        <f t="shared" si="2"/>
        <v>546386.54988185398</v>
      </c>
      <c r="C181" s="4">
        <f t="shared" ca="1" si="3"/>
        <v>0</v>
      </c>
    </row>
    <row r="182" spans="1:3" hidden="1" x14ac:dyDescent="0.25">
      <c r="B182" s="4">
        <f t="shared" si="2"/>
        <v>595662.14352901094</v>
      </c>
      <c r="C182" s="4">
        <f t="shared" ca="1" si="3"/>
        <v>0</v>
      </c>
    </row>
    <row r="183" spans="1:3" hidden="1" x14ac:dyDescent="0.25">
      <c r="B183" s="4">
        <f t="shared" si="2"/>
        <v>649381.63157621131</v>
      </c>
      <c r="C183" s="4">
        <f t="shared" ca="1" si="3"/>
        <v>0</v>
      </c>
    </row>
    <row r="184" spans="1:3" hidden="1" x14ac:dyDescent="0.25">
      <c r="B184" s="4">
        <f t="shared" si="2"/>
        <v>707945.78438413737</v>
      </c>
      <c r="C184" s="4">
        <f t="shared" ca="1" si="3"/>
        <v>0</v>
      </c>
    </row>
    <row r="185" spans="1:3" hidden="1" x14ac:dyDescent="0.25">
      <c r="B185" s="4">
        <f t="shared" si="2"/>
        <v>771791.51558501273</v>
      </c>
      <c r="C185" s="4">
        <f t="shared" ca="1" si="3"/>
        <v>0</v>
      </c>
    </row>
    <row r="186" spans="1:3" hidden="1" x14ac:dyDescent="0.25">
      <c r="B186" s="4">
        <f t="shared" si="2"/>
        <v>841395.14164519473</v>
      </c>
      <c r="C186" s="4">
        <f t="shared" ca="1" si="3"/>
        <v>0</v>
      </c>
    </row>
    <row r="187" spans="1:3" hidden="1" x14ac:dyDescent="0.25">
      <c r="B187" s="4">
        <f t="shared" si="2"/>
        <v>917275.93538978032</v>
      </c>
      <c r="C187" s="4">
        <f t="shared" ca="1" si="3"/>
        <v>0</v>
      </c>
    </row>
    <row r="188" spans="1:3" hidden="1" x14ac:dyDescent="0.25">
      <c r="B188" s="4">
        <f t="shared" si="2"/>
        <v>1000000</v>
      </c>
      <c r="C188" s="4">
        <f t="shared" ca="1" si="3"/>
        <v>0</v>
      </c>
    </row>
    <row r="190" spans="1:3" ht="15.75" x14ac:dyDescent="0.25">
      <c r="A190" s="10" t="s">
        <v>367</v>
      </c>
      <c r="B190" s="11" t="s">
        <v>352</v>
      </c>
    </row>
  </sheetData>
  <sheetProtection sheet="1" objects="1" scenarios="1"/>
  <dataValidations count="1">
    <dataValidation type="list" allowBlank="1" showInputMessage="1" showErrorMessage="1" sqref="B190" xr:uid="{00000000-0002-0000-0100-000000000000}">
      <formula1>$B$3:$B$12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6"/>
  <dimension ref="A1:G87"/>
  <sheetViews>
    <sheetView topLeftCell="A86" zoomScale="85" zoomScaleNormal="85" workbookViewId="0">
      <selection activeCell="B87" sqref="B87"/>
    </sheetView>
  </sheetViews>
  <sheetFormatPr defaultRowHeight="15" x14ac:dyDescent="0.25"/>
  <cols>
    <col min="1" max="1" width="23" style="1" bestFit="1" customWidth="1"/>
    <col min="2" max="2" width="36.42578125" style="1" customWidth="1"/>
    <col min="3" max="16384" width="9.140625" style="1"/>
  </cols>
  <sheetData>
    <row r="1" spans="1:7" hidden="1" x14ac:dyDescent="0.25"/>
    <row r="2" spans="1:7" hidden="1" x14ac:dyDescent="0.25">
      <c r="A2" s="2"/>
      <c r="B2" s="2" t="s">
        <v>351</v>
      </c>
    </row>
    <row r="3" spans="1:7" hidden="1" x14ac:dyDescent="0.25">
      <c r="B3" s="1" t="s">
        <v>352</v>
      </c>
    </row>
    <row r="4" spans="1:7" hidden="1" x14ac:dyDescent="0.25">
      <c r="B4" s="1" t="s">
        <v>353</v>
      </c>
    </row>
    <row r="5" spans="1:7" hidden="1" x14ac:dyDescent="0.25">
      <c r="B5" s="1" t="s">
        <v>354</v>
      </c>
    </row>
    <row r="6" spans="1:7" hidden="1" x14ac:dyDescent="0.25">
      <c r="B6" s="1" t="s">
        <v>355</v>
      </c>
    </row>
    <row r="7" spans="1:7" hidden="1" x14ac:dyDescent="0.25">
      <c r="B7" s="1" t="s">
        <v>356</v>
      </c>
    </row>
    <row r="8" spans="1:7" hidden="1" x14ac:dyDescent="0.25">
      <c r="B8" s="1" t="s">
        <v>357</v>
      </c>
    </row>
    <row r="9" spans="1:7" hidden="1" x14ac:dyDescent="0.25">
      <c r="B9" s="1" t="s">
        <v>358</v>
      </c>
    </row>
    <row r="10" spans="1:7" hidden="1" x14ac:dyDescent="0.25">
      <c r="B10" s="1" t="s">
        <v>359</v>
      </c>
    </row>
    <row r="11" spans="1:7" hidden="1" x14ac:dyDescent="0.25">
      <c r="B11" s="1" t="s">
        <v>360</v>
      </c>
    </row>
    <row r="12" spans="1:7" hidden="1" x14ac:dyDescent="0.25">
      <c r="B12" s="1" t="s">
        <v>361</v>
      </c>
    </row>
    <row r="13" spans="1:7" hidden="1" x14ac:dyDescent="0.25"/>
    <row r="14" spans="1:7" hidden="1" x14ac:dyDescent="0.25">
      <c r="B14" s="12" t="s">
        <v>11</v>
      </c>
      <c r="C14" s="13" t="s">
        <v>12</v>
      </c>
      <c r="D14" s="13" t="s">
        <v>13</v>
      </c>
      <c r="E14" s="13" t="s">
        <v>14</v>
      </c>
      <c r="F14" s="13" t="s">
        <v>15</v>
      </c>
      <c r="G14" s="13" t="s">
        <v>16</v>
      </c>
    </row>
    <row r="15" spans="1:7" hidden="1" x14ac:dyDescent="0.25">
      <c r="B15" s="14" t="s">
        <v>17</v>
      </c>
      <c r="C15" s="14">
        <v>6860.841126622272</v>
      </c>
      <c r="D15" s="14">
        <v>5154.1753803206229</v>
      </c>
      <c r="E15" s="14">
        <v>3717.4415233329851</v>
      </c>
      <c r="F15" s="14">
        <v>2186.3348482628535</v>
      </c>
      <c r="G15" s="14">
        <v>1877.0145932312239</v>
      </c>
    </row>
    <row r="16" spans="1:7" hidden="1" x14ac:dyDescent="0.25">
      <c r="B16" s="14" t="s">
        <v>18</v>
      </c>
      <c r="C16" s="14">
        <v>4511.9915145598998</v>
      </c>
      <c r="D16" s="14">
        <v>3110.6783188670902</v>
      </c>
      <c r="E16" s="14">
        <v>2288.0149327102527</v>
      </c>
      <c r="F16" s="14">
        <v>1210.3355595949772</v>
      </c>
      <c r="G16" s="14">
        <v>1073.5527810022572</v>
      </c>
    </row>
    <row r="17" spans="2:7" hidden="1" x14ac:dyDescent="0.25">
      <c r="B17" s="14" t="s">
        <v>19</v>
      </c>
      <c r="C17" s="14">
        <v>8164.708772011023</v>
      </c>
      <c r="D17" s="14">
        <v>6438.4996739497574</v>
      </c>
      <c r="E17" s="14">
        <v>4598.3448269352848</v>
      </c>
      <c r="F17" s="14">
        <v>3035.0746338740337</v>
      </c>
      <c r="G17" s="14">
        <v>2456.9482070728709</v>
      </c>
    </row>
    <row r="18" spans="2:7" hidden="1" x14ac:dyDescent="0.25">
      <c r="B18" s="14" t="s">
        <v>20</v>
      </c>
      <c r="C18" s="14">
        <v>10195.356321007886</v>
      </c>
      <c r="D18" s="14">
        <v>8287.1016645731033</v>
      </c>
      <c r="E18" s="14">
        <v>5807.2472302482474</v>
      </c>
      <c r="F18" s="14">
        <v>3858.0332859104528</v>
      </c>
      <c r="G18" s="14">
        <v>3432.2850742370747</v>
      </c>
    </row>
    <row r="19" spans="2:7" hidden="1" x14ac:dyDescent="0.25">
      <c r="B19" s="14" t="s">
        <v>21</v>
      </c>
      <c r="C19" s="14">
        <v>13722.533385947734</v>
      </c>
      <c r="D19" s="14">
        <v>11431.165939710361</v>
      </c>
      <c r="E19" s="14">
        <v>7861.200989196197</v>
      </c>
      <c r="F19" s="14">
        <v>5099.0928537406589</v>
      </c>
      <c r="G19" s="14">
        <v>4649.3209722434749</v>
      </c>
    </row>
    <row r="20" spans="2:7" hidden="1" x14ac:dyDescent="0.25">
      <c r="B20" s="14" t="s">
        <v>22</v>
      </c>
      <c r="C20" s="14">
        <v>9181.4611385394528</v>
      </c>
      <c r="D20" s="14">
        <v>6725.8172219637891</v>
      </c>
      <c r="E20" s="14">
        <v>4043.4434302938171</v>
      </c>
      <c r="F20" s="14">
        <v>2055.6572194220985</v>
      </c>
      <c r="G20" s="14">
        <v>1712.3637083419712</v>
      </c>
    </row>
    <row r="21" spans="2:7" hidden="1" x14ac:dyDescent="0.25">
      <c r="B21" s="14" t="s">
        <v>23</v>
      </c>
      <c r="C21" s="14">
        <v>6470.7223885931789</v>
      </c>
      <c r="D21" s="14">
        <v>4412.0597324303171</v>
      </c>
      <c r="E21" s="14">
        <v>2288.7357982087296</v>
      </c>
      <c r="F21" s="14">
        <v>1147.0713979427414</v>
      </c>
      <c r="G21" s="14">
        <v>1017.2396305366115</v>
      </c>
    </row>
    <row r="22" spans="2:7" hidden="1" x14ac:dyDescent="0.25">
      <c r="B22" s="14" t="s">
        <v>24</v>
      </c>
      <c r="C22" s="14">
        <v>10940.076188331102</v>
      </c>
      <c r="D22" s="14">
        <v>8181.7746254448957</v>
      </c>
      <c r="E22" s="14">
        <v>5040.982126260762</v>
      </c>
      <c r="F22" s="14">
        <v>2635.3528642805268</v>
      </c>
      <c r="G22" s="14">
        <v>2245.0685601546011</v>
      </c>
    </row>
    <row r="23" spans="2:7" hidden="1" x14ac:dyDescent="0.25">
      <c r="B23" s="14" t="s">
        <v>25</v>
      </c>
      <c r="C23" s="14">
        <v>12814.441066372241</v>
      </c>
      <c r="D23" s="14">
        <v>9940.3219534320415</v>
      </c>
      <c r="E23" s="14">
        <v>6308.9730212589038</v>
      </c>
      <c r="F23" s="14">
        <v>3504.8312929608696</v>
      </c>
      <c r="G23" s="14">
        <v>3109.9822459433981</v>
      </c>
    </row>
    <row r="24" spans="2:7" hidden="1" x14ac:dyDescent="0.25">
      <c r="B24" s="14" t="s">
        <v>26</v>
      </c>
      <c r="C24" s="14">
        <v>16102.49784406509</v>
      </c>
      <c r="D24" s="14">
        <v>12717.482395634017</v>
      </c>
      <c r="E24" s="14">
        <v>8001.2684177430974</v>
      </c>
      <c r="F24" s="14">
        <v>5653.0947247283675</v>
      </c>
      <c r="G24" s="14">
        <v>5272.8303892164095</v>
      </c>
    </row>
    <row r="25" spans="2:7" hidden="1" x14ac:dyDescent="0.25">
      <c r="B25" s="14" t="s">
        <v>27</v>
      </c>
      <c r="C25" s="14">
        <v>5547.0904546143174</v>
      </c>
      <c r="D25" s="14">
        <v>4461.740286258273</v>
      </c>
      <c r="E25" s="14">
        <v>2910.8434764528342</v>
      </c>
      <c r="F25" s="14">
        <v>1994.5898601192682</v>
      </c>
      <c r="G25" s="14">
        <v>1530.5847663343116</v>
      </c>
    </row>
    <row r="26" spans="2:7" hidden="1" x14ac:dyDescent="0.25">
      <c r="B26" s="14" t="s">
        <v>28</v>
      </c>
      <c r="C26" s="14">
        <v>4076.7979739059733</v>
      </c>
      <c r="D26" s="14">
        <v>3194.8850617891967</v>
      </c>
      <c r="E26" s="14">
        <v>1972.479896285623</v>
      </c>
      <c r="F26" s="14">
        <v>1284.9973250025039</v>
      </c>
      <c r="G26" s="14">
        <v>890.96743684518799</v>
      </c>
    </row>
    <row r="27" spans="2:7" hidden="1" x14ac:dyDescent="0.25">
      <c r="B27" s="14" t="s">
        <v>29</v>
      </c>
      <c r="C27" s="14">
        <v>6202.1475316924316</v>
      </c>
      <c r="D27" s="14">
        <v>4972.0178783307047</v>
      </c>
      <c r="E27" s="14">
        <v>3328.8032906003587</v>
      </c>
      <c r="F27" s="14">
        <v>2295.9192007681713</v>
      </c>
      <c r="G27" s="14">
        <v>1741.559477037657</v>
      </c>
    </row>
    <row r="28" spans="2:7" hidden="1" x14ac:dyDescent="0.25">
      <c r="B28" s="14" t="s">
        <v>30</v>
      </c>
      <c r="C28" s="14">
        <v>6970.3426328897895</v>
      </c>
      <c r="D28" s="14">
        <v>5590.6401592299007</v>
      </c>
      <c r="E28" s="14">
        <v>3772.8763797880802</v>
      </c>
      <c r="F28" s="14">
        <v>2635.8075552633018</v>
      </c>
      <c r="G28" s="14">
        <v>1915.748467601898</v>
      </c>
    </row>
    <row r="29" spans="2:7" hidden="1" x14ac:dyDescent="0.25">
      <c r="B29" s="14" t="s">
        <v>31</v>
      </c>
      <c r="C29" s="14">
        <v>8300.7679669817553</v>
      </c>
      <c r="D29" s="14">
        <v>6667.0304793764508</v>
      </c>
      <c r="E29" s="14">
        <v>4499.0705374810686</v>
      </c>
      <c r="F29" s="14">
        <v>3312.0411389564979</v>
      </c>
      <c r="G29" s="14">
        <v>2430.3542979084227</v>
      </c>
    </row>
    <row r="30" spans="2:7" hidden="1" x14ac:dyDescent="0.25">
      <c r="B30" s="14" t="s">
        <v>32</v>
      </c>
      <c r="C30" s="14">
        <v>6558.4069323808344</v>
      </c>
      <c r="D30" s="14">
        <v>5437.7046442297233</v>
      </c>
      <c r="E30" s="14">
        <v>3932.5410651463571</v>
      </c>
      <c r="F30" s="14">
        <v>2791.3000230199059</v>
      </c>
      <c r="G30" s="14">
        <v>2464.0886278144062</v>
      </c>
    </row>
    <row r="31" spans="2:7" hidden="1" x14ac:dyDescent="0.25">
      <c r="B31" s="14" t="s">
        <v>33</v>
      </c>
      <c r="C31" s="14">
        <v>4321.3183681830296</v>
      </c>
      <c r="D31" s="14">
        <v>3563.8172001966686</v>
      </c>
      <c r="E31" s="14">
        <v>2523.2607815919364</v>
      </c>
      <c r="F31" s="14">
        <v>1956.2341891290359</v>
      </c>
      <c r="G31" s="14">
        <v>1693.9543626093407</v>
      </c>
    </row>
    <row r="32" spans="2:7" hidden="1" x14ac:dyDescent="0.25">
      <c r="B32" s="14" t="s">
        <v>34</v>
      </c>
      <c r="C32" s="14">
        <v>7721.2048927806445</v>
      </c>
      <c r="D32" s="14">
        <v>6560.838114044117</v>
      </c>
      <c r="E32" s="14">
        <v>4773.8022775195195</v>
      </c>
      <c r="F32" s="14">
        <v>3407.5505276206422</v>
      </c>
      <c r="G32" s="14">
        <v>2925.2758748188689</v>
      </c>
    </row>
    <row r="33" spans="2:7" hidden="1" x14ac:dyDescent="0.25">
      <c r="B33" s="14" t="s">
        <v>35</v>
      </c>
      <c r="C33" s="14">
        <v>9085.3463037223173</v>
      </c>
      <c r="D33" s="14">
        <v>7860.2132974338592</v>
      </c>
      <c r="E33" s="14">
        <v>5818.1755412651182</v>
      </c>
      <c r="F33" s="14">
        <v>4147.0702005757485</v>
      </c>
      <c r="G33" s="14">
        <v>3209.3111592353207</v>
      </c>
    </row>
    <row r="34" spans="2:7" hidden="1" x14ac:dyDescent="0.25">
      <c r="B34" s="14" t="s">
        <v>36</v>
      </c>
      <c r="C34" s="14">
        <v>11283.467640881776</v>
      </c>
      <c r="D34" s="14">
        <v>9537.6242626793428</v>
      </c>
      <c r="E34" s="14">
        <v>6998.60297129835</v>
      </c>
      <c r="F34" s="14">
        <v>5045.9741883212937</v>
      </c>
      <c r="G34" s="14">
        <v>4294.709585271984</v>
      </c>
    </row>
    <row r="35" spans="2:7" hidden="1" x14ac:dyDescent="0.25">
      <c r="B35" s="14" t="s">
        <v>37</v>
      </c>
      <c r="C35" s="14">
        <v>4202.2630133431194</v>
      </c>
      <c r="D35" s="14">
        <v>3322.3218402297171</v>
      </c>
      <c r="E35" s="14">
        <v>2408.3651793637009</v>
      </c>
      <c r="F35" s="14">
        <v>2085.272724368805</v>
      </c>
      <c r="G35" s="14">
        <v>2030.8203568178333</v>
      </c>
    </row>
    <row r="36" spans="2:7" hidden="1" x14ac:dyDescent="0.25">
      <c r="B36" s="14" t="s">
        <v>38</v>
      </c>
      <c r="C36" s="14">
        <v>3758.5100396836842</v>
      </c>
      <c r="D36" s="14">
        <v>2946.7222256458108</v>
      </c>
      <c r="E36" s="14">
        <v>2167.5078576350234</v>
      </c>
      <c r="F36" s="14">
        <v>1845.87677411082</v>
      </c>
      <c r="G36" s="14">
        <v>1792.476121696177</v>
      </c>
    </row>
    <row r="37" spans="2:7" hidden="1" x14ac:dyDescent="0.25">
      <c r="B37" s="14" t="s">
        <v>39</v>
      </c>
      <c r="C37" s="14">
        <v>4468.4958562066968</v>
      </c>
      <c r="D37" s="14">
        <v>3590.7750821692453</v>
      </c>
      <c r="E37" s="14">
        <v>2586.6489376934587</v>
      </c>
      <c r="F37" s="14">
        <v>2249.639699125727</v>
      </c>
      <c r="G37" s="14">
        <v>2195.6580998647651</v>
      </c>
    </row>
    <row r="38" spans="2:7" hidden="1" x14ac:dyDescent="0.25">
      <c r="B38" s="14" t="s">
        <v>40</v>
      </c>
      <c r="C38" s="14">
        <v>4864.6455941968907</v>
      </c>
      <c r="D38" s="14">
        <v>3893.5711204439945</v>
      </c>
      <c r="E38" s="14">
        <v>2763.6019895893146</v>
      </c>
      <c r="F38" s="14">
        <v>2401.4192488868616</v>
      </c>
      <c r="G38" s="14">
        <v>2353.1130025978864</v>
      </c>
    </row>
    <row r="39" spans="2:7" hidden="1" x14ac:dyDescent="0.25">
      <c r="B39" s="14" t="s">
        <v>41</v>
      </c>
      <c r="C39" s="14">
        <v>5404.3727030541568</v>
      </c>
      <c r="D39" s="14">
        <v>4313.4323422085527</v>
      </c>
      <c r="E39" s="14">
        <v>3110.094580947984</v>
      </c>
      <c r="F39" s="14">
        <v>2800.2790802386335</v>
      </c>
      <c r="G39" s="14">
        <v>2769.7926626854946</v>
      </c>
    </row>
    <row r="40" spans="2:7" hidden="1" x14ac:dyDescent="0.25">
      <c r="B40" s="14" t="s">
        <v>42</v>
      </c>
      <c r="C40" s="14">
        <v>6673.1145702304721</v>
      </c>
      <c r="D40" s="14">
        <v>5647.2919669577477</v>
      </c>
      <c r="E40" s="14">
        <v>4132.0670228289346</v>
      </c>
      <c r="F40" s="14">
        <v>3641.298527789012</v>
      </c>
      <c r="G40" s="14">
        <v>3589.2303912793063</v>
      </c>
    </row>
    <row r="41" spans="2:7" hidden="1" x14ac:dyDescent="0.25">
      <c r="B41" s="14" t="s">
        <v>43</v>
      </c>
      <c r="C41" s="14">
        <v>5780.0572748642662</v>
      </c>
      <c r="D41" s="14">
        <v>4932.8061923702644</v>
      </c>
      <c r="E41" s="14">
        <v>3471.7705918263932</v>
      </c>
      <c r="F41" s="14">
        <v>3139.5826989864408</v>
      </c>
      <c r="G41" s="14">
        <v>3102.7263985784525</v>
      </c>
    </row>
    <row r="42" spans="2:7" hidden="1" x14ac:dyDescent="0.25">
      <c r="B42" s="14" t="s">
        <v>44</v>
      </c>
      <c r="C42" s="14">
        <v>6973.4475660378421</v>
      </c>
      <c r="D42" s="14">
        <v>5937.4208030477002</v>
      </c>
      <c r="E42" s="14">
        <v>4376.5302328404941</v>
      </c>
      <c r="F42" s="14">
        <v>3876.368951264009</v>
      </c>
      <c r="G42" s="14">
        <v>3826.2561201540921</v>
      </c>
    </row>
    <row r="43" spans="2:7" hidden="1" x14ac:dyDescent="0.25">
      <c r="B43" s="14" t="s">
        <v>45</v>
      </c>
      <c r="C43" s="14">
        <v>7345.6189980341369</v>
      </c>
      <c r="D43" s="14">
        <v>6343.4987591699028</v>
      </c>
      <c r="E43" s="14">
        <v>4586.7673830253862</v>
      </c>
      <c r="F43" s="14">
        <v>4104.3697932707328</v>
      </c>
      <c r="G43" s="14">
        <v>4054.4263217761418</v>
      </c>
    </row>
    <row r="44" spans="2:7" hidden="1" x14ac:dyDescent="0.25">
      <c r="B44" s="14" t="s">
        <v>46</v>
      </c>
      <c r="C44" s="14">
        <v>8237.9072318579165</v>
      </c>
      <c r="D44" s="14">
        <v>6864.4496767669134</v>
      </c>
      <c r="E44" s="14">
        <v>5401.4000737403248</v>
      </c>
      <c r="F44" s="14">
        <v>4465.3299252309407</v>
      </c>
      <c r="G44" s="14">
        <v>4465.3299252309407</v>
      </c>
    </row>
    <row r="45" spans="2:7" hidden="1" x14ac:dyDescent="0.25">
      <c r="B45" s="14" t="s">
        <v>47</v>
      </c>
      <c r="C45" s="14">
        <v>3951.3814067809758</v>
      </c>
      <c r="D45" s="14">
        <v>3191.8299599690486</v>
      </c>
      <c r="E45" s="14">
        <v>2157.1635721829853</v>
      </c>
      <c r="F45" s="14">
        <v>1598.959757266136</v>
      </c>
      <c r="G45" s="14">
        <v>1537.373561174481</v>
      </c>
    </row>
    <row r="46" spans="2:7" hidden="1" x14ac:dyDescent="0.25">
      <c r="B46" s="14" t="s">
        <v>48</v>
      </c>
      <c r="C46" s="14">
        <v>3468.2278980929054</v>
      </c>
      <c r="D46" s="14">
        <v>2694.691324485354</v>
      </c>
      <c r="E46" s="14">
        <v>1784.4343126546353</v>
      </c>
      <c r="F46" s="14">
        <v>1351.1515794406844</v>
      </c>
      <c r="G46" s="14">
        <v>1328.8838212762212</v>
      </c>
    </row>
    <row r="47" spans="2:7" hidden="1" x14ac:dyDescent="0.25">
      <c r="B47" s="14" t="s">
        <v>49</v>
      </c>
      <c r="C47" s="14">
        <v>4256.1501776789037</v>
      </c>
      <c r="D47" s="14">
        <v>3422.5290418775348</v>
      </c>
      <c r="E47" s="14">
        <v>2355.3502488409654</v>
      </c>
      <c r="F47" s="14">
        <v>1764.3567441912601</v>
      </c>
      <c r="G47" s="14">
        <v>1691.6426571253701</v>
      </c>
    </row>
    <row r="48" spans="2:7" hidden="1" x14ac:dyDescent="0.25">
      <c r="B48" s="14" t="s">
        <v>50</v>
      </c>
      <c r="C48" s="14">
        <v>4539.206625068331</v>
      </c>
      <c r="D48" s="14">
        <v>3694.1871685838582</v>
      </c>
      <c r="E48" s="14">
        <v>2590.6931285632209</v>
      </c>
      <c r="F48" s="14">
        <v>1918.5735749059199</v>
      </c>
      <c r="G48" s="14">
        <v>1821.1062060128656</v>
      </c>
    </row>
    <row r="49" spans="2:7" hidden="1" x14ac:dyDescent="0.25">
      <c r="B49" s="14" t="s">
        <v>51</v>
      </c>
      <c r="C49" s="14">
        <v>5433.484561859701</v>
      </c>
      <c r="D49" s="14">
        <v>4460.9979882260413</v>
      </c>
      <c r="E49" s="14">
        <v>3085.049625767077</v>
      </c>
      <c r="F49" s="14">
        <v>2319.6543483310588</v>
      </c>
      <c r="G49" s="14">
        <v>2276.5168653546871</v>
      </c>
    </row>
    <row r="50" spans="2:7" hidden="1" x14ac:dyDescent="0.25">
      <c r="B50" s="14" t="s">
        <v>52</v>
      </c>
      <c r="C50" s="14">
        <v>4164.8276084293429</v>
      </c>
      <c r="D50" s="14">
        <v>3432.8490599566921</v>
      </c>
      <c r="E50" s="14">
        <v>2463.4490303277053</v>
      </c>
      <c r="F50" s="14">
        <v>1873.288297462198</v>
      </c>
      <c r="G50" s="14">
        <v>1553.0533388277424</v>
      </c>
    </row>
    <row r="51" spans="2:7" hidden="1" x14ac:dyDescent="0.25">
      <c r="B51" s="14" t="s">
        <v>53</v>
      </c>
      <c r="C51" s="14">
        <v>3806.822687067222</v>
      </c>
      <c r="D51" s="14">
        <v>3070.0958819087623</v>
      </c>
      <c r="E51" s="14">
        <v>2258.2293168910946</v>
      </c>
      <c r="F51" s="14">
        <v>1292.1700792705183</v>
      </c>
      <c r="G51" s="14">
        <v>1205.6786216138873</v>
      </c>
    </row>
    <row r="52" spans="2:7" hidden="1" x14ac:dyDescent="0.25">
      <c r="B52" s="14" t="s">
        <v>54</v>
      </c>
      <c r="C52" s="14">
        <v>4449.6276794115965</v>
      </c>
      <c r="D52" s="14">
        <v>3670.1683065290158</v>
      </c>
      <c r="E52" s="14">
        <v>2664.1511547027326</v>
      </c>
      <c r="F52" s="14">
        <v>2086.9615815079878</v>
      </c>
      <c r="G52" s="14">
        <v>1874.2805960356843</v>
      </c>
    </row>
    <row r="53" spans="2:7" hidden="1" x14ac:dyDescent="0.25">
      <c r="B53" s="14" t="s">
        <v>55</v>
      </c>
      <c r="C53" s="14">
        <v>4723.9345560449783</v>
      </c>
      <c r="D53" s="14">
        <v>3918.5491794157242</v>
      </c>
      <c r="E53" s="14">
        <v>2849.1427044408301</v>
      </c>
      <c r="F53" s="14">
        <v>2205.7097910934363</v>
      </c>
      <c r="G53" s="14">
        <v>2112.6063125580849</v>
      </c>
    </row>
    <row r="54" spans="2:7" hidden="1" x14ac:dyDescent="0.25">
      <c r="B54" s="14" t="s">
        <v>56</v>
      </c>
      <c r="C54" s="14">
        <v>5168.4882281709915</v>
      </c>
      <c r="D54" s="14">
        <v>4254.9260245902651</v>
      </c>
      <c r="E54" s="14">
        <v>3120.6223891435347</v>
      </c>
      <c r="F54" s="14">
        <v>2488.7563699312241</v>
      </c>
      <c r="G54" s="14">
        <v>2458.8339105250066</v>
      </c>
    </row>
    <row r="55" spans="2:7" hidden="1" x14ac:dyDescent="0.25">
      <c r="B55" s="14" t="s">
        <v>57</v>
      </c>
      <c r="C55" s="14">
        <v>2962.1063693398801</v>
      </c>
      <c r="D55" s="14">
        <v>2467.6554590646097</v>
      </c>
      <c r="E55" s="14">
        <v>1579.5014481229869</v>
      </c>
      <c r="F55" s="14">
        <v>1296.7557587072015</v>
      </c>
      <c r="G55" s="14">
        <v>1256.1346390621611</v>
      </c>
    </row>
    <row r="56" spans="2:7" hidden="1" x14ac:dyDescent="0.25">
      <c r="B56" s="14" t="s">
        <v>58</v>
      </c>
      <c r="C56" s="14">
        <v>2575.2641353133085</v>
      </c>
      <c r="D56" s="14">
        <v>2138.0142971531732</v>
      </c>
      <c r="E56" s="14">
        <v>1309.7927289383338</v>
      </c>
      <c r="F56" s="14">
        <v>1014.4289474688015</v>
      </c>
      <c r="G56" s="14">
        <v>1014.4289474688015</v>
      </c>
    </row>
    <row r="57" spans="2:7" hidden="1" x14ac:dyDescent="0.25">
      <c r="B57" s="14" t="s">
        <v>59</v>
      </c>
      <c r="C57" s="14">
        <v>3126.6909728445971</v>
      </c>
      <c r="D57" s="14">
        <v>2684.3461841785684</v>
      </c>
      <c r="E57" s="14">
        <v>1742.7151767330834</v>
      </c>
      <c r="F57" s="14">
        <v>1475.4522513645729</v>
      </c>
      <c r="G57" s="14">
        <v>1461.0818255737056</v>
      </c>
    </row>
    <row r="58" spans="2:7" hidden="1" x14ac:dyDescent="0.25">
      <c r="B58" s="14" t="s">
        <v>60</v>
      </c>
      <c r="C58" s="14">
        <v>3429.128941851196</v>
      </c>
      <c r="D58" s="14">
        <v>2973.0953579046736</v>
      </c>
      <c r="E58" s="14">
        <v>1864.2443658325531</v>
      </c>
      <c r="F58" s="14">
        <v>1607.072336565067</v>
      </c>
      <c r="G58" s="14">
        <v>1600.584496436943</v>
      </c>
    </row>
    <row r="59" spans="2:7" hidden="1" x14ac:dyDescent="0.25">
      <c r="B59" s="14" t="s">
        <v>61</v>
      </c>
      <c r="C59" s="14">
        <v>4026.6415943417232</v>
      </c>
      <c r="D59" s="14">
        <v>3454.0674825735559</v>
      </c>
      <c r="E59" s="14">
        <v>2411.7018947950592</v>
      </c>
      <c r="F59" s="14">
        <v>1909.5051035655092</v>
      </c>
      <c r="G59" s="14">
        <v>1888.4360499497982</v>
      </c>
    </row>
    <row r="60" spans="2:7" hidden="1" x14ac:dyDescent="0.25">
      <c r="B60" s="14" t="s">
        <v>62</v>
      </c>
      <c r="C60" s="14">
        <v>5032.4402065561035</v>
      </c>
      <c r="D60" s="14">
        <v>4021.0844912924667</v>
      </c>
      <c r="E60" s="14">
        <v>2845.0279334947772</v>
      </c>
      <c r="F60" s="14">
        <v>2208.3949957443028</v>
      </c>
      <c r="G60" s="14">
        <v>2075.1006429805711</v>
      </c>
    </row>
    <row r="61" spans="2:7" hidden="1" x14ac:dyDescent="0.25">
      <c r="B61" s="14" t="s">
        <v>63</v>
      </c>
      <c r="C61" s="14">
        <v>4524.9070718557068</v>
      </c>
      <c r="D61" s="14">
        <v>3566.1326943001227</v>
      </c>
      <c r="E61" s="14">
        <v>2564.836207939979</v>
      </c>
      <c r="F61" s="14">
        <v>1816.8898378327301</v>
      </c>
      <c r="G61" s="14">
        <v>1720.4682730476184</v>
      </c>
    </row>
    <row r="62" spans="2:7" hidden="1" x14ac:dyDescent="0.25">
      <c r="B62" s="14" t="s">
        <v>64</v>
      </c>
      <c r="C62" s="14">
        <v>5265.974535292271</v>
      </c>
      <c r="D62" s="14">
        <v>4279.22070679034</v>
      </c>
      <c r="E62" s="14">
        <v>3062.9854516845676</v>
      </c>
      <c r="F62" s="14">
        <v>2365.6673474295458</v>
      </c>
      <c r="G62" s="14">
        <v>2266.1156599306714</v>
      </c>
    </row>
    <row r="63" spans="2:7" hidden="1" x14ac:dyDescent="0.25">
      <c r="B63" s="14" t="s">
        <v>65</v>
      </c>
      <c r="C63" s="14">
        <v>5547.2157189051677</v>
      </c>
      <c r="D63" s="14">
        <v>4539.4179137343453</v>
      </c>
      <c r="E63" s="14">
        <v>3238.9108333483218</v>
      </c>
      <c r="F63" s="14">
        <v>2589.3700046669492</v>
      </c>
      <c r="G63" s="14">
        <v>2409.5949783692313</v>
      </c>
    </row>
    <row r="64" spans="2:7" hidden="1" x14ac:dyDescent="0.25">
      <c r="B64" s="14" t="s">
        <v>66</v>
      </c>
      <c r="C64" s="14">
        <v>6056.5423532733339</v>
      </c>
      <c r="D64" s="14">
        <v>4886.0448858923619</v>
      </c>
      <c r="E64" s="14">
        <v>3510.7980234371435</v>
      </c>
      <c r="F64" s="14">
        <v>2947.2260142976779</v>
      </c>
      <c r="G64" s="14">
        <v>2835.2638041460518</v>
      </c>
    </row>
    <row r="65" spans="2:7" hidden="1" x14ac:dyDescent="0.25"/>
    <row r="66" spans="2:7" hidden="1" x14ac:dyDescent="0.25">
      <c r="B66" s="15" t="s">
        <v>368</v>
      </c>
    </row>
    <row r="67" spans="2:7" hidden="1" x14ac:dyDescent="0.25">
      <c r="B67" s="8">
        <f>IF(MIN(C15:G64)&gt;1,10^ROUNDDOWN(LOG10(MIN(C15:G64)),0),10^ROUNDUP(LOG10(MIN(C15:G64)),0))</f>
        <v>100</v>
      </c>
    </row>
    <row r="68" spans="2:7" hidden="1" x14ac:dyDescent="0.25"/>
    <row r="69" spans="2:7" hidden="1" x14ac:dyDescent="0.25">
      <c r="B69" s="2" t="s">
        <v>369</v>
      </c>
    </row>
    <row r="70" spans="2:7" hidden="1" x14ac:dyDescent="0.25">
      <c r="B70" s="8">
        <f>ROUNDDOWN(LOG10(MAX(C15:G64)),0)</f>
        <v>4</v>
      </c>
    </row>
    <row r="71" spans="2:7" hidden="1" x14ac:dyDescent="0.25">
      <c r="B71" s="8">
        <f>MAX(C15:G64)/(10^B70)</f>
        <v>1.6102497844065091</v>
      </c>
    </row>
    <row r="72" spans="2:7" hidden="1" x14ac:dyDescent="0.25">
      <c r="B72" s="8">
        <f>IF(B71&lt;2,ROUNDUP(B71/0.2,0)*0.2*10^B70,IF(B71&lt;5,ROUNDUP(B71/0.5,0)*0.5*10^B70,ROUNDUP(B71,0)*10^B70))</f>
        <v>18000</v>
      </c>
    </row>
    <row r="73" spans="2:7" hidden="1" x14ac:dyDescent="0.25"/>
    <row r="74" spans="2:7" hidden="1" x14ac:dyDescent="0.25">
      <c r="B74" s="2" t="s">
        <v>365</v>
      </c>
    </row>
    <row r="75" spans="2:7" hidden="1" x14ac:dyDescent="0.25">
      <c r="B75" s="1" t="str">
        <f>"95% confidence intervals on the total margin of exposure calculated" &amp; CHAR(13) &amp; "at different percentiles in " &amp; LOWER(LEFT(B87,1)) &amp; RIGHT(B87,LEN(B87)-1)</f>
        <v>95% confidence intervals on the total margin of exposure calculated_x000D_at different percentiles in adults (Belgium)</v>
      </c>
    </row>
    <row r="76" spans="2:7" hidden="1" x14ac:dyDescent="0.25"/>
    <row r="77" spans="2:7" hidden="1" x14ac:dyDescent="0.25">
      <c r="B77" s="2" t="s">
        <v>370</v>
      </c>
    </row>
    <row r="78" spans="2:7" hidden="1" x14ac:dyDescent="0.25">
      <c r="B78" s="1" t="str">
        <f>SUBSTITUTE(SUBSTITUTE(SUBSTITUTE(B87,"(",""),")","")," ","_")</f>
        <v>Adults_Belgium</v>
      </c>
    </row>
    <row r="79" spans="2:7" hidden="1" x14ac:dyDescent="0.25"/>
    <row r="80" spans="2:7" hidden="1" x14ac:dyDescent="0.25">
      <c r="B80" s="2" t="s">
        <v>366</v>
      </c>
      <c r="C80" s="16" t="s">
        <v>371</v>
      </c>
      <c r="D80" s="16" t="s">
        <v>372</v>
      </c>
      <c r="E80" s="16" t="s">
        <v>373</v>
      </c>
      <c r="F80" s="16" t="s">
        <v>374</v>
      </c>
      <c r="G80" s="16" t="s">
        <v>375</v>
      </c>
    </row>
    <row r="81" spans="1:7" hidden="1" x14ac:dyDescent="0.25">
      <c r="B81" s="1" t="s">
        <v>376</v>
      </c>
      <c r="C81" s="1">
        <f>VLOOKUP(CONCATENATE($B$78,"_",$B81),$B$15:$G$64,COLUMN(C81)-1,FALSE)</f>
        <v>4511.9915145598998</v>
      </c>
      <c r="D81" s="1">
        <f>VLOOKUP(CONCATENATE($B$78,"_",$B81),$B$15:$G$64,COLUMN(D81)-1,FALSE)</f>
        <v>3110.6783188670902</v>
      </c>
      <c r="E81" s="1">
        <f>VLOOKUP(CONCATENATE($B$78,"_",$B81),$B$15:$G$64,COLUMN(E81)-1,FALSE)</f>
        <v>2288.0149327102527</v>
      </c>
      <c r="F81" s="1">
        <f>VLOOKUP(CONCATENATE($B$78,"_",$B81),$B$15:$G$64,COLUMN(F81)-1,FALSE)</f>
        <v>1210.3355595949772</v>
      </c>
      <c r="G81" s="1">
        <f>VLOOKUP(CONCATENATE($B$78,"_",$B81),$B$15:$G$64,COLUMN(G81)-1,FALSE)</f>
        <v>1073.5527810022572</v>
      </c>
    </row>
    <row r="82" spans="1:7" hidden="1" x14ac:dyDescent="0.25">
      <c r="B82" s="1" t="s">
        <v>377</v>
      </c>
      <c r="C82" s="1">
        <f t="shared" ref="C82:G85" si="0">VLOOKUP(CONCATENATE($B$78,"_",$B82),$B$15:$G$64,COLUMN(C82)-1,FALSE)-VLOOKUP(CONCATENATE($B$78,"_",$B81),$B$15:$G$64,COLUMN(C81)-1,FALSE)</f>
        <v>2348.8496120623722</v>
      </c>
      <c r="D82" s="1">
        <f t="shared" si="0"/>
        <v>2043.4970614535328</v>
      </c>
      <c r="E82" s="1">
        <f t="shared" si="0"/>
        <v>1429.4265906227324</v>
      </c>
      <c r="F82" s="1">
        <f t="shared" si="0"/>
        <v>975.99928866787627</v>
      </c>
      <c r="G82" s="1">
        <f t="shared" si="0"/>
        <v>803.46181222896666</v>
      </c>
    </row>
    <row r="83" spans="1:7" hidden="1" x14ac:dyDescent="0.25">
      <c r="B83" s="1" t="s">
        <v>378</v>
      </c>
      <c r="C83" s="1">
        <f t="shared" si="0"/>
        <v>1303.867645388751</v>
      </c>
      <c r="D83" s="1">
        <f t="shared" si="0"/>
        <v>1284.3242936291344</v>
      </c>
      <c r="E83" s="1">
        <f t="shared" si="0"/>
        <v>880.90330360229973</v>
      </c>
      <c r="F83" s="1">
        <f t="shared" si="0"/>
        <v>848.7397856111802</v>
      </c>
      <c r="G83" s="1">
        <f t="shared" si="0"/>
        <v>579.933613841647</v>
      </c>
    </row>
    <row r="84" spans="1:7" hidden="1" x14ac:dyDescent="0.25">
      <c r="B84" s="1" t="s">
        <v>379</v>
      </c>
      <c r="C84" s="1">
        <f t="shared" si="0"/>
        <v>2030.6475489968634</v>
      </c>
      <c r="D84" s="1">
        <f t="shared" si="0"/>
        <v>1848.601990623346</v>
      </c>
      <c r="E84" s="1">
        <f t="shared" si="0"/>
        <v>1208.9024033129626</v>
      </c>
      <c r="F84" s="1">
        <f t="shared" si="0"/>
        <v>822.95865203641915</v>
      </c>
      <c r="G84" s="1">
        <f t="shared" si="0"/>
        <v>975.3368671642038</v>
      </c>
    </row>
    <row r="85" spans="1:7" hidden="1" x14ac:dyDescent="0.25">
      <c r="B85" s="1" t="s">
        <v>380</v>
      </c>
      <c r="C85" s="1">
        <f t="shared" si="0"/>
        <v>3527.1770649398477</v>
      </c>
      <c r="D85" s="1">
        <f t="shared" si="0"/>
        <v>3144.0642751372579</v>
      </c>
      <c r="E85" s="1">
        <f t="shared" si="0"/>
        <v>2053.9537589479496</v>
      </c>
      <c r="F85" s="1">
        <f t="shared" si="0"/>
        <v>1241.0595678302061</v>
      </c>
      <c r="G85" s="1">
        <f t="shared" si="0"/>
        <v>1217.0358980064002</v>
      </c>
    </row>
    <row r="87" spans="1:7" ht="15.75" x14ac:dyDescent="0.25">
      <c r="A87" s="10" t="s">
        <v>367</v>
      </c>
      <c r="B87" s="11" t="s">
        <v>352</v>
      </c>
    </row>
  </sheetData>
  <sheetProtection sheet="1" objects="1" scenarios="1"/>
  <dataValidations count="1">
    <dataValidation type="list" allowBlank="1" showInputMessage="1" showErrorMessage="1" sqref="B87" xr:uid="{00000000-0002-0000-0200-000000000000}">
      <formula1>$B$3:$B$12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7"/>
  <dimension ref="A1:L101"/>
  <sheetViews>
    <sheetView topLeftCell="A100" zoomScale="85" zoomScaleNormal="85" workbookViewId="0">
      <selection activeCell="B101" sqref="B101"/>
    </sheetView>
  </sheetViews>
  <sheetFormatPr defaultRowHeight="15" x14ac:dyDescent="0.25"/>
  <cols>
    <col min="1" max="1" width="23" style="1" bestFit="1" customWidth="1"/>
    <col min="2" max="2" width="36.42578125" style="1" customWidth="1"/>
    <col min="3" max="16384" width="9.140625" style="1"/>
  </cols>
  <sheetData>
    <row r="1" spans="1:12" hidden="1" x14ac:dyDescent="0.25"/>
    <row r="2" spans="1:12" hidden="1" x14ac:dyDescent="0.25">
      <c r="A2" s="2"/>
      <c r="B2" s="3" t="s">
        <v>351</v>
      </c>
    </row>
    <row r="3" spans="1:12" hidden="1" x14ac:dyDescent="0.25">
      <c r="B3" s="4" t="s">
        <v>352</v>
      </c>
    </row>
    <row r="4" spans="1:12" hidden="1" x14ac:dyDescent="0.25">
      <c r="B4" s="4" t="s">
        <v>353</v>
      </c>
    </row>
    <row r="5" spans="1:12" hidden="1" x14ac:dyDescent="0.25">
      <c r="B5" s="4" t="s">
        <v>354</v>
      </c>
    </row>
    <row r="6" spans="1:12" hidden="1" x14ac:dyDescent="0.25">
      <c r="B6" s="4" t="s">
        <v>355</v>
      </c>
    </row>
    <row r="7" spans="1:12" hidden="1" x14ac:dyDescent="0.25">
      <c r="B7" s="4" t="s">
        <v>356</v>
      </c>
    </row>
    <row r="8" spans="1:12" hidden="1" x14ac:dyDescent="0.25">
      <c r="B8" s="4" t="s">
        <v>357</v>
      </c>
    </row>
    <row r="9" spans="1:12" hidden="1" x14ac:dyDescent="0.25">
      <c r="B9" s="4" t="s">
        <v>358</v>
      </c>
    </row>
    <row r="10" spans="1:12" hidden="1" x14ac:dyDescent="0.25">
      <c r="B10" s="4" t="s">
        <v>359</v>
      </c>
    </row>
    <row r="11" spans="1:12" hidden="1" x14ac:dyDescent="0.25">
      <c r="B11" s="4" t="s">
        <v>360</v>
      </c>
    </row>
    <row r="12" spans="1:12" hidden="1" x14ac:dyDescent="0.25">
      <c r="B12" s="4" t="s">
        <v>361</v>
      </c>
    </row>
    <row r="13" spans="1:12" hidden="1" x14ac:dyDescent="0.25"/>
    <row r="14" spans="1:12" hidden="1" x14ac:dyDescent="0.25">
      <c r="B14" s="5" t="s">
        <v>67</v>
      </c>
      <c r="C14" s="6" t="s">
        <v>1</v>
      </c>
      <c r="D14" s="6" t="s">
        <v>3</v>
      </c>
      <c r="E14" s="6" t="s">
        <v>4</v>
      </c>
      <c r="F14" s="6" t="s">
        <v>8</v>
      </c>
      <c r="G14" s="6" t="s">
        <v>2</v>
      </c>
      <c r="H14" s="6" t="s">
        <v>6</v>
      </c>
      <c r="I14" s="6" t="s">
        <v>10</v>
      </c>
      <c r="J14" s="6" t="s">
        <v>5</v>
      </c>
      <c r="K14" s="6" t="s">
        <v>9</v>
      </c>
      <c r="L14" s="6" t="s">
        <v>7</v>
      </c>
    </row>
    <row r="15" spans="1:12" hidden="1" x14ac:dyDescent="0.25">
      <c r="B15" s="17" t="s">
        <v>237</v>
      </c>
      <c r="C15" s="7">
        <v>10.163036486976196</v>
      </c>
      <c r="D15" s="7">
        <v>5.3633160666727751</v>
      </c>
      <c r="E15" s="7">
        <v>22.144534023364272</v>
      </c>
      <c r="F15" s="7">
        <v>5.1284149223243665</v>
      </c>
      <c r="G15" s="7">
        <v>13.880106831679566</v>
      </c>
      <c r="H15" s="7">
        <v>24.267141533091184</v>
      </c>
      <c r="I15" s="7">
        <v>42.60490286640249</v>
      </c>
      <c r="J15" s="7">
        <v>30.753261943017492</v>
      </c>
      <c r="K15" s="7">
        <v>44.076688089665979</v>
      </c>
      <c r="L15" s="7">
        <v>25.942477898714465</v>
      </c>
    </row>
    <row r="16" spans="1:12" hidden="1" x14ac:dyDescent="0.25">
      <c r="B16" s="7" t="s">
        <v>236</v>
      </c>
      <c r="C16" s="7">
        <v>53.64981274998803</v>
      </c>
      <c r="D16" s="7">
        <v>50.96949811759098</v>
      </c>
      <c r="E16" s="7">
        <v>29.01273177804746</v>
      </c>
      <c r="F16" s="7">
        <v>38.192235747262309</v>
      </c>
      <c r="G16" s="7">
        <v>0.28134076211005776</v>
      </c>
      <c r="H16" s="7">
        <v>0.78213651874960821</v>
      </c>
      <c r="I16" s="7">
        <v>0.25509673789468601</v>
      </c>
      <c r="J16" s="7">
        <v>0.12012965455279172</v>
      </c>
      <c r="K16" s="7">
        <v>0.1008549075113661</v>
      </c>
      <c r="L16" s="7">
        <v>0.2823400645734635</v>
      </c>
    </row>
    <row r="17" spans="2:12" hidden="1" x14ac:dyDescent="0.25">
      <c r="B17" s="7" t="s">
        <v>238</v>
      </c>
      <c r="C17" s="7">
        <v>2.8627177985657157</v>
      </c>
      <c r="D17" s="7">
        <v>2.1053210867339378</v>
      </c>
      <c r="E17" s="7">
        <v>3.7436845707471891</v>
      </c>
      <c r="F17" s="7">
        <v>2.4716545869478428</v>
      </c>
      <c r="G17" s="7">
        <v>43.212806231446208</v>
      </c>
      <c r="H17" s="7">
        <v>28.188704796273033</v>
      </c>
      <c r="I17" s="7">
        <v>4.0632262633716838</v>
      </c>
      <c r="J17" s="7">
        <v>22.320182641751362</v>
      </c>
      <c r="K17" s="7">
        <v>11.355410482270038</v>
      </c>
      <c r="L17" s="7">
        <v>18.013682381112993</v>
      </c>
    </row>
    <row r="18" spans="2:12" hidden="1" x14ac:dyDescent="0.25">
      <c r="B18" s="7" t="s">
        <v>240</v>
      </c>
      <c r="C18" s="7">
        <v>3.0227684719783507</v>
      </c>
      <c r="D18" s="7">
        <v>6.8883820309670138</v>
      </c>
      <c r="E18" s="7">
        <v>1.8469995348820893</v>
      </c>
      <c r="F18" s="7">
        <v>10.596081434604848</v>
      </c>
      <c r="G18" s="7">
        <v>16.723053581727438</v>
      </c>
      <c r="H18" s="7">
        <v>9.9379079137043043</v>
      </c>
      <c r="I18" s="7">
        <v>9.4731464227480267</v>
      </c>
      <c r="J18" s="7">
        <v>8.142392521533985</v>
      </c>
      <c r="K18" s="7">
        <v>12.859379036144114</v>
      </c>
      <c r="L18" s="7">
        <v>3.2957638788717052</v>
      </c>
    </row>
    <row r="19" spans="2:12" hidden="1" x14ac:dyDescent="0.25">
      <c r="B19" s="7" t="s">
        <v>239</v>
      </c>
      <c r="C19" s="7">
        <v>3.9694605656543849</v>
      </c>
      <c r="D19" s="7">
        <v>7.5290572831680223</v>
      </c>
      <c r="E19" s="7">
        <v>17.547309634559056</v>
      </c>
      <c r="F19" s="7">
        <v>14.318453279899932</v>
      </c>
      <c r="G19" s="7">
        <v>6.1132246282738665</v>
      </c>
      <c r="H19" s="7">
        <v>1.9710708481494656</v>
      </c>
      <c r="I19" s="7">
        <v>12.99602128461304</v>
      </c>
      <c r="J19" s="7">
        <v>0.11024575381830599</v>
      </c>
      <c r="K19" s="7">
        <v>0.14429424292567675</v>
      </c>
      <c r="L19" s="7">
        <v>9.4662024070175867E-4</v>
      </c>
    </row>
    <row r="20" spans="2:12" hidden="1" x14ac:dyDescent="0.25">
      <c r="B20" s="7" t="s">
        <v>241</v>
      </c>
      <c r="C20" s="7">
        <v>0.94878936351141507</v>
      </c>
      <c r="D20" s="7">
        <v>0.44056039611997894</v>
      </c>
      <c r="E20" s="7">
        <v>2.0432162792177748</v>
      </c>
      <c r="F20" s="7">
        <v>6.4954771790205497</v>
      </c>
      <c r="G20" s="7">
        <v>1.0006791851979604</v>
      </c>
      <c r="H20" s="7">
        <v>5.2703021290457608</v>
      </c>
      <c r="I20" s="7">
        <v>5.681941318223485</v>
      </c>
      <c r="J20" s="7">
        <v>7.4571136703180807</v>
      </c>
      <c r="K20" s="7">
        <v>3.9382346831329937</v>
      </c>
      <c r="L20" s="7">
        <v>16.021804511448128</v>
      </c>
    </row>
    <row r="21" spans="2:12" hidden="1" x14ac:dyDescent="0.25">
      <c r="B21" s="7" t="s">
        <v>242</v>
      </c>
      <c r="C21" s="7">
        <v>0.65261985732189298</v>
      </c>
      <c r="D21" s="7">
        <v>0.36419456543962525</v>
      </c>
      <c r="E21" s="7">
        <v>3.953311042085208</v>
      </c>
      <c r="F21" s="7">
        <v>0.10741132925118999</v>
      </c>
      <c r="G21" s="7">
        <v>3.1846219839128262</v>
      </c>
      <c r="H21" s="7">
        <v>6.989246379986171</v>
      </c>
      <c r="I21" s="7">
        <v>4.1521169814844932</v>
      </c>
      <c r="J21" s="7">
        <v>7.5754803316826589</v>
      </c>
      <c r="K21" s="7">
        <v>5.2798888547650797</v>
      </c>
      <c r="L21" s="7">
        <v>11.428915822223546</v>
      </c>
    </row>
    <row r="22" spans="2:12" hidden="1" x14ac:dyDescent="0.25">
      <c r="B22" s="7" t="s">
        <v>243</v>
      </c>
      <c r="C22" s="7">
        <v>0.17074742642517257</v>
      </c>
      <c r="D22" s="7">
        <v>0.63384478954355727</v>
      </c>
      <c r="E22" s="7">
        <v>0.44839563673263433</v>
      </c>
      <c r="F22" s="7">
        <v>0.2808421491779825</v>
      </c>
      <c r="G22" s="7">
        <v>2.2543169950596802</v>
      </c>
      <c r="H22" s="7">
        <v>2.061331769574859</v>
      </c>
      <c r="I22" s="7">
        <v>2.2506457067079331</v>
      </c>
      <c r="J22" s="7">
        <v>2.982272317620279</v>
      </c>
      <c r="K22" s="7">
        <v>2.2140906916992971</v>
      </c>
      <c r="L22" s="7">
        <v>4.0494163041335742</v>
      </c>
    </row>
    <row r="23" spans="2:12" hidden="1" x14ac:dyDescent="0.25">
      <c r="B23" s="7" t="s">
        <v>244</v>
      </c>
      <c r="C23" s="7">
        <v>0.34652541712204149</v>
      </c>
      <c r="D23" s="7">
        <v>0.39669703181888849</v>
      </c>
      <c r="E23" s="7">
        <v>0.32845651788616592</v>
      </c>
      <c r="F23" s="7">
        <v>0.3780125672667265</v>
      </c>
      <c r="G23" s="7">
        <v>0.53185082080920543</v>
      </c>
      <c r="H23" s="7">
        <v>0.56387693301156261</v>
      </c>
      <c r="I23" s="7">
        <v>0.33397066940007769</v>
      </c>
      <c r="J23" s="7">
        <v>0.35944804885552295</v>
      </c>
      <c r="K23" s="7">
        <v>0.21664251959576764</v>
      </c>
      <c r="L23" s="7">
        <v>0.35168191042481212</v>
      </c>
    </row>
    <row r="24" spans="2:12" hidden="1" x14ac:dyDescent="0.25">
      <c r="B24" s="7" t="s">
        <v>69</v>
      </c>
      <c r="C24" s="7">
        <v>2.4236681800463002</v>
      </c>
      <c r="D24" s="7">
        <v>1.2901551919885224</v>
      </c>
      <c r="E24" s="7">
        <v>5.2451777638814372</v>
      </c>
      <c r="F24" s="7">
        <v>1.2017259244348752</v>
      </c>
      <c r="G24" s="7">
        <v>3.1733448630675123</v>
      </c>
      <c r="H24" s="7">
        <v>5.7308682230745944</v>
      </c>
      <c r="I24" s="7">
        <v>9.857681770745863</v>
      </c>
      <c r="J24" s="7">
        <v>7.3120424203536052</v>
      </c>
      <c r="K24" s="7">
        <v>10.29268131639134</v>
      </c>
      <c r="L24" s="7">
        <v>6.008488991269874</v>
      </c>
    </row>
    <row r="25" spans="2:12" hidden="1" x14ac:dyDescent="0.25">
      <c r="B25" s="7" t="s">
        <v>68</v>
      </c>
      <c r="C25" s="7">
        <v>15.799486344325219</v>
      </c>
      <c r="D25" s="7">
        <v>15.624541926641523</v>
      </c>
      <c r="E25" s="7">
        <v>6.9559807083489877</v>
      </c>
      <c r="F25" s="7">
        <v>9.863341739274027</v>
      </c>
      <c r="G25" s="7">
        <v>7.1535470731039177E-2</v>
      </c>
      <c r="H25" s="7">
        <v>0.19912788786764446</v>
      </c>
      <c r="I25" s="7">
        <v>6.6511729891256408E-2</v>
      </c>
      <c r="J25" s="7">
        <v>3.1831483823913709E-2</v>
      </c>
      <c r="K25" s="7">
        <v>2.8859610193185142E-2</v>
      </c>
      <c r="L25" s="7">
        <v>8.6636503355982414E-2</v>
      </c>
    </row>
    <row r="26" spans="2:12" hidden="1" x14ac:dyDescent="0.25">
      <c r="B26" s="7" t="s">
        <v>70</v>
      </c>
      <c r="C26" s="7">
        <v>0.21978885159748818</v>
      </c>
      <c r="D26" s="7">
        <v>0.10078948136618017</v>
      </c>
      <c r="E26" s="7">
        <v>0.48676529901762422</v>
      </c>
      <c r="F26" s="7">
        <v>1.6537576487185606</v>
      </c>
      <c r="G26" s="7">
        <v>0.22283034216493569</v>
      </c>
      <c r="H26" s="7">
        <v>1.3190945939843599</v>
      </c>
      <c r="I26" s="7">
        <v>1.3176489599747594</v>
      </c>
      <c r="J26" s="7">
        <v>1.8086357124644861</v>
      </c>
      <c r="K26" s="7">
        <v>0.99396271031106675</v>
      </c>
      <c r="L26" s="7">
        <v>3.873221018111114</v>
      </c>
    </row>
    <row r="27" spans="2:12" hidden="1" x14ac:dyDescent="0.25">
      <c r="B27" s="7" t="s">
        <v>228</v>
      </c>
      <c r="C27" s="7">
        <v>0.14497215412584161</v>
      </c>
      <c r="D27" s="7">
        <v>8.9186726352372819E-2</v>
      </c>
      <c r="E27" s="7">
        <v>0.96548367403188096</v>
      </c>
      <c r="F27" s="7">
        <v>2.6410601924417285E-2</v>
      </c>
      <c r="G27" s="7">
        <v>0.52839839458982329</v>
      </c>
      <c r="H27" s="7">
        <v>1.6437114201558569</v>
      </c>
      <c r="I27" s="7">
        <v>1.0231336999487974</v>
      </c>
      <c r="J27" s="7">
        <v>1.9159831123425985</v>
      </c>
      <c r="K27" s="7">
        <v>1.2877534641437887</v>
      </c>
      <c r="L27" s="7">
        <v>2.7849035489597807</v>
      </c>
    </row>
    <row r="28" spans="2:12" hidden="1" x14ac:dyDescent="0.25">
      <c r="B28" s="7" t="s">
        <v>71</v>
      </c>
      <c r="C28" s="7">
        <v>0.35709640115726654</v>
      </c>
      <c r="D28" s="7">
        <v>0.35055935221867385</v>
      </c>
      <c r="E28" s="7">
        <v>0.11043225387428071</v>
      </c>
      <c r="F28" s="7">
        <v>0.15605250528517847</v>
      </c>
      <c r="G28" s="7">
        <v>0.40852752613328625</v>
      </c>
      <c r="H28" s="7">
        <v>0.51768597489443668</v>
      </c>
      <c r="I28" s="7">
        <v>0.24334689160679912</v>
      </c>
      <c r="J28" s="7">
        <v>0.17121001191930987</v>
      </c>
      <c r="K28" s="7">
        <v>0.21941836356573352</v>
      </c>
      <c r="L28" s="7">
        <v>0.32992721299530081</v>
      </c>
    </row>
    <row r="29" spans="2:12" hidden="1" x14ac:dyDescent="0.25">
      <c r="B29" s="7" t="s">
        <v>72</v>
      </c>
      <c r="C29" s="7">
        <v>5.2685099312046377</v>
      </c>
      <c r="D29" s="7">
        <v>7.8538959533779247</v>
      </c>
      <c r="E29" s="7">
        <v>5.1675212833239783</v>
      </c>
      <c r="F29" s="7">
        <v>9.1301283846071648</v>
      </c>
      <c r="G29" s="7">
        <v>8.4133623830965885</v>
      </c>
      <c r="H29" s="7">
        <v>10.557793078437118</v>
      </c>
      <c r="I29" s="7">
        <v>5.6806086969865985</v>
      </c>
      <c r="J29" s="7">
        <v>8.9397703759456402</v>
      </c>
      <c r="K29" s="7">
        <v>5.9918410276845906</v>
      </c>
      <c r="L29" s="7">
        <v>7.5297933335646432</v>
      </c>
    </row>
    <row r="30" spans="2:12" hidden="1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2:12" hidden="1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2:12" hidden="1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idden="1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hidden="1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2:12" hidden="1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2:12" hidden="1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2:12" hidden="1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2:12" hidden="1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hidden="1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2:12" hidden="1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2:12" hidden="1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2:12" hidden="1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2:12" hidden="1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2:12" hidden="1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hidden="1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2:12" hidden="1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12" hidden="1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2:12" hidden="1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2:12" hidden="1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2:12" hidden="1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2" hidden="1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2:12" hidden="1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2:12" hidden="1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2:12" hidden="1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</row>
    <row r="55" spans="2:12" hidden="1" x14ac:dyDescent="0.25"/>
    <row r="56" spans="2:12" hidden="1" x14ac:dyDescent="0.25">
      <c r="B56" s="2" t="s">
        <v>365</v>
      </c>
    </row>
    <row r="57" spans="2:12" hidden="1" x14ac:dyDescent="0.25">
      <c r="B57" s="1" t="str">
        <f>"Average contributions of RPCs and active substances to the exposures" &amp; CHAR(13) &amp; "exceeding the 99th percentile in " &amp; LOWER(LEFT(B101,1)) &amp; RIGHT(B101,LEN(B101)-1)</f>
        <v>Average contributions of RPCs and active substances to the exposures_x000D_exceeding the 99th percentile in adults (Belgium)</v>
      </c>
    </row>
    <row r="58" spans="2:12" hidden="1" x14ac:dyDescent="0.25"/>
    <row r="59" spans="2:12" hidden="1" x14ac:dyDescent="0.25">
      <c r="B59" s="3" t="s">
        <v>381</v>
      </c>
      <c r="C59" s="18" t="str">
        <f>SUBSTITUTE(SUBSTITUTE(SUBSTITUTE(B101,"(",""),")","")," ","_")</f>
        <v>Adults_Belgium</v>
      </c>
      <c r="D59" s="18" t="s">
        <v>382</v>
      </c>
      <c r="E59" s="18" t="s">
        <v>383</v>
      </c>
      <c r="F59" s="18" t="s">
        <v>384</v>
      </c>
      <c r="G59" s="18" t="s">
        <v>385</v>
      </c>
    </row>
    <row r="60" spans="2:12" hidden="1" x14ac:dyDescent="0.25">
      <c r="B60" s="4" t="str">
        <f t="shared" ref="B60:B99" ca="1" si="0">IF(B15="","",IF(C60="",CONCATENATE(B15," (&lt;1 %)"),CONCATENATE(B15," (",ROUND(C60,1)," %)")))</f>
        <v>Thiram (expressed as thiram) | Apples (10.2 %)</v>
      </c>
      <c r="C60" s="4">
        <f ca="1">IF(OFFSET(C60,-45,MATCH(C$59,$C$14:$L$14,0)-1)="","",OFFSET(C60,-45,MATCH(C$59,$C$14:$L$14,0)-1))</f>
        <v>10.163036486976196</v>
      </c>
      <c r="D60" s="4" t="str">
        <f ca="1">IF(OR(B60="",LEFT(B60,5)="Other"),"",LEFT(B60,FIND(" | ",B60)-1))</f>
        <v>Thiram (expressed as thiram)</v>
      </c>
      <c r="E60" s="4">
        <f ca="1">IF(D60="","",1)</f>
        <v>1</v>
      </c>
      <c r="F60" s="4">
        <f ca="1">IF(D60="","",COUNTIF($D$59:$D$99,D60))</f>
        <v>9</v>
      </c>
      <c r="G60" s="4">
        <f ca="1">IF(D60="","",IF(NOT(D59=D60),1,G59+1))</f>
        <v>1</v>
      </c>
    </row>
    <row r="61" spans="2:12" hidden="1" x14ac:dyDescent="0.25">
      <c r="B61" s="4" t="str">
        <f t="shared" ca="1" si="0"/>
        <v>Thiram (expressed as thiram) | Wine grapes (53.6 %)</v>
      </c>
      <c r="C61" s="4">
        <f t="shared" ref="C61:C99" ca="1" si="1">IF(OFFSET(C61,-45,MATCH(C$59,$C$14:$L$14,0)-1)="","",OFFSET(C61,-45,MATCH(C$59,$C$14:$L$14,0)-1))</f>
        <v>53.64981274998803</v>
      </c>
      <c r="D61" s="4" t="str">
        <f t="shared" ref="D61:D99" ca="1" si="2">IF(OR(B61="",LEFT(B61,5)="Other"),"",LEFT(B61,FIND(" | ",B61)-1))</f>
        <v>Thiram (expressed as thiram)</v>
      </c>
      <c r="E61" s="4">
        <f ca="1">IF(D61="","",IF(NOT(D60=D61),E60+1,E60))</f>
        <v>1</v>
      </c>
      <c r="F61" s="4">
        <f t="shared" ref="F61:F99" ca="1" si="3">IF(D61="","",COUNTIF($D$59:$D$99,D61))</f>
        <v>9</v>
      </c>
      <c r="G61" s="4">
        <f t="shared" ref="G61:G99" ca="1" si="4">IF(D61="","",IF(NOT(D60=D61),1,G60+1))</f>
        <v>2</v>
      </c>
    </row>
    <row r="62" spans="2:12" hidden="1" x14ac:dyDescent="0.25">
      <c r="B62" s="4" t="str">
        <f t="shared" ca="1" si="0"/>
        <v>Thiram (expressed as thiram) | Strawberries (2.9 %)</v>
      </c>
      <c r="C62" s="4">
        <f t="shared" ca="1" si="1"/>
        <v>2.8627177985657157</v>
      </c>
      <c r="D62" s="4" t="str">
        <f t="shared" ca="1" si="2"/>
        <v>Thiram (expressed as thiram)</v>
      </c>
      <c r="E62" s="4">
        <f t="shared" ref="E62:E99" ca="1" si="5">IF(D62="","",IF(NOT(D61=D62),E61+1,E61))</f>
        <v>1</v>
      </c>
      <c r="F62" s="4">
        <f t="shared" ca="1" si="3"/>
        <v>9</v>
      </c>
      <c r="G62" s="4">
        <f t="shared" ca="1" si="4"/>
        <v>3</v>
      </c>
    </row>
    <row r="63" spans="2:12" hidden="1" x14ac:dyDescent="0.25">
      <c r="B63" s="4" t="str">
        <f t="shared" ca="1" si="0"/>
        <v>Thiram (expressed as thiram) | Peaches (3 %)</v>
      </c>
      <c r="C63" s="4">
        <f t="shared" ca="1" si="1"/>
        <v>3.0227684719783507</v>
      </c>
      <c r="D63" s="4" t="str">
        <f t="shared" ca="1" si="2"/>
        <v>Thiram (expressed as thiram)</v>
      </c>
      <c r="E63" s="4">
        <f t="shared" ca="1" si="5"/>
        <v>1</v>
      </c>
      <c r="F63" s="4">
        <f t="shared" ca="1" si="3"/>
        <v>9</v>
      </c>
      <c r="G63" s="4">
        <f t="shared" ca="1" si="4"/>
        <v>4</v>
      </c>
    </row>
    <row r="64" spans="2:12" hidden="1" x14ac:dyDescent="0.25">
      <c r="B64" s="4" t="str">
        <f t="shared" ca="1" si="0"/>
        <v>Thiram (expressed as thiram) | Lettuces (4 %)</v>
      </c>
      <c r="C64" s="4">
        <f t="shared" ca="1" si="1"/>
        <v>3.9694605656543849</v>
      </c>
      <c r="D64" s="4" t="str">
        <f t="shared" ca="1" si="2"/>
        <v>Thiram (expressed as thiram)</v>
      </c>
      <c r="E64" s="4">
        <f t="shared" ca="1" si="5"/>
        <v>1</v>
      </c>
      <c r="F64" s="4">
        <f t="shared" ca="1" si="3"/>
        <v>9</v>
      </c>
      <c r="G64" s="4">
        <f t="shared" ca="1" si="4"/>
        <v>5</v>
      </c>
    </row>
    <row r="65" spans="2:7" hidden="1" x14ac:dyDescent="0.25">
      <c r="B65" s="4" t="str">
        <f t="shared" ca="1" si="0"/>
        <v>Thiram (expressed as thiram) | Pears (0.9 %)</v>
      </c>
      <c r="C65" s="4">
        <f t="shared" ca="1" si="1"/>
        <v>0.94878936351141507</v>
      </c>
      <c r="D65" s="4" t="str">
        <f t="shared" ca="1" si="2"/>
        <v>Thiram (expressed as thiram)</v>
      </c>
      <c r="E65" s="4">
        <f t="shared" ca="1" si="5"/>
        <v>1</v>
      </c>
      <c r="F65" s="4">
        <f t="shared" ca="1" si="3"/>
        <v>9</v>
      </c>
      <c r="G65" s="4">
        <f t="shared" ca="1" si="4"/>
        <v>6</v>
      </c>
    </row>
    <row r="66" spans="2:7" hidden="1" x14ac:dyDescent="0.25">
      <c r="B66" s="4" t="str">
        <f t="shared" ca="1" si="0"/>
        <v>Thiram (expressed as thiram) | Table grapes (0.7 %)</v>
      </c>
      <c r="C66" s="4">
        <f t="shared" ca="1" si="1"/>
        <v>0.65261985732189298</v>
      </c>
      <c r="D66" s="4" t="str">
        <f t="shared" ca="1" si="2"/>
        <v>Thiram (expressed as thiram)</v>
      </c>
      <c r="E66" s="4">
        <f t="shared" ca="1" si="5"/>
        <v>1</v>
      </c>
      <c r="F66" s="4">
        <f t="shared" ca="1" si="3"/>
        <v>9</v>
      </c>
      <c r="G66" s="4">
        <f t="shared" ca="1" si="4"/>
        <v>7</v>
      </c>
    </row>
    <row r="67" spans="2:7" hidden="1" x14ac:dyDescent="0.25">
      <c r="B67" s="4" t="str">
        <f t="shared" ca="1" si="0"/>
        <v>Thiram (expressed as thiram) | Bananas (0.2 %)</v>
      </c>
      <c r="C67" s="4">
        <f t="shared" ca="1" si="1"/>
        <v>0.17074742642517257</v>
      </c>
      <c r="D67" s="4" t="str">
        <f t="shared" ca="1" si="2"/>
        <v>Thiram (expressed as thiram)</v>
      </c>
      <c r="E67" s="4">
        <f t="shared" ca="1" si="5"/>
        <v>1</v>
      </c>
      <c r="F67" s="4">
        <f t="shared" ca="1" si="3"/>
        <v>9</v>
      </c>
      <c r="G67" s="4">
        <f t="shared" ca="1" si="4"/>
        <v>8</v>
      </c>
    </row>
    <row r="68" spans="2:7" hidden="1" x14ac:dyDescent="0.25">
      <c r="B68" s="4" t="str">
        <f t="shared" ca="1" si="0"/>
        <v>Thiram (expressed as thiram) | Other crops (0.3 %)</v>
      </c>
      <c r="C68" s="4">
        <f t="shared" ca="1" si="1"/>
        <v>0.34652541712204149</v>
      </c>
      <c r="D68" s="4" t="str">
        <f t="shared" ca="1" si="2"/>
        <v>Thiram (expressed as thiram)</v>
      </c>
      <c r="E68" s="4">
        <f t="shared" ca="1" si="5"/>
        <v>1</v>
      </c>
      <c r="F68" s="4">
        <f t="shared" ca="1" si="3"/>
        <v>9</v>
      </c>
      <c r="G68" s="4">
        <f t="shared" ca="1" si="4"/>
        <v>9</v>
      </c>
    </row>
    <row r="69" spans="2:7" hidden="1" x14ac:dyDescent="0.25">
      <c r="B69" s="4" t="str">
        <f t="shared" ca="1" si="0"/>
        <v>Ziram | Apples (2.4 %)</v>
      </c>
      <c r="C69" s="4">
        <f t="shared" ca="1" si="1"/>
        <v>2.4236681800463002</v>
      </c>
      <c r="D69" s="4" t="str">
        <f t="shared" ca="1" si="2"/>
        <v>Ziram</v>
      </c>
      <c r="E69" s="4">
        <f t="shared" ca="1" si="5"/>
        <v>2</v>
      </c>
      <c r="F69" s="4">
        <f t="shared" ca="1" si="3"/>
        <v>5</v>
      </c>
      <c r="G69" s="4">
        <f t="shared" ca="1" si="4"/>
        <v>1</v>
      </c>
    </row>
    <row r="70" spans="2:7" hidden="1" x14ac:dyDescent="0.25">
      <c r="B70" s="4" t="str">
        <f t="shared" ca="1" si="0"/>
        <v>Ziram | Wine grapes (15.8 %)</v>
      </c>
      <c r="C70" s="4">
        <f t="shared" ca="1" si="1"/>
        <v>15.799486344325219</v>
      </c>
      <c r="D70" s="4" t="str">
        <f t="shared" ca="1" si="2"/>
        <v>Ziram</v>
      </c>
      <c r="E70" s="4">
        <f t="shared" ca="1" si="5"/>
        <v>2</v>
      </c>
      <c r="F70" s="4">
        <f t="shared" ca="1" si="3"/>
        <v>5</v>
      </c>
      <c r="G70" s="4">
        <f t="shared" ca="1" si="4"/>
        <v>2</v>
      </c>
    </row>
    <row r="71" spans="2:7" hidden="1" x14ac:dyDescent="0.25">
      <c r="B71" s="4" t="str">
        <f t="shared" ca="1" si="0"/>
        <v>Ziram | Pears (0.2 %)</v>
      </c>
      <c r="C71" s="4">
        <f t="shared" ca="1" si="1"/>
        <v>0.21978885159748818</v>
      </c>
      <c r="D71" s="4" t="str">
        <f t="shared" ca="1" si="2"/>
        <v>Ziram</v>
      </c>
      <c r="E71" s="4">
        <f t="shared" ca="1" si="5"/>
        <v>2</v>
      </c>
      <c r="F71" s="4">
        <f t="shared" ca="1" si="3"/>
        <v>5</v>
      </c>
      <c r="G71" s="4">
        <f t="shared" ca="1" si="4"/>
        <v>3</v>
      </c>
    </row>
    <row r="72" spans="2:7" hidden="1" x14ac:dyDescent="0.25">
      <c r="B72" s="4" t="str">
        <f t="shared" ca="1" si="0"/>
        <v>Ziram | Table grapes (0.1 %)</v>
      </c>
      <c r="C72" s="4">
        <f t="shared" ca="1" si="1"/>
        <v>0.14497215412584161</v>
      </c>
      <c r="D72" s="4" t="str">
        <f t="shared" ca="1" si="2"/>
        <v>Ziram</v>
      </c>
      <c r="E72" s="4">
        <f t="shared" ca="1" si="5"/>
        <v>2</v>
      </c>
      <c r="F72" s="4">
        <f t="shared" ca="1" si="3"/>
        <v>5</v>
      </c>
      <c r="G72" s="4">
        <f t="shared" ca="1" si="4"/>
        <v>4</v>
      </c>
    </row>
    <row r="73" spans="2:7" hidden="1" x14ac:dyDescent="0.25">
      <c r="B73" s="4" t="str">
        <f t="shared" ca="1" si="0"/>
        <v>Ziram | Other crops (0.4 %)</v>
      </c>
      <c r="C73" s="4">
        <f t="shared" ca="1" si="1"/>
        <v>0.35709640115726654</v>
      </c>
      <c r="D73" s="4" t="str">
        <f t="shared" ca="1" si="2"/>
        <v>Ziram</v>
      </c>
      <c r="E73" s="4">
        <f t="shared" ca="1" si="5"/>
        <v>2</v>
      </c>
      <c r="F73" s="4">
        <f t="shared" ca="1" si="3"/>
        <v>5</v>
      </c>
      <c r="G73" s="4">
        <f t="shared" ca="1" si="4"/>
        <v>5</v>
      </c>
    </row>
    <row r="74" spans="2:7" hidden="1" x14ac:dyDescent="0.25">
      <c r="B74" s="4" t="str">
        <f t="shared" ca="1" si="0"/>
        <v>Other substances | All crops (5.3 %)</v>
      </c>
      <c r="C74" s="4">
        <f t="shared" ca="1" si="1"/>
        <v>5.2685099312046377</v>
      </c>
      <c r="D74" s="4" t="str">
        <f t="shared" ca="1" si="2"/>
        <v/>
      </c>
      <c r="E74" s="4" t="str">
        <f t="shared" ca="1" si="5"/>
        <v/>
      </c>
      <c r="F74" s="4" t="str">
        <f t="shared" ca="1" si="3"/>
        <v/>
      </c>
      <c r="G74" s="4" t="str">
        <f t="shared" ca="1" si="4"/>
        <v/>
      </c>
    </row>
    <row r="75" spans="2:7" hidden="1" x14ac:dyDescent="0.25">
      <c r="B75" s="4" t="str">
        <f t="shared" si="0"/>
        <v/>
      </c>
      <c r="C75" s="4" t="str">
        <f t="shared" ca="1" si="1"/>
        <v/>
      </c>
      <c r="D75" s="4" t="str">
        <f t="shared" si="2"/>
        <v/>
      </c>
      <c r="E75" s="4" t="str">
        <f t="shared" si="5"/>
        <v/>
      </c>
      <c r="F75" s="4" t="str">
        <f t="shared" si="3"/>
        <v/>
      </c>
      <c r="G75" s="4" t="str">
        <f t="shared" si="4"/>
        <v/>
      </c>
    </row>
    <row r="76" spans="2:7" hidden="1" x14ac:dyDescent="0.25">
      <c r="B76" s="4" t="str">
        <f t="shared" si="0"/>
        <v/>
      </c>
      <c r="C76" s="4" t="str">
        <f t="shared" ca="1" si="1"/>
        <v/>
      </c>
      <c r="D76" s="4" t="str">
        <f t="shared" si="2"/>
        <v/>
      </c>
      <c r="E76" s="4" t="str">
        <f t="shared" si="5"/>
        <v/>
      </c>
      <c r="F76" s="4" t="str">
        <f t="shared" si="3"/>
        <v/>
      </c>
      <c r="G76" s="4" t="str">
        <f t="shared" si="4"/>
        <v/>
      </c>
    </row>
    <row r="77" spans="2:7" hidden="1" x14ac:dyDescent="0.25">
      <c r="B77" s="4" t="str">
        <f t="shared" si="0"/>
        <v/>
      </c>
      <c r="C77" s="4" t="str">
        <f t="shared" ca="1" si="1"/>
        <v/>
      </c>
      <c r="D77" s="4" t="str">
        <f t="shared" si="2"/>
        <v/>
      </c>
      <c r="E77" s="4" t="str">
        <f t="shared" si="5"/>
        <v/>
      </c>
      <c r="F77" s="4" t="str">
        <f t="shared" si="3"/>
        <v/>
      </c>
      <c r="G77" s="4" t="str">
        <f t="shared" si="4"/>
        <v/>
      </c>
    </row>
    <row r="78" spans="2:7" hidden="1" x14ac:dyDescent="0.25">
      <c r="B78" s="4" t="str">
        <f t="shared" si="0"/>
        <v/>
      </c>
      <c r="C78" s="4" t="str">
        <f t="shared" ca="1" si="1"/>
        <v/>
      </c>
      <c r="D78" s="4" t="str">
        <f t="shared" si="2"/>
        <v/>
      </c>
      <c r="E78" s="4" t="str">
        <f t="shared" si="5"/>
        <v/>
      </c>
      <c r="F78" s="4" t="str">
        <f t="shared" si="3"/>
        <v/>
      </c>
      <c r="G78" s="4" t="str">
        <f t="shared" si="4"/>
        <v/>
      </c>
    </row>
    <row r="79" spans="2:7" hidden="1" x14ac:dyDescent="0.25">
      <c r="B79" s="4" t="str">
        <f t="shared" si="0"/>
        <v/>
      </c>
      <c r="C79" s="4" t="str">
        <f t="shared" ca="1" si="1"/>
        <v/>
      </c>
      <c r="D79" s="4" t="str">
        <f t="shared" si="2"/>
        <v/>
      </c>
      <c r="E79" s="4" t="str">
        <f t="shared" si="5"/>
        <v/>
      </c>
      <c r="F79" s="4" t="str">
        <f t="shared" si="3"/>
        <v/>
      </c>
      <c r="G79" s="4" t="str">
        <f t="shared" si="4"/>
        <v/>
      </c>
    </row>
    <row r="80" spans="2:7" hidden="1" x14ac:dyDescent="0.25">
      <c r="B80" s="4" t="str">
        <f t="shared" si="0"/>
        <v/>
      </c>
      <c r="C80" s="4" t="str">
        <f t="shared" ca="1" si="1"/>
        <v/>
      </c>
      <c r="D80" s="4" t="str">
        <f t="shared" si="2"/>
        <v/>
      </c>
      <c r="E80" s="4" t="str">
        <f t="shared" si="5"/>
        <v/>
      </c>
      <c r="F80" s="4" t="str">
        <f t="shared" si="3"/>
        <v/>
      </c>
      <c r="G80" s="4" t="str">
        <f t="shared" si="4"/>
        <v/>
      </c>
    </row>
    <row r="81" spans="2:7" hidden="1" x14ac:dyDescent="0.25">
      <c r="B81" s="4" t="str">
        <f t="shared" si="0"/>
        <v/>
      </c>
      <c r="C81" s="4" t="str">
        <f t="shared" ca="1" si="1"/>
        <v/>
      </c>
      <c r="D81" s="4" t="str">
        <f t="shared" si="2"/>
        <v/>
      </c>
      <c r="E81" s="4" t="str">
        <f t="shared" si="5"/>
        <v/>
      </c>
      <c r="F81" s="4" t="str">
        <f t="shared" si="3"/>
        <v/>
      </c>
      <c r="G81" s="4" t="str">
        <f t="shared" si="4"/>
        <v/>
      </c>
    </row>
    <row r="82" spans="2:7" hidden="1" x14ac:dyDescent="0.25">
      <c r="B82" s="4" t="str">
        <f t="shared" si="0"/>
        <v/>
      </c>
      <c r="C82" s="4" t="str">
        <f t="shared" ca="1" si="1"/>
        <v/>
      </c>
      <c r="D82" s="4" t="str">
        <f t="shared" si="2"/>
        <v/>
      </c>
      <c r="E82" s="4" t="str">
        <f t="shared" si="5"/>
        <v/>
      </c>
      <c r="F82" s="4" t="str">
        <f t="shared" si="3"/>
        <v/>
      </c>
      <c r="G82" s="4" t="str">
        <f t="shared" si="4"/>
        <v/>
      </c>
    </row>
    <row r="83" spans="2:7" hidden="1" x14ac:dyDescent="0.25">
      <c r="B83" s="4" t="str">
        <f t="shared" si="0"/>
        <v/>
      </c>
      <c r="C83" s="4" t="str">
        <f t="shared" ca="1" si="1"/>
        <v/>
      </c>
      <c r="D83" s="4" t="str">
        <f t="shared" si="2"/>
        <v/>
      </c>
      <c r="E83" s="4" t="str">
        <f t="shared" si="5"/>
        <v/>
      </c>
      <c r="F83" s="4" t="str">
        <f t="shared" si="3"/>
        <v/>
      </c>
      <c r="G83" s="4" t="str">
        <f t="shared" si="4"/>
        <v/>
      </c>
    </row>
    <row r="84" spans="2:7" hidden="1" x14ac:dyDescent="0.25">
      <c r="B84" s="4" t="str">
        <f t="shared" si="0"/>
        <v/>
      </c>
      <c r="C84" s="4" t="str">
        <f t="shared" ca="1" si="1"/>
        <v/>
      </c>
      <c r="D84" s="4" t="str">
        <f t="shared" si="2"/>
        <v/>
      </c>
      <c r="E84" s="4" t="str">
        <f t="shared" si="5"/>
        <v/>
      </c>
      <c r="F84" s="4" t="str">
        <f t="shared" si="3"/>
        <v/>
      </c>
      <c r="G84" s="4" t="str">
        <f t="shared" si="4"/>
        <v/>
      </c>
    </row>
    <row r="85" spans="2:7" hidden="1" x14ac:dyDescent="0.25">
      <c r="B85" s="4" t="str">
        <f t="shared" si="0"/>
        <v/>
      </c>
      <c r="C85" s="4" t="str">
        <f t="shared" ca="1" si="1"/>
        <v/>
      </c>
      <c r="D85" s="4" t="str">
        <f t="shared" si="2"/>
        <v/>
      </c>
      <c r="E85" s="4" t="str">
        <f t="shared" si="5"/>
        <v/>
      </c>
      <c r="F85" s="4" t="str">
        <f t="shared" si="3"/>
        <v/>
      </c>
      <c r="G85" s="4" t="str">
        <f t="shared" si="4"/>
        <v/>
      </c>
    </row>
    <row r="86" spans="2:7" hidden="1" x14ac:dyDescent="0.25">
      <c r="B86" s="4" t="str">
        <f t="shared" si="0"/>
        <v/>
      </c>
      <c r="C86" s="4" t="str">
        <f t="shared" ca="1" si="1"/>
        <v/>
      </c>
      <c r="D86" s="4" t="str">
        <f t="shared" si="2"/>
        <v/>
      </c>
      <c r="E86" s="4" t="str">
        <f t="shared" si="5"/>
        <v/>
      </c>
      <c r="F86" s="4" t="str">
        <f t="shared" si="3"/>
        <v/>
      </c>
      <c r="G86" s="4" t="str">
        <f t="shared" si="4"/>
        <v/>
      </c>
    </row>
    <row r="87" spans="2:7" hidden="1" x14ac:dyDescent="0.25">
      <c r="B87" s="4" t="str">
        <f t="shared" si="0"/>
        <v/>
      </c>
      <c r="C87" s="4" t="str">
        <f t="shared" ca="1" si="1"/>
        <v/>
      </c>
      <c r="D87" s="4" t="str">
        <f t="shared" si="2"/>
        <v/>
      </c>
      <c r="E87" s="4" t="str">
        <f t="shared" si="5"/>
        <v/>
      </c>
      <c r="F87" s="4" t="str">
        <f t="shared" si="3"/>
        <v/>
      </c>
      <c r="G87" s="4" t="str">
        <f t="shared" si="4"/>
        <v/>
      </c>
    </row>
    <row r="88" spans="2:7" hidden="1" x14ac:dyDescent="0.25">
      <c r="B88" s="4" t="str">
        <f t="shared" si="0"/>
        <v/>
      </c>
      <c r="C88" s="4" t="str">
        <f t="shared" ca="1" si="1"/>
        <v/>
      </c>
      <c r="D88" s="4" t="str">
        <f t="shared" si="2"/>
        <v/>
      </c>
      <c r="E88" s="4" t="str">
        <f t="shared" si="5"/>
        <v/>
      </c>
      <c r="F88" s="4" t="str">
        <f t="shared" si="3"/>
        <v/>
      </c>
      <c r="G88" s="4" t="str">
        <f t="shared" si="4"/>
        <v/>
      </c>
    </row>
    <row r="89" spans="2:7" hidden="1" x14ac:dyDescent="0.25">
      <c r="B89" s="4" t="str">
        <f t="shared" si="0"/>
        <v/>
      </c>
      <c r="C89" s="4" t="str">
        <f t="shared" ca="1" si="1"/>
        <v/>
      </c>
      <c r="D89" s="4" t="str">
        <f t="shared" si="2"/>
        <v/>
      </c>
      <c r="E89" s="4" t="str">
        <f t="shared" si="5"/>
        <v/>
      </c>
      <c r="F89" s="4" t="str">
        <f t="shared" si="3"/>
        <v/>
      </c>
      <c r="G89" s="4" t="str">
        <f t="shared" si="4"/>
        <v/>
      </c>
    </row>
    <row r="90" spans="2:7" hidden="1" x14ac:dyDescent="0.25">
      <c r="B90" s="4" t="str">
        <f t="shared" si="0"/>
        <v/>
      </c>
      <c r="C90" s="4" t="str">
        <f t="shared" ca="1" si="1"/>
        <v/>
      </c>
      <c r="D90" s="4" t="str">
        <f t="shared" si="2"/>
        <v/>
      </c>
      <c r="E90" s="4" t="str">
        <f t="shared" si="5"/>
        <v/>
      </c>
      <c r="F90" s="4" t="str">
        <f t="shared" si="3"/>
        <v/>
      </c>
      <c r="G90" s="4" t="str">
        <f t="shared" si="4"/>
        <v/>
      </c>
    </row>
    <row r="91" spans="2:7" hidden="1" x14ac:dyDescent="0.25">
      <c r="B91" s="4" t="str">
        <f t="shared" si="0"/>
        <v/>
      </c>
      <c r="C91" s="4" t="str">
        <f t="shared" ca="1" si="1"/>
        <v/>
      </c>
      <c r="D91" s="4" t="str">
        <f t="shared" si="2"/>
        <v/>
      </c>
      <c r="E91" s="4" t="str">
        <f t="shared" si="5"/>
        <v/>
      </c>
      <c r="F91" s="4" t="str">
        <f t="shared" si="3"/>
        <v/>
      </c>
      <c r="G91" s="4" t="str">
        <f t="shared" si="4"/>
        <v/>
      </c>
    </row>
    <row r="92" spans="2:7" hidden="1" x14ac:dyDescent="0.25">
      <c r="B92" s="4" t="str">
        <f t="shared" si="0"/>
        <v/>
      </c>
      <c r="C92" s="4" t="str">
        <f t="shared" ca="1" si="1"/>
        <v/>
      </c>
      <c r="D92" s="4" t="str">
        <f t="shared" si="2"/>
        <v/>
      </c>
      <c r="E92" s="4" t="str">
        <f t="shared" si="5"/>
        <v/>
      </c>
      <c r="F92" s="4" t="str">
        <f t="shared" si="3"/>
        <v/>
      </c>
      <c r="G92" s="4" t="str">
        <f t="shared" si="4"/>
        <v/>
      </c>
    </row>
    <row r="93" spans="2:7" hidden="1" x14ac:dyDescent="0.25">
      <c r="B93" s="4" t="str">
        <f t="shared" si="0"/>
        <v/>
      </c>
      <c r="C93" s="4" t="str">
        <f t="shared" ca="1" si="1"/>
        <v/>
      </c>
      <c r="D93" s="4" t="str">
        <f t="shared" si="2"/>
        <v/>
      </c>
      <c r="E93" s="4" t="str">
        <f t="shared" si="5"/>
        <v/>
      </c>
      <c r="F93" s="4" t="str">
        <f t="shared" si="3"/>
        <v/>
      </c>
      <c r="G93" s="4" t="str">
        <f t="shared" si="4"/>
        <v/>
      </c>
    </row>
    <row r="94" spans="2:7" hidden="1" x14ac:dyDescent="0.25">
      <c r="B94" s="4" t="str">
        <f t="shared" si="0"/>
        <v/>
      </c>
      <c r="C94" s="4" t="str">
        <f t="shared" ca="1" si="1"/>
        <v/>
      </c>
      <c r="D94" s="4" t="str">
        <f t="shared" si="2"/>
        <v/>
      </c>
      <c r="E94" s="4" t="str">
        <f t="shared" si="5"/>
        <v/>
      </c>
      <c r="F94" s="4" t="str">
        <f t="shared" si="3"/>
        <v/>
      </c>
      <c r="G94" s="4" t="str">
        <f t="shared" si="4"/>
        <v/>
      </c>
    </row>
    <row r="95" spans="2:7" hidden="1" x14ac:dyDescent="0.25">
      <c r="B95" s="4" t="str">
        <f t="shared" si="0"/>
        <v/>
      </c>
      <c r="C95" s="4" t="str">
        <f t="shared" ca="1" si="1"/>
        <v/>
      </c>
      <c r="D95" s="4" t="str">
        <f t="shared" si="2"/>
        <v/>
      </c>
      <c r="E95" s="4" t="str">
        <f t="shared" si="5"/>
        <v/>
      </c>
      <c r="F95" s="4" t="str">
        <f t="shared" si="3"/>
        <v/>
      </c>
      <c r="G95" s="4" t="str">
        <f t="shared" si="4"/>
        <v/>
      </c>
    </row>
    <row r="96" spans="2:7" hidden="1" x14ac:dyDescent="0.25">
      <c r="B96" s="4" t="str">
        <f t="shared" si="0"/>
        <v/>
      </c>
      <c r="C96" s="4" t="str">
        <f t="shared" ca="1" si="1"/>
        <v/>
      </c>
      <c r="D96" s="4" t="str">
        <f t="shared" si="2"/>
        <v/>
      </c>
      <c r="E96" s="4" t="str">
        <f t="shared" si="5"/>
        <v/>
      </c>
      <c r="F96" s="4" t="str">
        <f t="shared" si="3"/>
        <v/>
      </c>
      <c r="G96" s="4" t="str">
        <f t="shared" si="4"/>
        <v/>
      </c>
    </row>
    <row r="97" spans="1:7" hidden="1" x14ac:dyDescent="0.25">
      <c r="B97" s="4" t="str">
        <f t="shared" si="0"/>
        <v/>
      </c>
      <c r="C97" s="4" t="str">
        <f t="shared" ca="1" si="1"/>
        <v/>
      </c>
      <c r="D97" s="4" t="str">
        <f t="shared" si="2"/>
        <v/>
      </c>
      <c r="E97" s="4" t="str">
        <f t="shared" si="5"/>
        <v/>
      </c>
      <c r="F97" s="4" t="str">
        <f t="shared" si="3"/>
        <v/>
      </c>
      <c r="G97" s="4" t="str">
        <f t="shared" si="4"/>
        <v/>
      </c>
    </row>
    <row r="98" spans="1:7" hidden="1" x14ac:dyDescent="0.25">
      <c r="B98" s="4" t="str">
        <f t="shared" si="0"/>
        <v/>
      </c>
      <c r="C98" s="4" t="str">
        <f t="shared" ca="1" si="1"/>
        <v/>
      </c>
      <c r="D98" s="4" t="str">
        <f t="shared" si="2"/>
        <v/>
      </c>
      <c r="E98" s="4" t="str">
        <f t="shared" si="5"/>
        <v/>
      </c>
      <c r="F98" s="4" t="str">
        <f t="shared" si="3"/>
        <v/>
      </c>
      <c r="G98" s="4" t="str">
        <f t="shared" si="4"/>
        <v/>
      </c>
    </row>
    <row r="99" spans="1:7" hidden="1" x14ac:dyDescent="0.25">
      <c r="B99" s="4" t="str">
        <f t="shared" si="0"/>
        <v/>
      </c>
      <c r="C99" s="4" t="str">
        <f t="shared" ca="1" si="1"/>
        <v/>
      </c>
      <c r="D99" s="4" t="str">
        <f t="shared" si="2"/>
        <v/>
      </c>
      <c r="E99" s="4" t="str">
        <f t="shared" si="5"/>
        <v/>
      </c>
      <c r="F99" s="4" t="str">
        <f t="shared" si="3"/>
        <v/>
      </c>
      <c r="G99" s="4" t="str">
        <f t="shared" si="4"/>
        <v/>
      </c>
    </row>
    <row r="101" spans="1:7" ht="15.75" x14ac:dyDescent="0.25">
      <c r="A101" s="10" t="s">
        <v>367</v>
      </c>
      <c r="B101" s="11" t="s">
        <v>352</v>
      </c>
    </row>
  </sheetData>
  <sheetProtection sheet="1" objects="1" scenarios="1"/>
  <dataValidations count="1">
    <dataValidation type="list" allowBlank="1" showInputMessage="1" showErrorMessage="1" sqref="B101" xr:uid="{00000000-0002-0000-0300-000000000000}">
      <formula1>$B$3:$B$12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001"/>
  <sheetViews>
    <sheetView zoomScale="85" zoomScaleNormal="85" workbookViewId="0"/>
  </sheetViews>
  <sheetFormatPr defaultRowHeight="15" x14ac:dyDescent="0.25"/>
  <cols>
    <col min="1" max="1" width="15.42578125" style="19" bestFit="1" customWidth="1"/>
    <col min="2" max="2" width="30" style="19" bestFit="1" customWidth="1"/>
    <col min="3" max="3" width="15.28515625" style="19" bestFit="1" customWidth="1"/>
    <col min="4" max="4" width="14.140625" style="22" bestFit="1" customWidth="1"/>
    <col min="5" max="5" width="13.7109375" style="23" bestFit="1" customWidth="1"/>
    <col min="6" max="6" width="12.140625" style="23" bestFit="1" customWidth="1"/>
    <col min="7" max="12" width="13.140625" style="23" bestFit="1" customWidth="1"/>
    <col min="13" max="13" width="14.7109375" style="23" bestFit="1" customWidth="1"/>
    <col min="14" max="14" width="13.140625" style="23" bestFit="1" customWidth="1"/>
    <col min="15" max="15" width="14.7109375" style="23" bestFit="1" customWidth="1"/>
    <col min="16" max="16" width="15.7109375" style="23" bestFit="1" customWidth="1"/>
  </cols>
  <sheetData>
    <row r="1" spans="1:16" s="20" customFormat="1" ht="30" x14ac:dyDescent="0.25">
      <c r="A1" s="22" t="s">
        <v>386</v>
      </c>
      <c r="B1" s="22" t="s">
        <v>387</v>
      </c>
      <c r="C1" s="21" t="s">
        <v>388</v>
      </c>
      <c r="D1" s="21" t="s">
        <v>389</v>
      </c>
      <c r="E1" s="23" t="s">
        <v>390</v>
      </c>
      <c r="F1" s="23" t="s">
        <v>391</v>
      </c>
      <c r="G1" s="23" t="s">
        <v>392</v>
      </c>
      <c r="H1" s="23" t="s">
        <v>393</v>
      </c>
      <c r="I1" s="23" t="s">
        <v>394</v>
      </c>
      <c r="J1" s="23" t="s">
        <v>395</v>
      </c>
      <c r="K1" s="23" t="s">
        <v>396</v>
      </c>
      <c r="L1" s="23" t="s">
        <v>397</v>
      </c>
      <c r="M1" s="23" t="s">
        <v>398</v>
      </c>
      <c r="N1" s="23" t="s">
        <v>399</v>
      </c>
      <c r="O1" s="23" t="s">
        <v>400</v>
      </c>
      <c r="P1" s="23" t="s">
        <v>401</v>
      </c>
    </row>
    <row r="2" spans="1:16" x14ac:dyDescent="0.25">
      <c r="A2" s="19" t="s">
        <v>73</v>
      </c>
      <c r="B2" s="19" t="s">
        <v>74</v>
      </c>
      <c r="C2" s="19" t="s">
        <v>75</v>
      </c>
      <c r="D2" s="22">
        <v>1</v>
      </c>
      <c r="E2" s="23">
        <v>108259.99874739842</v>
      </c>
      <c r="F2" s="23">
        <v>86971.066926148953</v>
      </c>
      <c r="G2" s="23">
        <v>66126.2505894567</v>
      </c>
      <c r="H2" s="23">
        <v>44209.521643123182</v>
      </c>
      <c r="I2" s="23">
        <v>24822.659374875075</v>
      </c>
      <c r="J2" s="23">
        <v>14802.135152770046</v>
      </c>
      <c r="K2" s="23">
        <v>10250.358765275794</v>
      </c>
      <c r="L2" s="23">
        <v>8312.1349050748686</v>
      </c>
      <c r="M2" s="23">
        <v>7208.0003068759024</v>
      </c>
      <c r="N2" s="23">
        <v>5903.3317807566109</v>
      </c>
      <c r="O2" s="23">
        <v>3815.5086735547484</v>
      </c>
      <c r="P2" s="23">
        <v>3229.4539006990603</v>
      </c>
    </row>
    <row r="3" spans="1:16" x14ac:dyDescent="0.25">
      <c r="A3" s="19" t="s">
        <v>73</v>
      </c>
      <c r="B3" s="19" t="s">
        <v>74</v>
      </c>
      <c r="C3" s="19" t="s">
        <v>75</v>
      </c>
      <c r="D3" s="22">
        <v>2</v>
      </c>
      <c r="E3" s="23">
        <v>100964.61109066888</v>
      </c>
      <c r="F3" s="23">
        <v>85884.05011317975</v>
      </c>
      <c r="G3" s="23">
        <v>66757.222040733715</v>
      </c>
      <c r="H3" s="23">
        <v>39188.114403816449</v>
      </c>
      <c r="I3" s="23">
        <v>20211.322306320293</v>
      </c>
      <c r="J3" s="23">
        <v>8948.7377387464894</v>
      </c>
      <c r="K3" s="23">
        <v>5099.6845309148339</v>
      </c>
      <c r="L3" s="23">
        <v>3899.5670318276311</v>
      </c>
      <c r="M3" s="23">
        <v>3418.5832865210859</v>
      </c>
      <c r="N3" s="23">
        <v>2869.7623439038098</v>
      </c>
      <c r="O3" s="23">
        <v>1372.2992290554364</v>
      </c>
      <c r="P3" s="23">
        <v>1188.4137921523341</v>
      </c>
    </row>
    <row r="4" spans="1:16" x14ac:dyDescent="0.25">
      <c r="A4" s="19" t="s">
        <v>73</v>
      </c>
      <c r="B4" s="19" t="s">
        <v>74</v>
      </c>
      <c r="C4" s="19" t="s">
        <v>75</v>
      </c>
      <c r="D4" s="22">
        <v>3</v>
      </c>
      <c r="E4" s="23">
        <v>111413.04052465537</v>
      </c>
      <c r="F4" s="23">
        <v>91600.634597441342</v>
      </c>
      <c r="G4" s="23">
        <v>70672.761439646667</v>
      </c>
      <c r="H4" s="23">
        <v>45588.20990038391</v>
      </c>
      <c r="I4" s="23">
        <v>25195.854616342545</v>
      </c>
      <c r="J4" s="23">
        <v>15582.635705290042</v>
      </c>
      <c r="K4" s="23">
        <v>10518.560337983428</v>
      </c>
      <c r="L4" s="23">
        <v>8772.5742649539116</v>
      </c>
      <c r="M4" s="23">
        <v>6993.8313339663046</v>
      </c>
      <c r="N4" s="23">
        <v>5787.2626952240562</v>
      </c>
      <c r="O4" s="23">
        <v>4252.5111989714542</v>
      </c>
      <c r="P4" s="23">
        <v>4045.6982534326066</v>
      </c>
    </row>
    <row r="5" spans="1:16" x14ac:dyDescent="0.25">
      <c r="A5" s="19" t="s">
        <v>73</v>
      </c>
      <c r="B5" s="19" t="s">
        <v>74</v>
      </c>
      <c r="C5" s="19" t="s">
        <v>75</v>
      </c>
      <c r="D5" s="22">
        <v>4</v>
      </c>
      <c r="E5" s="23">
        <v>123636.60403868076</v>
      </c>
      <c r="F5" s="23">
        <v>100269.19125922481</v>
      </c>
      <c r="G5" s="23">
        <v>77488.946080779031</v>
      </c>
      <c r="H5" s="23">
        <v>47232.790372811236</v>
      </c>
      <c r="I5" s="23">
        <v>23412.610484935329</v>
      </c>
      <c r="J5" s="23">
        <v>8650.0965572684945</v>
      </c>
      <c r="K5" s="23">
        <v>4511.9915145598998</v>
      </c>
      <c r="L5" s="23">
        <v>3418.9640715122041</v>
      </c>
      <c r="M5" s="23">
        <v>2755.7230660367945</v>
      </c>
      <c r="N5" s="23">
        <v>2510.4829169528753</v>
      </c>
      <c r="O5" s="23">
        <v>1360.2592587134131</v>
      </c>
      <c r="P5" s="23">
        <v>1349.2640565822485</v>
      </c>
    </row>
    <row r="6" spans="1:16" x14ac:dyDescent="0.25">
      <c r="A6" s="19" t="s">
        <v>73</v>
      </c>
      <c r="B6" s="19" t="s">
        <v>74</v>
      </c>
      <c r="C6" s="19" t="s">
        <v>75</v>
      </c>
      <c r="D6" s="22">
        <v>5</v>
      </c>
      <c r="E6" s="23">
        <v>130416.44119906047</v>
      </c>
      <c r="F6" s="23">
        <v>108046.26568598747</v>
      </c>
      <c r="G6" s="23">
        <v>80721.867517703169</v>
      </c>
      <c r="H6" s="23">
        <v>48281.067993870136</v>
      </c>
      <c r="I6" s="23">
        <v>23602.347565336149</v>
      </c>
      <c r="J6" s="23">
        <v>12178.183769457662</v>
      </c>
      <c r="K6" s="23">
        <v>8266.8476745249645</v>
      </c>
      <c r="L6" s="23">
        <v>6447.6371832986133</v>
      </c>
      <c r="M6" s="23">
        <v>5391.0243455869777</v>
      </c>
      <c r="N6" s="23">
        <v>4574.2140849204052</v>
      </c>
      <c r="O6" s="23">
        <v>2854.5803011062599</v>
      </c>
      <c r="P6" s="23">
        <v>2818.5373489780482</v>
      </c>
    </row>
    <row r="7" spans="1:16" x14ac:dyDescent="0.25">
      <c r="A7" s="19" t="s">
        <v>73</v>
      </c>
      <c r="B7" s="19" t="s">
        <v>74</v>
      </c>
      <c r="C7" s="19" t="s">
        <v>75</v>
      </c>
      <c r="D7" s="22">
        <v>6</v>
      </c>
      <c r="E7" s="23">
        <v>125756.34898524295</v>
      </c>
      <c r="F7" s="23">
        <v>107960.3046877461</v>
      </c>
      <c r="G7" s="23">
        <v>78996.306396652406</v>
      </c>
      <c r="H7" s="23">
        <v>53714.86909153279</v>
      </c>
      <c r="I7" s="23">
        <v>31642.5540267959</v>
      </c>
      <c r="J7" s="23">
        <v>20388.252541338814</v>
      </c>
      <c r="K7" s="23">
        <v>14507.468507919843</v>
      </c>
      <c r="L7" s="23">
        <v>12319.233065540951</v>
      </c>
      <c r="M7" s="23">
        <v>10110.57763498211</v>
      </c>
      <c r="N7" s="23">
        <v>8659.2812067442355</v>
      </c>
      <c r="O7" s="23">
        <v>6547.528090432319</v>
      </c>
      <c r="P7" s="23">
        <v>6440.7817730890001</v>
      </c>
    </row>
    <row r="8" spans="1:16" x14ac:dyDescent="0.25">
      <c r="A8" s="19" t="s">
        <v>73</v>
      </c>
      <c r="B8" s="19" t="s">
        <v>74</v>
      </c>
      <c r="C8" s="19" t="s">
        <v>75</v>
      </c>
      <c r="D8" s="22">
        <v>7</v>
      </c>
      <c r="E8" s="23">
        <v>110835.78428878394</v>
      </c>
      <c r="F8" s="23">
        <v>92412.437482252571</v>
      </c>
      <c r="G8" s="23">
        <v>68660.910383917915</v>
      </c>
      <c r="H8" s="23">
        <v>44571.873250664052</v>
      </c>
      <c r="I8" s="23">
        <v>25646.68828145228</v>
      </c>
      <c r="J8" s="23">
        <v>13203.15306852962</v>
      </c>
      <c r="K8" s="23">
        <v>8133.4450446554793</v>
      </c>
      <c r="L8" s="23">
        <v>6412.6609051477581</v>
      </c>
      <c r="M8" s="23">
        <v>5518.5714925540615</v>
      </c>
      <c r="N8" s="23">
        <v>4622.4755689501644</v>
      </c>
      <c r="O8" s="23">
        <v>2997.0848113191128</v>
      </c>
      <c r="P8" s="23">
        <v>2117.7450717270708</v>
      </c>
    </row>
    <row r="9" spans="1:16" x14ac:dyDescent="0.25">
      <c r="A9" s="19" t="s">
        <v>73</v>
      </c>
      <c r="B9" s="19" t="s">
        <v>74</v>
      </c>
      <c r="C9" s="19" t="s">
        <v>75</v>
      </c>
      <c r="D9" s="22">
        <v>8</v>
      </c>
      <c r="E9" s="23">
        <v>125283.72579226771</v>
      </c>
      <c r="F9" s="23">
        <v>103648.30222252302</v>
      </c>
      <c r="G9" s="23">
        <v>75705.109912846019</v>
      </c>
      <c r="H9" s="23">
        <v>46831.256578967419</v>
      </c>
      <c r="I9" s="23">
        <v>21788.241823216737</v>
      </c>
      <c r="J9" s="23">
        <v>9903.5439973108423</v>
      </c>
      <c r="K9" s="23">
        <v>6020.4880359381295</v>
      </c>
      <c r="L9" s="23">
        <v>4525.6779274315268</v>
      </c>
      <c r="M9" s="23">
        <v>3785.4050689135279</v>
      </c>
      <c r="N9" s="23">
        <v>3144.4908971598243</v>
      </c>
      <c r="O9" s="23">
        <v>1447.7848704653195</v>
      </c>
      <c r="P9" s="23">
        <v>1291.6387882677166</v>
      </c>
    </row>
    <row r="10" spans="1:16" x14ac:dyDescent="0.25">
      <c r="A10" s="19" t="s">
        <v>73</v>
      </c>
      <c r="B10" s="19" t="s">
        <v>74</v>
      </c>
      <c r="C10" s="19" t="s">
        <v>75</v>
      </c>
      <c r="D10" s="22">
        <v>9</v>
      </c>
      <c r="E10" s="23">
        <v>127922.10506791042</v>
      </c>
      <c r="F10" s="23">
        <v>93688.949250490477</v>
      </c>
      <c r="G10" s="23">
        <v>76122.806708740842</v>
      </c>
      <c r="H10" s="23">
        <v>48460.136179697292</v>
      </c>
      <c r="I10" s="23">
        <v>24728.29016080005</v>
      </c>
      <c r="J10" s="23">
        <v>14189.894151595299</v>
      </c>
      <c r="K10" s="23">
        <v>9393.2557443434343</v>
      </c>
      <c r="L10" s="23">
        <v>7173.5654545456246</v>
      </c>
      <c r="M10" s="23">
        <v>5908.4508101532883</v>
      </c>
      <c r="N10" s="23">
        <v>5019.3354481372044</v>
      </c>
      <c r="O10" s="23">
        <v>2624.5626734316029</v>
      </c>
      <c r="P10" s="23">
        <v>2382.301106130918</v>
      </c>
    </row>
    <row r="11" spans="1:16" x14ac:dyDescent="0.25">
      <c r="A11" s="19" t="s">
        <v>73</v>
      </c>
      <c r="B11" s="19" t="s">
        <v>74</v>
      </c>
      <c r="C11" s="19" t="s">
        <v>75</v>
      </c>
      <c r="D11" s="22">
        <v>10</v>
      </c>
      <c r="E11" s="23">
        <v>101296.43259914599</v>
      </c>
      <c r="F11" s="23">
        <v>83640.228818934789</v>
      </c>
      <c r="G11" s="23">
        <v>67920.561727605746</v>
      </c>
      <c r="H11" s="23">
        <v>43575.590413533682</v>
      </c>
      <c r="I11" s="23">
        <v>24742.559728328029</v>
      </c>
      <c r="J11" s="23">
        <v>12488.40616504044</v>
      </c>
      <c r="K11" s="23">
        <v>8098.4848402309772</v>
      </c>
      <c r="L11" s="23">
        <v>6276.2889369615605</v>
      </c>
      <c r="M11" s="23">
        <v>5258.0009584528179</v>
      </c>
      <c r="N11" s="23">
        <v>4091.5715033827123</v>
      </c>
      <c r="O11" s="23">
        <v>2170.5664223503636</v>
      </c>
      <c r="P11" s="23">
        <v>1976.1152433763821</v>
      </c>
    </row>
    <row r="12" spans="1:16" x14ac:dyDescent="0.25">
      <c r="A12" s="19" t="s">
        <v>73</v>
      </c>
      <c r="B12" s="19" t="s">
        <v>74</v>
      </c>
      <c r="C12" s="19" t="s">
        <v>75</v>
      </c>
      <c r="D12" s="22">
        <v>11</v>
      </c>
      <c r="E12" s="23">
        <v>128685.9908993842</v>
      </c>
      <c r="F12" s="23">
        <v>105106.43954704853</v>
      </c>
      <c r="G12" s="23">
        <v>75540.272416546781</v>
      </c>
      <c r="H12" s="23">
        <v>46148.202336132475</v>
      </c>
      <c r="I12" s="23">
        <v>24642.155727899059</v>
      </c>
      <c r="J12" s="23">
        <v>14222.501474140565</v>
      </c>
      <c r="K12" s="23">
        <v>9049.283122870047</v>
      </c>
      <c r="L12" s="23">
        <v>7849.6439616931702</v>
      </c>
      <c r="M12" s="23">
        <v>7023.4070012897082</v>
      </c>
      <c r="N12" s="23">
        <v>5380.5699872519708</v>
      </c>
      <c r="O12" s="23">
        <v>4347.5105827610187</v>
      </c>
      <c r="P12" s="23">
        <v>4018.9469291178866</v>
      </c>
    </row>
    <row r="13" spans="1:16" x14ac:dyDescent="0.25">
      <c r="A13" s="19" t="s">
        <v>73</v>
      </c>
      <c r="B13" s="19" t="s">
        <v>74</v>
      </c>
      <c r="C13" s="19" t="s">
        <v>75</v>
      </c>
      <c r="D13" s="22">
        <v>12</v>
      </c>
      <c r="E13" s="23">
        <v>115086.08212742177</v>
      </c>
      <c r="F13" s="23">
        <v>98694.436341259046</v>
      </c>
      <c r="G13" s="23">
        <v>71110.321994437574</v>
      </c>
      <c r="H13" s="23">
        <v>45452.118855014887</v>
      </c>
      <c r="I13" s="23">
        <v>23489.890830822664</v>
      </c>
      <c r="J13" s="23">
        <v>13419.770025381524</v>
      </c>
      <c r="K13" s="23">
        <v>8774.9775921657365</v>
      </c>
      <c r="L13" s="23">
        <v>7421.5194124333157</v>
      </c>
      <c r="M13" s="23">
        <v>6125.9117502310428</v>
      </c>
      <c r="N13" s="23">
        <v>5315.1780201333859</v>
      </c>
      <c r="O13" s="23">
        <v>3503.6682558500629</v>
      </c>
      <c r="P13" s="23">
        <v>3357.4623951556141</v>
      </c>
    </row>
    <row r="14" spans="1:16" x14ac:dyDescent="0.25">
      <c r="A14" s="19" t="s">
        <v>73</v>
      </c>
      <c r="B14" s="19" t="s">
        <v>74</v>
      </c>
      <c r="C14" s="19" t="s">
        <v>75</v>
      </c>
      <c r="D14" s="22">
        <v>13</v>
      </c>
      <c r="E14" s="23">
        <v>133927.1574217522</v>
      </c>
      <c r="F14" s="23">
        <v>109632.50491815459</v>
      </c>
      <c r="G14" s="23">
        <v>81032.820931362046</v>
      </c>
      <c r="H14" s="23">
        <v>49581.554471019517</v>
      </c>
      <c r="I14" s="23">
        <v>25656.564560166011</v>
      </c>
      <c r="J14" s="23">
        <v>14038.892369060122</v>
      </c>
      <c r="K14" s="23">
        <v>8946.7226799786913</v>
      </c>
      <c r="L14" s="23">
        <v>6845.7287570560184</v>
      </c>
      <c r="M14" s="23">
        <v>5779.8501787576561</v>
      </c>
      <c r="N14" s="23">
        <v>5036.4468467292054</v>
      </c>
      <c r="O14" s="23">
        <v>3542.1583213122467</v>
      </c>
      <c r="P14" s="23">
        <v>2510.8723001434282</v>
      </c>
    </row>
    <row r="15" spans="1:16" x14ac:dyDescent="0.25">
      <c r="A15" s="19" t="s">
        <v>73</v>
      </c>
      <c r="B15" s="19" t="s">
        <v>74</v>
      </c>
      <c r="C15" s="19" t="s">
        <v>75</v>
      </c>
      <c r="D15" s="22">
        <v>14</v>
      </c>
      <c r="E15" s="23">
        <v>115309.46539080069</v>
      </c>
      <c r="F15" s="23">
        <v>90365.80263925578</v>
      </c>
      <c r="G15" s="23">
        <v>65525.168835873446</v>
      </c>
      <c r="H15" s="23">
        <v>40654.624461400621</v>
      </c>
      <c r="I15" s="23">
        <v>20417.960824856236</v>
      </c>
      <c r="J15" s="23">
        <v>11276.359266566469</v>
      </c>
      <c r="K15" s="23">
        <v>6894.7433175921115</v>
      </c>
      <c r="L15" s="23">
        <v>5461.9913563099826</v>
      </c>
      <c r="M15" s="23">
        <v>4827.4629884008564</v>
      </c>
      <c r="N15" s="23">
        <v>4165.6018419658367</v>
      </c>
      <c r="O15" s="23">
        <v>2748.1431972781688</v>
      </c>
      <c r="P15" s="23">
        <v>2621.9509166952744</v>
      </c>
    </row>
    <row r="16" spans="1:16" x14ac:dyDescent="0.25">
      <c r="A16" s="19" t="s">
        <v>73</v>
      </c>
      <c r="B16" s="19" t="s">
        <v>74</v>
      </c>
      <c r="C16" s="19" t="s">
        <v>75</v>
      </c>
      <c r="D16" s="22">
        <v>15</v>
      </c>
      <c r="E16" s="23">
        <v>112709.46813856361</v>
      </c>
      <c r="F16" s="23">
        <v>91925.890899675971</v>
      </c>
      <c r="G16" s="23">
        <v>70852.26623364129</v>
      </c>
      <c r="H16" s="23">
        <v>45873.648763811208</v>
      </c>
      <c r="I16" s="23">
        <v>25756.238705747241</v>
      </c>
      <c r="J16" s="23">
        <v>15848.500955077463</v>
      </c>
      <c r="K16" s="23">
        <v>10246.713936197264</v>
      </c>
      <c r="L16" s="23">
        <v>8231.4987396692832</v>
      </c>
      <c r="M16" s="23">
        <v>6478.000614638253</v>
      </c>
      <c r="N16" s="23">
        <v>5910.5500050535538</v>
      </c>
      <c r="O16" s="23">
        <v>4866.5261224529695</v>
      </c>
      <c r="P16" s="23">
        <v>4591.3556279255208</v>
      </c>
    </row>
    <row r="17" spans="1:16" x14ac:dyDescent="0.25">
      <c r="A17" s="19" t="s">
        <v>73</v>
      </c>
      <c r="B17" s="19" t="s">
        <v>74</v>
      </c>
      <c r="C17" s="19" t="s">
        <v>75</v>
      </c>
      <c r="D17" s="22">
        <v>16</v>
      </c>
      <c r="E17" s="23">
        <v>111729.52229227644</v>
      </c>
      <c r="F17" s="23">
        <v>93369.773114216747</v>
      </c>
      <c r="G17" s="23">
        <v>74896.059212022199</v>
      </c>
      <c r="H17" s="23">
        <v>45695.485846707954</v>
      </c>
      <c r="I17" s="23">
        <v>26606.406304792574</v>
      </c>
      <c r="J17" s="23">
        <v>16186.940532585944</v>
      </c>
      <c r="K17" s="23">
        <v>10689.684908421126</v>
      </c>
      <c r="L17" s="23">
        <v>9092.092385735863</v>
      </c>
      <c r="M17" s="23">
        <v>7781.9543715043001</v>
      </c>
      <c r="N17" s="23">
        <v>6166.805193731544</v>
      </c>
      <c r="O17" s="23">
        <v>4511.5945081962109</v>
      </c>
      <c r="P17" s="23">
        <v>3435.077854331736</v>
      </c>
    </row>
    <row r="18" spans="1:16" x14ac:dyDescent="0.25">
      <c r="A18" s="19" t="s">
        <v>73</v>
      </c>
      <c r="B18" s="19" t="s">
        <v>74</v>
      </c>
      <c r="C18" s="19" t="s">
        <v>75</v>
      </c>
      <c r="D18" s="22">
        <v>17</v>
      </c>
      <c r="E18" s="23">
        <v>168173.25552465278</v>
      </c>
      <c r="F18" s="23">
        <v>124319.32255870152</v>
      </c>
      <c r="G18" s="23">
        <v>93174.543463424983</v>
      </c>
      <c r="H18" s="23">
        <v>56922.617337407326</v>
      </c>
      <c r="I18" s="23">
        <v>30745.709534412232</v>
      </c>
      <c r="J18" s="23">
        <v>18598.648220751908</v>
      </c>
      <c r="K18" s="23">
        <v>12380.473578130686</v>
      </c>
      <c r="L18" s="23">
        <v>10241.545163579924</v>
      </c>
      <c r="M18" s="23">
        <v>8631.33259257809</v>
      </c>
      <c r="N18" s="23">
        <v>7585.3627973005441</v>
      </c>
      <c r="O18" s="23">
        <v>4850.6999375404312</v>
      </c>
      <c r="P18" s="23">
        <v>4649.3209722434749</v>
      </c>
    </row>
    <row r="19" spans="1:16" x14ac:dyDescent="0.25">
      <c r="A19" s="19" t="s">
        <v>73</v>
      </c>
      <c r="B19" s="19" t="s">
        <v>74</v>
      </c>
      <c r="C19" s="19" t="s">
        <v>75</v>
      </c>
      <c r="D19" s="22">
        <v>18</v>
      </c>
      <c r="E19" s="23">
        <v>125168.49933161003</v>
      </c>
      <c r="F19" s="23">
        <v>100997.51218444167</v>
      </c>
      <c r="G19" s="23">
        <v>75590.832961142049</v>
      </c>
      <c r="H19" s="23">
        <v>48408.198709702854</v>
      </c>
      <c r="I19" s="23">
        <v>22898.047828711136</v>
      </c>
      <c r="J19" s="23">
        <v>10399.853359868144</v>
      </c>
      <c r="K19" s="23">
        <v>5653.9457424708708</v>
      </c>
      <c r="L19" s="23">
        <v>4331.453403476271</v>
      </c>
      <c r="M19" s="23">
        <v>3619.796066582926</v>
      </c>
      <c r="N19" s="23">
        <v>2581.7868046207313</v>
      </c>
      <c r="O19" s="23">
        <v>1210.3355595949772</v>
      </c>
      <c r="P19" s="23">
        <v>1210.3355595949772</v>
      </c>
    </row>
    <row r="20" spans="1:16" x14ac:dyDescent="0.25">
      <c r="A20" s="19" t="s">
        <v>73</v>
      </c>
      <c r="B20" s="19" t="s">
        <v>74</v>
      </c>
      <c r="C20" s="19" t="s">
        <v>75</v>
      </c>
      <c r="D20" s="22">
        <v>19</v>
      </c>
      <c r="E20" s="23">
        <v>121078.50516105523</v>
      </c>
      <c r="F20" s="23">
        <v>101158.91819359291</v>
      </c>
      <c r="G20" s="23">
        <v>71872.015727575636</v>
      </c>
      <c r="H20" s="23">
        <v>46451.6847337539</v>
      </c>
      <c r="I20" s="23">
        <v>24821.766335021242</v>
      </c>
      <c r="J20" s="23">
        <v>14549.023808147142</v>
      </c>
      <c r="K20" s="23">
        <v>9397.202754136295</v>
      </c>
      <c r="L20" s="23">
        <v>7685.8366081645436</v>
      </c>
      <c r="M20" s="23">
        <v>6359.1494548960673</v>
      </c>
      <c r="N20" s="23">
        <v>5297.2928772405321</v>
      </c>
      <c r="O20" s="23">
        <v>3877.401985044738</v>
      </c>
      <c r="P20" s="23">
        <v>3846.0941103521282</v>
      </c>
    </row>
    <row r="21" spans="1:16" x14ac:dyDescent="0.25">
      <c r="A21" s="19" t="s">
        <v>73</v>
      </c>
      <c r="B21" s="19" t="s">
        <v>74</v>
      </c>
      <c r="C21" s="19" t="s">
        <v>75</v>
      </c>
      <c r="D21" s="22">
        <v>20</v>
      </c>
      <c r="E21" s="23">
        <v>126293.57702199742</v>
      </c>
      <c r="F21" s="23">
        <v>104693.11155063089</v>
      </c>
      <c r="G21" s="23">
        <v>77563.173384476468</v>
      </c>
      <c r="H21" s="23">
        <v>48897.423777196302</v>
      </c>
      <c r="I21" s="23">
        <v>26718.310112498813</v>
      </c>
      <c r="J21" s="23">
        <v>15988.783594235065</v>
      </c>
      <c r="K21" s="23">
        <v>10613.280769095854</v>
      </c>
      <c r="L21" s="23">
        <v>8913.2289618778723</v>
      </c>
      <c r="M21" s="23">
        <v>7665.4295828053901</v>
      </c>
      <c r="N21" s="23">
        <v>6297.3228722314734</v>
      </c>
      <c r="O21" s="23">
        <v>3763.925332212857</v>
      </c>
      <c r="P21" s="23">
        <v>3314.6903865017293</v>
      </c>
    </row>
    <row r="22" spans="1:16" x14ac:dyDescent="0.25">
      <c r="A22" s="19" t="s">
        <v>73</v>
      </c>
      <c r="B22" s="19" t="s">
        <v>74</v>
      </c>
      <c r="C22" s="19" t="s">
        <v>75</v>
      </c>
      <c r="D22" s="22">
        <v>21</v>
      </c>
      <c r="E22" s="23">
        <v>113143.55396324254</v>
      </c>
      <c r="F22" s="23">
        <v>95002.333109149811</v>
      </c>
      <c r="G22" s="23">
        <v>71529.665741257981</v>
      </c>
      <c r="H22" s="23">
        <v>46687.943271915479</v>
      </c>
      <c r="I22" s="23">
        <v>24821.746430658091</v>
      </c>
      <c r="J22" s="23">
        <v>15739.674000421403</v>
      </c>
      <c r="K22" s="23">
        <v>9970.4823943365718</v>
      </c>
      <c r="L22" s="23">
        <v>8521.2347326721956</v>
      </c>
      <c r="M22" s="23">
        <v>7394.0908349354168</v>
      </c>
      <c r="N22" s="23">
        <v>5564.9429801232354</v>
      </c>
      <c r="O22" s="23">
        <v>3267.0096141513782</v>
      </c>
      <c r="P22" s="23">
        <v>3248.6732055020161</v>
      </c>
    </row>
    <row r="23" spans="1:16" x14ac:dyDescent="0.25">
      <c r="A23" s="19" t="s">
        <v>73</v>
      </c>
      <c r="B23" s="19" t="s">
        <v>74</v>
      </c>
      <c r="C23" s="19" t="s">
        <v>75</v>
      </c>
      <c r="D23" s="22">
        <v>22</v>
      </c>
      <c r="E23" s="23">
        <v>121350.9618572882</v>
      </c>
      <c r="F23" s="23">
        <v>97250.000357766738</v>
      </c>
      <c r="G23" s="23">
        <v>64882.733609484923</v>
      </c>
      <c r="H23" s="23">
        <v>38843.712124302481</v>
      </c>
      <c r="I23" s="23">
        <v>20230.197380992719</v>
      </c>
      <c r="J23" s="23">
        <v>11163.119396760161</v>
      </c>
      <c r="K23" s="23">
        <v>6799.5958226900493</v>
      </c>
      <c r="L23" s="23">
        <v>5587.7047758787894</v>
      </c>
      <c r="M23" s="23">
        <v>4855.7606641342263</v>
      </c>
      <c r="N23" s="23">
        <v>4059.9713859313756</v>
      </c>
      <c r="O23" s="23">
        <v>3051.2435569216409</v>
      </c>
      <c r="P23" s="23">
        <v>2677.8089166507757</v>
      </c>
    </row>
    <row r="24" spans="1:16" x14ac:dyDescent="0.25">
      <c r="A24" s="19" t="s">
        <v>73</v>
      </c>
      <c r="B24" s="19" t="s">
        <v>74</v>
      </c>
      <c r="C24" s="19" t="s">
        <v>75</v>
      </c>
      <c r="D24" s="22">
        <v>23</v>
      </c>
      <c r="E24" s="23">
        <v>117456.55713629656</v>
      </c>
      <c r="F24" s="23">
        <v>100359.25344483361</v>
      </c>
      <c r="G24" s="23">
        <v>73658.059586272168</v>
      </c>
      <c r="H24" s="23">
        <v>46827.906140076731</v>
      </c>
      <c r="I24" s="23">
        <v>21726.984376570213</v>
      </c>
      <c r="J24" s="23">
        <v>9558.6077093654658</v>
      </c>
      <c r="K24" s="23">
        <v>5383.0874680587431</v>
      </c>
      <c r="L24" s="23">
        <v>4152.989166713015</v>
      </c>
      <c r="M24" s="23">
        <v>3601.6240987184847</v>
      </c>
      <c r="N24" s="23">
        <v>3040.0317457762544</v>
      </c>
      <c r="O24" s="23">
        <v>1907.3802722334192</v>
      </c>
      <c r="P24" s="23">
        <v>1855.7457209651898</v>
      </c>
    </row>
    <row r="25" spans="1:16" x14ac:dyDescent="0.25">
      <c r="A25" s="19" t="s">
        <v>73</v>
      </c>
      <c r="B25" s="19" t="s">
        <v>74</v>
      </c>
      <c r="C25" s="19" t="s">
        <v>75</v>
      </c>
      <c r="D25" s="22">
        <v>24</v>
      </c>
      <c r="E25" s="23">
        <v>115627.90708678229</v>
      </c>
      <c r="F25" s="23">
        <v>98687.723514779369</v>
      </c>
      <c r="G25" s="23">
        <v>73059.694102741865</v>
      </c>
      <c r="H25" s="23">
        <v>46923.853957966319</v>
      </c>
      <c r="I25" s="23">
        <v>22750.059869118941</v>
      </c>
      <c r="J25" s="23">
        <v>9466.6241700104256</v>
      </c>
      <c r="K25" s="23">
        <v>5387.5563078724344</v>
      </c>
      <c r="L25" s="23">
        <v>4255.7835270827572</v>
      </c>
      <c r="M25" s="23">
        <v>3574.0287863120247</v>
      </c>
      <c r="N25" s="23">
        <v>2889.1693096933413</v>
      </c>
      <c r="O25" s="23">
        <v>1788.4605840077556</v>
      </c>
      <c r="P25" s="23">
        <v>1227.990070079929</v>
      </c>
    </row>
    <row r="26" spans="1:16" x14ac:dyDescent="0.25">
      <c r="A26" s="19" t="s">
        <v>73</v>
      </c>
      <c r="B26" s="19" t="s">
        <v>74</v>
      </c>
      <c r="C26" s="19" t="s">
        <v>75</v>
      </c>
      <c r="D26" s="22">
        <v>25</v>
      </c>
      <c r="E26" s="23">
        <v>129119.54950832327</v>
      </c>
      <c r="F26" s="23">
        <v>100986.25128508377</v>
      </c>
      <c r="G26" s="23">
        <v>69920.123376424119</v>
      </c>
      <c r="H26" s="23">
        <v>43920.166616828414</v>
      </c>
      <c r="I26" s="23">
        <v>20059.330984337452</v>
      </c>
      <c r="J26" s="23">
        <v>10531.145097253493</v>
      </c>
      <c r="K26" s="23">
        <v>6474.7943714683142</v>
      </c>
      <c r="L26" s="23">
        <v>4852.990964671103</v>
      </c>
      <c r="M26" s="23">
        <v>4391.9882525265284</v>
      </c>
      <c r="N26" s="23">
        <v>3796.1472226520559</v>
      </c>
      <c r="O26" s="23">
        <v>2363.9627441768162</v>
      </c>
      <c r="P26" s="23">
        <v>1669.4336643456043</v>
      </c>
    </row>
    <row r="27" spans="1:16" x14ac:dyDescent="0.25">
      <c r="A27" s="19" t="s">
        <v>73</v>
      </c>
      <c r="B27" s="19" t="s">
        <v>74</v>
      </c>
      <c r="C27" s="19" t="s">
        <v>75</v>
      </c>
      <c r="D27" s="22">
        <v>26</v>
      </c>
      <c r="E27" s="23">
        <v>126465.6564595502</v>
      </c>
      <c r="F27" s="23">
        <v>100381.63152175257</v>
      </c>
      <c r="G27" s="23">
        <v>72357.471616167852</v>
      </c>
      <c r="H27" s="23">
        <v>44798.043176515625</v>
      </c>
      <c r="I27" s="23">
        <v>22190.397130183599</v>
      </c>
      <c r="J27" s="23">
        <v>10870.838758325142</v>
      </c>
      <c r="K27" s="23">
        <v>6552.0884227553797</v>
      </c>
      <c r="L27" s="23">
        <v>4942.1949515997949</v>
      </c>
      <c r="M27" s="23">
        <v>4296.1901119334643</v>
      </c>
      <c r="N27" s="23">
        <v>3327.0703425129836</v>
      </c>
      <c r="O27" s="23">
        <v>2266.1694613427967</v>
      </c>
      <c r="P27" s="23">
        <v>2179.5571581888044</v>
      </c>
    </row>
    <row r="28" spans="1:16" x14ac:dyDescent="0.25">
      <c r="A28" s="19" t="s">
        <v>73</v>
      </c>
      <c r="B28" s="19" t="s">
        <v>74</v>
      </c>
      <c r="C28" s="19" t="s">
        <v>75</v>
      </c>
      <c r="D28" s="22">
        <v>27</v>
      </c>
      <c r="E28" s="23">
        <v>140448.13787785376</v>
      </c>
      <c r="F28" s="23">
        <v>107104.05010459927</v>
      </c>
      <c r="G28" s="23">
        <v>82391.404076091116</v>
      </c>
      <c r="H28" s="23">
        <v>52683.6335786856</v>
      </c>
      <c r="I28" s="23">
        <v>26032.507126461958</v>
      </c>
      <c r="J28" s="23">
        <v>15005.564419287555</v>
      </c>
      <c r="K28" s="23">
        <v>9399.9920305134638</v>
      </c>
      <c r="L28" s="23">
        <v>7583.0031754112133</v>
      </c>
      <c r="M28" s="23">
        <v>6215.7869109575959</v>
      </c>
      <c r="N28" s="23">
        <v>5051.8217207313555</v>
      </c>
      <c r="O28" s="23">
        <v>3713.2519288736539</v>
      </c>
      <c r="P28" s="23">
        <v>3674.559337317919</v>
      </c>
    </row>
    <row r="29" spans="1:16" x14ac:dyDescent="0.25">
      <c r="A29" s="19" t="s">
        <v>73</v>
      </c>
      <c r="B29" s="19" t="s">
        <v>74</v>
      </c>
      <c r="C29" s="19" t="s">
        <v>75</v>
      </c>
      <c r="D29" s="22">
        <v>28</v>
      </c>
      <c r="E29" s="23">
        <v>150897.0319853515</v>
      </c>
      <c r="F29" s="23">
        <v>123559.31396244458</v>
      </c>
      <c r="G29" s="23">
        <v>92731.47246929082</v>
      </c>
      <c r="H29" s="23">
        <v>53976.864812314656</v>
      </c>
      <c r="I29" s="23">
        <v>25941.354833733552</v>
      </c>
      <c r="J29" s="23">
        <v>15760.931216865438</v>
      </c>
      <c r="K29" s="23">
        <v>10788.282904383483</v>
      </c>
      <c r="L29" s="23">
        <v>8630.75255837855</v>
      </c>
      <c r="M29" s="23">
        <v>7202.2615178963697</v>
      </c>
      <c r="N29" s="23">
        <v>6037.7156212880982</v>
      </c>
      <c r="O29" s="23">
        <v>3013.7105708285289</v>
      </c>
      <c r="P29" s="23">
        <v>3011.0142700223628</v>
      </c>
    </row>
    <row r="30" spans="1:16" x14ac:dyDescent="0.25">
      <c r="A30" s="19" t="s">
        <v>73</v>
      </c>
      <c r="B30" s="19" t="s">
        <v>74</v>
      </c>
      <c r="C30" s="19" t="s">
        <v>75</v>
      </c>
      <c r="D30" s="22">
        <v>29</v>
      </c>
      <c r="E30" s="23">
        <v>129585.78644123222</v>
      </c>
      <c r="F30" s="23">
        <v>104587.00585003327</v>
      </c>
      <c r="G30" s="23">
        <v>78329.690215232462</v>
      </c>
      <c r="H30" s="23">
        <v>48814.447820140689</v>
      </c>
      <c r="I30" s="23">
        <v>24244.248688564352</v>
      </c>
      <c r="J30" s="23">
        <v>13322.627603451063</v>
      </c>
      <c r="K30" s="23">
        <v>8808.6261935759867</v>
      </c>
      <c r="L30" s="23">
        <v>6830.0191698455155</v>
      </c>
      <c r="M30" s="23">
        <v>6262.3072248443359</v>
      </c>
      <c r="N30" s="23">
        <v>5656.8640491014066</v>
      </c>
      <c r="O30" s="23">
        <v>3526.5409442587033</v>
      </c>
      <c r="P30" s="23">
        <v>2396.9806301285134</v>
      </c>
    </row>
    <row r="31" spans="1:16" x14ac:dyDescent="0.25">
      <c r="A31" s="19" t="s">
        <v>73</v>
      </c>
      <c r="B31" s="19" t="s">
        <v>74</v>
      </c>
      <c r="C31" s="19" t="s">
        <v>75</v>
      </c>
      <c r="D31" s="22">
        <v>30</v>
      </c>
      <c r="E31" s="23">
        <v>114167.57226845509</v>
      </c>
      <c r="F31" s="23">
        <v>96273.131543249241</v>
      </c>
      <c r="G31" s="23">
        <v>67564.213147762377</v>
      </c>
      <c r="H31" s="23">
        <v>45219.500050337942</v>
      </c>
      <c r="I31" s="23">
        <v>25441.20203775245</v>
      </c>
      <c r="J31" s="23">
        <v>14798.671359567546</v>
      </c>
      <c r="K31" s="23">
        <v>10301.164564557494</v>
      </c>
      <c r="L31" s="23">
        <v>7998.2693694287746</v>
      </c>
      <c r="M31" s="23">
        <v>6920.1919482547164</v>
      </c>
      <c r="N31" s="23">
        <v>5404.13034282641</v>
      </c>
      <c r="O31" s="23">
        <v>4083.5087191045754</v>
      </c>
      <c r="P31" s="23">
        <v>3075.2554036425358</v>
      </c>
    </row>
    <row r="32" spans="1:16" x14ac:dyDescent="0.25">
      <c r="A32" s="19" t="s">
        <v>73</v>
      </c>
      <c r="B32" s="19" t="s">
        <v>74</v>
      </c>
      <c r="C32" s="19" t="s">
        <v>75</v>
      </c>
      <c r="D32" s="22">
        <v>31</v>
      </c>
      <c r="E32" s="23">
        <v>128817.32520453857</v>
      </c>
      <c r="F32" s="23">
        <v>104903.55590843543</v>
      </c>
      <c r="G32" s="23">
        <v>76793.559621032502</v>
      </c>
      <c r="H32" s="23">
        <v>47366.908108996184</v>
      </c>
      <c r="I32" s="23">
        <v>22922.217311279241</v>
      </c>
      <c r="J32" s="23">
        <v>12981.81309976529</v>
      </c>
      <c r="K32" s="23">
        <v>8047.9173974284213</v>
      </c>
      <c r="L32" s="23">
        <v>6594.9747573814357</v>
      </c>
      <c r="M32" s="23">
        <v>5517.2867533165008</v>
      </c>
      <c r="N32" s="23">
        <v>4745.9385272652462</v>
      </c>
      <c r="O32" s="23">
        <v>3342.1261588342159</v>
      </c>
      <c r="P32" s="23">
        <v>2258.8300853504666</v>
      </c>
    </row>
    <row r="33" spans="1:16" x14ac:dyDescent="0.25">
      <c r="A33" s="19" t="s">
        <v>73</v>
      </c>
      <c r="B33" s="19" t="s">
        <v>74</v>
      </c>
      <c r="C33" s="19" t="s">
        <v>75</v>
      </c>
      <c r="D33" s="22">
        <v>32</v>
      </c>
      <c r="E33" s="23">
        <v>120295.86137022854</v>
      </c>
      <c r="F33" s="23">
        <v>96181.464209306636</v>
      </c>
      <c r="G33" s="23">
        <v>76224.473176158514</v>
      </c>
      <c r="H33" s="23">
        <v>43572.234472666023</v>
      </c>
      <c r="I33" s="23">
        <v>20671.0472322971</v>
      </c>
      <c r="J33" s="23">
        <v>7947.9392676742473</v>
      </c>
      <c r="K33" s="23">
        <v>4772.3582795395223</v>
      </c>
      <c r="L33" s="23">
        <v>3453.6162537826367</v>
      </c>
      <c r="M33" s="23">
        <v>2914.6776001058047</v>
      </c>
      <c r="N33" s="23">
        <v>2288.0149327102527</v>
      </c>
      <c r="O33" s="23">
        <v>1473.4366074489228</v>
      </c>
      <c r="P33" s="23">
        <v>1464.1694008133434</v>
      </c>
    </row>
    <row r="34" spans="1:16" x14ac:dyDescent="0.25">
      <c r="A34" s="19" t="s">
        <v>73</v>
      </c>
      <c r="B34" s="19" t="s">
        <v>74</v>
      </c>
      <c r="C34" s="19" t="s">
        <v>75</v>
      </c>
      <c r="D34" s="22">
        <v>33</v>
      </c>
      <c r="E34" s="23">
        <v>119394.39998273973</v>
      </c>
      <c r="F34" s="23">
        <v>101247.82314131374</v>
      </c>
      <c r="G34" s="23">
        <v>70739.402450758804</v>
      </c>
      <c r="H34" s="23">
        <v>43220.159574640806</v>
      </c>
      <c r="I34" s="23">
        <v>20552.220289765381</v>
      </c>
      <c r="J34" s="23">
        <v>11473.110624604617</v>
      </c>
      <c r="K34" s="23">
        <v>7227.8600940802817</v>
      </c>
      <c r="L34" s="23">
        <v>5619.3984781478803</v>
      </c>
      <c r="M34" s="23">
        <v>4794.7762488500648</v>
      </c>
      <c r="N34" s="23">
        <v>3999.5275629918392</v>
      </c>
      <c r="O34" s="23">
        <v>2805.3501918404249</v>
      </c>
      <c r="P34" s="23">
        <v>1910.2886881149257</v>
      </c>
    </row>
    <row r="35" spans="1:16" x14ac:dyDescent="0.25">
      <c r="A35" s="19" t="s">
        <v>73</v>
      </c>
      <c r="B35" s="19" t="s">
        <v>74</v>
      </c>
      <c r="C35" s="19" t="s">
        <v>75</v>
      </c>
      <c r="D35" s="22">
        <v>34</v>
      </c>
      <c r="E35" s="23">
        <v>127598.66918311258</v>
      </c>
      <c r="F35" s="23">
        <v>105489.26755531388</v>
      </c>
      <c r="G35" s="23">
        <v>75104.562791991542</v>
      </c>
      <c r="H35" s="23">
        <v>46268.776240864667</v>
      </c>
      <c r="I35" s="23">
        <v>24847.846055352227</v>
      </c>
      <c r="J35" s="23">
        <v>14324.691689015903</v>
      </c>
      <c r="K35" s="23">
        <v>9481.7694285515954</v>
      </c>
      <c r="L35" s="23">
        <v>7619.8167212760782</v>
      </c>
      <c r="M35" s="23">
        <v>6603.8562943379984</v>
      </c>
      <c r="N35" s="23">
        <v>5292.6152923905329</v>
      </c>
      <c r="O35" s="23">
        <v>3166.752812458375</v>
      </c>
      <c r="P35" s="23">
        <v>2934.1581971093674</v>
      </c>
    </row>
    <row r="36" spans="1:16" x14ac:dyDescent="0.25">
      <c r="A36" s="19" t="s">
        <v>73</v>
      </c>
      <c r="B36" s="19" t="s">
        <v>74</v>
      </c>
      <c r="C36" s="19" t="s">
        <v>75</v>
      </c>
      <c r="D36" s="22">
        <v>35</v>
      </c>
      <c r="E36" s="23">
        <v>105843.17880248565</v>
      </c>
      <c r="F36" s="23">
        <v>84845.826452983281</v>
      </c>
      <c r="G36" s="23">
        <v>61096.591514677057</v>
      </c>
      <c r="H36" s="23">
        <v>37542.620395612073</v>
      </c>
      <c r="I36" s="23">
        <v>19005.365791225879</v>
      </c>
      <c r="J36" s="23">
        <v>8643.4897993569193</v>
      </c>
      <c r="K36" s="23">
        <v>5699.807809748645</v>
      </c>
      <c r="L36" s="23">
        <v>4222.9818183565276</v>
      </c>
      <c r="M36" s="23">
        <v>3779.7201291392576</v>
      </c>
      <c r="N36" s="23">
        <v>3028.3356984496922</v>
      </c>
      <c r="O36" s="23">
        <v>1959.8142853361446</v>
      </c>
      <c r="P36" s="23">
        <v>1898.8355568104766</v>
      </c>
    </row>
    <row r="37" spans="1:16" x14ac:dyDescent="0.25">
      <c r="A37" s="19" t="s">
        <v>73</v>
      </c>
      <c r="B37" s="19" t="s">
        <v>74</v>
      </c>
      <c r="C37" s="19" t="s">
        <v>75</v>
      </c>
      <c r="D37" s="22">
        <v>36</v>
      </c>
      <c r="E37" s="23">
        <v>130386.35848499475</v>
      </c>
      <c r="F37" s="23">
        <v>108716.51113413819</v>
      </c>
      <c r="G37" s="23">
        <v>80552.351325895797</v>
      </c>
      <c r="H37" s="23">
        <v>52120.870926583622</v>
      </c>
      <c r="I37" s="23">
        <v>23413.435680781884</v>
      </c>
      <c r="J37" s="23">
        <v>10757.201487506592</v>
      </c>
      <c r="K37" s="23">
        <v>5912.291188167449</v>
      </c>
      <c r="L37" s="23">
        <v>4296.9841114927813</v>
      </c>
      <c r="M37" s="23">
        <v>3783.1171458479512</v>
      </c>
      <c r="N37" s="23">
        <v>3070.2050068225558</v>
      </c>
      <c r="O37" s="23">
        <v>1861.2614056473437</v>
      </c>
      <c r="P37" s="23">
        <v>1309.7882217338731</v>
      </c>
    </row>
    <row r="38" spans="1:16" x14ac:dyDescent="0.25">
      <c r="A38" s="19" t="s">
        <v>73</v>
      </c>
      <c r="B38" s="19" t="s">
        <v>74</v>
      </c>
      <c r="C38" s="19" t="s">
        <v>75</v>
      </c>
      <c r="D38" s="22">
        <v>37</v>
      </c>
      <c r="E38" s="23">
        <v>138015.60577370573</v>
      </c>
      <c r="F38" s="23">
        <v>117912.43991633791</v>
      </c>
      <c r="G38" s="23">
        <v>89036.900788300467</v>
      </c>
      <c r="H38" s="23">
        <v>54771.641961582427</v>
      </c>
      <c r="I38" s="23">
        <v>31181.741080430529</v>
      </c>
      <c r="J38" s="23">
        <v>19740.287547648924</v>
      </c>
      <c r="K38" s="23">
        <v>14244.138999135734</v>
      </c>
      <c r="L38" s="23">
        <v>11679.49207677971</v>
      </c>
      <c r="M38" s="23">
        <v>10153.563571198205</v>
      </c>
      <c r="N38" s="23">
        <v>8032.2995483624281</v>
      </c>
      <c r="O38" s="23">
        <v>6356.5542366849868</v>
      </c>
      <c r="P38" s="23">
        <v>4782.2715559426542</v>
      </c>
    </row>
    <row r="39" spans="1:16" x14ac:dyDescent="0.25">
      <c r="A39" s="19" t="s">
        <v>73</v>
      </c>
      <c r="B39" s="19" t="s">
        <v>74</v>
      </c>
      <c r="C39" s="19" t="s">
        <v>75</v>
      </c>
      <c r="D39" s="22">
        <v>38</v>
      </c>
      <c r="E39" s="23">
        <v>140339.43544753315</v>
      </c>
      <c r="F39" s="23">
        <v>106004.2462303582</v>
      </c>
      <c r="G39" s="23">
        <v>73165.274440167283</v>
      </c>
      <c r="H39" s="23">
        <v>46314.062375894609</v>
      </c>
      <c r="I39" s="23">
        <v>22364.637657699557</v>
      </c>
      <c r="J39" s="23">
        <v>12148.775076286853</v>
      </c>
      <c r="K39" s="23">
        <v>7686.9539363805643</v>
      </c>
      <c r="L39" s="23">
        <v>5963.839156474136</v>
      </c>
      <c r="M39" s="23">
        <v>5409.7071353679967</v>
      </c>
      <c r="N39" s="23">
        <v>4314.6123356635544</v>
      </c>
      <c r="O39" s="23">
        <v>3028.1576150598466</v>
      </c>
      <c r="P39" s="23">
        <v>2990.3974596751973</v>
      </c>
    </row>
    <row r="40" spans="1:16" x14ac:dyDescent="0.25">
      <c r="A40" s="19" t="s">
        <v>73</v>
      </c>
      <c r="B40" s="19" t="s">
        <v>74</v>
      </c>
      <c r="C40" s="19" t="s">
        <v>75</v>
      </c>
      <c r="D40" s="22">
        <v>39</v>
      </c>
      <c r="E40" s="23">
        <v>142573.73643169759</v>
      </c>
      <c r="F40" s="23">
        <v>120384.05071918364</v>
      </c>
      <c r="G40" s="23">
        <v>95190.619943591693</v>
      </c>
      <c r="H40" s="23">
        <v>55312.962717160801</v>
      </c>
      <c r="I40" s="23">
        <v>27972.820041329382</v>
      </c>
      <c r="J40" s="23">
        <v>13174.484794434882</v>
      </c>
      <c r="K40" s="23">
        <v>7634.8883624859491</v>
      </c>
      <c r="L40" s="23">
        <v>5818.1410107790807</v>
      </c>
      <c r="M40" s="23">
        <v>4926.8477788936571</v>
      </c>
      <c r="N40" s="23">
        <v>3922.1075388252525</v>
      </c>
      <c r="O40" s="23">
        <v>2451.8372975862967</v>
      </c>
      <c r="P40" s="23">
        <v>1725.3420117744649</v>
      </c>
    </row>
    <row r="41" spans="1:16" x14ac:dyDescent="0.25">
      <c r="A41" s="19" t="s">
        <v>73</v>
      </c>
      <c r="B41" s="19" t="s">
        <v>74</v>
      </c>
      <c r="C41" s="19" t="s">
        <v>75</v>
      </c>
      <c r="D41" s="22">
        <v>40</v>
      </c>
      <c r="E41" s="23">
        <v>145234.6761066624</v>
      </c>
      <c r="F41" s="23">
        <v>116460.13576895375</v>
      </c>
      <c r="G41" s="23">
        <v>88330.749815966366</v>
      </c>
      <c r="H41" s="23">
        <v>49509.353639689012</v>
      </c>
      <c r="I41" s="23">
        <v>24180.819309669536</v>
      </c>
      <c r="J41" s="23">
        <v>13093.775781457411</v>
      </c>
      <c r="K41" s="23">
        <v>8161.1631657219978</v>
      </c>
      <c r="L41" s="23">
        <v>6150.3017479891441</v>
      </c>
      <c r="M41" s="23">
        <v>5512.0049037501049</v>
      </c>
      <c r="N41" s="23">
        <v>4671.228854416262</v>
      </c>
      <c r="O41" s="23">
        <v>3091.8751720270934</v>
      </c>
      <c r="P41" s="23">
        <v>2107.5826486616338</v>
      </c>
    </row>
    <row r="42" spans="1:16" x14ac:dyDescent="0.25">
      <c r="A42" s="19" t="s">
        <v>73</v>
      </c>
      <c r="B42" s="19" t="s">
        <v>74</v>
      </c>
      <c r="C42" s="19" t="s">
        <v>75</v>
      </c>
      <c r="D42" s="22">
        <v>41</v>
      </c>
      <c r="E42" s="23">
        <v>126645.78438907239</v>
      </c>
      <c r="F42" s="23">
        <v>103976.61975779073</v>
      </c>
      <c r="G42" s="23">
        <v>78064.0522993083</v>
      </c>
      <c r="H42" s="23">
        <v>47387.439039242658</v>
      </c>
      <c r="I42" s="23">
        <v>26369.11657408901</v>
      </c>
      <c r="J42" s="23">
        <v>16664.1517349725</v>
      </c>
      <c r="K42" s="23">
        <v>11899.952775973554</v>
      </c>
      <c r="L42" s="23">
        <v>9795.4530305792505</v>
      </c>
      <c r="M42" s="23">
        <v>8096.543798212645</v>
      </c>
      <c r="N42" s="23">
        <v>7275.1338220529587</v>
      </c>
      <c r="O42" s="23">
        <v>4228.6493563859067</v>
      </c>
      <c r="P42" s="23">
        <v>4086.6298534998159</v>
      </c>
    </row>
    <row r="43" spans="1:16" x14ac:dyDescent="0.25">
      <c r="A43" s="19" t="s">
        <v>73</v>
      </c>
      <c r="B43" s="19" t="s">
        <v>74</v>
      </c>
      <c r="C43" s="19" t="s">
        <v>75</v>
      </c>
      <c r="D43" s="22">
        <v>42</v>
      </c>
      <c r="E43" s="23">
        <v>132977.95914105416</v>
      </c>
      <c r="F43" s="23">
        <v>105475.86451117412</v>
      </c>
      <c r="G43" s="23">
        <v>82239.362143381935</v>
      </c>
      <c r="H43" s="23">
        <v>50697.26410544289</v>
      </c>
      <c r="I43" s="23">
        <v>23478.733579061576</v>
      </c>
      <c r="J43" s="23">
        <v>10736.026717765431</v>
      </c>
      <c r="K43" s="23">
        <v>6169.0234592298075</v>
      </c>
      <c r="L43" s="23">
        <v>4537.2189224983158</v>
      </c>
      <c r="M43" s="23">
        <v>3949.8776577146746</v>
      </c>
      <c r="N43" s="23">
        <v>3528.9889154976545</v>
      </c>
      <c r="O43" s="23">
        <v>2277.2400692057145</v>
      </c>
      <c r="P43" s="23">
        <v>2214.8975040302471</v>
      </c>
    </row>
    <row r="44" spans="1:16" x14ac:dyDescent="0.25">
      <c r="A44" s="19" t="s">
        <v>73</v>
      </c>
      <c r="B44" s="19" t="s">
        <v>74</v>
      </c>
      <c r="C44" s="19" t="s">
        <v>75</v>
      </c>
      <c r="D44" s="22">
        <v>43</v>
      </c>
      <c r="E44" s="23">
        <v>137967.69598764542</v>
      </c>
      <c r="F44" s="23">
        <v>105361.99681766104</v>
      </c>
      <c r="G44" s="23">
        <v>78292.999071807688</v>
      </c>
      <c r="H44" s="23">
        <v>52598.491833784865</v>
      </c>
      <c r="I44" s="23">
        <v>30233.51216891404</v>
      </c>
      <c r="J44" s="23">
        <v>18012.910054554672</v>
      </c>
      <c r="K44" s="23">
        <v>12189.219794610282</v>
      </c>
      <c r="L44" s="23">
        <v>10128.353950030696</v>
      </c>
      <c r="M44" s="23">
        <v>8182.5914963752621</v>
      </c>
      <c r="N44" s="23">
        <v>6731.7500607822076</v>
      </c>
      <c r="O44" s="23">
        <v>4454.7809588595037</v>
      </c>
      <c r="P44" s="23">
        <v>4441.6820028426</v>
      </c>
    </row>
    <row r="45" spans="1:16" x14ac:dyDescent="0.25">
      <c r="A45" s="19" t="s">
        <v>73</v>
      </c>
      <c r="B45" s="19" t="s">
        <v>74</v>
      </c>
      <c r="C45" s="19" t="s">
        <v>75</v>
      </c>
      <c r="D45" s="22">
        <v>44</v>
      </c>
      <c r="E45" s="23">
        <v>145962.91837232615</v>
      </c>
      <c r="F45" s="23">
        <v>115249.17935552559</v>
      </c>
      <c r="G45" s="23">
        <v>90867.314833486787</v>
      </c>
      <c r="H45" s="23">
        <v>49699.026540629937</v>
      </c>
      <c r="I45" s="23">
        <v>22371.822842590311</v>
      </c>
      <c r="J45" s="23">
        <v>11806.214038599508</v>
      </c>
      <c r="K45" s="23">
        <v>7442.1428387733695</v>
      </c>
      <c r="L45" s="23">
        <v>5759.5623045244065</v>
      </c>
      <c r="M45" s="23">
        <v>5151.0768697459298</v>
      </c>
      <c r="N45" s="23">
        <v>3803.875846851005</v>
      </c>
      <c r="O45" s="23">
        <v>2121.7358425107486</v>
      </c>
      <c r="P45" s="23">
        <v>1922.8746185505156</v>
      </c>
    </row>
    <row r="46" spans="1:16" x14ac:dyDescent="0.25">
      <c r="A46" s="19" t="s">
        <v>73</v>
      </c>
      <c r="B46" s="19" t="s">
        <v>74</v>
      </c>
      <c r="C46" s="19" t="s">
        <v>75</v>
      </c>
      <c r="D46" s="22">
        <v>45</v>
      </c>
      <c r="E46" s="23">
        <v>95437.07796330683</v>
      </c>
      <c r="F46" s="23">
        <v>76153.773446790598</v>
      </c>
      <c r="G46" s="23">
        <v>61731.877758244947</v>
      </c>
      <c r="H46" s="23">
        <v>40924.827449032571</v>
      </c>
      <c r="I46" s="23">
        <v>24094.661600364307</v>
      </c>
      <c r="J46" s="23">
        <v>14967.824261046224</v>
      </c>
      <c r="K46" s="23">
        <v>10332.217175567535</v>
      </c>
      <c r="L46" s="23">
        <v>8262.0684240713363</v>
      </c>
      <c r="M46" s="23">
        <v>7004.7776854726399</v>
      </c>
      <c r="N46" s="23">
        <v>5803.1909364045723</v>
      </c>
      <c r="O46" s="23">
        <v>3340.8697824787851</v>
      </c>
      <c r="P46" s="23">
        <v>3340.8697824787851</v>
      </c>
    </row>
    <row r="47" spans="1:16" x14ac:dyDescent="0.25">
      <c r="A47" s="19" t="s">
        <v>73</v>
      </c>
      <c r="B47" s="19" t="s">
        <v>74</v>
      </c>
      <c r="C47" s="19" t="s">
        <v>75</v>
      </c>
      <c r="D47" s="22">
        <v>46</v>
      </c>
      <c r="E47" s="23">
        <v>118621.6408385957</v>
      </c>
      <c r="F47" s="23">
        <v>103688.50143501716</v>
      </c>
      <c r="G47" s="23">
        <v>75029.685563810242</v>
      </c>
      <c r="H47" s="23">
        <v>46908.18954530378</v>
      </c>
      <c r="I47" s="23">
        <v>24524.906515304556</v>
      </c>
      <c r="J47" s="23">
        <v>13207.247597785943</v>
      </c>
      <c r="K47" s="23">
        <v>8593.1323249296383</v>
      </c>
      <c r="L47" s="23">
        <v>6881.814958013817</v>
      </c>
      <c r="M47" s="23">
        <v>6123.7232674335155</v>
      </c>
      <c r="N47" s="23">
        <v>4730.481154263648</v>
      </c>
      <c r="O47" s="23">
        <v>3266.9297651313677</v>
      </c>
      <c r="P47" s="23">
        <v>3173.7797477600989</v>
      </c>
    </row>
    <row r="48" spans="1:16" x14ac:dyDescent="0.25">
      <c r="A48" s="19" t="s">
        <v>73</v>
      </c>
      <c r="B48" s="19" t="s">
        <v>74</v>
      </c>
      <c r="C48" s="19" t="s">
        <v>75</v>
      </c>
      <c r="D48" s="22">
        <v>47</v>
      </c>
      <c r="E48" s="23">
        <v>122339.9950762058</v>
      </c>
      <c r="F48" s="23">
        <v>100642.04640397428</v>
      </c>
      <c r="G48" s="23">
        <v>74173.847407244699</v>
      </c>
      <c r="H48" s="23">
        <v>43782.153163275674</v>
      </c>
      <c r="I48" s="23">
        <v>25418.878803000262</v>
      </c>
      <c r="J48" s="23">
        <v>16618.799978013132</v>
      </c>
      <c r="K48" s="23">
        <v>11707.136680453927</v>
      </c>
      <c r="L48" s="23">
        <v>9862.572956658918</v>
      </c>
      <c r="M48" s="23">
        <v>8255.8851475706033</v>
      </c>
      <c r="N48" s="23">
        <v>6943.8556657927438</v>
      </c>
      <c r="O48" s="23">
        <v>4841.1419796200116</v>
      </c>
      <c r="P48" s="23">
        <v>3467.2224962713435</v>
      </c>
    </row>
    <row r="49" spans="1:16" x14ac:dyDescent="0.25">
      <c r="A49" s="19" t="s">
        <v>73</v>
      </c>
      <c r="B49" s="19" t="s">
        <v>74</v>
      </c>
      <c r="C49" s="19" t="s">
        <v>75</v>
      </c>
      <c r="D49" s="22">
        <v>48</v>
      </c>
      <c r="E49" s="23">
        <v>120970.8005008045</v>
      </c>
      <c r="F49" s="23">
        <v>99766.503355399269</v>
      </c>
      <c r="G49" s="23">
        <v>74260.22863984025</v>
      </c>
      <c r="H49" s="23">
        <v>49189.396816082713</v>
      </c>
      <c r="I49" s="23">
        <v>25627.180133776368</v>
      </c>
      <c r="J49" s="23">
        <v>13905.944233587941</v>
      </c>
      <c r="K49" s="23">
        <v>8589.3606662721886</v>
      </c>
      <c r="L49" s="23">
        <v>6945.5414112593271</v>
      </c>
      <c r="M49" s="23">
        <v>5922.8344098606503</v>
      </c>
      <c r="N49" s="23">
        <v>5343.4411044389226</v>
      </c>
      <c r="O49" s="23">
        <v>3334.7831387164815</v>
      </c>
      <c r="P49" s="23">
        <v>2388.8544404523491</v>
      </c>
    </row>
    <row r="50" spans="1:16" x14ac:dyDescent="0.25">
      <c r="A50" s="19" t="s">
        <v>73</v>
      </c>
      <c r="B50" s="19" t="s">
        <v>74</v>
      </c>
      <c r="C50" s="19" t="s">
        <v>75</v>
      </c>
      <c r="D50" s="22">
        <v>49</v>
      </c>
      <c r="E50" s="23">
        <v>99758.613802972468</v>
      </c>
      <c r="F50" s="23">
        <v>79839.959602115254</v>
      </c>
      <c r="G50" s="23">
        <v>62401.732705107184</v>
      </c>
      <c r="H50" s="23">
        <v>41597.176437521171</v>
      </c>
      <c r="I50" s="23">
        <v>22768.212487005905</v>
      </c>
      <c r="J50" s="23">
        <v>12233.912531804866</v>
      </c>
      <c r="K50" s="23">
        <v>7813.5100919949909</v>
      </c>
      <c r="L50" s="23">
        <v>5912.5428142417113</v>
      </c>
      <c r="M50" s="23">
        <v>5385.8712037215519</v>
      </c>
      <c r="N50" s="23">
        <v>4433.3202732999825</v>
      </c>
      <c r="O50" s="23">
        <v>3107.6436774709182</v>
      </c>
      <c r="P50" s="23">
        <v>2051.4526272422718</v>
      </c>
    </row>
    <row r="51" spans="1:16" x14ac:dyDescent="0.25">
      <c r="A51" s="19" t="s">
        <v>73</v>
      </c>
      <c r="B51" s="19" t="s">
        <v>74</v>
      </c>
      <c r="C51" s="19" t="s">
        <v>75</v>
      </c>
      <c r="D51" s="22">
        <v>50</v>
      </c>
      <c r="E51" s="23">
        <v>109314.27696366688</v>
      </c>
      <c r="F51" s="23">
        <v>85658.143165064961</v>
      </c>
      <c r="G51" s="23">
        <v>68471.73378904436</v>
      </c>
      <c r="H51" s="23">
        <v>43318.756399641075</v>
      </c>
      <c r="I51" s="23">
        <v>23547.692203676772</v>
      </c>
      <c r="J51" s="23">
        <v>12230.395583712912</v>
      </c>
      <c r="K51" s="23">
        <v>7691.5269039334489</v>
      </c>
      <c r="L51" s="23">
        <v>6102.6414753466906</v>
      </c>
      <c r="M51" s="23">
        <v>5379.3877067646681</v>
      </c>
      <c r="N51" s="23">
        <v>4936.9613521018473</v>
      </c>
      <c r="O51" s="23">
        <v>3147.9171430223778</v>
      </c>
      <c r="P51" s="23">
        <v>2180.7299755709387</v>
      </c>
    </row>
    <row r="52" spans="1:16" x14ac:dyDescent="0.25">
      <c r="A52" s="19" t="s">
        <v>73</v>
      </c>
      <c r="B52" s="19" t="s">
        <v>74</v>
      </c>
      <c r="C52" s="19" t="s">
        <v>75</v>
      </c>
      <c r="D52" s="22">
        <v>51</v>
      </c>
      <c r="E52" s="23">
        <v>107154.20743358882</v>
      </c>
      <c r="F52" s="23">
        <v>89709.723161155067</v>
      </c>
      <c r="G52" s="23">
        <v>68419.730019849798</v>
      </c>
      <c r="H52" s="23">
        <v>45371.792346206181</v>
      </c>
      <c r="I52" s="23">
        <v>23266.886980830994</v>
      </c>
      <c r="J52" s="23">
        <v>12591.354193973872</v>
      </c>
      <c r="K52" s="23">
        <v>7958.7916135019032</v>
      </c>
      <c r="L52" s="23">
        <v>6129.1433494351568</v>
      </c>
      <c r="M52" s="23">
        <v>5291.3205687297914</v>
      </c>
      <c r="N52" s="23">
        <v>4270.2583026565144</v>
      </c>
      <c r="O52" s="23">
        <v>2999.0417321208097</v>
      </c>
      <c r="P52" s="23">
        <v>2139.4806478418277</v>
      </c>
    </row>
    <row r="53" spans="1:16" x14ac:dyDescent="0.25">
      <c r="A53" s="19" t="s">
        <v>73</v>
      </c>
      <c r="B53" s="19" t="s">
        <v>74</v>
      </c>
      <c r="C53" s="19" t="s">
        <v>75</v>
      </c>
      <c r="D53" s="22">
        <v>52</v>
      </c>
      <c r="E53" s="23">
        <v>107400.03405773736</v>
      </c>
      <c r="F53" s="23">
        <v>83789.294988227077</v>
      </c>
      <c r="G53" s="23">
        <v>62382.306260670601</v>
      </c>
      <c r="H53" s="23">
        <v>42042.922835974874</v>
      </c>
      <c r="I53" s="23">
        <v>21188.797173234492</v>
      </c>
      <c r="J53" s="23">
        <v>10366.470896240267</v>
      </c>
      <c r="K53" s="23">
        <v>6433.6284311807094</v>
      </c>
      <c r="L53" s="23">
        <v>4667.7841762285161</v>
      </c>
      <c r="M53" s="23">
        <v>4075.3714911988318</v>
      </c>
      <c r="N53" s="23">
        <v>3370.8880907630491</v>
      </c>
      <c r="O53" s="23">
        <v>1539.9677635937221</v>
      </c>
      <c r="P53" s="23">
        <v>1397.0144560872864</v>
      </c>
    </row>
    <row r="54" spans="1:16" x14ac:dyDescent="0.25">
      <c r="A54" s="19" t="s">
        <v>73</v>
      </c>
      <c r="B54" s="19" t="s">
        <v>74</v>
      </c>
      <c r="C54" s="19" t="s">
        <v>75</v>
      </c>
      <c r="D54" s="22">
        <v>53</v>
      </c>
      <c r="E54" s="23">
        <v>116169.01826705894</v>
      </c>
      <c r="F54" s="23">
        <v>95039.533814944429</v>
      </c>
      <c r="G54" s="23">
        <v>70154.538941704654</v>
      </c>
      <c r="H54" s="23">
        <v>47174.311128406982</v>
      </c>
      <c r="I54" s="23">
        <v>28300.229255665454</v>
      </c>
      <c r="J54" s="23">
        <v>18650.237065173544</v>
      </c>
      <c r="K54" s="23">
        <v>13512.857058486819</v>
      </c>
      <c r="L54" s="23">
        <v>11301.591876617649</v>
      </c>
      <c r="M54" s="23">
        <v>9421.8000773039003</v>
      </c>
      <c r="N54" s="23">
        <v>7861.200989196197</v>
      </c>
      <c r="O54" s="23">
        <v>5099.0928537406589</v>
      </c>
      <c r="P54" s="23">
        <v>3667.0338614741959</v>
      </c>
    </row>
    <row r="55" spans="1:16" x14ac:dyDescent="0.25">
      <c r="A55" s="19" t="s">
        <v>73</v>
      </c>
      <c r="B55" s="19" t="s">
        <v>74</v>
      </c>
      <c r="C55" s="19" t="s">
        <v>75</v>
      </c>
      <c r="D55" s="22">
        <v>54</v>
      </c>
      <c r="E55" s="23">
        <v>106788.70868550515</v>
      </c>
      <c r="F55" s="23">
        <v>84347.164489207586</v>
      </c>
      <c r="G55" s="23">
        <v>65864.196672077305</v>
      </c>
      <c r="H55" s="23">
        <v>42162.847374780002</v>
      </c>
      <c r="I55" s="23">
        <v>21484.500090085228</v>
      </c>
      <c r="J55" s="23">
        <v>9358.407593559732</v>
      </c>
      <c r="K55" s="23">
        <v>5559.305292500263</v>
      </c>
      <c r="L55" s="23">
        <v>4364.5483383352021</v>
      </c>
      <c r="M55" s="23">
        <v>3940.3018901296537</v>
      </c>
      <c r="N55" s="23">
        <v>3189.9904691200963</v>
      </c>
      <c r="O55" s="23">
        <v>2113.6514605090729</v>
      </c>
      <c r="P55" s="23">
        <v>1473.6562323070973</v>
      </c>
    </row>
    <row r="56" spans="1:16" x14ac:dyDescent="0.25">
      <c r="A56" s="19" t="s">
        <v>73</v>
      </c>
      <c r="B56" s="19" t="s">
        <v>74</v>
      </c>
      <c r="C56" s="19" t="s">
        <v>75</v>
      </c>
      <c r="D56" s="22">
        <v>55</v>
      </c>
      <c r="E56" s="23">
        <v>132318.66819885661</v>
      </c>
      <c r="F56" s="23">
        <v>104837.121912794</v>
      </c>
      <c r="G56" s="23">
        <v>78542.066465402822</v>
      </c>
      <c r="H56" s="23">
        <v>44903.833365455226</v>
      </c>
      <c r="I56" s="23">
        <v>21966.839189854789</v>
      </c>
      <c r="J56" s="23">
        <v>11329.978287856144</v>
      </c>
      <c r="K56" s="23">
        <v>7325.1008316763837</v>
      </c>
      <c r="L56" s="23">
        <v>5438.0284453847153</v>
      </c>
      <c r="M56" s="23">
        <v>4605.4967495025203</v>
      </c>
      <c r="N56" s="23">
        <v>3206.1829919637771</v>
      </c>
      <c r="O56" s="23">
        <v>1789.324270068684</v>
      </c>
      <c r="P56" s="23">
        <v>1613.178352701445</v>
      </c>
    </row>
    <row r="57" spans="1:16" x14ac:dyDescent="0.25">
      <c r="A57" s="19" t="s">
        <v>73</v>
      </c>
      <c r="B57" s="19" t="s">
        <v>74</v>
      </c>
      <c r="C57" s="19" t="s">
        <v>75</v>
      </c>
      <c r="D57" s="22">
        <v>56</v>
      </c>
      <c r="E57" s="23">
        <v>106745.68191504999</v>
      </c>
      <c r="F57" s="23">
        <v>84985.985050232863</v>
      </c>
      <c r="G57" s="23">
        <v>65202.19884936302</v>
      </c>
      <c r="H57" s="23">
        <v>41594.983697389158</v>
      </c>
      <c r="I57" s="23">
        <v>22261.149855475433</v>
      </c>
      <c r="J57" s="23">
        <v>12467.838892559112</v>
      </c>
      <c r="K57" s="23">
        <v>8514.5489293253922</v>
      </c>
      <c r="L57" s="23">
        <v>6795.2254901203105</v>
      </c>
      <c r="M57" s="23">
        <v>6021.6919734618405</v>
      </c>
      <c r="N57" s="23">
        <v>5241.8051511378653</v>
      </c>
      <c r="O57" s="23">
        <v>3396.875799612741</v>
      </c>
      <c r="P57" s="23">
        <v>2298.885358094597</v>
      </c>
    </row>
    <row r="58" spans="1:16" x14ac:dyDescent="0.25">
      <c r="A58" s="19" t="s">
        <v>73</v>
      </c>
      <c r="B58" s="19" t="s">
        <v>74</v>
      </c>
      <c r="C58" s="19" t="s">
        <v>75</v>
      </c>
      <c r="D58" s="22">
        <v>57</v>
      </c>
      <c r="E58" s="23">
        <v>132003.4319428204</v>
      </c>
      <c r="F58" s="23">
        <v>101652.54537077925</v>
      </c>
      <c r="G58" s="23">
        <v>76066.49230643081</v>
      </c>
      <c r="H58" s="23">
        <v>43410.629361266961</v>
      </c>
      <c r="I58" s="23">
        <v>23110.598311497877</v>
      </c>
      <c r="J58" s="23">
        <v>13162.538623727623</v>
      </c>
      <c r="K58" s="23">
        <v>8940.523221983789</v>
      </c>
      <c r="L58" s="23">
        <v>7207.6515446693729</v>
      </c>
      <c r="M58" s="23">
        <v>6157.5847558213454</v>
      </c>
      <c r="N58" s="23">
        <v>4715.2297114933635</v>
      </c>
      <c r="O58" s="23">
        <v>2990.1817206488881</v>
      </c>
      <c r="P58" s="23">
        <v>2593.4853191403213</v>
      </c>
    </row>
    <row r="59" spans="1:16" x14ac:dyDescent="0.25">
      <c r="A59" s="19" t="s">
        <v>73</v>
      </c>
      <c r="B59" s="19" t="s">
        <v>74</v>
      </c>
      <c r="C59" s="19" t="s">
        <v>75</v>
      </c>
      <c r="D59" s="22">
        <v>58</v>
      </c>
      <c r="E59" s="23">
        <v>113991.6734071973</v>
      </c>
      <c r="F59" s="23">
        <v>90447.787787335721</v>
      </c>
      <c r="G59" s="23">
        <v>67828.732421645764</v>
      </c>
      <c r="H59" s="23">
        <v>46741.881771425586</v>
      </c>
      <c r="I59" s="23">
        <v>25694.770028336836</v>
      </c>
      <c r="J59" s="23">
        <v>15066.588598556993</v>
      </c>
      <c r="K59" s="23">
        <v>10116.455222626199</v>
      </c>
      <c r="L59" s="23">
        <v>8042.5829149470301</v>
      </c>
      <c r="M59" s="23">
        <v>6883.1705244351315</v>
      </c>
      <c r="N59" s="23">
        <v>5430.3326026010791</v>
      </c>
      <c r="O59" s="23">
        <v>4728.5899540821774</v>
      </c>
      <c r="P59" s="23">
        <v>3471.5806772579231</v>
      </c>
    </row>
    <row r="60" spans="1:16" x14ac:dyDescent="0.25">
      <c r="A60" s="19" t="s">
        <v>73</v>
      </c>
      <c r="B60" s="19" t="s">
        <v>74</v>
      </c>
      <c r="C60" s="19" t="s">
        <v>75</v>
      </c>
      <c r="D60" s="22">
        <v>59</v>
      </c>
      <c r="E60" s="23">
        <v>110874.67822938772</v>
      </c>
      <c r="F60" s="23">
        <v>85840.856705839164</v>
      </c>
      <c r="G60" s="23">
        <v>69104.053508760044</v>
      </c>
      <c r="H60" s="23">
        <v>47916.260375182741</v>
      </c>
      <c r="I60" s="23">
        <v>25491.916881077505</v>
      </c>
      <c r="J60" s="23">
        <v>13007.071347120394</v>
      </c>
      <c r="K60" s="23">
        <v>8123.5871000724892</v>
      </c>
      <c r="L60" s="23">
        <v>6082.0755030204964</v>
      </c>
      <c r="M60" s="23">
        <v>5071.5292052796985</v>
      </c>
      <c r="N60" s="23">
        <v>3465.8688992778916</v>
      </c>
      <c r="O60" s="23">
        <v>2085.6055658921555</v>
      </c>
      <c r="P60" s="23">
        <v>1898.2834654972578</v>
      </c>
    </row>
    <row r="61" spans="1:16" x14ac:dyDescent="0.25">
      <c r="A61" s="19" t="s">
        <v>73</v>
      </c>
      <c r="B61" s="19" t="s">
        <v>74</v>
      </c>
      <c r="C61" s="19" t="s">
        <v>75</v>
      </c>
      <c r="D61" s="22">
        <v>60</v>
      </c>
      <c r="E61" s="23">
        <v>138483.22617588408</v>
      </c>
      <c r="F61" s="23">
        <v>109782.09012353148</v>
      </c>
      <c r="G61" s="23">
        <v>83254.923831946013</v>
      </c>
      <c r="H61" s="23">
        <v>49045.358904701367</v>
      </c>
      <c r="I61" s="23">
        <v>26578.045399708291</v>
      </c>
      <c r="J61" s="23">
        <v>15186.885741101552</v>
      </c>
      <c r="K61" s="23">
        <v>9809.4557129987697</v>
      </c>
      <c r="L61" s="23">
        <v>7789.1745334561347</v>
      </c>
      <c r="M61" s="23">
        <v>6899.9499235611338</v>
      </c>
      <c r="N61" s="23">
        <v>5540.3612985575828</v>
      </c>
      <c r="O61" s="23">
        <v>3953.2350042493767</v>
      </c>
      <c r="P61" s="23">
        <v>2901.2838891084552</v>
      </c>
    </row>
    <row r="62" spans="1:16" x14ac:dyDescent="0.25">
      <c r="A62" s="19" t="s">
        <v>73</v>
      </c>
      <c r="B62" s="19" t="s">
        <v>74</v>
      </c>
      <c r="C62" s="19" t="s">
        <v>75</v>
      </c>
      <c r="D62" s="22">
        <v>61</v>
      </c>
      <c r="E62" s="23">
        <v>140934.17538641061</v>
      </c>
      <c r="F62" s="23">
        <v>110448.77388635004</v>
      </c>
      <c r="G62" s="23">
        <v>90442.841327072209</v>
      </c>
      <c r="H62" s="23">
        <v>49073.003400048096</v>
      </c>
      <c r="I62" s="23">
        <v>23433.172756052198</v>
      </c>
      <c r="J62" s="23">
        <v>11013.04270640894</v>
      </c>
      <c r="K62" s="23">
        <v>6647.6934974937085</v>
      </c>
      <c r="L62" s="23">
        <v>5111.1169355625289</v>
      </c>
      <c r="M62" s="23">
        <v>4365.4933286184469</v>
      </c>
      <c r="N62" s="23">
        <v>3886.7687328145812</v>
      </c>
      <c r="O62" s="23">
        <v>2499.0868626679826</v>
      </c>
      <c r="P62" s="23">
        <v>1739.7087103612523</v>
      </c>
    </row>
    <row r="63" spans="1:16" x14ac:dyDescent="0.25">
      <c r="A63" s="19" t="s">
        <v>73</v>
      </c>
      <c r="B63" s="19" t="s">
        <v>74</v>
      </c>
      <c r="C63" s="19" t="s">
        <v>75</v>
      </c>
      <c r="D63" s="22">
        <v>62</v>
      </c>
      <c r="E63" s="23">
        <v>113062.68204365252</v>
      </c>
      <c r="F63" s="23">
        <v>92109.987216879643</v>
      </c>
      <c r="G63" s="23">
        <v>66324.228562686796</v>
      </c>
      <c r="H63" s="23">
        <v>42797.895950329839</v>
      </c>
      <c r="I63" s="23">
        <v>21164.302209672311</v>
      </c>
      <c r="J63" s="23">
        <v>8794.2151710624457</v>
      </c>
      <c r="K63" s="23">
        <v>4447.1782773705227</v>
      </c>
      <c r="L63" s="23">
        <v>3105.2075360173631</v>
      </c>
      <c r="M63" s="23">
        <v>2541.4636840751045</v>
      </c>
      <c r="N63" s="23">
        <v>1954.9051285076075</v>
      </c>
      <c r="O63" s="23">
        <v>958.1765044613893</v>
      </c>
      <c r="P63" s="23">
        <v>866.08716137331635</v>
      </c>
    </row>
    <row r="64" spans="1:16" x14ac:dyDescent="0.25">
      <c r="A64" s="19" t="s">
        <v>73</v>
      </c>
      <c r="B64" s="19" t="s">
        <v>74</v>
      </c>
      <c r="C64" s="19" t="s">
        <v>75</v>
      </c>
      <c r="D64" s="22">
        <v>63</v>
      </c>
      <c r="E64" s="23">
        <v>110833.02644785454</v>
      </c>
      <c r="F64" s="23">
        <v>87606.467137940228</v>
      </c>
      <c r="G64" s="23">
        <v>67607.292854968429</v>
      </c>
      <c r="H64" s="23">
        <v>42695.835304184278</v>
      </c>
      <c r="I64" s="23">
        <v>21395.184886462179</v>
      </c>
      <c r="J64" s="23">
        <v>6546.8845014271637</v>
      </c>
      <c r="K64" s="23">
        <v>3404.8019837001571</v>
      </c>
      <c r="L64" s="23">
        <v>2437.2935489751139</v>
      </c>
      <c r="M64" s="23">
        <v>2094.7527539044959</v>
      </c>
      <c r="N64" s="23">
        <v>1664.470152461407</v>
      </c>
      <c r="O64" s="23">
        <v>1084.9155610686184</v>
      </c>
      <c r="P64" s="23">
        <v>1073.5527810022572</v>
      </c>
    </row>
    <row r="65" spans="1:16" x14ac:dyDescent="0.25">
      <c r="A65" s="19" t="s">
        <v>73</v>
      </c>
      <c r="B65" s="19" t="s">
        <v>74</v>
      </c>
      <c r="C65" s="19" t="s">
        <v>75</v>
      </c>
      <c r="D65" s="22">
        <v>64</v>
      </c>
      <c r="E65" s="23">
        <v>117962.15083733728</v>
      </c>
      <c r="F65" s="23">
        <v>99749.675995833022</v>
      </c>
      <c r="G65" s="23">
        <v>69584.663617984217</v>
      </c>
      <c r="H65" s="23">
        <v>41998.051917493402</v>
      </c>
      <c r="I65" s="23">
        <v>21641.597588026129</v>
      </c>
      <c r="J65" s="23">
        <v>11560.379492025599</v>
      </c>
      <c r="K65" s="23">
        <v>7724.0885064401318</v>
      </c>
      <c r="L65" s="23">
        <v>5966.2533105105804</v>
      </c>
      <c r="M65" s="23">
        <v>5210.1935604977989</v>
      </c>
      <c r="N65" s="23">
        <v>4509.076641437684</v>
      </c>
      <c r="O65" s="23">
        <v>2944.3096077608116</v>
      </c>
      <c r="P65" s="23">
        <v>1985.9567831922686</v>
      </c>
    </row>
    <row r="66" spans="1:16" x14ac:dyDescent="0.25">
      <c r="A66" s="19" t="s">
        <v>73</v>
      </c>
      <c r="B66" s="19" t="s">
        <v>74</v>
      </c>
      <c r="C66" s="19" t="s">
        <v>75</v>
      </c>
      <c r="D66" s="22">
        <v>65</v>
      </c>
      <c r="E66" s="23">
        <v>114673.85342953648</v>
      </c>
      <c r="F66" s="23">
        <v>99177.913975072108</v>
      </c>
      <c r="G66" s="23">
        <v>70462.855721511922</v>
      </c>
      <c r="H66" s="23">
        <v>42971.506578883032</v>
      </c>
      <c r="I66" s="23">
        <v>23409.606231054153</v>
      </c>
      <c r="J66" s="23">
        <v>14472.683538931406</v>
      </c>
      <c r="K66" s="23">
        <v>10030.493668244872</v>
      </c>
      <c r="L66" s="23">
        <v>8090.0461951881089</v>
      </c>
      <c r="M66" s="23">
        <v>6806.3276986213759</v>
      </c>
      <c r="N66" s="23">
        <v>6153.9649547594236</v>
      </c>
      <c r="O66" s="23">
        <v>4539.3904247128785</v>
      </c>
      <c r="P66" s="23">
        <v>4332.6580844037326</v>
      </c>
    </row>
    <row r="67" spans="1:16" x14ac:dyDescent="0.25">
      <c r="A67" s="19" t="s">
        <v>73</v>
      </c>
      <c r="B67" s="19" t="s">
        <v>74</v>
      </c>
      <c r="C67" s="19" t="s">
        <v>75</v>
      </c>
      <c r="D67" s="22">
        <v>66</v>
      </c>
      <c r="E67" s="23">
        <v>107686.84348625237</v>
      </c>
      <c r="F67" s="23">
        <v>86195.957549201819</v>
      </c>
      <c r="G67" s="23">
        <v>62620.800694638427</v>
      </c>
      <c r="H67" s="23">
        <v>38787.250175763649</v>
      </c>
      <c r="I67" s="23">
        <v>18247.356533853355</v>
      </c>
      <c r="J67" s="23">
        <v>8048.6566374052118</v>
      </c>
      <c r="K67" s="23">
        <v>4548.4056217689704</v>
      </c>
      <c r="L67" s="23">
        <v>3110.6783188670902</v>
      </c>
      <c r="M67" s="23">
        <v>2737.1317663565355</v>
      </c>
      <c r="N67" s="23">
        <v>2344.0139441562183</v>
      </c>
      <c r="O67" s="23">
        <v>1451.4013060689917</v>
      </c>
      <c r="P67" s="23">
        <v>998.26323165148756</v>
      </c>
    </row>
    <row r="68" spans="1:16" x14ac:dyDescent="0.25">
      <c r="A68" s="19" t="s">
        <v>73</v>
      </c>
      <c r="B68" s="19" t="s">
        <v>74</v>
      </c>
      <c r="C68" s="19" t="s">
        <v>75</v>
      </c>
      <c r="D68" s="22">
        <v>67</v>
      </c>
      <c r="E68" s="23">
        <v>126911.45674737368</v>
      </c>
      <c r="F68" s="23">
        <v>93776.692168662106</v>
      </c>
      <c r="G68" s="23">
        <v>76100.772263369625</v>
      </c>
      <c r="H68" s="23">
        <v>47180.28558896287</v>
      </c>
      <c r="I68" s="23">
        <v>24665.283647662396</v>
      </c>
      <c r="J68" s="23">
        <v>9934.1440734297121</v>
      </c>
      <c r="K68" s="23">
        <v>5587.0742674715448</v>
      </c>
      <c r="L68" s="23">
        <v>4234.817662310621</v>
      </c>
      <c r="M68" s="23">
        <v>3540.6226261876595</v>
      </c>
      <c r="N68" s="23">
        <v>2762.8800542772628</v>
      </c>
      <c r="O68" s="23">
        <v>1313.6257630111925</v>
      </c>
      <c r="P68" s="23">
        <v>1186.5973456293598</v>
      </c>
    </row>
    <row r="69" spans="1:16" x14ac:dyDescent="0.25">
      <c r="A69" s="19" t="s">
        <v>73</v>
      </c>
      <c r="B69" s="19" t="s">
        <v>74</v>
      </c>
      <c r="C69" s="19" t="s">
        <v>75</v>
      </c>
      <c r="D69" s="22">
        <v>68</v>
      </c>
      <c r="E69" s="23">
        <v>108289.54330495132</v>
      </c>
      <c r="F69" s="23">
        <v>91049.457273350505</v>
      </c>
      <c r="G69" s="23">
        <v>69194.413210152125</v>
      </c>
      <c r="H69" s="23">
        <v>44176.84574170407</v>
      </c>
      <c r="I69" s="23">
        <v>24202.634567142901</v>
      </c>
      <c r="J69" s="23">
        <v>12527.362632896311</v>
      </c>
      <c r="K69" s="23">
        <v>8374.6718700683596</v>
      </c>
      <c r="L69" s="23">
        <v>6415.5215769715942</v>
      </c>
      <c r="M69" s="23">
        <v>5484.2434830232842</v>
      </c>
      <c r="N69" s="23">
        <v>4393.1142490312031</v>
      </c>
      <c r="O69" s="23">
        <v>2077.3275015856757</v>
      </c>
      <c r="P69" s="23">
        <v>2077.3275015856757</v>
      </c>
    </row>
    <row r="70" spans="1:16" x14ac:dyDescent="0.25">
      <c r="A70" s="19" t="s">
        <v>73</v>
      </c>
      <c r="B70" s="19" t="s">
        <v>74</v>
      </c>
      <c r="C70" s="19" t="s">
        <v>75</v>
      </c>
      <c r="D70" s="22">
        <v>69</v>
      </c>
      <c r="E70" s="23">
        <v>114245.52867406586</v>
      </c>
      <c r="F70" s="23">
        <v>99194.934026619201</v>
      </c>
      <c r="G70" s="23">
        <v>73003.051905558023</v>
      </c>
      <c r="H70" s="23">
        <v>46126.832502841498</v>
      </c>
      <c r="I70" s="23">
        <v>23174.785886119393</v>
      </c>
      <c r="J70" s="23">
        <v>12587.505930436671</v>
      </c>
      <c r="K70" s="23">
        <v>8158.6034798146566</v>
      </c>
      <c r="L70" s="23">
        <v>6648.2691747209674</v>
      </c>
      <c r="M70" s="23">
        <v>5714.1575822107061</v>
      </c>
      <c r="N70" s="23">
        <v>4081.533917147327</v>
      </c>
      <c r="O70" s="23">
        <v>2101.6101236037825</v>
      </c>
      <c r="P70" s="23">
        <v>2101.6101236037825</v>
      </c>
    </row>
    <row r="71" spans="1:16" x14ac:dyDescent="0.25">
      <c r="A71" s="19" t="s">
        <v>73</v>
      </c>
      <c r="B71" s="19" t="s">
        <v>74</v>
      </c>
      <c r="C71" s="19" t="s">
        <v>75</v>
      </c>
      <c r="D71" s="22">
        <v>70</v>
      </c>
      <c r="E71" s="23">
        <v>110638.36731875598</v>
      </c>
      <c r="F71" s="23">
        <v>87996.008688196511</v>
      </c>
      <c r="G71" s="23">
        <v>68555.293470196906</v>
      </c>
      <c r="H71" s="23">
        <v>46311.131353511439</v>
      </c>
      <c r="I71" s="23">
        <v>26392.927588468523</v>
      </c>
      <c r="J71" s="23">
        <v>17498.971304993673</v>
      </c>
      <c r="K71" s="23">
        <v>12630.442833766567</v>
      </c>
      <c r="L71" s="23">
        <v>10130.964638817795</v>
      </c>
      <c r="M71" s="23">
        <v>8288.3231774096221</v>
      </c>
      <c r="N71" s="23">
        <v>7007.4041237722249</v>
      </c>
      <c r="O71" s="23">
        <v>4958.1346166813328</v>
      </c>
      <c r="P71" s="23">
        <v>3491.2291712369965</v>
      </c>
    </row>
    <row r="72" spans="1:16" x14ac:dyDescent="0.25">
      <c r="A72" s="19" t="s">
        <v>73</v>
      </c>
      <c r="B72" s="19" t="s">
        <v>74</v>
      </c>
      <c r="C72" s="19" t="s">
        <v>75</v>
      </c>
      <c r="D72" s="22">
        <v>71</v>
      </c>
      <c r="E72" s="23">
        <v>132936.49212905389</v>
      </c>
      <c r="F72" s="23">
        <v>107917.30849878851</v>
      </c>
      <c r="G72" s="23">
        <v>80132.09224252525</v>
      </c>
      <c r="H72" s="23">
        <v>48488.571048971149</v>
      </c>
      <c r="I72" s="23">
        <v>29220.580622910897</v>
      </c>
      <c r="J72" s="23">
        <v>17969.215058501093</v>
      </c>
      <c r="K72" s="23">
        <v>12330.683865670799</v>
      </c>
      <c r="L72" s="23">
        <v>9746.1283542295478</v>
      </c>
      <c r="M72" s="23">
        <v>8086.0269864482825</v>
      </c>
      <c r="N72" s="23">
        <v>6511.5425721606534</v>
      </c>
      <c r="O72" s="23">
        <v>4713.9763868888967</v>
      </c>
      <c r="P72" s="23">
        <v>4413.654513180757</v>
      </c>
    </row>
    <row r="73" spans="1:16" x14ac:dyDescent="0.25">
      <c r="A73" s="19" t="s">
        <v>73</v>
      </c>
      <c r="B73" s="19" t="s">
        <v>74</v>
      </c>
      <c r="C73" s="19" t="s">
        <v>75</v>
      </c>
      <c r="D73" s="22">
        <v>72</v>
      </c>
      <c r="E73" s="23">
        <v>123580.05375365091</v>
      </c>
      <c r="F73" s="23">
        <v>104333.0862092298</v>
      </c>
      <c r="G73" s="23">
        <v>72916.114062318331</v>
      </c>
      <c r="H73" s="23">
        <v>45445.324257258275</v>
      </c>
      <c r="I73" s="23">
        <v>22680.250481394254</v>
      </c>
      <c r="J73" s="23">
        <v>10633.234799560456</v>
      </c>
      <c r="K73" s="23">
        <v>6351.1691806080407</v>
      </c>
      <c r="L73" s="23">
        <v>4736.5933999772342</v>
      </c>
      <c r="M73" s="23">
        <v>4158.7676960773715</v>
      </c>
      <c r="N73" s="23">
        <v>3220.9562830930959</v>
      </c>
      <c r="O73" s="23">
        <v>2275.9861621001901</v>
      </c>
      <c r="P73" s="23">
        <v>2237.8244058960649</v>
      </c>
    </row>
    <row r="74" spans="1:16" x14ac:dyDescent="0.25">
      <c r="A74" s="19" t="s">
        <v>73</v>
      </c>
      <c r="B74" s="19" t="s">
        <v>74</v>
      </c>
      <c r="C74" s="19" t="s">
        <v>75</v>
      </c>
      <c r="D74" s="22">
        <v>73</v>
      </c>
      <c r="E74" s="23">
        <v>108323.9537696757</v>
      </c>
      <c r="F74" s="23">
        <v>89637.534858815328</v>
      </c>
      <c r="G74" s="23">
        <v>66754.001557630792</v>
      </c>
      <c r="H74" s="23">
        <v>41627.994359406635</v>
      </c>
      <c r="I74" s="23">
        <v>22489.891145609581</v>
      </c>
      <c r="J74" s="23">
        <v>13050.039838833003</v>
      </c>
      <c r="K74" s="23">
        <v>8601.9145677503548</v>
      </c>
      <c r="L74" s="23">
        <v>7281.8705392090251</v>
      </c>
      <c r="M74" s="23">
        <v>6323.5489313298267</v>
      </c>
      <c r="N74" s="23">
        <v>5384.7624219329427</v>
      </c>
      <c r="O74" s="23">
        <v>3499.993669563903</v>
      </c>
      <c r="P74" s="23">
        <v>3499.993669563903</v>
      </c>
    </row>
    <row r="75" spans="1:16" x14ac:dyDescent="0.25">
      <c r="A75" s="19" t="s">
        <v>73</v>
      </c>
      <c r="B75" s="19" t="s">
        <v>74</v>
      </c>
      <c r="C75" s="19" t="s">
        <v>75</v>
      </c>
      <c r="D75" s="22">
        <v>74</v>
      </c>
      <c r="E75" s="23">
        <v>128506.82591493397</v>
      </c>
      <c r="F75" s="23">
        <v>104803.44086232036</v>
      </c>
      <c r="G75" s="23">
        <v>77918.548507195956</v>
      </c>
      <c r="H75" s="23">
        <v>47575.757480615379</v>
      </c>
      <c r="I75" s="23">
        <v>27897.120627723441</v>
      </c>
      <c r="J75" s="23">
        <v>17762.994934486916</v>
      </c>
      <c r="K75" s="23">
        <v>12157.084717394842</v>
      </c>
      <c r="L75" s="23">
        <v>9969.3019466024816</v>
      </c>
      <c r="M75" s="23">
        <v>8059.5543336434857</v>
      </c>
      <c r="N75" s="23">
        <v>6928.2406342576141</v>
      </c>
      <c r="O75" s="23">
        <v>4503.7092074119391</v>
      </c>
      <c r="P75" s="23">
        <v>3227.9345899869977</v>
      </c>
    </row>
    <row r="76" spans="1:16" x14ac:dyDescent="0.25">
      <c r="A76" s="19" t="s">
        <v>73</v>
      </c>
      <c r="B76" s="19" t="s">
        <v>74</v>
      </c>
      <c r="C76" s="19" t="s">
        <v>75</v>
      </c>
      <c r="D76" s="22">
        <v>75</v>
      </c>
      <c r="E76" s="23">
        <v>111242.04256930845</v>
      </c>
      <c r="F76" s="23">
        <v>94808.722896956198</v>
      </c>
      <c r="G76" s="23">
        <v>67814.817103450114</v>
      </c>
      <c r="H76" s="23">
        <v>44116.968097727724</v>
      </c>
      <c r="I76" s="23">
        <v>27191.918794024969</v>
      </c>
      <c r="J76" s="23">
        <v>17507.099611825732</v>
      </c>
      <c r="K76" s="23">
        <v>12110.837740310344</v>
      </c>
      <c r="L76" s="23">
        <v>10159.529774243407</v>
      </c>
      <c r="M76" s="23">
        <v>8604.3501162833982</v>
      </c>
      <c r="N76" s="23">
        <v>6887.8818067122029</v>
      </c>
      <c r="O76" s="23">
        <v>4681.0769944902331</v>
      </c>
      <c r="P76" s="23">
        <v>3666.3219978310481</v>
      </c>
    </row>
    <row r="77" spans="1:16" x14ac:dyDescent="0.25">
      <c r="A77" s="19" t="s">
        <v>73</v>
      </c>
      <c r="B77" s="19" t="s">
        <v>74</v>
      </c>
      <c r="C77" s="19" t="s">
        <v>75</v>
      </c>
      <c r="D77" s="22">
        <v>76</v>
      </c>
      <c r="E77" s="23">
        <v>130938.3356731065</v>
      </c>
      <c r="F77" s="23">
        <v>109145.81008745368</v>
      </c>
      <c r="G77" s="23">
        <v>80494.098584723499</v>
      </c>
      <c r="H77" s="23">
        <v>50022.971568438297</v>
      </c>
      <c r="I77" s="23">
        <v>25987.518078991041</v>
      </c>
      <c r="J77" s="23">
        <v>13787.119276183643</v>
      </c>
      <c r="K77" s="23">
        <v>8450.6855373009785</v>
      </c>
      <c r="L77" s="23">
        <v>6429.3621646009015</v>
      </c>
      <c r="M77" s="23">
        <v>5527.9577805143554</v>
      </c>
      <c r="N77" s="23">
        <v>4388.1260431618903</v>
      </c>
      <c r="O77" s="23">
        <v>2278.8305336855797</v>
      </c>
      <c r="P77" s="23">
        <v>2068.1244091791586</v>
      </c>
    </row>
    <row r="78" spans="1:16" x14ac:dyDescent="0.25">
      <c r="A78" s="19" t="s">
        <v>73</v>
      </c>
      <c r="B78" s="19" t="s">
        <v>74</v>
      </c>
      <c r="C78" s="19" t="s">
        <v>75</v>
      </c>
      <c r="D78" s="22">
        <v>77</v>
      </c>
      <c r="E78" s="23">
        <v>112399.75082521139</v>
      </c>
      <c r="F78" s="23">
        <v>82180.281888842597</v>
      </c>
      <c r="G78" s="23">
        <v>63484.207294731918</v>
      </c>
      <c r="H78" s="23">
        <v>41013.504643588734</v>
      </c>
      <c r="I78" s="23">
        <v>20832.740531592201</v>
      </c>
      <c r="J78" s="23">
        <v>11338.172292361487</v>
      </c>
      <c r="K78" s="23">
        <v>7352.0078262997813</v>
      </c>
      <c r="L78" s="23">
        <v>5601.6663381718754</v>
      </c>
      <c r="M78" s="23">
        <v>4542.6149105542836</v>
      </c>
      <c r="N78" s="23">
        <v>3638.7358240139142</v>
      </c>
      <c r="O78" s="23">
        <v>2574.5274549295618</v>
      </c>
      <c r="P78" s="23">
        <v>1812.7734998275976</v>
      </c>
    </row>
    <row r="79" spans="1:16" x14ac:dyDescent="0.25">
      <c r="A79" s="19" t="s">
        <v>73</v>
      </c>
      <c r="B79" s="19" t="s">
        <v>74</v>
      </c>
      <c r="C79" s="19" t="s">
        <v>75</v>
      </c>
      <c r="D79" s="22">
        <v>78</v>
      </c>
      <c r="E79" s="23">
        <v>108585.10895094801</v>
      </c>
      <c r="F79" s="23">
        <v>95011.962286420618</v>
      </c>
      <c r="G79" s="23">
        <v>69327.329628692896</v>
      </c>
      <c r="H79" s="23">
        <v>46540.960417472801</v>
      </c>
      <c r="I79" s="23">
        <v>26995.745558834475</v>
      </c>
      <c r="J79" s="23">
        <v>16536.861210209605</v>
      </c>
      <c r="K79" s="23">
        <v>11424.498145912246</v>
      </c>
      <c r="L79" s="23">
        <v>8988.0526690572224</v>
      </c>
      <c r="M79" s="23">
        <v>7813.3511423169248</v>
      </c>
      <c r="N79" s="23">
        <v>6630.7545103509956</v>
      </c>
      <c r="O79" s="23">
        <v>3838.6645867761677</v>
      </c>
      <c r="P79" s="23">
        <v>3701.4513710935735</v>
      </c>
    </row>
    <row r="80" spans="1:16" x14ac:dyDescent="0.25">
      <c r="A80" s="19" t="s">
        <v>73</v>
      </c>
      <c r="B80" s="19" t="s">
        <v>74</v>
      </c>
      <c r="C80" s="19" t="s">
        <v>75</v>
      </c>
      <c r="D80" s="22">
        <v>79</v>
      </c>
      <c r="E80" s="23">
        <v>132928.6877072879</v>
      </c>
      <c r="F80" s="23">
        <v>105650.59491546641</v>
      </c>
      <c r="G80" s="23">
        <v>77831.675288966988</v>
      </c>
      <c r="H80" s="23">
        <v>46665.331795721024</v>
      </c>
      <c r="I80" s="23">
        <v>22532.322090618767</v>
      </c>
      <c r="J80" s="23">
        <v>12003.655313747036</v>
      </c>
      <c r="K80" s="23">
        <v>7372.8109902581218</v>
      </c>
      <c r="L80" s="23">
        <v>5538.0726669280612</v>
      </c>
      <c r="M80" s="23">
        <v>5007.3767289115131</v>
      </c>
      <c r="N80" s="23">
        <v>3952.0947208372509</v>
      </c>
      <c r="O80" s="23">
        <v>1972.0357105650091</v>
      </c>
      <c r="P80" s="23">
        <v>1791.5543675780395</v>
      </c>
    </row>
    <row r="81" spans="1:16" x14ac:dyDescent="0.25">
      <c r="A81" s="19" t="s">
        <v>73</v>
      </c>
      <c r="B81" s="19" t="s">
        <v>74</v>
      </c>
      <c r="C81" s="19" t="s">
        <v>75</v>
      </c>
      <c r="D81" s="22">
        <v>80</v>
      </c>
      <c r="E81" s="23">
        <v>118978.23031207958</v>
      </c>
      <c r="F81" s="23">
        <v>99853.785679477267</v>
      </c>
      <c r="G81" s="23">
        <v>72805.270284250975</v>
      </c>
      <c r="H81" s="23">
        <v>46706.275531363812</v>
      </c>
      <c r="I81" s="23">
        <v>25386.063650114524</v>
      </c>
      <c r="J81" s="23">
        <v>15374.264623052792</v>
      </c>
      <c r="K81" s="23">
        <v>10379.584174968424</v>
      </c>
      <c r="L81" s="23">
        <v>8601.6206123148622</v>
      </c>
      <c r="M81" s="23">
        <v>7115.9093937205707</v>
      </c>
      <c r="N81" s="23">
        <v>5811.3035240919226</v>
      </c>
      <c r="O81" s="23">
        <v>3452.2027558725731</v>
      </c>
      <c r="P81" s="23">
        <v>3429.4922941424138</v>
      </c>
    </row>
    <row r="82" spans="1:16" x14ac:dyDescent="0.25">
      <c r="A82" s="19" t="s">
        <v>73</v>
      </c>
      <c r="B82" s="19" t="s">
        <v>74</v>
      </c>
      <c r="C82" s="19" t="s">
        <v>75</v>
      </c>
      <c r="D82" s="22">
        <v>81</v>
      </c>
      <c r="E82" s="23">
        <v>110323.80616710801</v>
      </c>
      <c r="F82" s="23">
        <v>87499.414773681827</v>
      </c>
      <c r="G82" s="23">
        <v>70401.203322637317</v>
      </c>
      <c r="H82" s="23">
        <v>45920.025580606569</v>
      </c>
      <c r="I82" s="23">
        <v>21529.431881105356</v>
      </c>
      <c r="J82" s="23">
        <v>10149.647137672531</v>
      </c>
      <c r="K82" s="23">
        <v>6353.1211105130315</v>
      </c>
      <c r="L82" s="23">
        <v>5035.668089320432</v>
      </c>
      <c r="M82" s="23">
        <v>4125.4002412692889</v>
      </c>
      <c r="N82" s="23">
        <v>3474.6799853004713</v>
      </c>
      <c r="O82" s="23">
        <v>2202.1032741753438</v>
      </c>
      <c r="P82" s="23">
        <v>1452.5510429556821</v>
      </c>
    </row>
    <row r="83" spans="1:16" x14ac:dyDescent="0.25">
      <c r="A83" s="19" t="s">
        <v>73</v>
      </c>
      <c r="B83" s="19" t="s">
        <v>74</v>
      </c>
      <c r="C83" s="19" t="s">
        <v>75</v>
      </c>
      <c r="D83" s="22">
        <v>82</v>
      </c>
      <c r="E83" s="23">
        <v>104978.5167704605</v>
      </c>
      <c r="F83" s="23">
        <v>82714.338609098588</v>
      </c>
      <c r="G83" s="23">
        <v>65110.369531535369</v>
      </c>
      <c r="H83" s="23">
        <v>43980.312417130743</v>
      </c>
      <c r="I83" s="23">
        <v>22631.757438098259</v>
      </c>
      <c r="J83" s="23">
        <v>12538.799667358218</v>
      </c>
      <c r="K83" s="23">
        <v>8139.1359233327566</v>
      </c>
      <c r="L83" s="23">
        <v>6277.2831164470754</v>
      </c>
      <c r="M83" s="23">
        <v>5391.474558373915</v>
      </c>
      <c r="N83" s="23">
        <v>4505.7450969442025</v>
      </c>
      <c r="O83" s="23">
        <v>2924.0489155057744</v>
      </c>
      <c r="P83" s="23">
        <v>2042.3699815508444</v>
      </c>
    </row>
    <row r="84" spans="1:16" x14ac:dyDescent="0.25">
      <c r="A84" s="19" t="s">
        <v>73</v>
      </c>
      <c r="B84" s="19" t="s">
        <v>74</v>
      </c>
      <c r="C84" s="19" t="s">
        <v>75</v>
      </c>
      <c r="D84" s="22">
        <v>83</v>
      </c>
      <c r="E84" s="23">
        <v>123741.80344571442</v>
      </c>
      <c r="F84" s="23">
        <v>101306.03251961063</v>
      </c>
      <c r="G84" s="23">
        <v>84129.57188318827</v>
      </c>
      <c r="H84" s="23">
        <v>53501.054414089122</v>
      </c>
      <c r="I84" s="23">
        <v>24553.770592342968</v>
      </c>
      <c r="J84" s="23">
        <v>9076.7431379556165</v>
      </c>
      <c r="K84" s="23">
        <v>4623.9320937009716</v>
      </c>
      <c r="L84" s="23">
        <v>3752.3327935862862</v>
      </c>
      <c r="M84" s="23">
        <v>3146.4667847598625</v>
      </c>
      <c r="N84" s="23">
        <v>2579.0704983543951</v>
      </c>
      <c r="O84" s="23">
        <v>1651.2632882388439</v>
      </c>
      <c r="P84" s="23">
        <v>1099.4470383467726</v>
      </c>
    </row>
    <row r="85" spans="1:16" x14ac:dyDescent="0.25">
      <c r="A85" s="19" t="s">
        <v>73</v>
      </c>
      <c r="B85" s="19" t="s">
        <v>74</v>
      </c>
      <c r="C85" s="19" t="s">
        <v>75</v>
      </c>
      <c r="D85" s="22">
        <v>84</v>
      </c>
      <c r="E85" s="23">
        <v>112195.65145088662</v>
      </c>
      <c r="F85" s="23">
        <v>89361.412857341944</v>
      </c>
      <c r="G85" s="23">
        <v>70069.006381250918</v>
      </c>
      <c r="H85" s="23">
        <v>45535.678303910718</v>
      </c>
      <c r="I85" s="23">
        <v>25915.096953220866</v>
      </c>
      <c r="J85" s="23">
        <v>15463.469542655288</v>
      </c>
      <c r="K85" s="23">
        <v>9752.1260374921112</v>
      </c>
      <c r="L85" s="23">
        <v>8368.2148420514732</v>
      </c>
      <c r="M85" s="23">
        <v>6905.5582078533298</v>
      </c>
      <c r="N85" s="23">
        <v>5969.2259845140652</v>
      </c>
      <c r="O85" s="23">
        <v>3281.859937877945</v>
      </c>
      <c r="P85" s="23">
        <v>2970.8519207700401</v>
      </c>
    </row>
    <row r="86" spans="1:16" x14ac:dyDescent="0.25">
      <c r="A86" s="19" t="s">
        <v>73</v>
      </c>
      <c r="B86" s="19" t="s">
        <v>74</v>
      </c>
      <c r="C86" s="19" t="s">
        <v>75</v>
      </c>
      <c r="D86" s="22">
        <v>85</v>
      </c>
      <c r="E86" s="23">
        <v>104361.55853555852</v>
      </c>
      <c r="F86" s="23">
        <v>85125.837964571125</v>
      </c>
      <c r="G86" s="23">
        <v>65509.120350041427</v>
      </c>
      <c r="H86" s="23">
        <v>39702.075605944316</v>
      </c>
      <c r="I86" s="23">
        <v>22123.15397206548</v>
      </c>
      <c r="J86" s="23">
        <v>12261.075314543285</v>
      </c>
      <c r="K86" s="23">
        <v>8168.2543783000492</v>
      </c>
      <c r="L86" s="23">
        <v>6882.8932407212478</v>
      </c>
      <c r="M86" s="23">
        <v>5523.4377337989454</v>
      </c>
      <c r="N86" s="23">
        <v>4523.7925072171602</v>
      </c>
      <c r="O86" s="23">
        <v>3388.7661405225949</v>
      </c>
      <c r="P86" s="23">
        <v>3190.9563605644175</v>
      </c>
    </row>
    <row r="87" spans="1:16" x14ac:dyDescent="0.25">
      <c r="A87" s="19" t="s">
        <v>73</v>
      </c>
      <c r="B87" s="19" t="s">
        <v>74</v>
      </c>
      <c r="C87" s="19" t="s">
        <v>75</v>
      </c>
      <c r="D87" s="22">
        <v>86</v>
      </c>
      <c r="E87" s="23">
        <v>116693.66126727383</v>
      </c>
      <c r="F87" s="23">
        <v>99327.792406229928</v>
      </c>
      <c r="G87" s="23">
        <v>69744.571400540444</v>
      </c>
      <c r="H87" s="23">
        <v>43099.153542351291</v>
      </c>
      <c r="I87" s="23">
        <v>22465.312896780491</v>
      </c>
      <c r="J87" s="23">
        <v>12544.304866394241</v>
      </c>
      <c r="K87" s="23">
        <v>7523.0851096974366</v>
      </c>
      <c r="L87" s="23">
        <v>5937.5693484359372</v>
      </c>
      <c r="M87" s="23">
        <v>5338.4646425617029</v>
      </c>
      <c r="N87" s="23">
        <v>4278.6529569069053</v>
      </c>
      <c r="O87" s="23">
        <v>3041.9916526882207</v>
      </c>
      <c r="P87" s="23">
        <v>2143.0756547033538</v>
      </c>
    </row>
    <row r="88" spans="1:16" x14ac:dyDescent="0.25">
      <c r="A88" s="19" t="s">
        <v>73</v>
      </c>
      <c r="B88" s="19" t="s">
        <v>74</v>
      </c>
      <c r="C88" s="19" t="s">
        <v>75</v>
      </c>
      <c r="D88" s="22">
        <v>87</v>
      </c>
      <c r="E88" s="23">
        <v>127757.17677827478</v>
      </c>
      <c r="F88" s="23">
        <v>101293.18394326762</v>
      </c>
      <c r="G88" s="23">
        <v>74943.855369836427</v>
      </c>
      <c r="H88" s="23">
        <v>44297.415887328825</v>
      </c>
      <c r="I88" s="23">
        <v>24343.853623028506</v>
      </c>
      <c r="J88" s="23">
        <v>15689.842927174213</v>
      </c>
      <c r="K88" s="23">
        <v>10531.146769949042</v>
      </c>
      <c r="L88" s="23">
        <v>8615.2866848889062</v>
      </c>
      <c r="M88" s="23">
        <v>7498.3772169903341</v>
      </c>
      <c r="N88" s="23">
        <v>6193.3986046414766</v>
      </c>
      <c r="O88" s="23">
        <v>3674.0360798997017</v>
      </c>
      <c r="P88" s="23">
        <v>3674.0360798997017</v>
      </c>
    </row>
    <row r="89" spans="1:16" x14ac:dyDescent="0.25">
      <c r="A89" s="19" t="s">
        <v>73</v>
      </c>
      <c r="B89" s="19" t="s">
        <v>74</v>
      </c>
      <c r="C89" s="19" t="s">
        <v>75</v>
      </c>
      <c r="D89" s="22">
        <v>88</v>
      </c>
      <c r="E89" s="23">
        <v>132976.18479689414</v>
      </c>
      <c r="F89" s="23">
        <v>108329.78824019509</v>
      </c>
      <c r="G89" s="23">
        <v>76503.611472231409</v>
      </c>
      <c r="H89" s="23">
        <v>46283.568051842783</v>
      </c>
      <c r="I89" s="23">
        <v>22848.066815671606</v>
      </c>
      <c r="J89" s="23">
        <v>11358.121780261761</v>
      </c>
      <c r="K89" s="23">
        <v>7164.8202250248951</v>
      </c>
      <c r="L89" s="23">
        <v>5508.3081327390928</v>
      </c>
      <c r="M89" s="23">
        <v>4731.7873021659898</v>
      </c>
      <c r="N89" s="23">
        <v>3956.1985583371838</v>
      </c>
      <c r="O89" s="23">
        <v>2837.335388261969</v>
      </c>
      <c r="P89" s="23">
        <v>2761.4143577716827</v>
      </c>
    </row>
    <row r="90" spans="1:16" x14ac:dyDescent="0.25">
      <c r="A90" s="19" t="s">
        <v>73</v>
      </c>
      <c r="B90" s="19" t="s">
        <v>74</v>
      </c>
      <c r="C90" s="19" t="s">
        <v>75</v>
      </c>
      <c r="D90" s="22">
        <v>89</v>
      </c>
      <c r="E90" s="23">
        <v>108056.50050264433</v>
      </c>
      <c r="F90" s="23">
        <v>90940.731878590203</v>
      </c>
      <c r="G90" s="23">
        <v>66855.315805236154</v>
      </c>
      <c r="H90" s="23">
        <v>42282.9404035794</v>
      </c>
      <c r="I90" s="23">
        <v>22236.967079708724</v>
      </c>
      <c r="J90" s="23">
        <v>9685.725174523046</v>
      </c>
      <c r="K90" s="23">
        <v>5225.368051494881</v>
      </c>
      <c r="L90" s="23">
        <v>3741.7543246743048</v>
      </c>
      <c r="M90" s="23">
        <v>3391.3454858173764</v>
      </c>
      <c r="N90" s="23">
        <v>2336.164658710662</v>
      </c>
      <c r="O90" s="23">
        <v>1319.0941777131241</v>
      </c>
      <c r="P90" s="23">
        <v>1195.3639316204719</v>
      </c>
    </row>
    <row r="91" spans="1:16" x14ac:dyDescent="0.25">
      <c r="A91" s="19" t="s">
        <v>73</v>
      </c>
      <c r="B91" s="19" t="s">
        <v>74</v>
      </c>
      <c r="C91" s="19" t="s">
        <v>75</v>
      </c>
      <c r="D91" s="22">
        <v>90</v>
      </c>
      <c r="E91" s="23">
        <v>116721.78930906992</v>
      </c>
      <c r="F91" s="23">
        <v>94749.15511259879</v>
      </c>
      <c r="G91" s="23">
        <v>74329.5108900708</v>
      </c>
      <c r="H91" s="23">
        <v>48102.384431197614</v>
      </c>
      <c r="I91" s="23">
        <v>27726.123931727318</v>
      </c>
      <c r="J91" s="23">
        <v>16039.888604263295</v>
      </c>
      <c r="K91" s="23">
        <v>10737.652431714196</v>
      </c>
      <c r="L91" s="23">
        <v>8884.0514304553071</v>
      </c>
      <c r="M91" s="23">
        <v>7644.1253256511482</v>
      </c>
      <c r="N91" s="23">
        <v>6416.3822639474029</v>
      </c>
      <c r="O91" s="23">
        <v>4680.4455651836379</v>
      </c>
      <c r="P91" s="23">
        <v>3383.4120717031228</v>
      </c>
    </row>
    <row r="92" spans="1:16" x14ac:dyDescent="0.25">
      <c r="A92" s="19" t="s">
        <v>73</v>
      </c>
      <c r="B92" s="19" t="s">
        <v>74</v>
      </c>
      <c r="C92" s="19" t="s">
        <v>75</v>
      </c>
      <c r="D92" s="22">
        <v>91</v>
      </c>
      <c r="E92" s="23">
        <v>154957.40392289002</v>
      </c>
      <c r="F92" s="23">
        <v>110335.76827303019</v>
      </c>
      <c r="G92" s="23">
        <v>78504.311988601592</v>
      </c>
      <c r="H92" s="23">
        <v>49149.867028339926</v>
      </c>
      <c r="I92" s="23">
        <v>27584.416278226858</v>
      </c>
      <c r="J92" s="23">
        <v>17787.582984765028</v>
      </c>
      <c r="K92" s="23">
        <v>12271.016489201156</v>
      </c>
      <c r="L92" s="23">
        <v>10194.579623288624</v>
      </c>
      <c r="M92" s="23">
        <v>8464.1141040332077</v>
      </c>
      <c r="N92" s="23">
        <v>6813.740565675379</v>
      </c>
      <c r="O92" s="23">
        <v>4872.7432933751297</v>
      </c>
      <c r="P92" s="23">
        <v>4379.1498867343689</v>
      </c>
    </row>
    <row r="93" spans="1:16" x14ac:dyDescent="0.25">
      <c r="A93" s="19" t="s">
        <v>73</v>
      </c>
      <c r="B93" s="19" t="s">
        <v>74</v>
      </c>
      <c r="C93" s="19" t="s">
        <v>75</v>
      </c>
      <c r="D93" s="22">
        <v>92</v>
      </c>
      <c r="E93" s="23">
        <v>122485.02403596493</v>
      </c>
      <c r="F93" s="23">
        <v>101271.92139382895</v>
      </c>
      <c r="G93" s="23">
        <v>80172.734376897817</v>
      </c>
      <c r="H93" s="23">
        <v>47624.401656874645</v>
      </c>
      <c r="I93" s="23">
        <v>24225.987834269668</v>
      </c>
      <c r="J93" s="23">
        <v>11990.500994848218</v>
      </c>
      <c r="K93" s="23">
        <v>7656.6047874288279</v>
      </c>
      <c r="L93" s="23">
        <v>5748.9718528049798</v>
      </c>
      <c r="M93" s="23">
        <v>4916.5044596187199</v>
      </c>
      <c r="N93" s="23">
        <v>4282.0516131825734</v>
      </c>
      <c r="O93" s="23">
        <v>2996.1727387497685</v>
      </c>
      <c r="P93" s="23">
        <v>2732.8431684783759</v>
      </c>
    </row>
    <row r="94" spans="1:16" x14ac:dyDescent="0.25">
      <c r="A94" s="19" t="s">
        <v>73</v>
      </c>
      <c r="B94" s="19" t="s">
        <v>74</v>
      </c>
      <c r="C94" s="19" t="s">
        <v>75</v>
      </c>
      <c r="D94" s="22">
        <v>93</v>
      </c>
      <c r="E94" s="23">
        <v>139065.62676166504</v>
      </c>
      <c r="F94" s="23">
        <v>109981.36799242778</v>
      </c>
      <c r="G94" s="23">
        <v>77736.411555493687</v>
      </c>
      <c r="H94" s="23">
        <v>48377.271588243457</v>
      </c>
      <c r="I94" s="23">
        <v>25913.101107758768</v>
      </c>
      <c r="J94" s="23">
        <v>14978.927663189952</v>
      </c>
      <c r="K94" s="23">
        <v>9973.822999741622</v>
      </c>
      <c r="L94" s="23">
        <v>8085.5282993983865</v>
      </c>
      <c r="M94" s="23">
        <v>6829.0008525801768</v>
      </c>
      <c r="N94" s="23">
        <v>5891.5121661828907</v>
      </c>
      <c r="O94" s="23">
        <v>4109.5597380888657</v>
      </c>
      <c r="P94" s="23">
        <v>3477.9930065609574</v>
      </c>
    </row>
    <row r="95" spans="1:16" x14ac:dyDescent="0.25">
      <c r="A95" s="19" t="s">
        <v>73</v>
      </c>
      <c r="B95" s="19" t="s">
        <v>74</v>
      </c>
      <c r="C95" s="19" t="s">
        <v>75</v>
      </c>
      <c r="D95" s="22">
        <v>94</v>
      </c>
      <c r="E95" s="23">
        <v>129568.46335508054</v>
      </c>
      <c r="F95" s="23">
        <v>113477.51196064395</v>
      </c>
      <c r="G95" s="23">
        <v>90015.707168152396</v>
      </c>
      <c r="H95" s="23">
        <v>56877.109138950575</v>
      </c>
      <c r="I95" s="23">
        <v>28593.848087423052</v>
      </c>
      <c r="J95" s="23">
        <v>15163.189923007381</v>
      </c>
      <c r="K95" s="23">
        <v>10143.998705818511</v>
      </c>
      <c r="L95" s="23">
        <v>8444.1929498984136</v>
      </c>
      <c r="M95" s="23">
        <v>7352.6673140832654</v>
      </c>
      <c r="N95" s="23">
        <v>5668.9253251324353</v>
      </c>
      <c r="O95" s="23">
        <v>4285.315620626744</v>
      </c>
      <c r="P95" s="23">
        <v>2965.7814489230554</v>
      </c>
    </row>
    <row r="96" spans="1:16" x14ac:dyDescent="0.25">
      <c r="A96" s="19" t="s">
        <v>73</v>
      </c>
      <c r="B96" s="19" t="s">
        <v>74</v>
      </c>
      <c r="C96" s="19" t="s">
        <v>75</v>
      </c>
      <c r="D96" s="22">
        <v>95</v>
      </c>
      <c r="E96" s="23">
        <v>117155.84556888763</v>
      </c>
      <c r="F96" s="23">
        <v>100385.71502401313</v>
      </c>
      <c r="G96" s="23">
        <v>69877.823173290395</v>
      </c>
      <c r="H96" s="23">
        <v>42386.052039444483</v>
      </c>
      <c r="I96" s="23">
        <v>23873.640244653183</v>
      </c>
      <c r="J96" s="23">
        <v>11968.686210831214</v>
      </c>
      <c r="K96" s="23">
        <v>7086.3318664340031</v>
      </c>
      <c r="L96" s="23">
        <v>5288.540604332984</v>
      </c>
      <c r="M96" s="23">
        <v>4577.5579165662602</v>
      </c>
      <c r="N96" s="23">
        <v>3812.8780796049978</v>
      </c>
      <c r="O96" s="23">
        <v>2481.2982449224678</v>
      </c>
      <c r="P96" s="23">
        <v>2432.0034951927337</v>
      </c>
    </row>
    <row r="97" spans="1:16" x14ac:dyDescent="0.25">
      <c r="A97" s="19" t="s">
        <v>73</v>
      </c>
      <c r="B97" s="19" t="s">
        <v>74</v>
      </c>
      <c r="C97" s="19" t="s">
        <v>75</v>
      </c>
      <c r="D97" s="22">
        <v>96</v>
      </c>
      <c r="E97" s="23">
        <v>133424.32024321135</v>
      </c>
      <c r="F97" s="23">
        <v>100801.87418758891</v>
      </c>
      <c r="G97" s="23">
        <v>73255.75993190975</v>
      </c>
      <c r="H97" s="23">
        <v>48947.172355744508</v>
      </c>
      <c r="I97" s="23">
        <v>23818.468800022085</v>
      </c>
      <c r="J97" s="23">
        <v>13399.871244531929</v>
      </c>
      <c r="K97" s="23">
        <v>8695.7567256870752</v>
      </c>
      <c r="L97" s="23">
        <v>6969.7537887678182</v>
      </c>
      <c r="M97" s="23">
        <v>5840.2985566616262</v>
      </c>
      <c r="N97" s="23">
        <v>4816.8284793716757</v>
      </c>
      <c r="O97" s="23">
        <v>3663.0958850847269</v>
      </c>
      <c r="P97" s="23">
        <v>3569.0353690137836</v>
      </c>
    </row>
    <row r="98" spans="1:16" x14ac:dyDescent="0.25">
      <c r="A98" s="19" t="s">
        <v>73</v>
      </c>
      <c r="B98" s="19" t="s">
        <v>74</v>
      </c>
      <c r="C98" s="19" t="s">
        <v>75</v>
      </c>
      <c r="D98" s="22">
        <v>97</v>
      </c>
      <c r="E98" s="23">
        <v>148600.88837447696</v>
      </c>
      <c r="F98" s="23">
        <v>107882.61383479758</v>
      </c>
      <c r="G98" s="23">
        <v>81914.246379872755</v>
      </c>
      <c r="H98" s="23">
        <v>52337.290661396037</v>
      </c>
      <c r="I98" s="23">
        <v>29640.41948350034</v>
      </c>
      <c r="J98" s="23">
        <v>19063.717069693746</v>
      </c>
      <c r="K98" s="23">
        <v>13722.533385947734</v>
      </c>
      <c r="L98" s="23">
        <v>11431.165939710361</v>
      </c>
      <c r="M98" s="23">
        <v>8624.0755291244641</v>
      </c>
      <c r="N98" s="23">
        <v>7230.5960473224777</v>
      </c>
      <c r="O98" s="23">
        <v>4984.1332770080426</v>
      </c>
      <c r="P98" s="23">
        <v>3473.5664884385342</v>
      </c>
    </row>
    <row r="99" spans="1:16" x14ac:dyDescent="0.25">
      <c r="A99" s="19" t="s">
        <v>73</v>
      </c>
      <c r="B99" s="19" t="s">
        <v>74</v>
      </c>
      <c r="C99" s="19" t="s">
        <v>75</v>
      </c>
      <c r="D99" s="22">
        <v>98</v>
      </c>
      <c r="E99" s="23">
        <v>130726.1519933729</v>
      </c>
      <c r="F99" s="23">
        <v>100428.72913498398</v>
      </c>
      <c r="G99" s="23">
        <v>72478.320543512833</v>
      </c>
      <c r="H99" s="23">
        <v>44004.298396037098</v>
      </c>
      <c r="I99" s="23">
        <v>21661.558703012655</v>
      </c>
      <c r="J99" s="23">
        <v>11066.354984091357</v>
      </c>
      <c r="K99" s="23">
        <v>7072.0913680276235</v>
      </c>
      <c r="L99" s="23">
        <v>5141.3894336652129</v>
      </c>
      <c r="M99" s="23">
        <v>4145.8893788060122</v>
      </c>
      <c r="N99" s="23">
        <v>3203.273718440415</v>
      </c>
      <c r="O99" s="23">
        <v>1835.4910348952592</v>
      </c>
      <c r="P99" s="23">
        <v>1660.8303513751844</v>
      </c>
    </row>
    <row r="100" spans="1:16" x14ac:dyDescent="0.25">
      <c r="A100" s="19" t="s">
        <v>73</v>
      </c>
      <c r="B100" s="19" t="s">
        <v>74</v>
      </c>
      <c r="C100" s="19" t="s">
        <v>75</v>
      </c>
      <c r="D100" s="22">
        <v>99</v>
      </c>
      <c r="E100" s="23">
        <v>108454.75056587945</v>
      </c>
      <c r="F100" s="23">
        <v>91324.341163875739</v>
      </c>
      <c r="G100" s="23">
        <v>67937.755808189409</v>
      </c>
      <c r="H100" s="23">
        <v>44039.994197663036</v>
      </c>
      <c r="I100" s="23">
        <v>22548.526000030201</v>
      </c>
      <c r="J100" s="23">
        <v>11568.655351539423</v>
      </c>
      <c r="K100" s="23">
        <v>7158.3942560949718</v>
      </c>
      <c r="L100" s="23">
        <v>5166.9613269760339</v>
      </c>
      <c r="M100" s="23">
        <v>4698.1230527429443</v>
      </c>
      <c r="N100" s="23">
        <v>3892.5239894842703</v>
      </c>
      <c r="O100" s="23">
        <v>2493.7656896102781</v>
      </c>
      <c r="P100" s="23">
        <v>1769.4340906147202</v>
      </c>
    </row>
    <row r="101" spans="1:16" x14ac:dyDescent="0.25">
      <c r="A101" s="19" t="s">
        <v>73</v>
      </c>
      <c r="B101" s="19" t="s">
        <v>74</v>
      </c>
      <c r="C101" s="19" t="s">
        <v>75</v>
      </c>
      <c r="D101" s="22">
        <v>100</v>
      </c>
      <c r="E101" s="23">
        <v>118281.48114046465</v>
      </c>
      <c r="F101" s="23">
        <v>96119.391011327287</v>
      </c>
      <c r="G101" s="23">
        <v>67965.647618475094</v>
      </c>
      <c r="H101" s="23">
        <v>42170.624354205283</v>
      </c>
      <c r="I101" s="23">
        <v>22019.373807265089</v>
      </c>
      <c r="J101" s="23">
        <v>11288.695960373194</v>
      </c>
      <c r="K101" s="23">
        <v>6826.9389356524334</v>
      </c>
      <c r="L101" s="23">
        <v>5120.8146878401085</v>
      </c>
      <c r="M101" s="23">
        <v>4743.75324632712</v>
      </c>
      <c r="N101" s="23">
        <v>4043.493118005521</v>
      </c>
      <c r="O101" s="23">
        <v>2513.5504647916091</v>
      </c>
      <c r="P101" s="23">
        <v>2481.8929189530077</v>
      </c>
    </row>
    <row r="102" spans="1:16" x14ac:dyDescent="0.25">
      <c r="A102" s="19" t="s">
        <v>76</v>
      </c>
      <c r="B102" s="19" t="s">
        <v>77</v>
      </c>
      <c r="C102" s="19" t="s">
        <v>78</v>
      </c>
      <c r="D102" s="22">
        <v>1</v>
      </c>
      <c r="E102" s="23">
        <v>112565.72593734214</v>
      </c>
      <c r="F102" s="23">
        <v>80538.838746427471</v>
      </c>
      <c r="G102" s="23">
        <v>53533.759894120129</v>
      </c>
      <c r="H102" s="23">
        <v>25467.099865311033</v>
      </c>
      <c r="I102" s="23">
        <v>12798.15074686036</v>
      </c>
      <c r="J102" s="23">
        <v>6966.5384028154658</v>
      </c>
      <c r="K102" s="23">
        <v>4442.7563176562435</v>
      </c>
      <c r="L102" s="23">
        <v>3549.3260645525052</v>
      </c>
      <c r="M102" s="23">
        <v>3000.9465670451659</v>
      </c>
      <c r="N102" s="23">
        <v>2620.1676639575844</v>
      </c>
      <c r="O102" s="23">
        <v>2297.9585697884409</v>
      </c>
      <c r="P102" s="23">
        <v>2252.3681071373235</v>
      </c>
    </row>
    <row r="103" spans="1:16" x14ac:dyDescent="0.25">
      <c r="A103" s="19" t="s">
        <v>76</v>
      </c>
      <c r="B103" s="19" t="s">
        <v>77</v>
      </c>
      <c r="C103" s="19" t="s">
        <v>78</v>
      </c>
      <c r="D103" s="22">
        <v>2</v>
      </c>
      <c r="E103" s="23">
        <v>92815.125226556658</v>
      </c>
      <c r="F103" s="23">
        <v>69963.22608951859</v>
      </c>
      <c r="G103" s="23">
        <v>51583.860472269167</v>
      </c>
      <c r="H103" s="23">
        <v>24543.643130970326</v>
      </c>
      <c r="I103" s="23">
        <v>12719.233587524292</v>
      </c>
      <c r="J103" s="23">
        <v>7338.3688966168756</v>
      </c>
      <c r="K103" s="23">
        <v>4572.6679632552205</v>
      </c>
      <c r="L103" s="23">
        <v>3616.1254945182914</v>
      </c>
      <c r="M103" s="23">
        <v>2885.8919208571433</v>
      </c>
      <c r="N103" s="23">
        <v>2390.3865087954882</v>
      </c>
      <c r="O103" s="23">
        <v>2034.2359604565625</v>
      </c>
      <c r="P103" s="23">
        <v>2034.2359604565625</v>
      </c>
    </row>
    <row r="104" spans="1:16" x14ac:dyDescent="0.25">
      <c r="A104" s="19" t="s">
        <v>76</v>
      </c>
      <c r="B104" s="19" t="s">
        <v>77</v>
      </c>
      <c r="C104" s="19" t="s">
        <v>78</v>
      </c>
      <c r="D104" s="22">
        <v>3</v>
      </c>
      <c r="E104" s="23">
        <v>89848.131737994045</v>
      </c>
      <c r="F104" s="23">
        <v>76715.793254358345</v>
      </c>
      <c r="G104" s="23">
        <v>50263.06470440788</v>
      </c>
      <c r="H104" s="23">
        <v>24333.252855402123</v>
      </c>
      <c r="I104" s="23">
        <v>11790.433008244559</v>
      </c>
      <c r="J104" s="23">
        <v>7042.4093810834938</v>
      </c>
      <c r="K104" s="23">
        <v>4005.8183982475953</v>
      </c>
      <c r="L104" s="23">
        <v>3294.1796604878891</v>
      </c>
      <c r="M104" s="23">
        <v>2936.0545768090774</v>
      </c>
      <c r="N104" s="23">
        <v>2516.8293622332658</v>
      </c>
      <c r="O104" s="23">
        <v>1699.1268877566999</v>
      </c>
      <c r="P104" s="23">
        <v>1666.1987771259326</v>
      </c>
    </row>
    <row r="105" spans="1:16" x14ac:dyDescent="0.25">
      <c r="A105" s="19" t="s">
        <v>76</v>
      </c>
      <c r="B105" s="19" t="s">
        <v>77</v>
      </c>
      <c r="C105" s="19" t="s">
        <v>78</v>
      </c>
      <c r="D105" s="22">
        <v>4</v>
      </c>
      <c r="E105" s="23">
        <v>153374.53619551685</v>
      </c>
      <c r="F105" s="23">
        <v>128096.3056295576</v>
      </c>
      <c r="G105" s="23">
        <v>62953.867993589258</v>
      </c>
      <c r="H105" s="23">
        <v>28797.510624714421</v>
      </c>
      <c r="I105" s="23">
        <v>13333.643434079744</v>
      </c>
      <c r="J105" s="23">
        <v>8126.223803488796</v>
      </c>
      <c r="K105" s="23">
        <v>4896.2036887644927</v>
      </c>
      <c r="L105" s="23">
        <v>4115.5084632761445</v>
      </c>
      <c r="M105" s="23">
        <v>3719.5488278260914</v>
      </c>
      <c r="N105" s="23">
        <v>3056.4876866256263</v>
      </c>
      <c r="O105" s="23">
        <v>2532.873013659605</v>
      </c>
      <c r="P105" s="23">
        <v>2475.6420986390799</v>
      </c>
    </row>
    <row r="106" spans="1:16" x14ac:dyDescent="0.25">
      <c r="A106" s="19" t="s">
        <v>76</v>
      </c>
      <c r="B106" s="19" t="s">
        <v>77</v>
      </c>
      <c r="C106" s="19" t="s">
        <v>78</v>
      </c>
      <c r="D106" s="22">
        <v>5</v>
      </c>
      <c r="E106" s="23">
        <v>106490.25522544311</v>
      </c>
      <c r="F106" s="23">
        <v>90848.228951091602</v>
      </c>
      <c r="G106" s="23">
        <v>49664.63690784714</v>
      </c>
      <c r="H106" s="23">
        <v>25539.372397864594</v>
      </c>
      <c r="I106" s="23">
        <v>12246.022587998272</v>
      </c>
      <c r="J106" s="23">
        <v>7223.9717729588692</v>
      </c>
      <c r="K106" s="23">
        <v>4067.1530265102369</v>
      </c>
      <c r="L106" s="23">
        <v>3593.5370677974561</v>
      </c>
      <c r="M106" s="23">
        <v>2842.2851754973749</v>
      </c>
      <c r="N106" s="23">
        <v>2442.4817820058647</v>
      </c>
      <c r="O106" s="23">
        <v>2088.9020740746773</v>
      </c>
      <c r="P106" s="23">
        <v>2007.8774416364349</v>
      </c>
    </row>
    <row r="107" spans="1:16" x14ac:dyDescent="0.25">
      <c r="A107" s="19" t="s">
        <v>76</v>
      </c>
      <c r="B107" s="19" t="s">
        <v>77</v>
      </c>
      <c r="C107" s="19" t="s">
        <v>78</v>
      </c>
      <c r="D107" s="22">
        <v>6</v>
      </c>
      <c r="E107" s="23">
        <v>345428.90447296819</v>
      </c>
      <c r="F107" s="23">
        <v>198869.63871627254</v>
      </c>
      <c r="G107" s="23">
        <v>65130.508970420087</v>
      </c>
      <c r="H107" s="23">
        <v>31904.315230609045</v>
      </c>
      <c r="I107" s="23">
        <v>13854.703877305894</v>
      </c>
      <c r="J107" s="23">
        <v>7456.615711473044</v>
      </c>
      <c r="K107" s="23">
        <v>4934.1369390924683</v>
      </c>
      <c r="L107" s="23">
        <v>4169.4149010362053</v>
      </c>
      <c r="M107" s="23">
        <v>3294.2248679913105</v>
      </c>
      <c r="N107" s="23">
        <v>2733.9130823456917</v>
      </c>
      <c r="O107" s="23">
        <v>2306.0677027586062</v>
      </c>
      <c r="P107" s="23">
        <v>2196.3831380405777</v>
      </c>
    </row>
    <row r="108" spans="1:16" x14ac:dyDescent="0.25">
      <c r="A108" s="19" t="s">
        <v>76</v>
      </c>
      <c r="B108" s="19" t="s">
        <v>77</v>
      </c>
      <c r="C108" s="19" t="s">
        <v>78</v>
      </c>
      <c r="D108" s="22">
        <v>7</v>
      </c>
      <c r="E108" s="23">
        <v>109297.46190329433</v>
      </c>
      <c r="F108" s="23">
        <v>81187.112085554996</v>
      </c>
      <c r="G108" s="23">
        <v>59335.666266902736</v>
      </c>
      <c r="H108" s="23">
        <v>29863.21011666983</v>
      </c>
      <c r="I108" s="23">
        <v>16157.118826622505</v>
      </c>
      <c r="J108" s="23">
        <v>8077.6639762114501</v>
      </c>
      <c r="K108" s="23">
        <v>4758.6560768350346</v>
      </c>
      <c r="L108" s="23">
        <v>3822.8809690294161</v>
      </c>
      <c r="M108" s="23">
        <v>3568.7925198494931</v>
      </c>
      <c r="N108" s="23">
        <v>2780.4566552382325</v>
      </c>
      <c r="O108" s="23">
        <v>2282.4110495659047</v>
      </c>
      <c r="P108" s="23">
        <v>2282.4110495659047</v>
      </c>
    </row>
    <row r="109" spans="1:16" x14ac:dyDescent="0.25">
      <c r="A109" s="19" t="s">
        <v>76</v>
      </c>
      <c r="B109" s="19" t="s">
        <v>77</v>
      </c>
      <c r="C109" s="19" t="s">
        <v>78</v>
      </c>
      <c r="D109" s="22">
        <v>8</v>
      </c>
      <c r="E109" s="23">
        <v>211797.13847282634</v>
      </c>
      <c r="F109" s="23">
        <v>144180.07052187339</v>
      </c>
      <c r="G109" s="23">
        <v>65268.108332913594</v>
      </c>
      <c r="H109" s="23">
        <v>28244.425040256072</v>
      </c>
      <c r="I109" s="23">
        <v>13707.464399099872</v>
      </c>
      <c r="J109" s="23">
        <v>7104.2265183735353</v>
      </c>
      <c r="K109" s="23">
        <v>4145.8793719979139</v>
      </c>
      <c r="L109" s="23">
        <v>3230.5634528523292</v>
      </c>
      <c r="M109" s="23">
        <v>3085.1380756503549</v>
      </c>
      <c r="N109" s="23">
        <v>2586.5158075952017</v>
      </c>
      <c r="O109" s="23">
        <v>2267.2409696061727</v>
      </c>
      <c r="P109" s="23">
        <v>2251.7780058419598</v>
      </c>
    </row>
    <row r="110" spans="1:16" x14ac:dyDescent="0.25">
      <c r="A110" s="19" t="s">
        <v>76</v>
      </c>
      <c r="B110" s="19" t="s">
        <v>77</v>
      </c>
      <c r="C110" s="19" t="s">
        <v>78</v>
      </c>
      <c r="D110" s="22">
        <v>9</v>
      </c>
      <c r="E110" s="23">
        <v>173846.14872888097</v>
      </c>
      <c r="F110" s="23">
        <v>101765.63597475989</v>
      </c>
      <c r="G110" s="23">
        <v>62691.49946844449</v>
      </c>
      <c r="H110" s="23">
        <v>28711.253985987794</v>
      </c>
      <c r="I110" s="23">
        <v>15300.019252133423</v>
      </c>
      <c r="J110" s="23">
        <v>8565.3818956221348</v>
      </c>
      <c r="K110" s="23">
        <v>5404.3727030541568</v>
      </c>
      <c r="L110" s="23">
        <v>4142.365684917394</v>
      </c>
      <c r="M110" s="23">
        <v>3300.9275131541226</v>
      </c>
      <c r="N110" s="23">
        <v>2984.5567372256455</v>
      </c>
      <c r="O110" s="23">
        <v>2800.2790802386335</v>
      </c>
      <c r="P110" s="23">
        <v>2800.2790802386335</v>
      </c>
    </row>
    <row r="111" spans="1:16" x14ac:dyDescent="0.25">
      <c r="A111" s="19" t="s">
        <v>76</v>
      </c>
      <c r="B111" s="19" t="s">
        <v>77</v>
      </c>
      <c r="C111" s="19" t="s">
        <v>78</v>
      </c>
      <c r="D111" s="22">
        <v>10</v>
      </c>
      <c r="E111" s="23">
        <v>90496.396748970961</v>
      </c>
      <c r="F111" s="23">
        <v>73378.52948160324</v>
      </c>
      <c r="G111" s="23">
        <v>59214.484998039574</v>
      </c>
      <c r="H111" s="23">
        <v>25239.251842952872</v>
      </c>
      <c r="I111" s="23">
        <v>12772.374381583859</v>
      </c>
      <c r="J111" s="23">
        <v>6470.3610368508007</v>
      </c>
      <c r="K111" s="23">
        <v>4109.8805031201182</v>
      </c>
      <c r="L111" s="23">
        <v>3203.3372988061915</v>
      </c>
      <c r="M111" s="23">
        <v>2672.6052231682511</v>
      </c>
      <c r="N111" s="23">
        <v>2265.8439096334109</v>
      </c>
      <c r="O111" s="23">
        <v>1945.4885906356981</v>
      </c>
      <c r="P111" s="23">
        <v>1945.4885906356981</v>
      </c>
    </row>
    <row r="112" spans="1:16" x14ac:dyDescent="0.25">
      <c r="A112" s="19" t="s">
        <v>76</v>
      </c>
      <c r="B112" s="19" t="s">
        <v>77</v>
      </c>
      <c r="C112" s="19" t="s">
        <v>78</v>
      </c>
      <c r="D112" s="22">
        <v>11</v>
      </c>
      <c r="E112" s="23">
        <v>234236.10882771839</v>
      </c>
      <c r="F112" s="23">
        <v>101370.77251352379</v>
      </c>
      <c r="G112" s="23">
        <v>58256.058406308082</v>
      </c>
      <c r="H112" s="23">
        <v>30554.451343074754</v>
      </c>
      <c r="I112" s="23">
        <v>13938.772391910088</v>
      </c>
      <c r="J112" s="23">
        <v>7161.4204611454343</v>
      </c>
      <c r="K112" s="23">
        <v>4475.009900098873</v>
      </c>
      <c r="L112" s="23">
        <v>3814.0028956347455</v>
      </c>
      <c r="M112" s="23">
        <v>3224.4455419573892</v>
      </c>
      <c r="N112" s="23">
        <v>2715.5172960935774</v>
      </c>
      <c r="O112" s="23">
        <v>2259.2167276714408</v>
      </c>
      <c r="P112" s="23">
        <v>2208.8607204407444</v>
      </c>
    </row>
    <row r="113" spans="1:16" x14ac:dyDescent="0.25">
      <c r="A113" s="19" t="s">
        <v>76</v>
      </c>
      <c r="B113" s="19" t="s">
        <v>77</v>
      </c>
      <c r="C113" s="19" t="s">
        <v>78</v>
      </c>
      <c r="D113" s="22">
        <v>12</v>
      </c>
      <c r="E113" s="23">
        <v>145187.15339769042</v>
      </c>
      <c r="F113" s="23">
        <v>91899.420927588551</v>
      </c>
      <c r="G113" s="23">
        <v>55166.136419776019</v>
      </c>
      <c r="H113" s="23">
        <v>26159.623765476867</v>
      </c>
      <c r="I113" s="23">
        <v>12334.423361726274</v>
      </c>
      <c r="J113" s="23">
        <v>6363.447640639979</v>
      </c>
      <c r="K113" s="23">
        <v>4520.6177971492571</v>
      </c>
      <c r="L113" s="23">
        <v>3369.4345601983096</v>
      </c>
      <c r="M113" s="23">
        <v>2985.9072789695892</v>
      </c>
      <c r="N113" s="23">
        <v>2705.8108536320674</v>
      </c>
      <c r="O113" s="23">
        <v>2465.2218247519045</v>
      </c>
      <c r="P113" s="23">
        <v>2425.501684241689</v>
      </c>
    </row>
    <row r="114" spans="1:16" x14ac:dyDescent="0.25">
      <c r="A114" s="19" t="s">
        <v>76</v>
      </c>
      <c r="B114" s="19" t="s">
        <v>77</v>
      </c>
      <c r="C114" s="19" t="s">
        <v>78</v>
      </c>
      <c r="D114" s="22">
        <v>13</v>
      </c>
      <c r="E114" s="23">
        <v>152455.46880822643</v>
      </c>
      <c r="F114" s="23">
        <v>98804.998753434309</v>
      </c>
      <c r="G114" s="23">
        <v>54789.476912039368</v>
      </c>
      <c r="H114" s="23">
        <v>28803.168011530037</v>
      </c>
      <c r="I114" s="23">
        <v>13978.738993443916</v>
      </c>
      <c r="J114" s="23">
        <v>7566.3001879739677</v>
      </c>
      <c r="K114" s="23">
        <v>4689.325398191274</v>
      </c>
      <c r="L114" s="23">
        <v>3599.6878536628601</v>
      </c>
      <c r="M114" s="23">
        <v>3080.2968522778228</v>
      </c>
      <c r="N114" s="23">
        <v>2840.5674641547234</v>
      </c>
      <c r="O114" s="23">
        <v>1845.87677411082</v>
      </c>
      <c r="P114" s="23">
        <v>1682.502276639211</v>
      </c>
    </row>
    <row r="115" spans="1:16" x14ac:dyDescent="0.25">
      <c r="A115" s="19" t="s">
        <v>76</v>
      </c>
      <c r="B115" s="19" t="s">
        <v>77</v>
      </c>
      <c r="C115" s="19" t="s">
        <v>78</v>
      </c>
      <c r="D115" s="22">
        <v>14</v>
      </c>
      <c r="E115" s="23">
        <v>189131.3737548349</v>
      </c>
      <c r="F115" s="23">
        <v>81858.783958363565</v>
      </c>
      <c r="G115" s="23">
        <v>52698.859716983308</v>
      </c>
      <c r="H115" s="23">
        <v>24331.495395452537</v>
      </c>
      <c r="I115" s="23">
        <v>12051.554083673269</v>
      </c>
      <c r="J115" s="23">
        <v>6360.3938303248788</v>
      </c>
      <c r="K115" s="23">
        <v>3842.0217982968875</v>
      </c>
      <c r="L115" s="23">
        <v>2992.0332141880085</v>
      </c>
      <c r="M115" s="23">
        <v>2743.3326316308212</v>
      </c>
      <c r="N115" s="23">
        <v>2551.0038152438192</v>
      </c>
      <c r="O115" s="23">
        <v>2253.7025694768436</v>
      </c>
      <c r="P115" s="23">
        <v>2178.9454947856693</v>
      </c>
    </row>
    <row r="116" spans="1:16" x14ac:dyDescent="0.25">
      <c r="A116" s="19" t="s">
        <v>76</v>
      </c>
      <c r="B116" s="19" t="s">
        <v>77</v>
      </c>
      <c r="C116" s="19" t="s">
        <v>78</v>
      </c>
      <c r="D116" s="22">
        <v>15</v>
      </c>
      <c r="E116" s="23">
        <v>104676.8019670994</v>
      </c>
      <c r="F116" s="23">
        <v>77469.31798019493</v>
      </c>
      <c r="G116" s="23">
        <v>52185.810362927892</v>
      </c>
      <c r="H116" s="23">
        <v>25069.578862270457</v>
      </c>
      <c r="I116" s="23">
        <v>15437.016734973622</v>
      </c>
      <c r="J116" s="23">
        <v>8127.9680295384906</v>
      </c>
      <c r="K116" s="23">
        <v>5053.0097302797594</v>
      </c>
      <c r="L116" s="23">
        <v>4271.0988431723172</v>
      </c>
      <c r="M116" s="23">
        <v>3449.6065332068665</v>
      </c>
      <c r="N116" s="23">
        <v>2801.3240790759355</v>
      </c>
      <c r="O116" s="23">
        <v>2342.7990219727171</v>
      </c>
      <c r="P116" s="23">
        <v>2342.7990219727171</v>
      </c>
    </row>
    <row r="117" spans="1:16" x14ac:dyDescent="0.25">
      <c r="A117" s="19" t="s">
        <v>76</v>
      </c>
      <c r="B117" s="19" t="s">
        <v>77</v>
      </c>
      <c r="C117" s="19" t="s">
        <v>78</v>
      </c>
      <c r="D117" s="22">
        <v>16</v>
      </c>
      <c r="E117" s="23">
        <v>116791.45136410061</v>
      </c>
      <c r="F117" s="23">
        <v>84879.436384146218</v>
      </c>
      <c r="G117" s="23">
        <v>56535.973426659904</v>
      </c>
      <c r="H117" s="23">
        <v>28693.645510672071</v>
      </c>
      <c r="I117" s="23">
        <v>15425.668724874358</v>
      </c>
      <c r="J117" s="23">
        <v>8035.792712002667</v>
      </c>
      <c r="K117" s="23">
        <v>4907.0804700271665</v>
      </c>
      <c r="L117" s="23">
        <v>3761.8098782888437</v>
      </c>
      <c r="M117" s="23">
        <v>3467.7358498106391</v>
      </c>
      <c r="N117" s="23">
        <v>2472.1792009798023</v>
      </c>
      <c r="O117" s="23">
        <v>1965.178123143022</v>
      </c>
      <c r="P117" s="23">
        <v>1936.1607437092832</v>
      </c>
    </row>
    <row r="118" spans="1:16" x14ac:dyDescent="0.25">
      <c r="A118" s="19" t="s">
        <v>76</v>
      </c>
      <c r="B118" s="19" t="s">
        <v>77</v>
      </c>
      <c r="C118" s="19" t="s">
        <v>78</v>
      </c>
      <c r="D118" s="22">
        <v>17</v>
      </c>
      <c r="E118" s="23">
        <v>285884.22649937711</v>
      </c>
      <c r="F118" s="23">
        <v>158398.20437184768</v>
      </c>
      <c r="G118" s="23">
        <v>65967.980348604717</v>
      </c>
      <c r="H118" s="23">
        <v>26666.78316946674</v>
      </c>
      <c r="I118" s="23">
        <v>13765.16460374338</v>
      </c>
      <c r="J118" s="23">
        <v>7217.8364477168216</v>
      </c>
      <c r="K118" s="23">
        <v>4825.1762964943691</v>
      </c>
      <c r="L118" s="23">
        <v>3631.7310327170426</v>
      </c>
      <c r="M118" s="23">
        <v>3073.960899587461</v>
      </c>
      <c r="N118" s="23">
        <v>2724.3270359059193</v>
      </c>
      <c r="O118" s="23">
        <v>2325.2960816144896</v>
      </c>
      <c r="P118" s="23">
        <v>2325.2960816144896</v>
      </c>
    </row>
    <row r="119" spans="1:16" x14ac:dyDescent="0.25">
      <c r="A119" s="19" t="s">
        <v>76</v>
      </c>
      <c r="B119" s="19" t="s">
        <v>77</v>
      </c>
      <c r="C119" s="19" t="s">
        <v>78</v>
      </c>
      <c r="D119" s="22">
        <v>18</v>
      </c>
      <c r="E119" s="23">
        <v>144832.40730543161</v>
      </c>
      <c r="F119" s="23">
        <v>101828.47999673492</v>
      </c>
      <c r="G119" s="23">
        <v>66566.457645734568</v>
      </c>
      <c r="H119" s="23">
        <v>27345.257562403305</v>
      </c>
      <c r="I119" s="23">
        <v>14630.498461749909</v>
      </c>
      <c r="J119" s="23">
        <v>7135.6110699264</v>
      </c>
      <c r="K119" s="23">
        <v>4973.7344734002372</v>
      </c>
      <c r="L119" s="23">
        <v>3927.234686768581</v>
      </c>
      <c r="M119" s="23">
        <v>3366.6301244768924</v>
      </c>
      <c r="N119" s="23">
        <v>2630.4426775141865</v>
      </c>
      <c r="O119" s="23">
        <v>2417.3474729846798</v>
      </c>
      <c r="P119" s="23">
        <v>2406.8907922484896</v>
      </c>
    </row>
    <row r="120" spans="1:16" x14ac:dyDescent="0.25">
      <c r="A120" s="19" t="s">
        <v>76</v>
      </c>
      <c r="B120" s="19" t="s">
        <v>77</v>
      </c>
      <c r="C120" s="19" t="s">
        <v>78</v>
      </c>
      <c r="D120" s="22">
        <v>19</v>
      </c>
      <c r="E120" s="23">
        <v>206146.63398064167</v>
      </c>
      <c r="F120" s="23">
        <v>117111.13336851069</v>
      </c>
      <c r="G120" s="23">
        <v>66641.59596065995</v>
      </c>
      <c r="H120" s="23">
        <v>32686.821966705804</v>
      </c>
      <c r="I120" s="23">
        <v>13778.027741401238</v>
      </c>
      <c r="J120" s="23">
        <v>7370.7770418717982</v>
      </c>
      <c r="K120" s="23">
        <v>4720.8229831670351</v>
      </c>
      <c r="L120" s="23">
        <v>3726.650827110408</v>
      </c>
      <c r="M120" s="23">
        <v>3249.229791276447</v>
      </c>
      <c r="N120" s="23">
        <v>2799.2780599605544</v>
      </c>
      <c r="O120" s="23">
        <v>2232.0053222321312</v>
      </c>
      <c r="P120" s="23">
        <v>2194.9330616889524</v>
      </c>
    </row>
    <row r="121" spans="1:16" x14ac:dyDescent="0.25">
      <c r="A121" s="19" t="s">
        <v>76</v>
      </c>
      <c r="B121" s="19" t="s">
        <v>77</v>
      </c>
      <c r="C121" s="19" t="s">
        <v>78</v>
      </c>
      <c r="D121" s="22">
        <v>20</v>
      </c>
      <c r="E121" s="23">
        <v>167025.37810780943</v>
      </c>
      <c r="F121" s="23">
        <v>114324.51259748598</v>
      </c>
      <c r="G121" s="23">
        <v>53983.190041406764</v>
      </c>
      <c r="H121" s="23">
        <v>28067.757751219462</v>
      </c>
      <c r="I121" s="23">
        <v>12846.797517359793</v>
      </c>
      <c r="J121" s="23">
        <v>6717.9095417021954</v>
      </c>
      <c r="K121" s="23">
        <v>4430.3625677988312</v>
      </c>
      <c r="L121" s="23">
        <v>3398.3104524250011</v>
      </c>
      <c r="M121" s="23">
        <v>2918.6167640686731</v>
      </c>
      <c r="N121" s="23">
        <v>2511.0688877060516</v>
      </c>
      <c r="O121" s="23">
        <v>2267.8383317052135</v>
      </c>
      <c r="P121" s="23">
        <v>2188.7669802744363</v>
      </c>
    </row>
    <row r="122" spans="1:16" x14ac:dyDescent="0.25">
      <c r="A122" s="19" t="s">
        <v>76</v>
      </c>
      <c r="B122" s="19" t="s">
        <v>77</v>
      </c>
      <c r="C122" s="19" t="s">
        <v>78</v>
      </c>
      <c r="D122" s="22">
        <v>21</v>
      </c>
      <c r="E122" s="23">
        <v>121165.66122716095</v>
      </c>
      <c r="F122" s="23">
        <v>89701.812829380229</v>
      </c>
      <c r="G122" s="23">
        <v>56324.607608301048</v>
      </c>
      <c r="H122" s="23">
        <v>24747.89185256456</v>
      </c>
      <c r="I122" s="23">
        <v>13854.785193793561</v>
      </c>
      <c r="J122" s="23">
        <v>6717.4303364984253</v>
      </c>
      <c r="K122" s="23">
        <v>4569.6374435060816</v>
      </c>
      <c r="L122" s="23">
        <v>3588.013096541034</v>
      </c>
      <c r="M122" s="23">
        <v>3187.0946867080179</v>
      </c>
      <c r="N122" s="23">
        <v>2719.8867595844381</v>
      </c>
      <c r="O122" s="23">
        <v>2103.8425690752206</v>
      </c>
      <c r="P122" s="23">
        <v>2103.8425690752206</v>
      </c>
    </row>
    <row r="123" spans="1:16" x14ac:dyDescent="0.25">
      <c r="A123" s="19" t="s">
        <v>76</v>
      </c>
      <c r="B123" s="19" t="s">
        <v>77</v>
      </c>
      <c r="C123" s="19" t="s">
        <v>78</v>
      </c>
      <c r="D123" s="22">
        <v>22</v>
      </c>
      <c r="E123" s="23">
        <v>142769.48588411941</v>
      </c>
      <c r="F123" s="23">
        <v>74126.058999095345</v>
      </c>
      <c r="G123" s="23">
        <v>52173.483809204779</v>
      </c>
      <c r="H123" s="23">
        <v>25414.117421654923</v>
      </c>
      <c r="I123" s="23">
        <v>11055.668409141121</v>
      </c>
      <c r="J123" s="23">
        <v>6582.2721252885603</v>
      </c>
      <c r="K123" s="23">
        <v>4194.853224141676</v>
      </c>
      <c r="L123" s="23">
        <v>3049.0611354327425</v>
      </c>
      <c r="M123" s="23">
        <v>2803.504537833604</v>
      </c>
      <c r="N123" s="23">
        <v>2274.5529608191418</v>
      </c>
      <c r="O123" s="23">
        <v>2037.0808914743241</v>
      </c>
      <c r="P123" s="23">
        <v>2025.1388710450033</v>
      </c>
    </row>
    <row r="124" spans="1:16" x14ac:dyDescent="0.25">
      <c r="A124" s="19" t="s">
        <v>76</v>
      </c>
      <c r="B124" s="19" t="s">
        <v>77</v>
      </c>
      <c r="C124" s="19" t="s">
        <v>78</v>
      </c>
      <c r="D124" s="22">
        <v>23</v>
      </c>
      <c r="E124" s="23">
        <v>130068.37157682765</v>
      </c>
      <c r="F124" s="23">
        <v>94471.218154504037</v>
      </c>
      <c r="G124" s="23">
        <v>51398.022760945598</v>
      </c>
      <c r="H124" s="23">
        <v>26244.21845227313</v>
      </c>
      <c r="I124" s="23">
        <v>13463.327045637563</v>
      </c>
      <c r="J124" s="23">
        <v>7114.2866056800676</v>
      </c>
      <c r="K124" s="23">
        <v>4532.850060743418</v>
      </c>
      <c r="L124" s="23">
        <v>3658.8301416400359</v>
      </c>
      <c r="M124" s="23">
        <v>3238.1637370756821</v>
      </c>
      <c r="N124" s="23">
        <v>2860.9239338774005</v>
      </c>
      <c r="O124" s="23">
        <v>2371.0816933022415</v>
      </c>
      <c r="P124" s="23">
        <v>2359.2039017263442</v>
      </c>
    </row>
    <row r="125" spans="1:16" x14ac:dyDescent="0.25">
      <c r="A125" s="19" t="s">
        <v>76</v>
      </c>
      <c r="B125" s="19" t="s">
        <v>77</v>
      </c>
      <c r="C125" s="19" t="s">
        <v>78</v>
      </c>
      <c r="D125" s="22">
        <v>24</v>
      </c>
      <c r="E125" s="23">
        <v>197884.14446758729</v>
      </c>
      <c r="F125" s="23">
        <v>131616.42913765705</v>
      </c>
      <c r="G125" s="23">
        <v>63042.979513552295</v>
      </c>
      <c r="H125" s="23">
        <v>29360.018053744603</v>
      </c>
      <c r="I125" s="23">
        <v>15501.244686992863</v>
      </c>
      <c r="J125" s="23">
        <v>8117.355112042449</v>
      </c>
      <c r="K125" s="23">
        <v>5109.7716029947742</v>
      </c>
      <c r="L125" s="23">
        <v>4008.8466406843272</v>
      </c>
      <c r="M125" s="23">
        <v>3081.4295580164535</v>
      </c>
      <c r="N125" s="23">
        <v>2925.9549457814878</v>
      </c>
      <c r="O125" s="23">
        <v>2410.4203086427506</v>
      </c>
      <c r="P125" s="23">
        <v>2410.4203086427506</v>
      </c>
    </row>
    <row r="126" spans="1:16" x14ac:dyDescent="0.25">
      <c r="A126" s="19" t="s">
        <v>76</v>
      </c>
      <c r="B126" s="19" t="s">
        <v>77</v>
      </c>
      <c r="C126" s="19" t="s">
        <v>78</v>
      </c>
      <c r="D126" s="22">
        <v>25</v>
      </c>
      <c r="E126" s="23">
        <v>176054.66174934595</v>
      </c>
      <c r="F126" s="23">
        <v>95293.528667362683</v>
      </c>
      <c r="G126" s="23">
        <v>53134.47522866448</v>
      </c>
      <c r="H126" s="23">
        <v>26296.634819417497</v>
      </c>
      <c r="I126" s="23">
        <v>13740.849661585835</v>
      </c>
      <c r="J126" s="23">
        <v>7113.1716297301355</v>
      </c>
      <c r="K126" s="23">
        <v>4312.9388309828446</v>
      </c>
      <c r="L126" s="23">
        <v>3686.6326320483504</v>
      </c>
      <c r="M126" s="23">
        <v>3030.8906676617999</v>
      </c>
      <c r="N126" s="23">
        <v>2380.3035831523503</v>
      </c>
      <c r="O126" s="23">
        <v>1864.5724679842422</v>
      </c>
      <c r="P126" s="23">
        <v>1864.5724679842422</v>
      </c>
    </row>
    <row r="127" spans="1:16" x14ac:dyDescent="0.25">
      <c r="A127" s="19" t="s">
        <v>76</v>
      </c>
      <c r="B127" s="19" t="s">
        <v>77</v>
      </c>
      <c r="C127" s="19" t="s">
        <v>78</v>
      </c>
      <c r="D127" s="22">
        <v>26</v>
      </c>
      <c r="E127" s="23">
        <v>164116.52172018861</v>
      </c>
      <c r="F127" s="23">
        <v>82614.549291844305</v>
      </c>
      <c r="G127" s="23">
        <v>50240.134818460901</v>
      </c>
      <c r="H127" s="23">
        <v>26056.399679753944</v>
      </c>
      <c r="I127" s="23">
        <v>12661.269191965988</v>
      </c>
      <c r="J127" s="23">
        <v>7003.0163203823513</v>
      </c>
      <c r="K127" s="23">
        <v>4500.0458338059752</v>
      </c>
      <c r="L127" s="23">
        <v>3622.958073860274</v>
      </c>
      <c r="M127" s="23">
        <v>2733.7950959930622</v>
      </c>
      <c r="N127" s="23">
        <v>2477.8327767718811</v>
      </c>
      <c r="O127" s="23">
        <v>2312.489977409663</v>
      </c>
      <c r="P127" s="23">
        <v>2312.489977409663</v>
      </c>
    </row>
    <row r="128" spans="1:16" x14ac:dyDescent="0.25">
      <c r="A128" s="19" t="s">
        <v>76</v>
      </c>
      <c r="B128" s="19" t="s">
        <v>77</v>
      </c>
      <c r="C128" s="19" t="s">
        <v>78</v>
      </c>
      <c r="D128" s="22">
        <v>27</v>
      </c>
      <c r="E128" s="23">
        <v>225545.70279065409</v>
      </c>
      <c r="F128" s="23">
        <v>129462.47897475863</v>
      </c>
      <c r="G128" s="23">
        <v>63160.881160187659</v>
      </c>
      <c r="H128" s="23">
        <v>31377.366076784863</v>
      </c>
      <c r="I128" s="23">
        <v>13284.377089179779</v>
      </c>
      <c r="J128" s="23">
        <v>7854.5024265516404</v>
      </c>
      <c r="K128" s="23">
        <v>4955.4425527701551</v>
      </c>
      <c r="L128" s="23">
        <v>4091.7799269986085</v>
      </c>
      <c r="M128" s="23">
        <v>3161.1974358916377</v>
      </c>
      <c r="N128" s="23">
        <v>2978.4608749497202</v>
      </c>
      <c r="O128" s="23">
        <v>2410.4110756229766</v>
      </c>
      <c r="P128" s="23">
        <v>2410.4110756229766</v>
      </c>
    </row>
    <row r="129" spans="1:16" x14ac:dyDescent="0.25">
      <c r="A129" s="19" t="s">
        <v>76</v>
      </c>
      <c r="B129" s="19" t="s">
        <v>77</v>
      </c>
      <c r="C129" s="19" t="s">
        <v>78</v>
      </c>
      <c r="D129" s="22">
        <v>28</v>
      </c>
      <c r="E129" s="23">
        <v>263323.03796254034</v>
      </c>
      <c r="F129" s="23">
        <v>141843.86517932621</v>
      </c>
      <c r="G129" s="23">
        <v>68255.368933673875</v>
      </c>
      <c r="H129" s="23">
        <v>33765.887754595824</v>
      </c>
      <c r="I129" s="23">
        <v>14436.046611273612</v>
      </c>
      <c r="J129" s="23">
        <v>7063.9819631416249</v>
      </c>
      <c r="K129" s="23">
        <v>4487.9447483718404</v>
      </c>
      <c r="L129" s="23">
        <v>3317.6539841373415</v>
      </c>
      <c r="M129" s="23">
        <v>3061.9171622933777</v>
      </c>
      <c r="N129" s="23">
        <v>2551.6783284876528</v>
      </c>
      <c r="O129" s="23">
        <v>2306.0576294669968</v>
      </c>
      <c r="P129" s="23">
        <v>2306.0576294669968</v>
      </c>
    </row>
    <row r="130" spans="1:16" x14ac:dyDescent="0.25">
      <c r="A130" s="19" t="s">
        <v>76</v>
      </c>
      <c r="B130" s="19" t="s">
        <v>77</v>
      </c>
      <c r="C130" s="19" t="s">
        <v>78</v>
      </c>
      <c r="D130" s="22">
        <v>29</v>
      </c>
      <c r="E130" s="23">
        <v>162843.60069397796</v>
      </c>
      <c r="F130" s="23">
        <v>105010.4797231593</v>
      </c>
      <c r="G130" s="23">
        <v>62483.337806065865</v>
      </c>
      <c r="H130" s="23">
        <v>32288.34807920532</v>
      </c>
      <c r="I130" s="23">
        <v>14554.196631669989</v>
      </c>
      <c r="J130" s="23">
        <v>7800.6692281254445</v>
      </c>
      <c r="K130" s="23">
        <v>5083.7191666975568</v>
      </c>
      <c r="L130" s="23">
        <v>4220.3245473538491</v>
      </c>
      <c r="M130" s="23">
        <v>3303.1555302255479</v>
      </c>
      <c r="N130" s="23">
        <v>2987.8085016028285</v>
      </c>
      <c r="O130" s="23">
        <v>2501.2457846504594</v>
      </c>
      <c r="P130" s="23">
        <v>2283.1292251489413</v>
      </c>
    </row>
    <row r="131" spans="1:16" x14ac:dyDescent="0.25">
      <c r="A131" s="19" t="s">
        <v>76</v>
      </c>
      <c r="B131" s="19" t="s">
        <v>77</v>
      </c>
      <c r="C131" s="19" t="s">
        <v>78</v>
      </c>
      <c r="D131" s="22">
        <v>30</v>
      </c>
      <c r="E131" s="23">
        <v>128185.0215385574</v>
      </c>
      <c r="F131" s="23">
        <v>93403.747671540143</v>
      </c>
      <c r="G131" s="23">
        <v>60150.457542449331</v>
      </c>
      <c r="H131" s="23">
        <v>29529.219061068328</v>
      </c>
      <c r="I131" s="23">
        <v>16082.186521917041</v>
      </c>
      <c r="J131" s="23">
        <v>8213.2348979241815</v>
      </c>
      <c r="K131" s="23">
        <v>5292.1348202587205</v>
      </c>
      <c r="L131" s="23">
        <v>4535.5022690461328</v>
      </c>
      <c r="M131" s="23">
        <v>4185.7422774783654</v>
      </c>
      <c r="N131" s="23">
        <v>3520.2315299436846</v>
      </c>
      <c r="O131" s="23">
        <v>2954.7221181916771</v>
      </c>
      <c r="P131" s="23">
        <v>2873.6695015414093</v>
      </c>
    </row>
    <row r="132" spans="1:16" x14ac:dyDescent="0.25">
      <c r="A132" s="19" t="s">
        <v>76</v>
      </c>
      <c r="B132" s="19" t="s">
        <v>77</v>
      </c>
      <c r="C132" s="19" t="s">
        <v>78</v>
      </c>
      <c r="D132" s="22">
        <v>31</v>
      </c>
      <c r="E132" s="23">
        <v>229095.08563589249</v>
      </c>
      <c r="F132" s="23">
        <v>142422.99647050028</v>
      </c>
      <c r="G132" s="23">
        <v>65012.757765913084</v>
      </c>
      <c r="H132" s="23">
        <v>31571.314357087198</v>
      </c>
      <c r="I132" s="23">
        <v>12851.368930212522</v>
      </c>
      <c r="J132" s="23">
        <v>7411.2747489172743</v>
      </c>
      <c r="K132" s="23">
        <v>4119.6873125362044</v>
      </c>
      <c r="L132" s="23">
        <v>3179.6934956701448</v>
      </c>
      <c r="M132" s="23">
        <v>2791.2405815583393</v>
      </c>
      <c r="N132" s="23">
        <v>2405.5949874907546</v>
      </c>
      <c r="O132" s="23">
        <v>2076.3639384962767</v>
      </c>
      <c r="P132" s="23">
        <v>1918.6728751652893</v>
      </c>
    </row>
    <row r="133" spans="1:16" x14ac:dyDescent="0.25">
      <c r="A133" s="19" t="s">
        <v>76</v>
      </c>
      <c r="B133" s="19" t="s">
        <v>77</v>
      </c>
      <c r="C133" s="19" t="s">
        <v>78</v>
      </c>
      <c r="D133" s="22">
        <v>32</v>
      </c>
      <c r="E133" s="23">
        <v>152155.88658282836</v>
      </c>
      <c r="F133" s="23">
        <v>113409.1188037239</v>
      </c>
      <c r="G133" s="23">
        <v>60758.591422772552</v>
      </c>
      <c r="H133" s="23">
        <v>27981.300279153609</v>
      </c>
      <c r="I133" s="23">
        <v>13018.378880270877</v>
      </c>
      <c r="J133" s="23">
        <v>7122.6871014204698</v>
      </c>
      <c r="K133" s="23">
        <v>4497.3271442373334</v>
      </c>
      <c r="L133" s="23">
        <v>3736.1344144424106</v>
      </c>
      <c r="M133" s="23">
        <v>3346.4816741766008</v>
      </c>
      <c r="N133" s="23">
        <v>2858.9324145523115</v>
      </c>
      <c r="O133" s="23">
        <v>2431.7023439626391</v>
      </c>
      <c r="P133" s="23">
        <v>2421.1991715973677</v>
      </c>
    </row>
    <row r="134" spans="1:16" x14ac:dyDescent="0.25">
      <c r="A134" s="19" t="s">
        <v>76</v>
      </c>
      <c r="B134" s="19" t="s">
        <v>77</v>
      </c>
      <c r="C134" s="19" t="s">
        <v>78</v>
      </c>
      <c r="D134" s="22">
        <v>33</v>
      </c>
      <c r="E134" s="23">
        <v>156203.15536682631</v>
      </c>
      <c r="F134" s="23">
        <v>93738.168477284678</v>
      </c>
      <c r="G134" s="23">
        <v>51937.905981909083</v>
      </c>
      <c r="H134" s="23">
        <v>23805.827123579824</v>
      </c>
      <c r="I134" s="23">
        <v>14062.712414674887</v>
      </c>
      <c r="J134" s="23">
        <v>6078.5058155100169</v>
      </c>
      <c r="K134" s="23">
        <v>3758.5100396836842</v>
      </c>
      <c r="L134" s="23">
        <v>2946.7222256458108</v>
      </c>
      <c r="M134" s="23">
        <v>2685.1345751625508</v>
      </c>
      <c r="N134" s="23">
        <v>2496.627138567228</v>
      </c>
      <c r="O134" s="23">
        <v>2119.0202498175036</v>
      </c>
      <c r="P134" s="23">
        <v>2053.6638986885982</v>
      </c>
    </row>
    <row r="135" spans="1:16" x14ac:dyDescent="0.25">
      <c r="A135" s="19" t="s">
        <v>76</v>
      </c>
      <c r="B135" s="19" t="s">
        <v>77</v>
      </c>
      <c r="C135" s="19" t="s">
        <v>78</v>
      </c>
      <c r="D135" s="22">
        <v>34</v>
      </c>
      <c r="E135" s="23">
        <v>299252.35110021004</v>
      </c>
      <c r="F135" s="23">
        <v>137443.15491361977</v>
      </c>
      <c r="G135" s="23">
        <v>63500.744613621355</v>
      </c>
      <c r="H135" s="23">
        <v>31667.550947780364</v>
      </c>
      <c r="I135" s="23">
        <v>13805.879827380246</v>
      </c>
      <c r="J135" s="23">
        <v>6864.4110797900184</v>
      </c>
      <c r="K135" s="23">
        <v>4174.3764544519454</v>
      </c>
      <c r="L135" s="23">
        <v>3299.4618557308759</v>
      </c>
      <c r="M135" s="23">
        <v>2750.5074779456045</v>
      </c>
      <c r="N135" s="23">
        <v>2579.819389382752</v>
      </c>
      <c r="O135" s="23">
        <v>2128.2592531833093</v>
      </c>
      <c r="P135" s="23">
        <v>2076.7621814790314</v>
      </c>
    </row>
    <row r="136" spans="1:16" x14ac:dyDescent="0.25">
      <c r="A136" s="19" t="s">
        <v>76</v>
      </c>
      <c r="B136" s="19" t="s">
        <v>77</v>
      </c>
      <c r="C136" s="19" t="s">
        <v>78</v>
      </c>
      <c r="D136" s="22">
        <v>35</v>
      </c>
      <c r="E136" s="23">
        <v>109516.47561897877</v>
      </c>
      <c r="F136" s="23">
        <v>74081.995354226048</v>
      </c>
      <c r="G136" s="23">
        <v>41881.71898944342</v>
      </c>
      <c r="H136" s="23">
        <v>22346.711118064715</v>
      </c>
      <c r="I136" s="23">
        <v>11936.393279686719</v>
      </c>
      <c r="J136" s="23">
        <v>6423.7441316969926</v>
      </c>
      <c r="K136" s="23">
        <v>3911.1111553272958</v>
      </c>
      <c r="L136" s="23">
        <v>3213.9574417378471</v>
      </c>
      <c r="M136" s="23">
        <v>2713.6299391644848</v>
      </c>
      <c r="N136" s="23">
        <v>2406.140889931216</v>
      </c>
      <c r="O136" s="23">
        <v>2125.2712139631617</v>
      </c>
      <c r="P136" s="23">
        <v>2073.4474911489697</v>
      </c>
    </row>
    <row r="137" spans="1:16" x14ac:dyDescent="0.25">
      <c r="A137" s="19" t="s">
        <v>76</v>
      </c>
      <c r="B137" s="19" t="s">
        <v>77</v>
      </c>
      <c r="C137" s="19" t="s">
        <v>78</v>
      </c>
      <c r="D137" s="22">
        <v>36</v>
      </c>
      <c r="E137" s="23">
        <v>156636.03826000023</v>
      </c>
      <c r="F137" s="23">
        <v>89382.357809528999</v>
      </c>
      <c r="G137" s="23">
        <v>52966.689678495502</v>
      </c>
      <c r="H137" s="23">
        <v>27424.27083619222</v>
      </c>
      <c r="I137" s="23">
        <v>13323.79977466446</v>
      </c>
      <c r="J137" s="23">
        <v>7482.8901077778373</v>
      </c>
      <c r="K137" s="23">
        <v>5126.8557099979025</v>
      </c>
      <c r="L137" s="23">
        <v>4025.7144801612835</v>
      </c>
      <c r="M137" s="23">
        <v>3005.3715048406175</v>
      </c>
      <c r="N137" s="23">
        <v>2718.6162420611154</v>
      </c>
      <c r="O137" s="23">
        <v>2168.5694937094622</v>
      </c>
      <c r="P137" s="23">
        <v>2168.5694937094622</v>
      </c>
    </row>
    <row r="138" spans="1:16" x14ac:dyDescent="0.25">
      <c r="A138" s="19" t="s">
        <v>76</v>
      </c>
      <c r="B138" s="19" t="s">
        <v>77</v>
      </c>
      <c r="C138" s="19" t="s">
        <v>78</v>
      </c>
      <c r="D138" s="22">
        <v>37</v>
      </c>
      <c r="E138" s="23">
        <v>326055.03968987369</v>
      </c>
      <c r="F138" s="23">
        <v>151964.2938088997</v>
      </c>
      <c r="G138" s="23">
        <v>65957.24026645963</v>
      </c>
      <c r="H138" s="23">
        <v>29566.842077904679</v>
      </c>
      <c r="I138" s="23">
        <v>15384.294595849173</v>
      </c>
      <c r="J138" s="23">
        <v>8326.5126269570283</v>
      </c>
      <c r="K138" s="23">
        <v>4927.1739858550891</v>
      </c>
      <c r="L138" s="23">
        <v>3511.7665024347957</v>
      </c>
      <c r="M138" s="23">
        <v>2893.0176489927126</v>
      </c>
      <c r="N138" s="23">
        <v>2400.1633691090569</v>
      </c>
      <c r="O138" s="23">
        <v>2319.3789665704853</v>
      </c>
      <c r="P138" s="23">
        <v>2319.3789665704853</v>
      </c>
    </row>
    <row r="139" spans="1:16" x14ac:dyDescent="0.25">
      <c r="A139" s="19" t="s">
        <v>76</v>
      </c>
      <c r="B139" s="19" t="s">
        <v>77</v>
      </c>
      <c r="C139" s="19" t="s">
        <v>78</v>
      </c>
      <c r="D139" s="22">
        <v>38</v>
      </c>
      <c r="E139" s="23">
        <v>194881.89987532885</v>
      </c>
      <c r="F139" s="23">
        <v>88562.457281801544</v>
      </c>
      <c r="G139" s="23">
        <v>56654.236876107396</v>
      </c>
      <c r="H139" s="23">
        <v>27575.3240622464</v>
      </c>
      <c r="I139" s="23">
        <v>13207.440649929349</v>
      </c>
      <c r="J139" s="23">
        <v>6652.7867462034728</v>
      </c>
      <c r="K139" s="23">
        <v>3855.068253365293</v>
      </c>
      <c r="L139" s="23">
        <v>2986.3435370626753</v>
      </c>
      <c r="M139" s="23">
        <v>2764.0757146219257</v>
      </c>
      <c r="N139" s="23">
        <v>2439.960209437575</v>
      </c>
      <c r="O139" s="23">
        <v>2386.6038209017843</v>
      </c>
      <c r="P139" s="23">
        <v>2378.472521598756</v>
      </c>
    </row>
    <row r="140" spans="1:16" x14ac:dyDescent="0.25">
      <c r="A140" s="19" t="s">
        <v>76</v>
      </c>
      <c r="B140" s="19" t="s">
        <v>77</v>
      </c>
      <c r="C140" s="19" t="s">
        <v>78</v>
      </c>
      <c r="D140" s="22">
        <v>39</v>
      </c>
      <c r="E140" s="23">
        <v>292064.51294839213</v>
      </c>
      <c r="F140" s="23">
        <v>146422.74445126814</v>
      </c>
      <c r="G140" s="23">
        <v>66847.371519274689</v>
      </c>
      <c r="H140" s="23">
        <v>29160.712542264861</v>
      </c>
      <c r="I140" s="23">
        <v>14953.614008421147</v>
      </c>
      <c r="J140" s="23">
        <v>8770.736056414069</v>
      </c>
      <c r="K140" s="23">
        <v>5704.1626875078018</v>
      </c>
      <c r="L140" s="23">
        <v>4558.4585808154798</v>
      </c>
      <c r="M140" s="23">
        <v>3863.4618400166291</v>
      </c>
      <c r="N140" s="23">
        <v>3110.094580947984</v>
      </c>
      <c r="O140" s="23">
        <v>2422.8638292162514</v>
      </c>
      <c r="P140" s="23">
        <v>2359.2973308455689</v>
      </c>
    </row>
    <row r="141" spans="1:16" x14ac:dyDescent="0.25">
      <c r="A141" s="19" t="s">
        <v>76</v>
      </c>
      <c r="B141" s="19" t="s">
        <v>77</v>
      </c>
      <c r="C141" s="19" t="s">
        <v>78</v>
      </c>
      <c r="D141" s="22">
        <v>40</v>
      </c>
      <c r="E141" s="23">
        <v>191034.46060097337</v>
      </c>
      <c r="F141" s="23">
        <v>129408.35497856711</v>
      </c>
      <c r="G141" s="23">
        <v>62055.204309481443</v>
      </c>
      <c r="H141" s="23">
        <v>30039.33459716705</v>
      </c>
      <c r="I141" s="23">
        <v>13978.210295785604</v>
      </c>
      <c r="J141" s="23">
        <v>7303.1669963774939</v>
      </c>
      <c r="K141" s="23">
        <v>4903.5735941011208</v>
      </c>
      <c r="L141" s="23">
        <v>3672.9653734169478</v>
      </c>
      <c r="M141" s="23">
        <v>3258.3075277423627</v>
      </c>
      <c r="N141" s="23">
        <v>2598.3831674105991</v>
      </c>
      <c r="O141" s="23">
        <v>2147.3590825855194</v>
      </c>
      <c r="P141" s="23">
        <v>1970.8515085458705</v>
      </c>
    </row>
    <row r="142" spans="1:16" x14ac:dyDescent="0.25">
      <c r="A142" s="19" t="s">
        <v>76</v>
      </c>
      <c r="B142" s="19" t="s">
        <v>77</v>
      </c>
      <c r="C142" s="19" t="s">
        <v>78</v>
      </c>
      <c r="D142" s="22">
        <v>41</v>
      </c>
      <c r="E142" s="23">
        <v>147102.11176003725</v>
      </c>
      <c r="F142" s="23">
        <v>105927.32810753012</v>
      </c>
      <c r="G142" s="23">
        <v>57459.41939148587</v>
      </c>
      <c r="H142" s="23">
        <v>30343.037993139704</v>
      </c>
      <c r="I142" s="23">
        <v>13328.174257878036</v>
      </c>
      <c r="J142" s="23">
        <v>6792.3583918183203</v>
      </c>
      <c r="K142" s="23">
        <v>4303.5770972363152</v>
      </c>
      <c r="L142" s="23">
        <v>3296.9014625319974</v>
      </c>
      <c r="M142" s="23">
        <v>2890.8622886834196</v>
      </c>
      <c r="N142" s="23">
        <v>2371.2868843531569</v>
      </c>
      <c r="O142" s="23">
        <v>2191.5889885319634</v>
      </c>
      <c r="P142" s="23">
        <v>2191.5889885319634</v>
      </c>
    </row>
    <row r="143" spans="1:16" x14ac:dyDescent="0.25">
      <c r="A143" s="19" t="s">
        <v>76</v>
      </c>
      <c r="B143" s="19" t="s">
        <v>77</v>
      </c>
      <c r="C143" s="19" t="s">
        <v>78</v>
      </c>
      <c r="D143" s="22">
        <v>42</v>
      </c>
      <c r="E143" s="23">
        <v>144410.56704502762</v>
      </c>
      <c r="F143" s="23">
        <v>112893.97161219109</v>
      </c>
      <c r="G143" s="23">
        <v>61768.376555986673</v>
      </c>
      <c r="H143" s="23">
        <v>27665.1085693116</v>
      </c>
      <c r="I143" s="23">
        <v>13016.888854389939</v>
      </c>
      <c r="J143" s="23">
        <v>7329.66460537884</v>
      </c>
      <c r="K143" s="23">
        <v>4626.5575684806936</v>
      </c>
      <c r="L143" s="23">
        <v>3266.6067934917746</v>
      </c>
      <c r="M143" s="23">
        <v>3046.985705917155</v>
      </c>
      <c r="N143" s="23">
        <v>2712.4169420072453</v>
      </c>
      <c r="O143" s="23">
        <v>2392.8902683817587</v>
      </c>
      <c r="P143" s="23">
        <v>2370.2655106719453</v>
      </c>
    </row>
    <row r="144" spans="1:16" x14ac:dyDescent="0.25">
      <c r="A144" s="19" t="s">
        <v>76</v>
      </c>
      <c r="B144" s="19" t="s">
        <v>77</v>
      </c>
      <c r="C144" s="19" t="s">
        <v>78</v>
      </c>
      <c r="D144" s="22">
        <v>43</v>
      </c>
      <c r="E144" s="23">
        <v>322351.66924026969</v>
      </c>
      <c r="F144" s="23">
        <v>240817.12541221999</v>
      </c>
      <c r="G144" s="23">
        <v>65570.794294313848</v>
      </c>
      <c r="H144" s="23">
        <v>29856.374745159017</v>
      </c>
      <c r="I144" s="23">
        <v>15914.74544586782</v>
      </c>
      <c r="J144" s="23">
        <v>8035.0877054651446</v>
      </c>
      <c r="K144" s="23">
        <v>4823.4562009250458</v>
      </c>
      <c r="L144" s="23">
        <v>3602.5385131355833</v>
      </c>
      <c r="M144" s="23">
        <v>3279.4392682751622</v>
      </c>
      <c r="N144" s="23">
        <v>2653.3345384615254</v>
      </c>
      <c r="O144" s="23">
        <v>2033.2504370283605</v>
      </c>
      <c r="P144" s="23">
        <v>2033.2504370283605</v>
      </c>
    </row>
    <row r="145" spans="1:16" x14ac:dyDescent="0.25">
      <c r="A145" s="19" t="s">
        <v>76</v>
      </c>
      <c r="B145" s="19" t="s">
        <v>77</v>
      </c>
      <c r="C145" s="19" t="s">
        <v>78</v>
      </c>
      <c r="D145" s="22">
        <v>44</v>
      </c>
      <c r="E145" s="23">
        <v>280530.26975195808</v>
      </c>
      <c r="F145" s="23">
        <v>149311.02076889918</v>
      </c>
      <c r="G145" s="23">
        <v>71188.500574600883</v>
      </c>
      <c r="H145" s="23">
        <v>33134.038895667793</v>
      </c>
      <c r="I145" s="23">
        <v>14635.168359734933</v>
      </c>
      <c r="J145" s="23">
        <v>6945.0825392438728</v>
      </c>
      <c r="K145" s="23">
        <v>3909.4542448228394</v>
      </c>
      <c r="L145" s="23">
        <v>2994.6697462521529</v>
      </c>
      <c r="M145" s="23">
        <v>2439.1098204392192</v>
      </c>
      <c r="N145" s="23">
        <v>2343.7119324784812</v>
      </c>
      <c r="O145" s="23">
        <v>2241.91932643572</v>
      </c>
      <c r="P145" s="23">
        <v>2187.7492796742677</v>
      </c>
    </row>
    <row r="146" spans="1:16" x14ac:dyDescent="0.25">
      <c r="A146" s="19" t="s">
        <v>76</v>
      </c>
      <c r="B146" s="19" t="s">
        <v>77</v>
      </c>
      <c r="C146" s="19" t="s">
        <v>78</v>
      </c>
      <c r="D146" s="22">
        <v>45</v>
      </c>
      <c r="E146" s="23">
        <v>101169.57241345271</v>
      </c>
      <c r="F146" s="23">
        <v>75728.098641378456</v>
      </c>
      <c r="G146" s="23">
        <v>49210.560861435777</v>
      </c>
      <c r="H146" s="23">
        <v>22758.764825495677</v>
      </c>
      <c r="I146" s="23">
        <v>11634.763073535634</v>
      </c>
      <c r="J146" s="23">
        <v>6517.568531892287</v>
      </c>
      <c r="K146" s="23">
        <v>4676.2342738057514</v>
      </c>
      <c r="L146" s="23">
        <v>3895.861092966848</v>
      </c>
      <c r="M146" s="23">
        <v>3113.1187264044338</v>
      </c>
      <c r="N146" s="23">
        <v>2913.4218343791395</v>
      </c>
      <c r="O146" s="23">
        <v>2209.8754077040448</v>
      </c>
      <c r="P146" s="23">
        <v>2169.6973440242091</v>
      </c>
    </row>
    <row r="147" spans="1:16" x14ac:dyDescent="0.25">
      <c r="A147" s="19" t="s">
        <v>76</v>
      </c>
      <c r="B147" s="19" t="s">
        <v>77</v>
      </c>
      <c r="C147" s="19" t="s">
        <v>78</v>
      </c>
      <c r="D147" s="22">
        <v>46</v>
      </c>
      <c r="E147" s="23">
        <v>170218.51154040109</v>
      </c>
      <c r="F147" s="23">
        <v>88466.155782108865</v>
      </c>
      <c r="G147" s="23">
        <v>57218.450907889273</v>
      </c>
      <c r="H147" s="23">
        <v>30750.507793154778</v>
      </c>
      <c r="I147" s="23">
        <v>14911.83894437305</v>
      </c>
      <c r="J147" s="23">
        <v>8321.9142971192414</v>
      </c>
      <c r="K147" s="23">
        <v>5119.8846582241886</v>
      </c>
      <c r="L147" s="23">
        <v>3882.0164754760472</v>
      </c>
      <c r="M147" s="23">
        <v>3456.6171954691335</v>
      </c>
      <c r="N147" s="23">
        <v>3095.8508339989853</v>
      </c>
      <c r="O147" s="23">
        <v>2437.098482452232</v>
      </c>
      <c r="P147" s="23">
        <v>2437.098482452232</v>
      </c>
    </row>
    <row r="148" spans="1:16" x14ac:dyDescent="0.25">
      <c r="A148" s="19" t="s">
        <v>76</v>
      </c>
      <c r="B148" s="19" t="s">
        <v>77</v>
      </c>
      <c r="C148" s="19" t="s">
        <v>78</v>
      </c>
      <c r="D148" s="22">
        <v>47</v>
      </c>
      <c r="E148" s="23">
        <v>316838.69539316138</v>
      </c>
      <c r="F148" s="23">
        <v>147807.71744186193</v>
      </c>
      <c r="G148" s="23">
        <v>68393.972588707722</v>
      </c>
      <c r="H148" s="23">
        <v>28923.033754977139</v>
      </c>
      <c r="I148" s="23">
        <v>12026.612617776336</v>
      </c>
      <c r="J148" s="23">
        <v>6456.016369698249</v>
      </c>
      <c r="K148" s="23">
        <v>4062.667195834264</v>
      </c>
      <c r="L148" s="23">
        <v>3429.5096512860246</v>
      </c>
      <c r="M148" s="23">
        <v>2855.7411644426411</v>
      </c>
      <c r="N148" s="23">
        <v>2387.0316874845894</v>
      </c>
      <c r="O148" s="23">
        <v>2003.0790567173062</v>
      </c>
      <c r="P148" s="23">
        <v>1971.3569519789855</v>
      </c>
    </row>
    <row r="149" spans="1:16" x14ac:dyDescent="0.25">
      <c r="A149" s="19" t="s">
        <v>76</v>
      </c>
      <c r="B149" s="19" t="s">
        <v>77</v>
      </c>
      <c r="C149" s="19" t="s">
        <v>78</v>
      </c>
      <c r="D149" s="22">
        <v>48</v>
      </c>
      <c r="E149" s="23">
        <v>230157.66687259841</v>
      </c>
      <c r="F149" s="23">
        <v>141913.05138424438</v>
      </c>
      <c r="G149" s="23">
        <v>74518.31483417844</v>
      </c>
      <c r="H149" s="23">
        <v>30133.14278141773</v>
      </c>
      <c r="I149" s="23">
        <v>15662.265043803063</v>
      </c>
      <c r="J149" s="23">
        <v>8371.6454427502867</v>
      </c>
      <c r="K149" s="23">
        <v>5390.7803575918233</v>
      </c>
      <c r="L149" s="23">
        <v>4313.4323422085527</v>
      </c>
      <c r="M149" s="23">
        <v>3633.4557508169173</v>
      </c>
      <c r="N149" s="23">
        <v>2852.1374260957887</v>
      </c>
      <c r="O149" s="23">
        <v>2324.7320998934993</v>
      </c>
      <c r="P149" s="23">
        <v>2269.7943856885236</v>
      </c>
    </row>
    <row r="150" spans="1:16" x14ac:dyDescent="0.25">
      <c r="A150" s="19" t="s">
        <v>76</v>
      </c>
      <c r="B150" s="19" t="s">
        <v>77</v>
      </c>
      <c r="C150" s="19" t="s">
        <v>78</v>
      </c>
      <c r="D150" s="22">
        <v>49</v>
      </c>
      <c r="E150" s="23">
        <v>102622.05866474271</v>
      </c>
      <c r="F150" s="23">
        <v>71400.340280000353</v>
      </c>
      <c r="G150" s="23">
        <v>48483.557090846269</v>
      </c>
      <c r="H150" s="23">
        <v>26216.924989316278</v>
      </c>
      <c r="I150" s="23">
        <v>13216.784234875353</v>
      </c>
      <c r="J150" s="23">
        <v>7289.4842819345886</v>
      </c>
      <c r="K150" s="23">
        <v>4363.7167407578836</v>
      </c>
      <c r="L150" s="23">
        <v>3692.0237891545753</v>
      </c>
      <c r="M150" s="23">
        <v>3012.0059842637388</v>
      </c>
      <c r="N150" s="23">
        <v>2314.1774527427465</v>
      </c>
      <c r="O150" s="23">
        <v>2255.9360060612867</v>
      </c>
      <c r="P150" s="23">
        <v>2255.9360060612867</v>
      </c>
    </row>
    <row r="151" spans="1:16" x14ac:dyDescent="0.25">
      <c r="A151" s="19" t="s">
        <v>76</v>
      </c>
      <c r="B151" s="19" t="s">
        <v>77</v>
      </c>
      <c r="C151" s="19" t="s">
        <v>78</v>
      </c>
      <c r="D151" s="22">
        <v>50</v>
      </c>
      <c r="E151" s="23">
        <v>194093.95980191443</v>
      </c>
      <c r="F151" s="23">
        <v>86520.416453382844</v>
      </c>
      <c r="G151" s="23">
        <v>53177.088278678013</v>
      </c>
      <c r="H151" s="23">
        <v>26301.180533942785</v>
      </c>
      <c r="I151" s="23">
        <v>13651.303868851619</v>
      </c>
      <c r="J151" s="23">
        <v>6230.3293864200141</v>
      </c>
      <c r="K151" s="23">
        <v>4211.7230034011982</v>
      </c>
      <c r="L151" s="23">
        <v>3511.6870655000771</v>
      </c>
      <c r="M151" s="23">
        <v>2895.4214650492449</v>
      </c>
      <c r="N151" s="23">
        <v>2615.1926312295464</v>
      </c>
      <c r="O151" s="23">
        <v>2172.244536700965</v>
      </c>
      <c r="P151" s="23">
        <v>2021.5739578881864</v>
      </c>
    </row>
    <row r="152" spans="1:16" x14ac:dyDescent="0.25">
      <c r="A152" s="19" t="s">
        <v>76</v>
      </c>
      <c r="B152" s="19" t="s">
        <v>77</v>
      </c>
      <c r="C152" s="19" t="s">
        <v>78</v>
      </c>
      <c r="D152" s="22">
        <v>51</v>
      </c>
      <c r="E152" s="23">
        <v>126225.09968550477</v>
      </c>
      <c r="F152" s="23">
        <v>85640.29504592318</v>
      </c>
      <c r="G152" s="23">
        <v>58956.85837946766</v>
      </c>
      <c r="H152" s="23">
        <v>25095.104575207362</v>
      </c>
      <c r="I152" s="23">
        <v>12212.612717432232</v>
      </c>
      <c r="J152" s="23">
        <v>6221.2120424796994</v>
      </c>
      <c r="K152" s="23">
        <v>3748.5169490443345</v>
      </c>
      <c r="L152" s="23">
        <v>2943.6997109179051</v>
      </c>
      <c r="M152" s="23">
        <v>2577.9900615581018</v>
      </c>
      <c r="N152" s="23">
        <v>2299.6797394375635</v>
      </c>
      <c r="O152" s="23">
        <v>2094.6594762157292</v>
      </c>
      <c r="P152" s="23">
        <v>2094.6594762157292</v>
      </c>
    </row>
    <row r="153" spans="1:16" x14ac:dyDescent="0.25">
      <c r="A153" s="19" t="s">
        <v>76</v>
      </c>
      <c r="B153" s="19" t="s">
        <v>77</v>
      </c>
      <c r="C153" s="19" t="s">
        <v>78</v>
      </c>
      <c r="D153" s="22">
        <v>52</v>
      </c>
      <c r="E153" s="23">
        <v>103028.74957717276</v>
      </c>
      <c r="F153" s="23">
        <v>75568.751978550994</v>
      </c>
      <c r="G153" s="23">
        <v>54166.979003131572</v>
      </c>
      <c r="H153" s="23">
        <v>23844.153669815965</v>
      </c>
      <c r="I153" s="23">
        <v>12928.44991054516</v>
      </c>
      <c r="J153" s="23">
        <v>7278.191690556705</v>
      </c>
      <c r="K153" s="23">
        <v>4151.5015002881682</v>
      </c>
      <c r="L153" s="23">
        <v>3268.9375439020378</v>
      </c>
      <c r="M153" s="23">
        <v>2872.5072808751979</v>
      </c>
      <c r="N153" s="23">
        <v>2410.5894687961863</v>
      </c>
      <c r="O153" s="23">
        <v>2245.57682877461</v>
      </c>
      <c r="P153" s="23">
        <v>2196.825729534442</v>
      </c>
    </row>
    <row r="154" spans="1:16" x14ac:dyDescent="0.25">
      <c r="A154" s="19" t="s">
        <v>76</v>
      </c>
      <c r="B154" s="19" t="s">
        <v>77</v>
      </c>
      <c r="C154" s="19" t="s">
        <v>78</v>
      </c>
      <c r="D154" s="22">
        <v>53</v>
      </c>
      <c r="E154" s="23">
        <v>174390.64953235292</v>
      </c>
      <c r="F154" s="23">
        <v>86261.743266591118</v>
      </c>
      <c r="G154" s="23">
        <v>51550.809547080673</v>
      </c>
      <c r="H154" s="23">
        <v>27456.813709608145</v>
      </c>
      <c r="I154" s="23">
        <v>12309.207527969282</v>
      </c>
      <c r="J154" s="23">
        <v>6566.3622226342723</v>
      </c>
      <c r="K154" s="23">
        <v>4193.1176351029508</v>
      </c>
      <c r="L154" s="23">
        <v>3190.2263044293336</v>
      </c>
      <c r="M154" s="23">
        <v>2839.3045457162202</v>
      </c>
      <c r="N154" s="23">
        <v>2467.3348856153161</v>
      </c>
      <c r="O154" s="23">
        <v>2349.8322889426308</v>
      </c>
      <c r="P154" s="23">
        <v>2349.8322889426308</v>
      </c>
    </row>
    <row r="155" spans="1:16" x14ac:dyDescent="0.25">
      <c r="A155" s="19" t="s">
        <v>76</v>
      </c>
      <c r="B155" s="19" t="s">
        <v>77</v>
      </c>
      <c r="C155" s="19" t="s">
        <v>78</v>
      </c>
      <c r="D155" s="22">
        <v>54</v>
      </c>
      <c r="E155" s="23">
        <v>144026.75509863609</v>
      </c>
      <c r="F155" s="23">
        <v>102323.51053146174</v>
      </c>
      <c r="G155" s="23">
        <v>53432.1076650057</v>
      </c>
      <c r="H155" s="23">
        <v>26274.535920794959</v>
      </c>
      <c r="I155" s="23">
        <v>13236.772260351243</v>
      </c>
      <c r="J155" s="23">
        <v>7038.6004264224321</v>
      </c>
      <c r="K155" s="23">
        <v>4334.4485938382732</v>
      </c>
      <c r="L155" s="23">
        <v>3381.9008694069189</v>
      </c>
      <c r="M155" s="23">
        <v>2674.7497887865866</v>
      </c>
      <c r="N155" s="23">
        <v>2383.1411953537836</v>
      </c>
      <c r="O155" s="23">
        <v>2012.2351611338263</v>
      </c>
      <c r="P155" s="23">
        <v>1953.583157403991</v>
      </c>
    </row>
    <row r="156" spans="1:16" x14ac:dyDescent="0.25">
      <c r="A156" s="19" t="s">
        <v>76</v>
      </c>
      <c r="B156" s="19" t="s">
        <v>77</v>
      </c>
      <c r="C156" s="19" t="s">
        <v>78</v>
      </c>
      <c r="D156" s="22">
        <v>55</v>
      </c>
      <c r="E156" s="23">
        <v>138444.58008751873</v>
      </c>
      <c r="F156" s="23">
        <v>83572.463881141259</v>
      </c>
      <c r="G156" s="23">
        <v>59216.053078329976</v>
      </c>
      <c r="H156" s="23">
        <v>27375.395777039426</v>
      </c>
      <c r="I156" s="23">
        <v>12914.503782691983</v>
      </c>
      <c r="J156" s="23">
        <v>6855.7420770201397</v>
      </c>
      <c r="K156" s="23">
        <v>4564.1703968408428</v>
      </c>
      <c r="L156" s="23">
        <v>3452.0353645658242</v>
      </c>
      <c r="M156" s="23">
        <v>3260.6287431461406</v>
      </c>
      <c r="N156" s="23">
        <v>3004.6242138088996</v>
      </c>
      <c r="O156" s="23">
        <v>2712.8983727959981</v>
      </c>
      <c r="P156" s="23">
        <v>2700.3937145290301</v>
      </c>
    </row>
    <row r="157" spans="1:16" x14ac:dyDescent="0.25">
      <c r="A157" s="19" t="s">
        <v>76</v>
      </c>
      <c r="B157" s="19" t="s">
        <v>77</v>
      </c>
      <c r="C157" s="19" t="s">
        <v>78</v>
      </c>
      <c r="D157" s="22">
        <v>56</v>
      </c>
      <c r="E157" s="23">
        <v>122715.71852771589</v>
      </c>
      <c r="F157" s="23">
        <v>81449.209162886604</v>
      </c>
      <c r="G157" s="23">
        <v>53852.818055888965</v>
      </c>
      <c r="H157" s="23">
        <v>24432.254960335609</v>
      </c>
      <c r="I157" s="23">
        <v>14173.203939729696</v>
      </c>
      <c r="J157" s="23">
        <v>7621.9322202249905</v>
      </c>
      <c r="K157" s="23">
        <v>4874.1663323719731</v>
      </c>
      <c r="L157" s="23">
        <v>3980.3629317563814</v>
      </c>
      <c r="M157" s="23">
        <v>3472.32919160247</v>
      </c>
      <c r="N157" s="23">
        <v>2707.394095409591</v>
      </c>
      <c r="O157" s="23">
        <v>2469.3429612673426</v>
      </c>
      <c r="P157" s="23">
        <v>2407.671966851849</v>
      </c>
    </row>
    <row r="158" spans="1:16" x14ac:dyDescent="0.25">
      <c r="A158" s="19" t="s">
        <v>76</v>
      </c>
      <c r="B158" s="19" t="s">
        <v>77</v>
      </c>
      <c r="C158" s="19" t="s">
        <v>78</v>
      </c>
      <c r="D158" s="22">
        <v>57</v>
      </c>
      <c r="E158" s="23">
        <v>154684.13859117398</v>
      </c>
      <c r="F158" s="23">
        <v>91784.47210408398</v>
      </c>
      <c r="G158" s="23">
        <v>55261.985375255827</v>
      </c>
      <c r="H158" s="23">
        <v>30457.023214260946</v>
      </c>
      <c r="I158" s="23">
        <v>13143.641750574112</v>
      </c>
      <c r="J158" s="23">
        <v>6718.6687520795813</v>
      </c>
      <c r="K158" s="23">
        <v>4381.0611657362897</v>
      </c>
      <c r="L158" s="23">
        <v>3679.5574277033643</v>
      </c>
      <c r="M158" s="23">
        <v>2873.0869384657144</v>
      </c>
      <c r="N158" s="23">
        <v>2563.5230691662064</v>
      </c>
      <c r="O158" s="23">
        <v>2300.1107883078826</v>
      </c>
      <c r="P158" s="23">
        <v>2300.1107883078826</v>
      </c>
    </row>
    <row r="159" spans="1:16" x14ac:dyDescent="0.25">
      <c r="A159" s="19" t="s">
        <v>76</v>
      </c>
      <c r="B159" s="19" t="s">
        <v>77</v>
      </c>
      <c r="C159" s="19" t="s">
        <v>78</v>
      </c>
      <c r="D159" s="22">
        <v>58</v>
      </c>
      <c r="E159" s="23">
        <v>168962.42910098171</v>
      </c>
      <c r="F159" s="23">
        <v>101169.50713353751</v>
      </c>
      <c r="G159" s="23">
        <v>55034.766137802035</v>
      </c>
      <c r="H159" s="23">
        <v>26739.392320731324</v>
      </c>
      <c r="I159" s="23">
        <v>13377.179167758675</v>
      </c>
      <c r="J159" s="23">
        <v>7137.3867237753229</v>
      </c>
      <c r="K159" s="23">
        <v>4223.8143283071668</v>
      </c>
      <c r="L159" s="23">
        <v>3231.2450377162254</v>
      </c>
      <c r="M159" s="23">
        <v>2772.5337144734331</v>
      </c>
      <c r="N159" s="23">
        <v>2669.5546125884784</v>
      </c>
      <c r="O159" s="23">
        <v>2589.441540670718</v>
      </c>
      <c r="P159" s="23">
        <v>2589.441540670718</v>
      </c>
    </row>
    <row r="160" spans="1:16" x14ac:dyDescent="0.25">
      <c r="A160" s="19" t="s">
        <v>76</v>
      </c>
      <c r="B160" s="19" t="s">
        <v>77</v>
      </c>
      <c r="C160" s="19" t="s">
        <v>78</v>
      </c>
      <c r="D160" s="22">
        <v>59</v>
      </c>
      <c r="E160" s="23">
        <v>99709.745225307954</v>
      </c>
      <c r="F160" s="23">
        <v>71539.110062122374</v>
      </c>
      <c r="G160" s="23">
        <v>51494.93600526463</v>
      </c>
      <c r="H160" s="23">
        <v>26239.036774650915</v>
      </c>
      <c r="I160" s="23">
        <v>14457.810918199157</v>
      </c>
      <c r="J160" s="23">
        <v>7495.1634424347267</v>
      </c>
      <c r="K160" s="23">
        <v>4396.2551389991359</v>
      </c>
      <c r="L160" s="23">
        <v>3451.3566391419231</v>
      </c>
      <c r="M160" s="23">
        <v>2708.7004903082425</v>
      </c>
      <c r="N160" s="23">
        <v>2559.1699070464178</v>
      </c>
      <c r="O160" s="23">
        <v>2101.4282635235518</v>
      </c>
      <c r="P160" s="23">
        <v>2101.4282635235518</v>
      </c>
    </row>
    <row r="161" spans="1:16" x14ac:dyDescent="0.25">
      <c r="A161" s="19" t="s">
        <v>76</v>
      </c>
      <c r="B161" s="19" t="s">
        <v>77</v>
      </c>
      <c r="C161" s="19" t="s">
        <v>78</v>
      </c>
      <c r="D161" s="22">
        <v>60</v>
      </c>
      <c r="E161" s="23">
        <v>222031.44416479359</v>
      </c>
      <c r="F161" s="23">
        <v>94311.795577998491</v>
      </c>
      <c r="G161" s="23">
        <v>60406.101362117653</v>
      </c>
      <c r="H161" s="23">
        <v>25767.547172576928</v>
      </c>
      <c r="I161" s="23">
        <v>12355.360026523198</v>
      </c>
      <c r="J161" s="23">
        <v>6450.25583739386</v>
      </c>
      <c r="K161" s="23">
        <v>4255.0250925967966</v>
      </c>
      <c r="L161" s="23">
        <v>3498.3652643725077</v>
      </c>
      <c r="M161" s="23">
        <v>3082.1030902237317</v>
      </c>
      <c r="N161" s="23">
        <v>2637.1486035839553</v>
      </c>
      <c r="O161" s="23">
        <v>2221.2950393268243</v>
      </c>
      <c r="P161" s="23">
        <v>2079.1228272226022</v>
      </c>
    </row>
    <row r="162" spans="1:16" x14ac:dyDescent="0.25">
      <c r="A162" s="19" t="s">
        <v>76</v>
      </c>
      <c r="B162" s="19" t="s">
        <v>77</v>
      </c>
      <c r="C162" s="19" t="s">
        <v>78</v>
      </c>
      <c r="D162" s="22">
        <v>61</v>
      </c>
      <c r="E162" s="23">
        <v>204021.73333398858</v>
      </c>
      <c r="F162" s="23">
        <v>138845.04238095155</v>
      </c>
      <c r="G162" s="23">
        <v>62529.976229190543</v>
      </c>
      <c r="H162" s="23">
        <v>30144.023973586358</v>
      </c>
      <c r="I162" s="23">
        <v>13489.632415376487</v>
      </c>
      <c r="J162" s="23">
        <v>6775.6203305031804</v>
      </c>
      <c r="K162" s="23">
        <v>3875.3764821864997</v>
      </c>
      <c r="L162" s="23">
        <v>3074.7658361268068</v>
      </c>
      <c r="M162" s="23">
        <v>2853.8295419564893</v>
      </c>
      <c r="N162" s="23">
        <v>2248.5932303008203</v>
      </c>
      <c r="O162" s="23">
        <v>1828.5783424594151</v>
      </c>
      <c r="P162" s="23">
        <v>1792.476121696177</v>
      </c>
    </row>
    <row r="163" spans="1:16" x14ac:dyDescent="0.25">
      <c r="A163" s="19" t="s">
        <v>76</v>
      </c>
      <c r="B163" s="19" t="s">
        <v>77</v>
      </c>
      <c r="C163" s="19" t="s">
        <v>78</v>
      </c>
      <c r="D163" s="22">
        <v>62</v>
      </c>
      <c r="E163" s="23">
        <v>112252.4493799239</v>
      </c>
      <c r="F163" s="23">
        <v>89072.979062450919</v>
      </c>
      <c r="G163" s="23">
        <v>61684.479031944727</v>
      </c>
      <c r="H163" s="23">
        <v>25636.851706574762</v>
      </c>
      <c r="I163" s="23">
        <v>13711.148012408914</v>
      </c>
      <c r="J163" s="23">
        <v>7078.559585590413</v>
      </c>
      <c r="K163" s="23">
        <v>4280.8575888242976</v>
      </c>
      <c r="L163" s="23">
        <v>3964.1763543278544</v>
      </c>
      <c r="M163" s="23">
        <v>3061.32417402999</v>
      </c>
      <c r="N163" s="23">
        <v>2765.9186426871938</v>
      </c>
      <c r="O163" s="23">
        <v>2321.5074146487418</v>
      </c>
      <c r="P163" s="23">
        <v>2321.5074146487418</v>
      </c>
    </row>
    <row r="164" spans="1:16" x14ac:dyDescent="0.25">
      <c r="A164" s="19" t="s">
        <v>76</v>
      </c>
      <c r="B164" s="19" t="s">
        <v>77</v>
      </c>
      <c r="C164" s="19" t="s">
        <v>78</v>
      </c>
      <c r="D164" s="22">
        <v>63</v>
      </c>
      <c r="E164" s="23">
        <v>118222.10630019275</v>
      </c>
      <c r="F164" s="23">
        <v>88879.070006853828</v>
      </c>
      <c r="G164" s="23">
        <v>46510.825135632156</v>
      </c>
      <c r="H164" s="23">
        <v>24303.442049294626</v>
      </c>
      <c r="I164" s="23">
        <v>12225.377581668223</v>
      </c>
      <c r="J164" s="23">
        <v>6783.9549130583828</v>
      </c>
      <c r="K164" s="23">
        <v>4553.3584923138642</v>
      </c>
      <c r="L164" s="23">
        <v>3320.1983473695409</v>
      </c>
      <c r="M164" s="23">
        <v>2827.4350738631983</v>
      </c>
      <c r="N164" s="23">
        <v>2356.8255429033807</v>
      </c>
      <c r="O164" s="23">
        <v>1941.926414853313</v>
      </c>
      <c r="P164" s="23">
        <v>1941.926414853313</v>
      </c>
    </row>
    <row r="165" spans="1:16" x14ac:dyDescent="0.25">
      <c r="A165" s="19" t="s">
        <v>76</v>
      </c>
      <c r="B165" s="19" t="s">
        <v>77</v>
      </c>
      <c r="C165" s="19" t="s">
        <v>78</v>
      </c>
      <c r="D165" s="22">
        <v>64</v>
      </c>
      <c r="E165" s="23">
        <v>147619.11352861673</v>
      </c>
      <c r="F165" s="23">
        <v>83149.102268282149</v>
      </c>
      <c r="G165" s="23">
        <v>58423.320371122325</v>
      </c>
      <c r="H165" s="23">
        <v>27114.249404202576</v>
      </c>
      <c r="I165" s="23">
        <v>13107.20332930213</v>
      </c>
      <c r="J165" s="23">
        <v>6980.8391567966701</v>
      </c>
      <c r="K165" s="23">
        <v>4370.5788700423755</v>
      </c>
      <c r="L165" s="23">
        <v>3645.6346757635051</v>
      </c>
      <c r="M165" s="23">
        <v>3204.7202622936074</v>
      </c>
      <c r="N165" s="23">
        <v>2725.0603692164109</v>
      </c>
      <c r="O165" s="23">
        <v>2232.4655922160368</v>
      </c>
      <c r="P165" s="23">
        <v>2188.2453440852355</v>
      </c>
    </row>
    <row r="166" spans="1:16" x14ac:dyDescent="0.25">
      <c r="A166" s="19" t="s">
        <v>76</v>
      </c>
      <c r="B166" s="19" t="s">
        <v>77</v>
      </c>
      <c r="C166" s="19" t="s">
        <v>78</v>
      </c>
      <c r="D166" s="22">
        <v>65</v>
      </c>
      <c r="E166" s="23">
        <v>133538.18111866186</v>
      </c>
      <c r="F166" s="23">
        <v>110944.75312301725</v>
      </c>
      <c r="G166" s="23">
        <v>54989.599406906163</v>
      </c>
      <c r="H166" s="23">
        <v>25736.476168530291</v>
      </c>
      <c r="I166" s="23">
        <v>11819.845211073576</v>
      </c>
      <c r="J166" s="23">
        <v>6170.8592722675185</v>
      </c>
      <c r="K166" s="23">
        <v>3682.1155246876197</v>
      </c>
      <c r="L166" s="23">
        <v>2823.8481489325973</v>
      </c>
      <c r="M166" s="23">
        <v>2661.602998006063</v>
      </c>
      <c r="N166" s="23">
        <v>2450.1462283844517</v>
      </c>
      <c r="O166" s="23">
        <v>1972.3072771670611</v>
      </c>
      <c r="P166" s="23">
        <v>1972.3072771670611</v>
      </c>
    </row>
    <row r="167" spans="1:16" x14ac:dyDescent="0.25">
      <c r="A167" s="19" t="s">
        <v>76</v>
      </c>
      <c r="B167" s="19" t="s">
        <v>77</v>
      </c>
      <c r="C167" s="19" t="s">
        <v>78</v>
      </c>
      <c r="D167" s="22">
        <v>66</v>
      </c>
      <c r="E167" s="23">
        <v>126327.30814211148</v>
      </c>
      <c r="F167" s="23">
        <v>84832.322947017106</v>
      </c>
      <c r="G167" s="23">
        <v>49739.98139167812</v>
      </c>
      <c r="H167" s="23">
        <v>27064.253030691321</v>
      </c>
      <c r="I167" s="23">
        <v>11483.266986980761</v>
      </c>
      <c r="J167" s="23">
        <v>6274.6929056453873</v>
      </c>
      <c r="K167" s="23">
        <v>3848.502276759185</v>
      </c>
      <c r="L167" s="23">
        <v>3031.0506487325802</v>
      </c>
      <c r="M167" s="23">
        <v>2495.9342007821488</v>
      </c>
      <c r="N167" s="23">
        <v>2166.2384309809477</v>
      </c>
      <c r="O167" s="23">
        <v>1980.0852431172152</v>
      </c>
      <c r="P167" s="23">
        <v>1925.6936084570978</v>
      </c>
    </row>
    <row r="168" spans="1:16" x14ac:dyDescent="0.25">
      <c r="A168" s="19" t="s">
        <v>76</v>
      </c>
      <c r="B168" s="19" t="s">
        <v>77</v>
      </c>
      <c r="C168" s="19" t="s">
        <v>78</v>
      </c>
      <c r="D168" s="22">
        <v>67</v>
      </c>
      <c r="E168" s="23">
        <v>119269.00248510337</v>
      </c>
      <c r="F168" s="23">
        <v>81639.589879460662</v>
      </c>
      <c r="G168" s="23">
        <v>48554.322185430501</v>
      </c>
      <c r="H168" s="23">
        <v>26843.920195079754</v>
      </c>
      <c r="I168" s="23">
        <v>14739.651194863083</v>
      </c>
      <c r="J168" s="23">
        <v>8572.3436851241804</v>
      </c>
      <c r="K168" s="23">
        <v>5596.6875075195931</v>
      </c>
      <c r="L168" s="23">
        <v>4105.6303999780857</v>
      </c>
      <c r="M168" s="23">
        <v>3132.1762386514474</v>
      </c>
      <c r="N168" s="23">
        <v>2707.8449753209857</v>
      </c>
      <c r="O168" s="23">
        <v>2348.6879129995441</v>
      </c>
      <c r="P168" s="23">
        <v>2348.6879129995441</v>
      </c>
    </row>
    <row r="169" spans="1:16" x14ac:dyDescent="0.25">
      <c r="A169" s="19" t="s">
        <v>76</v>
      </c>
      <c r="B169" s="19" t="s">
        <v>77</v>
      </c>
      <c r="C169" s="19" t="s">
        <v>78</v>
      </c>
      <c r="D169" s="22">
        <v>68</v>
      </c>
      <c r="E169" s="23">
        <v>132136.18550404935</v>
      </c>
      <c r="F169" s="23">
        <v>113451.69705150876</v>
      </c>
      <c r="G169" s="23">
        <v>63756.780183828472</v>
      </c>
      <c r="H169" s="23">
        <v>27658.211085342311</v>
      </c>
      <c r="I169" s="23">
        <v>14412.852346878783</v>
      </c>
      <c r="J169" s="23">
        <v>8739.186631761575</v>
      </c>
      <c r="K169" s="23">
        <v>4851.2863654892608</v>
      </c>
      <c r="L169" s="23">
        <v>3792.6208720767581</v>
      </c>
      <c r="M169" s="23">
        <v>3191.0155722765958</v>
      </c>
      <c r="N169" s="23">
        <v>2586.7820677917161</v>
      </c>
      <c r="O169" s="23">
        <v>2190.9380145652062</v>
      </c>
      <c r="P169" s="23">
        <v>2140.0368711601054</v>
      </c>
    </row>
    <row r="170" spans="1:16" x14ac:dyDescent="0.25">
      <c r="A170" s="19" t="s">
        <v>76</v>
      </c>
      <c r="B170" s="19" t="s">
        <v>77</v>
      </c>
      <c r="C170" s="19" t="s">
        <v>78</v>
      </c>
      <c r="D170" s="22">
        <v>69</v>
      </c>
      <c r="E170" s="23">
        <v>111558.54443777361</v>
      </c>
      <c r="F170" s="23">
        <v>76547.201579750312</v>
      </c>
      <c r="G170" s="23">
        <v>44053.346244189997</v>
      </c>
      <c r="H170" s="23">
        <v>25216.902982190968</v>
      </c>
      <c r="I170" s="23">
        <v>13840.183661139785</v>
      </c>
      <c r="J170" s="23">
        <v>7530.0299679819345</v>
      </c>
      <c r="K170" s="23">
        <v>5078.35375033951</v>
      </c>
      <c r="L170" s="23">
        <v>3891.2811479211409</v>
      </c>
      <c r="M170" s="23">
        <v>2940.8911956912257</v>
      </c>
      <c r="N170" s="23">
        <v>2630.7118121465196</v>
      </c>
      <c r="O170" s="23">
        <v>2309.1627034593744</v>
      </c>
      <c r="P170" s="23">
        <v>2309.1627034593744</v>
      </c>
    </row>
    <row r="171" spans="1:16" x14ac:dyDescent="0.25">
      <c r="A171" s="19" t="s">
        <v>76</v>
      </c>
      <c r="B171" s="19" t="s">
        <v>77</v>
      </c>
      <c r="C171" s="19" t="s">
        <v>78</v>
      </c>
      <c r="D171" s="22">
        <v>70</v>
      </c>
      <c r="E171" s="23">
        <v>179379.15991110459</v>
      </c>
      <c r="F171" s="23">
        <v>124677.84549564327</v>
      </c>
      <c r="G171" s="23">
        <v>61655.74555412848</v>
      </c>
      <c r="H171" s="23">
        <v>28351.043575735643</v>
      </c>
      <c r="I171" s="23">
        <v>14411.058483004372</v>
      </c>
      <c r="J171" s="23">
        <v>6745.8481684716699</v>
      </c>
      <c r="K171" s="23">
        <v>4461.9818123145214</v>
      </c>
      <c r="L171" s="23">
        <v>3472.1006732995193</v>
      </c>
      <c r="M171" s="23">
        <v>2949.0172369055904</v>
      </c>
      <c r="N171" s="23">
        <v>2477.6081410911656</v>
      </c>
      <c r="O171" s="23">
        <v>2081.6433746629327</v>
      </c>
      <c r="P171" s="23">
        <v>2081.6433746629327</v>
      </c>
    </row>
    <row r="172" spans="1:16" x14ac:dyDescent="0.25">
      <c r="A172" s="19" t="s">
        <v>76</v>
      </c>
      <c r="B172" s="19" t="s">
        <v>77</v>
      </c>
      <c r="C172" s="19" t="s">
        <v>78</v>
      </c>
      <c r="D172" s="22">
        <v>71</v>
      </c>
      <c r="E172" s="23">
        <v>276183.01554406795</v>
      </c>
      <c r="F172" s="23">
        <v>169059.54424672443</v>
      </c>
      <c r="G172" s="23">
        <v>65773.320901108003</v>
      </c>
      <c r="H172" s="23">
        <v>32783.171453294904</v>
      </c>
      <c r="I172" s="23">
        <v>14582.704444075856</v>
      </c>
      <c r="J172" s="23">
        <v>8223.7873358134948</v>
      </c>
      <c r="K172" s="23">
        <v>4802.579823424775</v>
      </c>
      <c r="L172" s="23">
        <v>3655.8928483999775</v>
      </c>
      <c r="M172" s="23">
        <v>3276.2827926202854</v>
      </c>
      <c r="N172" s="23">
        <v>2654.6240254427967</v>
      </c>
      <c r="O172" s="23">
        <v>2223.7399763631115</v>
      </c>
      <c r="P172" s="23">
        <v>2223.7399763631115</v>
      </c>
    </row>
    <row r="173" spans="1:16" x14ac:dyDescent="0.25">
      <c r="A173" s="19" t="s">
        <v>76</v>
      </c>
      <c r="B173" s="19" t="s">
        <v>77</v>
      </c>
      <c r="C173" s="19" t="s">
        <v>78</v>
      </c>
      <c r="D173" s="22">
        <v>72</v>
      </c>
      <c r="E173" s="23">
        <v>200251.31105392522</v>
      </c>
      <c r="F173" s="23">
        <v>116833.44652635229</v>
      </c>
      <c r="G173" s="23">
        <v>50009.333163874951</v>
      </c>
      <c r="H173" s="23">
        <v>25737.687123344898</v>
      </c>
      <c r="I173" s="23">
        <v>13562.71668187501</v>
      </c>
      <c r="J173" s="23">
        <v>7769.8877471675469</v>
      </c>
      <c r="K173" s="23">
        <v>4373.3039275085557</v>
      </c>
      <c r="L173" s="23">
        <v>3533.5657469923344</v>
      </c>
      <c r="M173" s="23">
        <v>2982.0330869526433</v>
      </c>
      <c r="N173" s="23">
        <v>2432.5784214721111</v>
      </c>
      <c r="O173" s="23">
        <v>1907.6766381500954</v>
      </c>
      <c r="P173" s="23">
        <v>1907.6766381500954</v>
      </c>
    </row>
    <row r="174" spans="1:16" x14ac:dyDescent="0.25">
      <c r="A174" s="19" t="s">
        <v>76</v>
      </c>
      <c r="B174" s="19" t="s">
        <v>77</v>
      </c>
      <c r="C174" s="19" t="s">
        <v>78</v>
      </c>
      <c r="D174" s="22">
        <v>73</v>
      </c>
      <c r="E174" s="23">
        <v>141017.29607027638</v>
      </c>
      <c r="F174" s="23">
        <v>73469.341445035665</v>
      </c>
      <c r="G174" s="23">
        <v>47005.515899687132</v>
      </c>
      <c r="H174" s="23">
        <v>25219.226636228857</v>
      </c>
      <c r="I174" s="23">
        <v>13008.339314834162</v>
      </c>
      <c r="J174" s="23">
        <v>6954.5353433361961</v>
      </c>
      <c r="K174" s="23">
        <v>4086.5147389500821</v>
      </c>
      <c r="L174" s="23">
        <v>3406.3293851780127</v>
      </c>
      <c r="M174" s="23">
        <v>2720.8519987446521</v>
      </c>
      <c r="N174" s="23">
        <v>2441.2290821965971</v>
      </c>
      <c r="O174" s="23">
        <v>2145.1753508784382</v>
      </c>
      <c r="P174" s="23">
        <v>2145.1753508784382</v>
      </c>
    </row>
    <row r="175" spans="1:16" x14ac:dyDescent="0.25">
      <c r="A175" s="19" t="s">
        <v>76</v>
      </c>
      <c r="B175" s="19" t="s">
        <v>77</v>
      </c>
      <c r="C175" s="19" t="s">
        <v>78</v>
      </c>
      <c r="D175" s="22">
        <v>74</v>
      </c>
      <c r="E175" s="23">
        <v>200838.05260658945</v>
      </c>
      <c r="F175" s="23">
        <v>123248.89363773362</v>
      </c>
      <c r="G175" s="23">
        <v>60115.964865667032</v>
      </c>
      <c r="H175" s="23">
        <v>24452.343817720164</v>
      </c>
      <c r="I175" s="23">
        <v>12109.819909931823</v>
      </c>
      <c r="J175" s="23">
        <v>7160.9105578723675</v>
      </c>
      <c r="K175" s="23">
        <v>4348.7045167250735</v>
      </c>
      <c r="L175" s="23">
        <v>3464.3165953777402</v>
      </c>
      <c r="M175" s="23">
        <v>2766.5092306034467</v>
      </c>
      <c r="N175" s="23">
        <v>2389.5442670813036</v>
      </c>
      <c r="O175" s="23">
        <v>1969.6075409519904</v>
      </c>
      <c r="P175" s="23">
        <v>1969.6075409519904</v>
      </c>
    </row>
    <row r="176" spans="1:16" x14ac:dyDescent="0.25">
      <c r="A176" s="19" t="s">
        <v>76</v>
      </c>
      <c r="B176" s="19" t="s">
        <v>77</v>
      </c>
      <c r="C176" s="19" t="s">
        <v>78</v>
      </c>
      <c r="D176" s="22">
        <v>75</v>
      </c>
      <c r="E176" s="23">
        <v>121038.01664971394</v>
      </c>
      <c r="F176" s="23">
        <v>81143.562516562597</v>
      </c>
      <c r="G176" s="23">
        <v>46104.711582922311</v>
      </c>
      <c r="H176" s="23">
        <v>24849.187153298135</v>
      </c>
      <c r="I176" s="23">
        <v>12349.312296219041</v>
      </c>
      <c r="J176" s="23">
        <v>6373.5898747794863</v>
      </c>
      <c r="K176" s="23">
        <v>4398.4734966606948</v>
      </c>
      <c r="L176" s="23">
        <v>3357.4993426710512</v>
      </c>
      <c r="M176" s="23">
        <v>2973.8458835765059</v>
      </c>
      <c r="N176" s="23">
        <v>2761.2853364914354</v>
      </c>
      <c r="O176" s="23">
        <v>2488.8105365509314</v>
      </c>
      <c r="P176" s="23">
        <v>2488.8105365509314</v>
      </c>
    </row>
    <row r="177" spans="1:16" x14ac:dyDescent="0.25">
      <c r="A177" s="19" t="s">
        <v>76</v>
      </c>
      <c r="B177" s="19" t="s">
        <v>77</v>
      </c>
      <c r="C177" s="19" t="s">
        <v>78</v>
      </c>
      <c r="D177" s="22">
        <v>76</v>
      </c>
      <c r="E177" s="23">
        <v>221321.04122694969</v>
      </c>
      <c r="F177" s="23">
        <v>143896.13744682903</v>
      </c>
      <c r="G177" s="23">
        <v>69337.074922783562</v>
      </c>
      <c r="H177" s="23">
        <v>30185.198714746854</v>
      </c>
      <c r="I177" s="23">
        <v>13995.435670191166</v>
      </c>
      <c r="J177" s="23">
        <v>7260.6441391937178</v>
      </c>
      <c r="K177" s="23">
        <v>5007.7119165774693</v>
      </c>
      <c r="L177" s="23">
        <v>3944.880242561977</v>
      </c>
      <c r="M177" s="23">
        <v>3466.7403304512045</v>
      </c>
      <c r="N177" s="23">
        <v>2845.1480442905217</v>
      </c>
      <c r="O177" s="23">
        <v>2512.5292666327146</v>
      </c>
      <c r="P177" s="23">
        <v>2498.8994437208853</v>
      </c>
    </row>
    <row r="178" spans="1:16" x14ac:dyDescent="0.25">
      <c r="A178" s="19" t="s">
        <v>76</v>
      </c>
      <c r="B178" s="19" t="s">
        <v>77</v>
      </c>
      <c r="C178" s="19" t="s">
        <v>78</v>
      </c>
      <c r="D178" s="22">
        <v>77</v>
      </c>
      <c r="E178" s="23">
        <v>93290.473237048951</v>
      </c>
      <c r="F178" s="23">
        <v>74439.15637375394</v>
      </c>
      <c r="G178" s="23">
        <v>50310.98177530105</v>
      </c>
      <c r="H178" s="23">
        <v>21447.1274042941</v>
      </c>
      <c r="I178" s="23">
        <v>12420.586591441819</v>
      </c>
      <c r="J178" s="23">
        <v>6614.5920682136702</v>
      </c>
      <c r="K178" s="23">
        <v>4084.6891333370272</v>
      </c>
      <c r="L178" s="23">
        <v>3656.9352277885787</v>
      </c>
      <c r="M178" s="23">
        <v>3002.5811590813287</v>
      </c>
      <c r="N178" s="23">
        <v>2494.3812760859605</v>
      </c>
      <c r="O178" s="23">
        <v>2110.8581128279743</v>
      </c>
      <c r="P178" s="23">
        <v>2063.052332904821</v>
      </c>
    </row>
    <row r="179" spans="1:16" x14ac:dyDescent="0.25">
      <c r="A179" s="19" t="s">
        <v>76</v>
      </c>
      <c r="B179" s="19" t="s">
        <v>77</v>
      </c>
      <c r="C179" s="19" t="s">
        <v>78</v>
      </c>
      <c r="D179" s="22">
        <v>78</v>
      </c>
      <c r="E179" s="23">
        <v>137511.71477258619</v>
      </c>
      <c r="F179" s="23">
        <v>79736.594416699882</v>
      </c>
      <c r="G179" s="23">
        <v>52402.562428621655</v>
      </c>
      <c r="H179" s="23">
        <v>23936.483124296097</v>
      </c>
      <c r="I179" s="23">
        <v>12606.096199493692</v>
      </c>
      <c r="J179" s="23">
        <v>6607.8397571641881</v>
      </c>
      <c r="K179" s="23">
        <v>4457.9051883662833</v>
      </c>
      <c r="L179" s="23">
        <v>3986.3335445634953</v>
      </c>
      <c r="M179" s="23">
        <v>3458.2477716927674</v>
      </c>
      <c r="N179" s="23">
        <v>2988.7088067611035</v>
      </c>
      <c r="O179" s="23">
        <v>2435.3430226911287</v>
      </c>
      <c r="P179" s="23">
        <v>2399.9274395726666</v>
      </c>
    </row>
    <row r="180" spans="1:16" x14ac:dyDescent="0.25">
      <c r="A180" s="19" t="s">
        <v>76</v>
      </c>
      <c r="B180" s="19" t="s">
        <v>77</v>
      </c>
      <c r="C180" s="19" t="s">
        <v>78</v>
      </c>
      <c r="D180" s="22">
        <v>79</v>
      </c>
      <c r="E180" s="23">
        <v>197925.47926936237</v>
      </c>
      <c r="F180" s="23">
        <v>84915.394196630514</v>
      </c>
      <c r="G180" s="23">
        <v>61063.731601939355</v>
      </c>
      <c r="H180" s="23">
        <v>30174.347816253681</v>
      </c>
      <c r="I180" s="23">
        <v>13551.850323685483</v>
      </c>
      <c r="J180" s="23">
        <v>7046.7428413276011</v>
      </c>
      <c r="K180" s="23">
        <v>4311.1568396009789</v>
      </c>
      <c r="L180" s="23">
        <v>3415.9524338337064</v>
      </c>
      <c r="M180" s="23">
        <v>2575.7426280481623</v>
      </c>
      <c r="N180" s="23">
        <v>2284.235897362174</v>
      </c>
      <c r="O180" s="23">
        <v>1997.4859343727496</v>
      </c>
      <c r="P180" s="23">
        <v>1990.7337426929171</v>
      </c>
    </row>
    <row r="181" spans="1:16" x14ac:dyDescent="0.25">
      <c r="A181" s="19" t="s">
        <v>76</v>
      </c>
      <c r="B181" s="19" t="s">
        <v>77</v>
      </c>
      <c r="C181" s="19" t="s">
        <v>78</v>
      </c>
      <c r="D181" s="22">
        <v>80</v>
      </c>
      <c r="E181" s="23">
        <v>364999.40413598024</v>
      </c>
      <c r="F181" s="23">
        <v>213602.60281881571</v>
      </c>
      <c r="G181" s="23">
        <v>61081.492067715044</v>
      </c>
      <c r="H181" s="23">
        <v>29759.895914447985</v>
      </c>
      <c r="I181" s="23">
        <v>14522.066340996733</v>
      </c>
      <c r="J181" s="23">
        <v>8046.1662902632424</v>
      </c>
      <c r="K181" s="23">
        <v>5061.6669045271274</v>
      </c>
      <c r="L181" s="23">
        <v>4069.8864387680082</v>
      </c>
      <c r="M181" s="23">
        <v>3190.5877321320104</v>
      </c>
      <c r="N181" s="23">
        <v>2823.9769056921555</v>
      </c>
      <c r="O181" s="23">
        <v>2551.9236192192993</v>
      </c>
      <c r="P181" s="23">
        <v>2542.2609323030679</v>
      </c>
    </row>
    <row r="182" spans="1:16" x14ac:dyDescent="0.25">
      <c r="A182" s="19" t="s">
        <v>76</v>
      </c>
      <c r="B182" s="19" t="s">
        <v>77</v>
      </c>
      <c r="C182" s="19" t="s">
        <v>78</v>
      </c>
      <c r="D182" s="22">
        <v>81</v>
      </c>
      <c r="E182" s="23">
        <v>160996.19428768221</v>
      </c>
      <c r="F182" s="23">
        <v>118541.56841373503</v>
      </c>
      <c r="G182" s="23">
        <v>58461.355191659597</v>
      </c>
      <c r="H182" s="23">
        <v>27480.753049949635</v>
      </c>
      <c r="I182" s="23">
        <v>12955.629685980208</v>
      </c>
      <c r="J182" s="23">
        <v>7242.0343565193507</v>
      </c>
      <c r="K182" s="23">
        <v>4425.0187874551111</v>
      </c>
      <c r="L182" s="23">
        <v>3750.4146507522692</v>
      </c>
      <c r="M182" s="23">
        <v>3215.8681718252715</v>
      </c>
      <c r="N182" s="23">
        <v>2725.2977097464336</v>
      </c>
      <c r="O182" s="23">
        <v>2409.9482293919646</v>
      </c>
      <c r="P182" s="23">
        <v>2323.6732232899294</v>
      </c>
    </row>
    <row r="183" spans="1:16" x14ac:dyDescent="0.25">
      <c r="A183" s="19" t="s">
        <v>76</v>
      </c>
      <c r="B183" s="19" t="s">
        <v>77</v>
      </c>
      <c r="C183" s="19" t="s">
        <v>78</v>
      </c>
      <c r="D183" s="22">
        <v>82</v>
      </c>
      <c r="E183" s="23">
        <v>114137.67373580066</v>
      </c>
      <c r="F183" s="23">
        <v>68389.221958985552</v>
      </c>
      <c r="G183" s="23">
        <v>52365.667611384488</v>
      </c>
      <c r="H183" s="23">
        <v>25288.669696193789</v>
      </c>
      <c r="I183" s="23">
        <v>14254.828170300985</v>
      </c>
      <c r="J183" s="23">
        <v>7630.1607668102606</v>
      </c>
      <c r="K183" s="23">
        <v>4913.8921647308507</v>
      </c>
      <c r="L183" s="23">
        <v>4092.3165346508172</v>
      </c>
      <c r="M183" s="23">
        <v>3202.1057438792618</v>
      </c>
      <c r="N183" s="23">
        <v>2996.1859068089434</v>
      </c>
      <c r="O183" s="23">
        <v>2289.0854361107849</v>
      </c>
      <c r="P183" s="23">
        <v>2289.0854361107849</v>
      </c>
    </row>
    <row r="184" spans="1:16" x14ac:dyDescent="0.25">
      <c r="A184" s="19" t="s">
        <v>76</v>
      </c>
      <c r="B184" s="19" t="s">
        <v>77</v>
      </c>
      <c r="C184" s="19" t="s">
        <v>78</v>
      </c>
      <c r="D184" s="22">
        <v>83</v>
      </c>
      <c r="E184" s="23">
        <v>154709.47729448968</v>
      </c>
      <c r="F184" s="23">
        <v>117830.07152300869</v>
      </c>
      <c r="G184" s="23">
        <v>62154.243799219832</v>
      </c>
      <c r="H184" s="23">
        <v>29514.136384795795</v>
      </c>
      <c r="I184" s="23">
        <v>15307.647000023837</v>
      </c>
      <c r="J184" s="23">
        <v>7668.6581412641362</v>
      </c>
      <c r="K184" s="23">
        <v>5033.108466512731</v>
      </c>
      <c r="L184" s="23">
        <v>3920.8742901031846</v>
      </c>
      <c r="M184" s="23">
        <v>3561.6892342415058</v>
      </c>
      <c r="N184" s="23">
        <v>2464.5623105221784</v>
      </c>
      <c r="O184" s="23">
        <v>2129.5465601436536</v>
      </c>
      <c r="P184" s="23">
        <v>2114.9849728415902</v>
      </c>
    </row>
    <row r="185" spans="1:16" x14ac:dyDescent="0.25">
      <c r="A185" s="19" t="s">
        <v>76</v>
      </c>
      <c r="B185" s="19" t="s">
        <v>77</v>
      </c>
      <c r="C185" s="19" t="s">
        <v>78</v>
      </c>
      <c r="D185" s="22">
        <v>84</v>
      </c>
      <c r="E185" s="23">
        <v>135888.86567084849</v>
      </c>
      <c r="F185" s="23">
        <v>97417.647267650827</v>
      </c>
      <c r="G185" s="23">
        <v>55612.175432860531</v>
      </c>
      <c r="H185" s="23">
        <v>25316.878941357649</v>
      </c>
      <c r="I185" s="23">
        <v>14558.696034322158</v>
      </c>
      <c r="J185" s="23">
        <v>8012.129716672528</v>
      </c>
      <c r="K185" s="23">
        <v>4886.0270536180697</v>
      </c>
      <c r="L185" s="23">
        <v>4225.9369178008528</v>
      </c>
      <c r="M185" s="23">
        <v>3625.4535014473595</v>
      </c>
      <c r="N185" s="23">
        <v>3301.9820907149387</v>
      </c>
      <c r="O185" s="23">
        <v>2827.4972037745388</v>
      </c>
      <c r="P185" s="23">
        <v>2769.7926626854946</v>
      </c>
    </row>
    <row r="186" spans="1:16" x14ac:dyDescent="0.25">
      <c r="A186" s="19" t="s">
        <v>76</v>
      </c>
      <c r="B186" s="19" t="s">
        <v>77</v>
      </c>
      <c r="C186" s="19" t="s">
        <v>78</v>
      </c>
      <c r="D186" s="22">
        <v>85</v>
      </c>
      <c r="E186" s="23">
        <v>103243.79033686167</v>
      </c>
      <c r="F186" s="23">
        <v>76144.740184371738</v>
      </c>
      <c r="G186" s="23">
        <v>46621.312951143751</v>
      </c>
      <c r="H186" s="23">
        <v>23940.836995341164</v>
      </c>
      <c r="I186" s="23">
        <v>11988.18092197582</v>
      </c>
      <c r="J186" s="23">
        <v>6395.1872393734102</v>
      </c>
      <c r="K186" s="23">
        <v>4427.0858171585733</v>
      </c>
      <c r="L186" s="23">
        <v>3629.3361432032275</v>
      </c>
      <c r="M186" s="23">
        <v>2909.0904714255071</v>
      </c>
      <c r="N186" s="23">
        <v>2368.9629184344144</v>
      </c>
      <c r="O186" s="23">
        <v>2112.2118380571192</v>
      </c>
      <c r="P186" s="23">
        <v>2112.2118380571192</v>
      </c>
    </row>
    <row r="187" spans="1:16" x14ac:dyDescent="0.25">
      <c r="A187" s="19" t="s">
        <v>76</v>
      </c>
      <c r="B187" s="19" t="s">
        <v>77</v>
      </c>
      <c r="C187" s="19" t="s">
        <v>78</v>
      </c>
      <c r="D187" s="22">
        <v>86</v>
      </c>
      <c r="E187" s="23">
        <v>218197.97287674143</v>
      </c>
      <c r="F187" s="23">
        <v>118664.51838842689</v>
      </c>
      <c r="G187" s="23">
        <v>58947.583902445818</v>
      </c>
      <c r="H187" s="23">
        <v>30415.619474744883</v>
      </c>
      <c r="I187" s="23">
        <v>13603.022881263823</v>
      </c>
      <c r="J187" s="23">
        <v>6779.1945548374306</v>
      </c>
      <c r="K187" s="23">
        <v>4011.8718666646605</v>
      </c>
      <c r="L187" s="23">
        <v>3163.9369579687668</v>
      </c>
      <c r="M187" s="23">
        <v>2580.4456495505965</v>
      </c>
      <c r="N187" s="23">
        <v>2167.5078576350234</v>
      </c>
      <c r="O187" s="23">
        <v>1969.2688271383379</v>
      </c>
      <c r="P187" s="23">
        <v>1969.2688271383379</v>
      </c>
    </row>
    <row r="188" spans="1:16" x14ac:dyDescent="0.25">
      <c r="A188" s="19" t="s">
        <v>76</v>
      </c>
      <c r="B188" s="19" t="s">
        <v>77</v>
      </c>
      <c r="C188" s="19" t="s">
        <v>78</v>
      </c>
      <c r="D188" s="22">
        <v>87</v>
      </c>
      <c r="E188" s="23">
        <v>217891.29425713772</v>
      </c>
      <c r="F188" s="23">
        <v>90396.550158750528</v>
      </c>
      <c r="G188" s="23">
        <v>51821.611217842925</v>
      </c>
      <c r="H188" s="23">
        <v>25986.402292509509</v>
      </c>
      <c r="I188" s="23">
        <v>12982.434924340108</v>
      </c>
      <c r="J188" s="23">
        <v>7139.3188819483694</v>
      </c>
      <c r="K188" s="23">
        <v>4823.2806791041567</v>
      </c>
      <c r="L188" s="23">
        <v>4073.5022576634137</v>
      </c>
      <c r="M188" s="23">
        <v>3430.2384699743338</v>
      </c>
      <c r="N188" s="23">
        <v>2753.5796469069405</v>
      </c>
      <c r="O188" s="23">
        <v>2436.6985341432928</v>
      </c>
      <c r="P188" s="23">
        <v>2324.0677010229197</v>
      </c>
    </row>
    <row r="189" spans="1:16" x14ac:dyDescent="0.25">
      <c r="A189" s="19" t="s">
        <v>76</v>
      </c>
      <c r="B189" s="19" t="s">
        <v>77</v>
      </c>
      <c r="C189" s="19" t="s">
        <v>78</v>
      </c>
      <c r="D189" s="22">
        <v>88</v>
      </c>
      <c r="E189" s="23">
        <v>310982.26075456513</v>
      </c>
      <c r="F189" s="23">
        <v>162935.01848568284</v>
      </c>
      <c r="G189" s="23">
        <v>55799.483839493376</v>
      </c>
      <c r="H189" s="23">
        <v>25443.901749416069</v>
      </c>
      <c r="I189" s="23">
        <v>12136.190640741112</v>
      </c>
      <c r="J189" s="23">
        <v>6651.3576907881206</v>
      </c>
      <c r="K189" s="23">
        <v>4103.7514015066345</v>
      </c>
      <c r="L189" s="23">
        <v>3482.8972266154601</v>
      </c>
      <c r="M189" s="23">
        <v>2890.9995744229609</v>
      </c>
      <c r="N189" s="23">
        <v>2229.4303802755571</v>
      </c>
      <c r="O189" s="23">
        <v>1967.9555850394036</v>
      </c>
      <c r="P189" s="23">
        <v>1847.9564879218142</v>
      </c>
    </row>
    <row r="190" spans="1:16" x14ac:dyDescent="0.25">
      <c r="A190" s="19" t="s">
        <v>76</v>
      </c>
      <c r="B190" s="19" t="s">
        <v>77</v>
      </c>
      <c r="C190" s="19" t="s">
        <v>78</v>
      </c>
      <c r="D190" s="22">
        <v>89</v>
      </c>
      <c r="E190" s="23">
        <v>90822.801069885929</v>
      </c>
      <c r="F190" s="23">
        <v>72577.021134625305</v>
      </c>
      <c r="G190" s="23">
        <v>45291.639855548994</v>
      </c>
      <c r="H190" s="23">
        <v>24420.059986492237</v>
      </c>
      <c r="I190" s="23">
        <v>12442.665403687197</v>
      </c>
      <c r="J190" s="23">
        <v>6675.0337053454714</v>
      </c>
      <c r="K190" s="23">
        <v>4590.5656823460768</v>
      </c>
      <c r="L190" s="23">
        <v>4052.2932440992649</v>
      </c>
      <c r="M190" s="23">
        <v>3381.1302547175378</v>
      </c>
      <c r="N190" s="23">
        <v>2953.2837362848563</v>
      </c>
      <c r="O190" s="23">
        <v>2494.5517338314712</v>
      </c>
      <c r="P190" s="23">
        <v>2426.8465700607589</v>
      </c>
    </row>
    <row r="191" spans="1:16" x14ac:dyDescent="0.25">
      <c r="A191" s="19" t="s">
        <v>76</v>
      </c>
      <c r="B191" s="19" t="s">
        <v>77</v>
      </c>
      <c r="C191" s="19" t="s">
        <v>78</v>
      </c>
      <c r="D191" s="22">
        <v>90</v>
      </c>
      <c r="E191" s="23">
        <v>171881.19566003542</v>
      </c>
      <c r="F191" s="23">
        <v>126686.55018775542</v>
      </c>
      <c r="G191" s="23">
        <v>67692.152850634491</v>
      </c>
      <c r="H191" s="23">
        <v>32487.167238652713</v>
      </c>
      <c r="I191" s="23">
        <v>15053.282741542018</v>
      </c>
      <c r="J191" s="23">
        <v>7799.3648932684137</v>
      </c>
      <c r="K191" s="23">
        <v>4871.2552585573239</v>
      </c>
      <c r="L191" s="23">
        <v>4061.4630997128602</v>
      </c>
      <c r="M191" s="23">
        <v>3381.5042419940369</v>
      </c>
      <c r="N191" s="23">
        <v>2899.960870756704</v>
      </c>
      <c r="O191" s="23">
        <v>2476.016657077319</v>
      </c>
      <c r="P191" s="23">
        <v>2356.3937162531415</v>
      </c>
    </row>
    <row r="192" spans="1:16" x14ac:dyDescent="0.25">
      <c r="A192" s="19" t="s">
        <v>76</v>
      </c>
      <c r="B192" s="19" t="s">
        <v>77</v>
      </c>
      <c r="C192" s="19" t="s">
        <v>78</v>
      </c>
      <c r="D192" s="22">
        <v>91</v>
      </c>
      <c r="E192" s="23">
        <v>236217.85489094461</v>
      </c>
      <c r="F192" s="23">
        <v>101745.8801188619</v>
      </c>
      <c r="G192" s="23">
        <v>63905.943508873708</v>
      </c>
      <c r="H192" s="23">
        <v>29228.850099612497</v>
      </c>
      <c r="I192" s="23">
        <v>14043.318386552559</v>
      </c>
      <c r="J192" s="23">
        <v>6340.8241386534428</v>
      </c>
      <c r="K192" s="23">
        <v>4498.7352881726611</v>
      </c>
      <c r="L192" s="23">
        <v>3375.287744122033</v>
      </c>
      <c r="M192" s="23">
        <v>2873.3007475206564</v>
      </c>
      <c r="N192" s="23">
        <v>2557.256485425276</v>
      </c>
      <c r="O192" s="23">
        <v>2325.7232851409358</v>
      </c>
      <c r="P192" s="23">
        <v>2313.8797096418793</v>
      </c>
    </row>
    <row r="193" spans="1:16" x14ac:dyDescent="0.25">
      <c r="A193" s="19" t="s">
        <v>76</v>
      </c>
      <c r="B193" s="19" t="s">
        <v>77</v>
      </c>
      <c r="C193" s="19" t="s">
        <v>78</v>
      </c>
      <c r="D193" s="22">
        <v>92</v>
      </c>
      <c r="E193" s="23">
        <v>176485.12685659606</v>
      </c>
      <c r="F193" s="23">
        <v>80961.762023352305</v>
      </c>
      <c r="G193" s="23">
        <v>51746.888825113158</v>
      </c>
      <c r="H193" s="23">
        <v>28289.139562551863</v>
      </c>
      <c r="I193" s="23">
        <v>12686.65425232013</v>
      </c>
      <c r="J193" s="23">
        <v>7065.9123913641297</v>
      </c>
      <c r="K193" s="23">
        <v>4401.9430235944683</v>
      </c>
      <c r="L193" s="23">
        <v>3367.237404588026</v>
      </c>
      <c r="M193" s="23">
        <v>2964.5745283475803</v>
      </c>
      <c r="N193" s="23">
        <v>2385.9295290092095</v>
      </c>
      <c r="O193" s="23">
        <v>2038.7459641946509</v>
      </c>
      <c r="P193" s="23">
        <v>1957.8814061892153</v>
      </c>
    </row>
    <row r="194" spans="1:16" x14ac:dyDescent="0.25">
      <c r="A194" s="19" t="s">
        <v>76</v>
      </c>
      <c r="B194" s="19" t="s">
        <v>77</v>
      </c>
      <c r="C194" s="19" t="s">
        <v>78</v>
      </c>
      <c r="D194" s="22">
        <v>93</v>
      </c>
      <c r="E194" s="23">
        <v>277069.23605832394</v>
      </c>
      <c r="F194" s="23">
        <v>138520.97952103213</v>
      </c>
      <c r="G194" s="23">
        <v>62662.445713908673</v>
      </c>
      <c r="H194" s="23">
        <v>26071.026736861782</v>
      </c>
      <c r="I194" s="23">
        <v>15237.707774091088</v>
      </c>
      <c r="J194" s="23">
        <v>7149.8016964159297</v>
      </c>
      <c r="K194" s="23">
        <v>4438.9431410549387</v>
      </c>
      <c r="L194" s="23">
        <v>3365.275432686296</v>
      </c>
      <c r="M194" s="23">
        <v>2820.4729925810457</v>
      </c>
      <c r="N194" s="23">
        <v>2513.2036052411631</v>
      </c>
      <c r="O194" s="23">
        <v>2329.2566552130661</v>
      </c>
      <c r="P194" s="23">
        <v>2269.4610886045207</v>
      </c>
    </row>
    <row r="195" spans="1:16" x14ac:dyDescent="0.25">
      <c r="A195" s="19" t="s">
        <v>76</v>
      </c>
      <c r="B195" s="19" t="s">
        <v>77</v>
      </c>
      <c r="C195" s="19" t="s">
        <v>78</v>
      </c>
      <c r="D195" s="22">
        <v>94</v>
      </c>
      <c r="E195" s="23">
        <v>149437.29233922696</v>
      </c>
      <c r="F195" s="23">
        <v>75063.281978109546</v>
      </c>
      <c r="G195" s="23">
        <v>53500.459620955189</v>
      </c>
      <c r="H195" s="23">
        <v>26798.579068699601</v>
      </c>
      <c r="I195" s="23">
        <v>13802.721701612576</v>
      </c>
      <c r="J195" s="23">
        <v>7470.7046973620072</v>
      </c>
      <c r="K195" s="23">
        <v>4858.0359298364565</v>
      </c>
      <c r="L195" s="23">
        <v>3529.5625541001964</v>
      </c>
      <c r="M195" s="23">
        <v>3047.7533828270102</v>
      </c>
      <c r="N195" s="23">
        <v>2708.4769398751605</v>
      </c>
      <c r="O195" s="23">
        <v>2434.285253043553</v>
      </c>
      <c r="P195" s="23">
        <v>2434.285253043553</v>
      </c>
    </row>
    <row r="196" spans="1:16" x14ac:dyDescent="0.25">
      <c r="A196" s="19" t="s">
        <v>76</v>
      </c>
      <c r="B196" s="19" t="s">
        <v>77</v>
      </c>
      <c r="C196" s="19" t="s">
        <v>78</v>
      </c>
      <c r="D196" s="22">
        <v>95</v>
      </c>
      <c r="E196" s="23">
        <v>145477.01911486391</v>
      </c>
      <c r="F196" s="23">
        <v>88882.499558436306</v>
      </c>
      <c r="G196" s="23">
        <v>56778.959391055869</v>
      </c>
      <c r="H196" s="23">
        <v>29904.469696277465</v>
      </c>
      <c r="I196" s="23">
        <v>13447.548025622928</v>
      </c>
      <c r="J196" s="23">
        <v>7440.9442258167628</v>
      </c>
      <c r="K196" s="23">
        <v>4671.7422419507293</v>
      </c>
      <c r="L196" s="23">
        <v>3707.1017134089261</v>
      </c>
      <c r="M196" s="23">
        <v>3236.2838689059286</v>
      </c>
      <c r="N196" s="23">
        <v>2750.452625634719</v>
      </c>
      <c r="O196" s="23">
        <v>2551.6189894613121</v>
      </c>
      <c r="P196" s="23">
        <v>2551.6189894613121</v>
      </c>
    </row>
    <row r="197" spans="1:16" x14ac:dyDescent="0.25">
      <c r="A197" s="19" t="s">
        <v>76</v>
      </c>
      <c r="B197" s="19" t="s">
        <v>77</v>
      </c>
      <c r="C197" s="19" t="s">
        <v>78</v>
      </c>
      <c r="D197" s="22">
        <v>96</v>
      </c>
      <c r="E197" s="23">
        <v>258475.62896933765</v>
      </c>
      <c r="F197" s="23">
        <v>149089.87478408546</v>
      </c>
      <c r="G197" s="23">
        <v>55770.718159532124</v>
      </c>
      <c r="H197" s="23">
        <v>24761.176323005679</v>
      </c>
      <c r="I197" s="23">
        <v>11795.561011434094</v>
      </c>
      <c r="J197" s="23">
        <v>6575.0807702962447</v>
      </c>
      <c r="K197" s="23">
        <v>4160.1017981093755</v>
      </c>
      <c r="L197" s="23">
        <v>3409.9789902136131</v>
      </c>
      <c r="M197" s="23">
        <v>3159.1126042938299</v>
      </c>
      <c r="N197" s="23">
        <v>2415.5556220380972</v>
      </c>
      <c r="O197" s="23">
        <v>1851.350554682966</v>
      </c>
      <c r="P197" s="23">
        <v>1851.350554682966</v>
      </c>
    </row>
    <row r="198" spans="1:16" x14ac:dyDescent="0.25">
      <c r="A198" s="19" t="s">
        <v>76</v>
      </c>
      <c r="B198" s="19" t="s">
        <v>77</v>
      </c>
      <c r="C198" s="19" t="s">
        <v>78</v>
      </c>
      <c r="D198" s="22">
        <v>97</v>
      </c>
      <c r="E198" s="23">
        <v>277143.38218394382</v>
      </c>
      <c r="F198" s="23">
        <v>109871.00648266781</v>
      </c>
      <c r="G198" s="23">
        <v>62806.929558059324</v>
      </c>
      <c r="H198" s="23">
        <v>33379.895611379492</v>
      </c>
      <c r="I198" s="23">
        <v>13454.236307578449</v>
      </c>
      <c r="J198" s="23">
        <v>7324.1896528767229</v>
      </c>
      <c r="K198" s="23">
        <v>4524.4175879510312</v>
      </c>
      <c r="L198" s="23">
        <v>2971.2166803282571</v>
      </c>
      <c r="M198" s="23">
        <v>2888.9514833903841</v>
      </c>
      <c r="N198" s="23">
        <v>2565.7792631992534</v>
      </c>
      <c r="O198" s="23">
        <v>2145.3656342530567</v>
      </c>
      <c r="P198" s="23">
        <v>2104.8562190667094</v>
      </c>
    </row>
    <row r="199" spans="1:16" x14ac:dyDescent="0.25">
      <c r="A199" s="19" t="s">
        <v>76</v>
      </c>
      <c r="B199" s="19" t="s">
        <v>77</v>
      </c>
      <c r="C199" s="19" t="s">
        <v>78</v>
      </c>
      <c r="D199" s="22">
        <v>98</v>
      </c>
      <c r="E199" s="23">
        <v>202590.75497575256</v>
      </c>
      <c r="F199" s="23">
        <v>132813.86496257578</v>
      </c>
      <c r="G199" s="23">
        <v>68673.316558181948</v>
      </c>
      <c r="H199" s="23">
        <v>27710.964917156201</v>
      </c>
      <c r="I199" s="23">
        <v>12065.810467802736</v>
      </c>
      <c r="J199" s="23">
        <v>6713.1756776439652</v>
      </c>
      <c r="K199" s="23">
        <v>3900.7961488004926</v>
      </c>
      <c r="L199" s="23">
        <v>3324.4453330898932</v>
      </c>
      <c r="M199" s="23">
        <v>2806.8017811627328</v>
      </c>
      <c r="N199" s="23">
        <v>2074.6734126005763</v>
      </c>
      <c r="O199" s="23">
        <v>1902.6904955925525</v>
      </c>
      <c r="P199" s="23">
        <v>1902.6904955925525</v>
      </c>
    </row>
    <row r="200" spans="1:16" x14ac:dyDescent="0.25">
      <c r="A200" s="19" t="s">
        <v>76</v>
      </c>
      <c r="B200" s="19" t="s">
        <v>77</v>
      </c>
      <c r="C200" s="19" t="s">
        <v>78</v>
      </c>
      <c r="D200" s="22">
        <v>99</v>
      </c>
      <c r="E200" s="23">
        <v>94409.487830191443</v>
      </c>
      <c r="F200" s="23">
        <v>76713.680335053752</v>
      </c>
      <c r="G200" s="23">
        <v>49880.395409716439</v>
      </c>
      <c r="H200" s="23">
        <v>25539.302103873139</v>
      </c>
      <c r="I200" s="23">
        <v>12946.581173493605</v>
      </c>
      <c r="J200" s="23">
        <v>7005.605963220044</v>
      </c>
      <c r="K200" s="23">
        <v>4231.7967458687872</v>
      </c>
      <c r="L200" s="23">
        <v>3276.260152422708</v>
      </c>
      <c r="M200" s="23">
        <v>2648.0518497555131</v>
      </c>
      <c r="N200" s="23">
        <v>2405.0453359294997</v>
      </c>
      <c r="O200" s="23">
        <v>2191.1763898746503</v>
      </c>
      <c r="P200" s="23">
        <v>2138.5307448688559</v>
      </c>
    </row>
    <row r="201" spans="1:16" x14ac:dyDescent="0.25">
      <c r="A201" s="19" t="s">
        <v>76</v>
      </c>
      <c r="B201" s="19" t="s">
        <v>77</v>
      </c>
      <c r="C201" s="19" t="s">
        <v>78</v>
      </c>
      <c r="D201" s="22">
        <v>100</v>
      </c>
      <c r="E201" s="23">
        <v>182019.38243322022</v>
      </c>
      <c r="F201" s="23">
        <v>129869.95705773885</v>
      </c>
      <c r="G201" s="23">
        <v>63274.098114356995</v>
      </c>
      <c r="H201" s="23">
        <v>29369.71315604425</v>
      </c>
      <c r="I201" s="23">
        <v>13138.649715601399</v>
      </c>
      <c r="J201" s="23">
        <v>6409.7761549735505</v>
      </c>
      <c r="K201" s="23">
        <v>4209.6728025445636</v>
      </c>
      <c r="L201" s="23">
        <v>3373.4555548667709</v>
      </c>
      <c r="M201" s="23">
        <v>2974.609351339845</v>
      </c>
      <c r="N201" s="23">
        <v>2227.3193945167018</v>
      </c>
      <c r="O201" s="23">
        <v>2028.3902766073061</v>
      </c>
      <c r="P201" s="23">
        <v>2028.3902766073061</v>
      </c>
    </row>
    <row r="202" spans="1:16" x14ac:dyDescent="0.25">
      <c r="A202" s="19" t="s">
        <v>79</v>
      </c>
      <c r="B202" s="19" t="s">
        <v>80</v>
      </c>
      <c r="C202" s="19" t="s">
        <v>75</v>
      </c>
      <c r="D202" s="22">
        <v>1</v>
      </c>
      <c r="E202" s="23">
        <v>114620.619017116</v>
      </c>
      <c r="F202" s="23">
        <v>97036.993840661453</v>
      </c>
      <c r="G202" s="23">
        <v>80599.144276813604</v>
      </c>
      <c r="H202" s="23">
        <v>55641.510974552883</v>
      </c>
      <c r="I202" s="23">
        <v>35958.065439772377</v>
      </c>
      <c r="J202" s="23">
        <v>20416.261569331775</v>
      </c>
      <c r="K202" s="23">
        <v>12548.035700720164</v>
      </c>
      <c r="L202" s="23">
        <v>9721.192934118797</v>
      </c>
      <c r="M202" s="23">
        <v>7868.0231520595089</v>
      </c>
      <c r="N202" s="23">
        <v>6328.249184479414</v>
      </c>
      <c r="O202" s="23">
        <v>3448.7209453803607</v>
      </c>
      <c r="P202" s="23">
        <v>2989.0145865911209</v>
      </c>
    </row>
    <row r="203" spans="1:16" x14ac:dyDescent="0.25">
      <c r="A203" s="19" t="s">
        <v>79</v>
      </c>
      <c r="B203" s="19" t="s">
        <v>80</v>
      </c>
      <c r="C203" s="19" t="s">
        <v>75</v>
      </c>
      <c r="D203" s="22">
        <v>2</v>
      </c>
      <c r="E203" s="23">
        <v>110823.59657459952</v>
      </c>
      <c r="F203" s="23">
        <v>92353.644819800262</v>
      </c>
      <c r="G203" s="23">
        <v>75261.536526288968</v>
      </c>
      <c r="H203" s="23">
        <v>53812.522542592531</v>
      </c>
      <c r="I203" s="23">
        <v>34944.834105841554</v>
      </c>
      <c r="J203" s="23">
        <v>17806.116095001642</v>
      </c>
      <c r="K203" s="23">
        <v>7610.0465039205301</v>
      </c>
      <c r="L203" s="23">
        <v>5161.0585681834518</v>
      </c>
      <c r="M203" s="23">
        <v>3826.6459472494971</v>
      </c>
      <c r="N203" s="23">
        <v>3187.3770897246286</v>
      </c>
      <c r="O203" s="23">
        <v>1885.1734123393283</v>
      </c>
      <c r="P203" s="23">
        <v>1340.7741552908599</v>
      </c>
    </row>
    <row r="204" spans="1:16" x14ac:dyDescent="0.25">
      <c r="A204" s="19" t="s">
        <v>79</v>
      </c>
      <c r="B204" s="19" t="s">
        <v>80</v>
      </c>
      <c r="C204" s="19" t="s">
        <v>75</v>
      </c>
      <c r="D204" s="22">
        <v>3</v>
      </c>
      <c r="E204" s="23">
        <v>135262.30298363179</v>
      </c>
      <c r="F204" s="23">
        <v>119846.9611310842</v>
      </c>
      <c r="G204" s="23">
        <v>97963.696663020281</v>
      </c>
      <c r="H204" s="23">
        <v>67522.331081932862</v>
      </c>
      <c r="I204" s="23">
        <v>39827.301917266646</v>
      </c>
      <c r="J204" s="23">
        <v>22968.680728596086</v>
      </c>
      <c r="K204" s="23">
        <v>14132.980572829958</v>
      </c>
      <c r="L204" s="23">
        <v>10972.269518595142</v>
      </c>
      <c r="M204" s="23">
        <v>9149.2959570145358</v>
      </c>
      <c r="N204" s="23">
        <v>6895.5988770321856</v>
      </c>
      <c r="O204" s="23">
        <v>4276.5121163209396</v>
      </c>
      <c r="P204" s="23">
        <v>3797.245065705612</v>
      </c>
    </row>
    <row r="205" spans="1:16" x14ac:dyDescent="0.25">
      <c r="A205" s="19" t="s">
        <v>79</v>
      </c>
      <c r="B205" s="19" t="s">
        <v>80</v>
      </c>
      <c r="C205" s="19" t="s">
        <v>75</v>
      </c>
      <c r="D205" s="22">
        <v>4</v>
      </c>
      <c r="E205" s="23">
        <v>133147.21668097237</v>
      </c>
      <c r="F205" s="23">
        <v>112944.46109627388</v>
      </c>
      <c r="G205" s="23">
        <v>94724.226658310421</v>
      </c>
      <c r="H205" s="23">
        <v>63527.825186514696</v>
      </c>
      <c r="I205" s="23">
        <v>39912.316179659123</v>
      </c>
      <c r="J205" s="23">
        <v>19226.908023140204</v>
      </c>
      <c r="K205" s="23">
        <v>6683.3353201614564</v>
      </c>
      <c r="L205" s="23">
        <v>4663.1683670964585</v>
      </c>
      <c r="M205" s="23">
        <v>3441.1117214193846</v>
      </c>
      <c r="N205" s="23">
        <v>2222.8019490879337</v>
      </c>
      <c r="O205" s="23">
        <v>1307.5417809439061</v>
      </c>
      <c r="P205" s="23">
        <v>1017.2396305366115</v>
      </c>
    </row>
    <row r="206" spans="1:16" x14ac:dyDescent="0.25">
      <c r="A206" s="19" t="s">
        <v>79</v>
      </c>
      <c r="B206" s="19" t="s">
        <v>80</v>
      </c>
      <c r="C206" s="19" t="s">
        <v>75</v>
      </c>
      <c r="D206" s="22">
        <v>5</v>
      </c>
      <c r="E206" s="23">
        <v>139013.64076474914</v>
      </c>
      <c r="F206" s="23">
        <v>119319.02566889349</v>
      </c>
      <c r="G206" s="23">
        <v>102599.27367917185</v>
      </c>
      <c r="H206" s="23">
        <v>64022.609086517623</v>
      </c>
      <c r="I206" s="23">
        <v>36433.7348207674</v>
      </c>
      <c r="J206" s="23">
        <v>19090.415337533279</v>
      </c>
      <c r="K206" s="23">
        <v>10289.369908776596</v>
      </c>
      <c r="L206" s="23">
        <v>7674.5633922826773</v>
      </c>
      <c r="M206" s="23">
        <v>5826.3899422068944</v>
      </c>
      <c r="N206" s="23">
        <v>4337.4596153156417</v>
      </c>
      <c r="O206" s="23">
        <v>2068.6777587499105</v>
      </c>
      <c r="P206" s="23">
        <v>1751.0700844152877</v>
      </c>
    </row>
    <row r="207" spans="1:16" x14ac:dyDescent="0.25">
      <c r="A207" s="19" t="s">
        <v>79</v>
      </c>
      <c r="B207" s="19" t="s">
        <v>80</v>
      </c>
      <c r="C207" s="19" t="s">
        <v>75</v>
      </c>
      <c r="D207" s="22">
        <v>6</v>
      </c>
      <c r="E207" s="23">
        <v>133002.38875572968</v>
      </c>
      <c r="F207" s="23">
        <v>113019.48386242763</v>
      </c>
      <c r="G207" s="23">
        <v>87195.487559390647</v>
      </c>
      <c r="H207" s="23">
        <v>60249.016226109074</v>
      </c>
      <c r="I207" s="23">
        <v>41574.570927902678</v>
      </c>
      <c r="J207" s="23">
        <v>24620.314321311205</v>
      </c>
      <c r="K207" s="23">
        <v>16402.330702048617</v>
      </c>
      <c r="L207" s="23">
        <v>12581.831388905122</v>
      </c>
      <c r="M207" s="23">
        <v>10962.180273593194</v>
      </c>
      <c r="N207" s="23">
        <v>8269.5762243401605</v>
      </c>
      <c r="O207" s="23">
        <v>5360.0530953372499</v>
      </c>
      <c r="P207" s="23">
        <v>4736.8116494199612</v>
      </c>
    </row>
    <row r="208" spans="1:16" x14ac:dyDescent="0.25">
      <c r="A208" s="19" t="s">
        <v>79</v>
      </c>
      <c r="B208" s="19" t="s">
        <v>80</v>
      </c>
      <c r="C208" s="19" t="s">
        <v>75</v>
      </c>
      <c r="D208" s="22">
        <v>7</v>
      </c>
      <c r="E208" s="23">
        <v>110226.03882694757</v>
      </c>
      <c r="F208" s="23">
        <v>94939.372640570204</v>
      </c>
      <c r="G208" s="23">
        <v>77739.8408908618</v>
      </c>
      <c r="H208" s="23">
        <v>58043.31868188714</v>
      </c>
      <c r="I208" s="23">
        <v>37919.902348521922</v>
      </c>
      <c r="J208" s="23">
        <v>21050.824204744575</v>
      </c>
      <c r="K208" s="23">
        <v>11330.496861305504</v>
      </c>
      <c r="L208" s="23">
        <v>7976.7006623769157</v>
      </c>
      <c r="M208" s="23">
        <v>6246.5454791444508</v>
      </c>
      <c r="N208" s="23">
        <v>5006.2830521333135</v>
      </c>
      <c r="O208" s="23">
        <v>2181.023010291377</v>
      </c>
      <c r="P208" s="23">
        <v>1884.0657186545313</v>
      </c>
    </row>
    <row r="209" spans="1:16" x14ac:dyDescent="0.25">
      <c r="A209" s="19" t="s">
        <v>79</v>
      </c>
      <c r="B209" s="19" t="s">
        <v>80</v>
      </c>
      <c r="C209" s="19" t="s">
        <v>75</v>
      </c>
      <c r="D209" s="22">
        <v>8</v>
      </c>
      <c r="E209" s="23">
        <v>132028.71693494107</v>
      </c>
      <c r="F209" s="23">
        <v>111865.89438142919</v>
      </c>
      <c r="G209" s="23">
        <v>87290.960879913357</v>
      </c>
      <c r="H209" s="23">
        <v>58756.326443568032</v>
      </c>
      <c r="I209" s="23">
        <v>36243.64181298171</v>
      </c>
      <c r="J209" s="23">
        <v>18167.913286297869</v>
      </c>
      <c r="K209" s="23">
        <v>7703.7093541230097</v>
      </c>
      <c r="L209" s="23">
        <v>5611.2474973279259</v>
      </c>
      <c r="M209" s="23">
        <v>4169.4075841207223</v>
      </c>
      <c r="N209" s="23">
        <v>3410.197227920843</v>
      </c>
      <c r="O209" s="23">
        <v>2067.4285790925201</v>
      </c>
      <c r="P209" s="23">
        <v>1433.2660543511581</v>
      </c>
    </row>
    <row r="210" spans="1:16" x14ac:dyDescent="0.25">
      <c r="A210" s="19" t="s">
        <v>79</v>
      </c>
      <c r="B210" s="19" t="s">
        <v>80</v>
      </c>
      <c r="C210" s="19" t="s">
        <v>75</v>
      </c>
      <c r="D210" s="22">
        <v>9</v>
      </c>
      <c r="E210" s="23">
        <v>133139.47567990766</v>
      </c>
      <c r="F210" s="23">
        <v>115806.55556692374</v>
      </c>
      <c r="G210" s="23">
        <v>91321.529899688059</v>
      </c>
      <c r="H210" s="23">
        <v>60606.233569886943</v>
      </c>
      <c r="I210" s="23">
        <v>38010.573612070504</v>
      </c>
      <c r="J210" s="23">
        <v>20129.299470186881</v>
      </c>
      <c r="K210" s="23">
        <v>11486.939211970981</v>
      </c>
      <c r="L210" s="23">
        <v>8901.8774914932856</v>
      </c>
      <c r="M210" s="23">
        <v>6860.5515419021867</v>
      </c>
      <c r="N210" s="23">
        <v>5673.5501308204075</v>
      </c>
      <c r="O210" s="23">
        <v>2424.1988561182638</v>
      </c>
      <c r="P210" s="23">
        <v>2144.5573998782497</v>
      </c>
    </row>
    <row r="211" spans="1:16" x14ac:dyDescent="0.25">
      <c r="A211" s="19" t="s">
        <v>79</v>
      </c>
      <c r="B211" s="19" t="s">
        <v>80</v>
      </c>
      <c r="C211" s="19" t="s">
        <v>75</v>
      </c>
      <c r="D211" s="22">
        <v>10</v>
      </c>
      <c r="E211" s="23">
        <v>115625.64793661202</v>
      </c>
      <c r="F211" s="23">
        <v>97568.962860203799</v>
      </c>
      <c r="G211" s="23">
        <v>80557.562731571583</v>
      </c>
      <c r="H211" s="23">
        <v>54908.628672494975</v>
      </c>
      <c r="I211" s="23">
        <v>34695.194721176857</v>
      </c>
      <c r="J211" s="23">
        <v>18743.721706631513</v>
      </c>
      <c r="K211" s="23">
        <v>10479.5435782483</v>
      </c>
      <c r="L211" s="23">
        <v>7220.0549623609159</v>
      </c>
      <c r="M211" s="23">
        <v>5632.1142962946506</v>
      </c>
      <c r="N211" s="23">
        <v>4572.2546324846016</v>
      </c>
      <c r="O211" s="23">
        <v>1776.4239493175194</v>
      </c>
      <c r="P211" s="23">
        <v>1776.4239493175194</v>
      </c>
    </row>
    <row r="212" spans="1:16" x14ac:dyDescent="0.25">
      <c r="A212" s="19" t="s">
        <v>79</v>
      </c>
      <c r="B212" s="19" t="s">
        <v>80</v>
      </c>
      <c r="C212" s="19" t="s">
        <v>75</v>
      </c>
      <c r="D212" s="22">
        <v>11</v>
      </c>
      <c r="E212" s="23">
        <v>126858.57828095839</v>
      </c>
      <c r="F212" s="23">
        <v>107538.07292915348</v>
      </c>
      <c r="G212" s="23">
        <v>84861.094244305408</v>
      </c>
      <c r="H212" s="23">
        <v>59856.600628916422</v>
      </c>
      <c r="I212" s="23">
        <v>38013.612625676884</v>
      </c>
      <c r="J212" s="23">
        <v>22230.200624281024</v>
      </c>
      <c r="K212" s="23">
        <v>12650.27266036905</v>
      </c>
      <c r="L212" s="23">
        <v>9962.3355988797593</v>
      </c>
      <c r="M212" s="23">
        <v>7658.1407955015493</v>
      </c>
      <c r="N212" s="23">
        <v>6289.6968580383946</v>
      </c>
      <c r="O212" s="23">
        <v>3171.7825942210206</v>
      </c>
      <c r="P212" s="23">
        <v>2585.6384655236861</v>
      </c>
    </row>
    <row r="213" spans="1:16" x14ac:dyDescent="0.25">
      <c r="A213" s="19" t="s">
        <v>79</v>
      </c>
      <c r="B213" s="19" t="s">
        <v>80</v>
      </c>
      <c r="C213" s="19" t="s">
        <v>75</v>
      </c>
      <c r="D213" s="22">
        <v>12</v>
      </c>
      <c r="E213" s="23">
        <v>125276.7961978715</v>
      </c>
      <c r="F213" s="23">
        <v>106036.67720769306</v>
      </c>
      <c r="G213" s="23">
        <v>89141.215084167998</v>
      </c>
      <c r="H213" s="23">
        <v>60422.204852365459</v>
      </c>
      <c r="I213" s="23">
        <v>38328.26733464095</v>
      </c>
      <c r="J213" s="23">
        <v>19744.007802290387</v>
      </c>
      <c r="K213" s="23">
        <v>10658.625239567535</v>
      </c>
      <c r="L213" s="23">
        <v>8369.090676659609</v>
      </c>
      <c r="M213" s="23">
        <v>6495.449029235554</v>
      </c>
      <c r="N213" s="23">
        <v>5536.3883884648512</v>
      </c>
      <c r="O213" s="23">
        <v>2992.7080121182712</v>
      </c>
      <c r="P213" s="23">
        <v>2794.1223095844507</v>
      </c>
    </row>
    <row r="214" spans="1:16" x14ac:dyDescent="0.25">
      <c r="A214" s="19" t="s">
        <v>79</v>
      </c>
      <c r="B214" s="19" t="s">
        <v>80</v>
      </c>
      <c r="C214" s="19" t="s">
        <v>75</v>
      </c>
      <c r="D214" s="22">
        <v>13</v>
      </c>
      <c r="E214" s="23">
        <v>132839.56067882277</v>
      </c>
      <c r="F214" s="23">
        <v>117921.66138964683</v>
      </c>
      <c r="G214" s="23">
        <v>98000.35186815467</v>
      </c>
      <c r="H214" s="23">
        <v>68722.629866228701</v>
      </c>
      <c r="I214" s="23">
        <v>43197.604907042019</v>
      </c>
      <c r="J214" s="23">
        <v>21614.274115948858</v>
      </c>
      <c r="K214" s="23">
        <v>11774.914223386828</v>
      </c>
      <c r="L214" s="23">
        <v>8448.2000371115264</v>
      </c>
      <c r="M214" s="23">
        <v>6630.5970432808208</v>
      </c>
      <c r="N214" s="23">
        <v>5724.3548948519847</v>
      </c>
      <c r="O214" s="23">
        <v>2862.5358926710201</v>
      </c>
      <c r="P214" s="23">
        <v>2256.1503665357964</v>
      </c>
    </row>
    <row r="215" spans="1:16" x14ac:dyDescent="0.25">
      <c r="A215" s="19" t="s">
        <v>79</v>
      </c>
      <c r="B215" s="19" t="s">
        <v>80</v>
      </c>
      <c r="C215" s="19" t="s">
        <v>75</v>
      </c>
      <c r="D215" s="22">
        <v>14</v>
      </c>
      <c r="E215" s="23">
        <v>114969.1384726064</v>
      </c>
      <c r="F215" s="23">
        <v>97574.333455425163</v>
      </c>
      <c r="G215" s="23">
        <v>75588.00673382885</v>
      </c>
      <c r="H215" s="23">
        <v>54831.588045562748</v>
      </c>
      <c r="I215" s="23">
        <v>33931.193717989001</v>
      </c>
      <c r="J215" s="23">
        <v>17890.657562740795</v>
      </c>
      <c r="K215" s="23">
        <v>9455.7026188258678</v>
      </c>
      <c r="L215" s="23">
        <v>6921.6810843635267</v>
      </c>
      <c r="M215" s="23">
        <v>5135.8154884265186</v>
      </c>
      <c r="N215" s="23">
        <v>4452.4946777528685</v>
      </c>
      <c r="O215" s="23">
        <v>2583.0179166654702</v>
      </c>
      <c r="P215" s="23">
        <v>2028.0933693151874</v>
      </c>
    </row>
    <row r="216" spans="1:16" x14ac:dyDescent="0.25">
      <c r="A216" s="19" t="s">
        <v>79</v>
      </c>
      <c r="B216" s="19" t="s">
        <v>80</v>
      </c>
      <c r="C216" s="19" t="s">
        <v>75</v>
      </c>
      <c r="D216" s="22">
        <v>15</v>
      </c>
      <c r="E216" s="23">
        <v>117907.39638999374</v>
      </c>
      <c r="F216" s="23">
        <v>104121.49859109907</v>
      </c>
      <c r="G216" s="23">
        <v>87914.385413868906</v>
      </c>
      <c r="H216" s="23">
        <v>61841.183719306406</v>
      </c>
      <c r="I216" s="23">
        <v>36632.5493543005</v>
      </c>
      <c r="J216" s="23">
        <v>20530.726548820596</v>
      </c>
      <c r="K216" s="23">
        <v>12521.188784845464</v>
      </c>
      <c r="L216" s="23">
        <v>9516.1304574820224</v>
      </c>
      <c r="M216" s="23">
        <v>7502.9248777587736</v>
      </c>
      <c r="N216" s="23">
        <v>6589.9340395302333</v>
      </c>
      <c r="O216" s="23">
        <v>3291.4332351132584</v>
      </c>
      <c r="P216" s="23">
        <v>3091.7555390634993</v>
      </c>
    </row>
    <row r="217" spans="1:16" x14ac:dyDescent="0.25">
      <c r="A217" s="19" t="s">
        <v>79</v>
      </c>
      <c r="B217" s="19" t="s">
        <v>80</v>
      </c>
      <c r="C217" s="19" t="s">
        <v>75</v>
      </c>
      <c r="D217" s="22">
        <v>16</v>
      </c>
      <c r="E217" s="23">
        <v>130499.82506039992</v>
      </c>
      <c r="F217" s="23">
        <v>117379.58163966998</v>
      </c>
      <c r="G217" s="23">
        <v>99759.74315974403</v>
      </c>
      <c r="H217" s="23">
        <v>67611.402433228475</v>
      </c>
      <c r="I217" s="23">
        <v>42767.203886472686</v>
      </c>
      <c r="J217" s="23">
        <v>24309.946777736226</v>
      </c>
      <c r="K217" s="23">
        <v>14332.6189014215</v>
      </c>
      <c r="L217" s="23">
        <v>10937.256392292433</v>
      </c>
      <c r="M217" s="23">
        <v>8871.495362743286</v>
      </c>
      <c r="N217" s="23">
        <v>6761.9636386899429</v>
      </c>
      <c r="O217" s="23">
        <v>3778.9989237854797</v>
      </c>
      <c r="P217" s="23">
        <v>3203.4573342731596</v>
      </c>
    </row>
    <row r="218" spans="1:16" x14ac:dyDescent="0.25">
      <c r="A218" s="19" t="s">
        <v>79</v>
      </c>
      <c r="B218" s="19" t="s">
        <v>80</v>
      </c>
      <c r="C218" s="19" t="s">
        <v>75</v>
      </c>
      <c r="D218" s="22">
        <v>17</v>
      </c>
      <c r="E218" s="23">
        <v>168637.59168215038</v>
      </c>
      <c r="F218" s="23">
        <v>149804.3892148498</v>
      </c>
      <c r="G218" s="23">
        <v>119702.38598868116</v>
      </c>
      <c r="H218" s="23">
        <v>73100.265135322756</v>
      </c>
      <c r="I218" s="23">
        <v>43237.85050504985</v>
      </c>
      <c r="J218" s="23">
        <v>24129.131415529999</v>
      </c>
      <c r="K218" s="23">
        <v>15330.625021539234</v>
      </c>
      <c r="L218" s="23">
        <v>12321.996826002476</v>
      </c>
      <c r="M218" s="23">
        <v>9568.162434748896</v>
      </c>
      <c r="N218" s="23">
        <v>7578.6957190391931</v>
      </c>
      <c r="O218" s="23">
        <v>4706.1049502454589</v>
      </c>
      <c r="P218" s="23">
        <v>4113.4989664099076</v>
      </c>
    </row>
    <row r="219" spans="1:16" x14ac:dyDescent="0.25">
      <c r="A219" s="19" t="s">
        <v>79</v>
      </c>
      <c r="B219" s="19" t="s">
        <v>80</v>
      </c>
      <c r="C219" s="19" t="s">
        <v>75</v>
      </c>
      <c r="D219" s="22">
        <v>18</v>
      </c>
      <c r="E219" s="23">
        <v>143286.77859384907</v>
      </c>
      <c r="F219" s="23">
        <v>120890.47809624647</v>
      </c>
      <c r="G219" s="23">
        <v>103091.72676023317</v>
      </c>
      <c r="H219" s="23">
        <v>68763.745116733247</v>
      </c>
      <c r="I219" s="23">
        <v>40804.773175910675</v>
      </c>
      <c r="J219" s="23">
        <v>17711.724556065939</v>
      </c>
      <c r="K219" s="23">
        <v>8379.4249474456865</v>
      </c>
      <c r="L219" s="23">
        <v>5401.1779866493516</v>
      </c>
      <c r="M219" s="23">
        <v>4274.4313263825034</v>
      </c>
      <c r="N219" s="23">
        <v>2774.7938929653301</v>
      </c>
      <c r="O219" s="23">
        <v>1570.2791176984551</v>
      </c>
      <c r="P219" s="23">
        <v>1314.7207468537447</v>
      </c>
    </row>
    <row r="220" spans="1:16" x14ac:dyDescent="0.25">
      <c r="A220" s="19" t="s">
        <v>79</v>
      </c>
      <c r="B220" s="19" t="s">
        <v>80</v>
      </c>
      <c r="C220" s="19" t="s">
        <v>75</v>
      </c>
      <c r="D220" s="22">
        <v>19</v>
      </c>
      <c r="E220" s="23">
        <v>128548.13911201076</v>
      </c>
      <c r="F220" s="23">
        <v>113794.40011545358</v>
      </c>
      <c r="G220" s="23">
        <v>87431.379311915822</v>
      </c>
      <c r="H220" s="23">
        <v>61741.768508168876</v>
      </c>
      <c r="I220" s="23">
        <v>37624.779824499747</v>
      </c>
      <c r="J220" s="23">
        <v>19779.637735367491</v>
      </c>
      <c r="K220" s="23">
        <v>11439.080555842218</v>
      </c>
      <c r="L220" s="23">
        <v>9173.1884397292051</v>
      </c>
      <c r="M220" s="23">
        <v>6896.4963205633594</v>
      </c>
      <c r="N220" s="23">
        <v>5725.7551064177424</v>
      </c>
      <c r="O220" s="23">
        <v>3116.9113714578534</v>
      </c>
      <c r="P220" s="23">
        <v>3116.9113714578534</v>
      </c>
    </row>
    <row r="221" spans="1:16" x14ac:dyDescent="0.25">
      <c r="A221" s="19" t="s">
        <v>79</v>
      </c>
      <c r="B221" s="19" t="s">
        <v>80</v>
      </c>
      <c r="C221" s="19" t="s">
        <v>75</v>
      </c>
      <c r="D221" s="22">
        <v>20</v>
      </c>
      <c r="E221" s="23">
        <v>129415.32740737571</v>
      </c>
      <c r="F221" s="23">
        <v>108699.54733869078</v>
      </c>
      <c r="G221" s="23">
        <v>85087.799646631509</v>
      </c>
      <c r="H221" s="23">
        <v>59261.628540006684</v>
      </c>
      <c r="I221" s="23">
        <v>36745.110485171441</v>
      </c>
      <c r="J221" s="23">
        <v>20969.829148060708</v>
      </c>
      <c r="K221" s="23">
        <v>12978.609472375432</v>
      </c>
      <c r="L221" s="23">
        <v>9937.1243766467505</v>
      </c>
      <c r="M221" s="23">
        <v>8014.9285269191423</v>
      </c>
      <c r="N221" s="23">
        <v>6358.4609497656766</v>
      </c>
      <c r="O221" s="23">
        <v>3289.108766014675</v>
      </c>
      <c r="P221" s="23">
        <v>3059.3414979998474</v>
      </c>
    </row>
    <row r="222" spans="1:16" x14ac:dyDescent="0.25">
      <c r="A222" s="19" t="s">
        <v>79</v>
      </c>
      <c r="B222" s="19" t="s">
        <v>80</v>
      </c>
      <c r="C222" s="19" t="s">
        <v>75</v>
      </c>
      <c r="D222" s="22">
        <v>21</v>
      </c>
      <c r="E222" s="23">
        <v>135532.63788219617</v>
      </c>
      <c r="F222" s="23">
        <v>115788.33873879237</v>
      </c>
      <c r="G222" s="23">
        <v>95694.846723509705</v>
      </c>
      <c r="H222" s="23">
        <v>65775.216181789321</v>
      </c>
      <c r="I222" s="23">
        <v>40838.799110050815</v>
      </c>
      <c r="J222" s="23">
        <v>22485.255398485904</v>
      </c>
      <c r="K222" s="23">
        <v>13146.056334648098</v>
      </c>
      <c r="L222" s="23">
        <v>10550.745389031648</v>
      </c>
      <c r="M222" s="23">
        <v>7550.4229038226322</v>
      </c>
      <c r="N222" s="23">
        <v>5828.3913205653425</v>
      </c>
      <c r="O222" s="23">
        <v>3526.6556850178235</v>
      </c>
      <c r="P222" s="23">
        <v>3117.6059819790653</v>
      </c>
    </row>
    <row r="223" spans="1:16" x14ac:dyDescent="0.25">
      <c r="A223" s="19" t="s">
        <v>79</v>
      </c>
      <c r="B223" s="19" t="s">
        <v>80</v>
      </c>
      <c r="C223" s="19" t="s">
        <v>75</v>
      </c>
      <c r="D223" s="22">
        <v>22</v>
      </c>
      <c r="E223" s="23">
        <v>121095.85365592019</v>
      </c>
      <c r="F223" s="23">
        <v>103852.30735835718</v>
      </c>
      <c r="G223" s="23">
        <v>81684.466132663918</v>
      </c>
      <c r="H223" s="23">
        <v>55289.923207215739</v>
      </c>
      <c r="I223" s="23">
        <v>32349.537736381837</v>
      </c>
      <c r="J223" s="23">
        <v>16988.616300760401</v>
      </c>
      <c r="K223" s="23">
        <v>9182.1650176827698</v>
      </c>
      <c r="L223" s="23">
        <v>6537.7664134845254</v>
      </c>
      <c r="M223" s="23">
        <v>5080.1464611032243</v>
      </c>
      <c r="N223" s="23">
        <v>4088.5448787828645</v>
      </c>
      <c r="O223" s="23">
        <v>2535.2628086518571</v>
      </c>
      <c r="P223" s="23">
        <v>2326.4499715162769</v>
      </c>
    </row>
    <row r="224" spans="1:16" x14ac:dyDescent="0.25">
      <c r="A224" s="19" t="s">
        <v>79</v>
      </c>
      <c r="B224" s="19" t="s">
        <v>80</v>
      </c>
      <c r="C224" s="19" t="s">
        <v>75</v>
      </c>
      <c r="D224" s="22">
        <v>23</v>
      </c>
      <c r="E224" s="23">
        <v>132869.88479584566</v>
      </c>
      <c r="F224" s="23">
        <v>113663.45193919131</v>
      </c>
      <c r="G224" s="23">
        <v>96128.76708931895</v>
      </c>
      <c r="H224" s="23">
        <v>63350.60759406646</v>
      </c>
      <c r="I224" s="23">
        <v>38394.731802140326</v>
      </c>
      <c r="J224" s="23">
        <v>18610.390437213289</v>
      </c>
      <c r="K224" s="23">
        <v>7903.578026940374</v>
      </c>
      <c r="L224" s="23">
        <v>5458.6606476449824</v>
      </c>
      <c r="M224" s="23">
        <v>4112.3827793680284</v>
      </c>
      <c r="N224" s="23">
        <v>3291.0487510952571</v>
      </c>
      <c r="O224" s="23">
        <v>1829.31262360759</v>
      </c>
      <c r="P224" s="23">
        <v>1748.7405801699808</v>
      </c>
    </row>
    <row r="225" spans="1:16" x14ac:dyDescent="0.25">
      <c r="A225" s="19" t="s">
        <v>79</v>
      </c>
      <c r="B225" s="19" t="s">
        <v>80</v>
      </c>
      <c r="C225" s="19" t="s">
        <v>75</v>
      </c>
      <c r="D225" s="22">
        <v>24</v>
      </c>
      <c r="E225" s="23">
        <v>116635.47596598866</v>
      </c>
      <c r="F225" s="23">
        <v>103763.16833130913</v>
      </c>
      <c r="G225" s="23">
        <v>82916.48345204127</v>
      </c>
      <c r="H225" s="23">
        <v>57784.022208144364</v>
      </c>
      <c r="I225" s="23">
        <v>35798.225149580314</v>
      </c>
      <c r="J225" s="23">
        <v>17597.55746349414</v>
      </c>
      <c r="K225" s="23">
        <v>7711.5982635865548</v>
      </c>
      <c r="L225" s="23">
        <v>4997.9756470442517</v>
      </c>
      <c r="M225" s="23">
        <v>3713.5030595766098</v>
      </c>
      <c r="N225" s="23">
        <v>3015.6573150139816</v>
      </c>
      <c r="O225" s="23">
        <v>1883.3288694783016</v>
      </c>
      <c r="P225" s="23">
        <v>1118.1473299917066</v>
      </c>
    </row>
    <row r="226" spans="1:16" x14ac:dyDescent="0.25">
      <c r="A226" s="19" t="s">
        <v>79</v>
      </c>
      <c r="B226" s="19" t="s">
        <v>80</v>
      </c>
      <c r="C226" s="19" t="s">
        <v>75</v>
      </c>
      <c r="D226" s="22">
        <v>25</v>
      </c>
      <c r="E226" s="23">
        <v>134669.84447731762</v>
      </c>
      <c r="F226" s="23">
        <v>113710.71352664033</v>
      </c>
      <c r="G226" s="23">
        <v>89688.666399863796</v>
      </c>
      <c r="H226" s="23">
        <v>61348.325527394663</v>
      </c>
      <c r="I226" s="23">
        <v>37616.771091720148</v>
      </c>
      <c r="J226" s="23">
        <v>18952.946700766985</v>
      </c>
      <c r="K226" s="23">
        <v>9048.3967441266086</v>
      </c>
      <c r="L226" s="23">
        <v>6562.9064702000251</v>
      </c>
      <c r="M226" s="23">
        <v>5018.0418597449088</v>
      </c>
      <c r="N226" s="23">
        <v>4247.9984671120483</v>
      </c>
      <c r="O226" s="23">
        <v>2129.2551440615753</v>
      </c>
      <c r="P226" s="23">
        <v>1543.5867070295931</v>
      </c>
    </row>
    <row r="227" spans="1:16" x14ac:dyDescent="0.25">
      <c r="A227" s="19" t="s">
        <v>79</v>
      </c>
      <c r="B227" s="19" t="s">
        <v>80</v>
      </c>
      <c r="C227" s="19" t="s">
        <v>75</v>
      </c>
      <c r="D227" s="22">
        <v>26</v>
      </c>
      <c r="E227" s="23">
        <v>114044.19888371976</v>
      </c>
      <c r="F227" s="23">
        <v>99602.407061797858</v>
      </c>
      <c r="G227" s="23">
        <v>75889.052984735114</v>
      </c>
      <c r="H227" s="23">
        <v>55391.56092762106</v>
      </c>
      <c r="I227" s="23">
        <v>35081.289418191191</v>
      </c>
      <c r="J227" s="23">
        <v>17010.932043061581</v>
      </c>
      <c r="K227" s="23">
        <v>8762.8013645931169</v>
      </c>
      <c r="L227" s="23">
        <v>6307.7561235975663</v>
      </c>
      <c r="M227" s="23">
        <v>4924.3422535883083</v>
      </c>
      <c r="N227" s="23">
        <v>3713.0972670026013</v>
      </c>
      <c r="O227" s="23">
        <v>2037.1706682927118</v>
      </c>
      <c r="P227" s="23">
        <v>1632.20714800726</v>
      </c>
    </row>
    <row r="228" spans="1:16" x14ac:dyDescent="0.25">
      <c r="A228" s="19" t="s">
        <v>79</v>
      </c>
      <c r="B228" s="19" t="s">
        <v>80</v>
      </c>
      <c r="C228" s="19" t="s">
        <v>75</v>
      </c>
      <c r="D228" s="22">
        <v>27</v>
      </c>
      <c r="E228" s="23">
        <v>148219.19368496755</v>
      </c>
      <c r="F228" s="23">
        <v>128296.05377629741</v>
      </c>
      <c r="G228" s="23">
        <v>105204.64811483298</v>
      </c>
      <c r="H228" s="23">
        <v>67940.128109896192</v>
      </c>
      <c r="I228" s="23">
        <v>41839.782975530245</v>
      </c>
      <c r="J228" s="23">
        <v>21872.617277193687</v>
      </c>
      <c r="K228" s="23">
        <v>12383.917864851172</v>
      </c>
      <c r="L228" s="23">
        <v>9449.0200465694288</v>
      </c>
      <c r="M228" s="23">
        <v>7120.9035544387016</v>
      </c>
      <c r="N228" s="23">
        <v>5902.5192977475444</v>
      </c>
      <c r="O228" s="23">
        <v>3830.0548826555118</v>
      </c>
      <c r="P228" s="23">
        <v>3154.8351623359167</v>
      </c>
    </row>
    <row r="229" spans="1:16" x14ac:dyDescent="0.25">
      <c r="A229" s="19" t="s">
        <v>79</v>
      </c>
      <c r="B229" s="19" t="s">
        <v>80</v>
      </c>
      <c r="C229" s="19" t="s">
        <v>75</v>
      </c>
      <c r="D229" s="22">
        <v>28</v>
      </c>
      <c r="E229" s="23">
        <v>163515.63094998224</v>
      </c>
      <c r="F229" s="23">
        <v>139215.60134664411</v>
      </c>
      <c r="G229" s="23">
        <v>109469.28035849074</v>
      </c>
      <c r="H229" s="23">
        <v>68909.07417560523</v>
      </c>
      <c r="I229" s="23">
        <v>40691.219285524538</v>
      </c>
      <c r="J229" s="23">
        <v>19973.515562637687</v>
      </c>
      <c r="K229" s="23">
        <v>12148.753435775092</v>
      </c>
      <c r="L229" s="23">
        <v>9258.9857891918982</v>
      </c>
      <c r="M229" s="23">
        <v>7697.8921753858358</v>
      </c>
      <c r="N229" s="23">
        <v>5486.8911271203824</v>
      </c>
      <c r="O229" s="23">
        <v>3333.9962311316444</v>
      </c>
      <c r="P229" s="23">
        <v>3333.9962311316444</v>
      </c>
    </row>
    <row r="230" spans="1:16" x14ac:dyDescent="0.25">
      <c r="A230" s="19" t="s">
        <v>79</v>
      </c>
      <c r="B230" s="19" t="s">
        <v>80</v>
      </c>
      <c r="C230" s="19" t="s">
        <v>75</v>
      </c>
      <c r="D230" s="22">
        <v>29</v>
      </c>
      <c r="E230" s="23">
        <v>137124.27511587751</v>
      </c>
      <c r="F230" s="23">
        <v>118165.86185851142</v>
      </c>
      <c r="G230" s="23">
        <v>98372.993669294941</v>
      </c>
      <c r="H230" s="23">
        <v>66517.250888709197</v>
      </c>
      <c r="I230" s="23">
        <v>40326.998748784186</v>
      </c>
      <c r="J230" s="23">
        <v>21824.758030833211</v>
      </c>
      <c r="K230" s="23">
        <v>11858.318313703929</v>
      </c>
      <c r="L230" s="23">
        <v>8984.7168844036732</v>
      </c>
      <c r="M230" s="23">
        <v>6955.7336510178902</v>
      </c>
      <c r="N230" s="23">
        <v>5659.3436208063622</v>
      </c>
      <c r="O230" s="23">
        <v>2732.5015877339947</v>
      </c>
      <c r="P230" s="23">
        <v>2155.9970626291029</v>
      </c>
    </row>
    <row r="231" spans="1:16" x14ac:dyDescent="0.25">
      <c r="A231" s="19" t="s">
        <v>79</v>
      </c>
      <c r="B231" s="19" t="s">
        <v>80</v>
      </c>
      <c r="C231" s="19" t="s">
        <v>75</v>
      </c>
      <c r="D231" s="22">
        <v>30</v>
      </c>
      <c r="E231" s="23">
        <v>120503.94410009932</v>
      </c>
      <c r="F231" s="23">
        <v>106018.12515296209</v>
      </c>
      <c r="G231" s="23">
        <v>87434.214052412703</v>
      </c>
      <c r="H231" s="23">
        <v>62281.34429567038</v>
      </c>
      <c r="I231" s="23">
        <v>39750.712731737694</v>
      </c>
      <c r="J231" s="23">
        <v>23014.048748281173</v>
      </c>
      <c r="K231" s="23">
        <v>13641.018525629392</v>
      </c>
      <c r="L231" s="23">
        <v>10731.287006171822</v>
      </c>
      <c r="M231" s="23">
        <v>7652.7683430378183</v>
      </c>
      <c r="N231" s="23">
        <v>6040.6582121169167</v>
      </c>
      <c r="O231" s="23">
        <v>3077.8100248417263</v>
      </c>
      <c r="P231" s="23">
        <v>2744.3785636579473</v>
      </c>
    </row>
    <row r="232" spans="1:16" x14ac:dyDescent="0.25">
      <c r="A232" s="19" t="s">
        <v>79</v>
      </c>
      <c r="B232" s="19" t="s">
        <v>80</v>
      </c>
      <c r="C232" s="19" t="s">
        <v>75</v>
      </c>
      <c r="D232" s="22">
        <v>31</v>
      </c>
      <c r="E232" s="23">
        <v>136652.8770126153</v>
      </c>
      <c r="F232" s="23">
        <v>114083.29958100087</v>
      </c>
      <c r="G232" s="23">
        <v>89432.730999013031</v>
      </c>
      <c r="H232" s="23">
        <v>61952.955753572707</v>
      </c>
      <c r="I232" s="23">
        <v>39792.694412524135</v>
      </c>
      <c r="J232" s="23">
        <v>20832.739545879784</v>
      </c>
      <c r="K232" s="23">
        <v>11234.064036225012</v>
      </c>
      <c r="L232" s="23">
        <v>8671.8275015656</v>
      </c>
      <c r="M232" s="23">
        <v>7143.762407327883</v>
      </c>
      <c r="N232" s="23">
        <v>5680.0097493393732</v>
      </c>
      <c r="O232" s="23">
        <v>2529.5654198631851</v>
      </c>
      <c r="P232" s="23">
        <v>1938.6712673262318</v>
      </c>
    </row>
    <row r="233" spans="1:16" x14ac:dyDescent="0.25">
      <c r="A233" s="19" t="s">
        <v>79</v>
      </c>
      <c r="B233" s="19" t="s">
        <v>80</v>
      </c>
      <c r="C233" s="19" t="s">
        <v>75</v>
      </c>
      <c r="D233" s="22">
        <v>32</v>
      </c>
      <c r="E233" s="23">
        <v>117169.84406833291</v>
      </c>
      <c r="F233" s="23">
        <v>107463.9715801831</v>
      </c>
      <c r="G233" s="23">
        <v>87599.955338336222</v>
      </c>
      <c r="H233" s="23">
        <v>61157.796354387334</v>
      </c>
      <c r="I233" s="23">
        <v>39367.343541032897</v>
      </c>
      <c r="J233" s="23">
        <v>18952.342911437081</v>
      </c>
      <c r="K233" s="23">
        <v>7620.672118111811</v>
      </c>
      <c r="L233" s="23">
        <v>4798.8833603672892</v>
      </c>
      <c r="M233" s="23">
        <v>3285.2392092226637</v>
      </c>
      <c r="N233" s="23">
        <v>2391.8736788735832</v>
      </c>
      <c r="O233" s="23">
        <v>1493.1615158096213</v>
      </c>
      <c r="P233" s="23">
        <v>1097.820597346891</v>
      </c>
    </row>
    <row r="234" spans="1:16" x14ac:dyDescent="0.25">
      <c r="A234" s="19" t="s">
        <v>79</v>
      </c>
      <c r="B234" s="19" t="s">
        <v>80</v>
      </c>
      <c r="C234" s="19" t="s">
        <v>75</v>
      </c>
      <c r="D234" s="22">
        <v>33</v>
      </c>
      <c r="E234" s="23">
        <v>117344.25047212654</v>
      </c>
      <c r="F234" s="23">
        <v>103225.94462644761</v>
      </c>
      <c r="G234" s="23">
        <v>81238.844791636555</v>
      </c>
      <c r="H234" s="23">
        <v>54957.856698022413</v>
      </c>
      <c r="I234" s="23">
        <v>33339.014037588444</v>
      </c>
      <c r="J234" s="23">
        <v>17263.297940385321</v>
      </c>
      <c r="K234" s="23">
        <v>9432.7657061405498</v>
      </c>
      <c r="L234" s="23">
        <v>7086.2279402064032</v>
      </c>
      <c r="M234" s="23">
        <v>4891.2426393219102</v>
      </c>
      <c r="N234" s="23">
        <v>4307.1678437469291</v>
      </c>
      <c r="O234" s="23">
        <v>2199.6789299692377</v>
      </c>
      <c r="P234" s="23">
        <v>2004.4715626926434</v>
      </c>
    </row>
    <row r="235" spans="1:16" x14ac:dyDescent="0.25">
      <c r="A235" s="19" t="s">
        <v>79</v>
      </c>
      <c r="B235" s="19" t="s">
        <v>80</v>
      </c>
      <c r="C235" s="19" t="s">
        <v>75</v>
      </c>
      <c r="D235" s="22">
        <v>34</v>
      </c>
      <c r="E235" s="23">
        <v>131477.53484032542</v>
      </c>
      <c r="F235" s="23">
        <v>116179.43290454855</v>
      </c>
      <c r="G235" s="23">
        <v>89888.332238194256</v>
      </c>
      <c r="H235" s="23">
        <v>61152.275234817746</v>
      </c>
      <c r="I235" s="23">
        <v>37632.508129310423</v>
      </c>
      <c r="J235" s="23">
        <v>20519.578949710543</v>
      </c>
      <c r="K235" s="23">
        <v>11719.797477542996</v>
      </c>
      <c r="L235" s="23">
        <v>9411.6697719161002</v>
      </c>
      <c r="M235" s="23">
        <v>7751.7742014299392</v>
      </c>
      <c r="N235" s="23">
        <v>5727.8625622497329</v>
      </c>
      <c r="O235" s="23">
        <v>3464.5058651762456</v>
      </c>
      <c r="P235" s="23">
        <v>2876.7666994710148</v>
      </c>
    </row>
    <row r="236" spans="1:16" x14ac:dyDescent="0.25">
      <c r="A236" s="19" t="s">
        <v>79</v>
      </c>
      <c r="B236" s="19" t="s">
        <v>80</v>
      </c>
      <c r="C236" s="19" t="s">
        <v>75</v>
      </c>
      <c r="D236" s="22">
        <v>35</v>
      </c>
      <c r="E236" s="23">
        <v>106264.33410369304</v>
      </c>
      <c r="F236" s="23">
        <v>92016.778450700251</v>
      </c>
      <c r="G236" s="23">
        <v>70781.960430453444</v>
      </c>
      <c r="H236" s="23">
        <v>49564.506316270868</v>
      </c>
      <c r="I236" s="23">
        <v>31905.242122935844</v>
      </c>
      <c r="J236" s="23">
        <v>16358.896982083776</v>
      </c>
      <c r="K236" s="23">
        <v>7522.1011518104415</v>
      </c>
      <c r="L236" s="23">
        <v>5605.2451344350293</v>
      </c>
      <c r="M236" s="23">
        <v>3867.7895636670578</v>
      </c>
      <c r="N236" s="23">
        <v>3178.4055303555738</v>
      </c>
      <c r="O236" s="23">
        <v>1162.5855148908829</v>
      </c>
      <c r="P236" s="23">
        <v>1162.5855148908829</v>
      </c>
    </row>
    <row r="237" spans="1:16" x14ac:dyDescent="0.25">
      <c r="A237" s="19" t="s">
        <v>79</v>
      </c>
      <c r="B237" s="19" t="s">
        <v>80</v>
      </c>
      <c r="C237" s="19" t="s">
        <v>75</v>
      </c>
      <c r="D237" s="22">
        <v>36</v>
      </c>
      <c r="E237" s="23">
        <v>130091.06998719733</v>
      </c>
      <c r="F237" s="23">
        <v>112974.36044334438</v>
      </c>
      <c r="G237" s="23">
        <v>86178.286534381914</v>
      </c>
      <c r="H237" s="23">
        <v>60338.159667382039</v>
      </c>
      <c r="I237" s="23">
        <v>37628.442855990928</v>
      </c>
      <c r="J237" s="23">
        <v>19569.024434815012</v>
      </c>
      <c r="K237" s="23">
        <v>8260.1373333476458</v>
      </c>
      <c r="L237" s="23">
        <v>5709.6678571436669</v>
      </c>
      <c r="M237" s="23">
        <v>4277.4371837833833</v>
      </c>
      <c r="N237" s="23">
        <v>3040.4513595324706</v>
      </c>
      <c r="O237" s="23">
        <v>1112.8020324202632</v>
      </c>
      <c r="P237" s="23">
        <v>1112.8020324202632</v>
      </c>
    </row>
    <row r="238" spans="1:16" x14ac:dyDescent="0.25">
      <c r="A238" s="19" t="s">
        <v>79</v>
      </c>
      <c r="B238" s="19" t="s">
        <v>80</v>
      </c>
      <c r="C238" s="19" t="s">
        <v>75</v>
      </c>
      <c r="D238" s="22">
        <v>37</v>
      </c>
      <c r="E238" s="23">
        <v>142215.44050257059</v>
      </c>
      <c r="F238" s="23">
        <v>116700.86055748528</v>
      </c>
      <c r="G238" s="23">
        <v>93716.943797217347</v>
      </c>
      <c r="H238" s="23">
        <v>65437.415490265274</v>
      </c>
      <c r="I238" s="23">
        <v>43706.089624062464</v>
      </c>
      <c r="J238" s="23">
        <v>25774.177120153614</v>
      </c>
      <c r="K238" s="23">
        <v>16981.231780917038</v>
      </c>
      <c r="L238" s="23">
        <v>13856.995948618303</v>
      </c>
      <c r="M238" s="23">
        <v>10448.323011480315</v>
      </c>
      <c r="N238" s="23">
        <v>8253.9651032609472</v>
      </c>
      <c r="O238" s="23">
        <v>5546.7353462058109</v>
      </c>
      <c r="P238" s="23">
        <v>4617.914588551982</v>
      </c>
    </row>
    <row r="239" spans="1:16" x14ac:dyDescent="0.25">
      <c r="A239" s="19" t="s">
        <v>79</v>
      </c>
      <c r="B239" s="19" t="s">
        <v>80</v>
      </c>
      <c r="C239" s="19" t="s">
        <v>75</v>
      </c>
      <c r="D239" s="22">
        <v>38</v>
      </c>
      <c r="E239" s="23">
        <v>129718.83961828651</v>
      </c>
      <c r="F239" s="23">
        <v>114018.58967496947</v>
      </c>
      <c r="G239" s="23">
        <v>89453.480641117087</v>
      </c>
      <c r="H239" s="23">
        <v>60013.469969564336</v>
      </c>
      <c r="I239" s="23">
        <v>37195.080805674916</v>
      </c>
      <c r="J239" s="23">
        <v>19116.979476549033</v>
      </c>
      <c r="K239" s="23">
        <v>10149.601338824199</v>
      </c>
      <c r="L239" s="23">
        <v>7111.5414591750496</v>
      </c>
      <c r="M239" s="23">
        <v>5425.5078405444337</v>
      </c>
      <c r="N239" s="23">
        <v>4696.7503018882026</v>
      </c>
      <c r="O239" s="23">
        <v>2170.053744333768</v>
      </c>
      <c r="P239" s="23">
        <v>2170.053744333768</v>
      </c>
    </row>
    <row r="240" spans="1:16" x14ac:dyDescent="0.25">
      <c r="A240" s="19" t="s">
        <v>79</v>
      </c>
      <c r="B240" s="19" t="s">
        <v>80</v>
      </c>
      <c r="C240" s="19" t="s">
        <v>75</v>
      </c>
      <c r="D240" s="22">
        <v>39</v>
      </c>
      <c r="E240" s="23">
        <v>158667.47377592314</v>
      </c>
      <c r="F240" s="23">
        <v>139033.40983402153</v>
      </c>
      <c r="G240" s="23">
        <v>117401.23249176616</v>
      </c>
      <c r="H240" s="23">
        <v>77718.900481101213</v>
      </c>
      <c r="I240" s="23">
        <v>48287.720619740292</v>
      </c>
      <c r="J240" s="23">
        <v>23569.029099904688</v>
      </c>
      <c r="K240" s="23">
        <v>10478.110018614703</v>
      </c>
      <c r="L240" s="23">
        <v>7223.4850329206574</v>
      </c>
      <c r="M240" s="23">
        <v>5545.5950901936603</v>
      </c>
      <c r="N240" s="23">
        <v>4442.6054824300682</v>
      </c>
      <c r="O240" s="23">
        <v>2781.8665649724462</v>
      </c>
      <c r="P240" s="23">
        <v>2781.8665649724462</v>
      </c>
    </row>
    <row r="241" spans="1:16" x14ac:dyDescent="0.25">
      <c r="A241" s="19" t="s">
        <v>79</v>
      </c>
      <c r="B241" s="19" t="s">
        <v>80</v>
      </c>
      <c r="C241" s="19" t="s">
        <v>75</v>
      </c>
      <c r="D241" s="22">
        <v>40</v>
      </c>
      <c r="E241" s="23">
        <v>154363.12044940784</v>
      </c>
      <c r="F241" s="23">
        <v>140009.15748727339</v>
      </c>
      <c r="G241" s="23">
        <v>108632.6667394736</v>
      </c>
      <c r="H241" s="23">
        <v>73098.881406888118</v>
      </c>
      <c r="I241" s="23">
        <v>42998.256541456227</v>
      </c>
      <c r="J241" s="23">
        <v>22026.381457126397</v>
      </c>
      <c r="K241" s="23">
        <v>10902.416706286043</v>
      </c>
      <c r="L241" s="23">
        <v>8036.7944707279785</v>
      </c>
      <c r="M241" s="23">
        <v>5975.980224037784</v>
      </c>
      <c r="N241" s="23">
        <v>5300.9793556153572</v>
      </c>
      <c r="O241" s="23">
        <v>2618.8622148216018</v>
      </c>
      <c r="P241" s="23">
        <v>2233.9867537734053</v>
      </c>
    </row>
    <row r="242" spans="1:16" x14ac:dyDescent="0.25">
      <c r="A242" s="19" t="s">
        <v>79</v>
      </c>
      <c r="B242" s="19" t="s">
        <v>80</v>
      </c>
      <c r="C242" s="19" t="s">
        <v>75</v>
      </c>
      <c r="D242" s="22">
        <v>41</v>
      </c>
      <c r="E242" s="23">
        <v>130012.52615001457</v>
      </c>
      <c r="F242" s="23">
        <v>109934.4838855944</v>
      </c>
      <c r="G242" s="23">
        <v>88269.264856772425</v>
      </c>
      <c r="H242" s="23">
        <v>59241.056096223758</v>
      </c>
      <c r="I242" s="23">
        <v>37242.714268070216</v>
      </c>
      <c r="J242" s="23">
        <v>20019.949141145713</v>
      </c>
      <c r="K242" s="23">
        <v>13178.416463071108</v>
      </c>
      <c r="L242" s="23">
        <v>10154.897334088993</v>
      </c>
      <c r="M242" s="23">
        <v>8437.238854813917</v>
      </c>
      <c r="N242" s="23">
        <v>7346.5995302758283</v>
      </c>
      <c r="O242" s="23">
        <v>4057.8918905199967</v>
      </c>
      <c r="P242" s="23">
        <v>3579.6134306261083</v>
      </c>
    </row>
    <row r="243" spans="1:16" x14ac:dyDescent="0.25">
      <c r="A243" s="19" t="s">
        <v>79</v>
      </c>
      <c r="B243" s="19" t="s">
        <v>80</v>
      </c>
      <c r="C243" s="19" t="s">
        <v>75</v>
      </c>
      <c r="D243" s="22">
        <v>42</v>
      </c>
      <c r="E243" s="23">
        <v>139471.97999528854</v>
      </c>
      <c r="F243" s="23">
        <v>123250.95449718839</v>
      </c>
      <c r="G243" s="23">
        <v>103386.1066775896</v>
      </c>
      <c r="H243" s="23">
        <v>70648.628024018952</v>
      </c>
      <c r="I243" s="23">
        <v>42104.535806680782</v>
      </c>
      <c r="J243" s="23">
        <v>19844.935381684612</v>
      </c>
      <c r="K243" s="23">
        <v>8957.2962929770674</v>
      </c>
      <c r="L243" s="23">
        <v>6021.9708816428538</v>
      </c>
      <c r="M243" s="23">
        <v>4521.0539971557346</v>
      </c>
      <c r="N243" s="23">
        <v>3264.1566962079469</v>
      </c>
      <c r="O243" s="23">
        <v>1839.3626422477312</v>
      </c>
      <c r="P243" s="23">
        <v>1316.1127394989292</v>
      </c>
    </row>
    <row r="244" spans="1:16" x14ac:dyDescent="0.25">
      <c r="A244" s="19" t="s">
        <v>79</v>
      </c>
      <c r="B244" s="19" t="s">
        <v>80</v>
      </c>
      <c r="C244" s="19" t="s">
        <v>75</v>
      </c>
      <c r="D244" s="22">
        <v>43</v>
      </c>
      <c r="E244" s="23">
        <v>143743.74330825944</v>
      </c>
      <c r="F244" s="23">
        <v>125640.60902989111</v>
      </c>
      <c r="G244" s="23">
        <v>101772.92998244986</v>
      </c>
      <c r="H244" s="23">
        <v>69618.715510771683</v>
      </c>
      <c r="I244" s="23">
        <v>44877.733291967081</v>
      </c>
      <c r="J244" s="23">
        <v>24376.503911980675</v>
      </c>
      <c r="K244" s="23">
        <v>15267.359414296869</v>
      </c>
      <c r="L244" s="23">
        <v>12137.445586612128</v>
      </c>
      <c r="M244" s="23">
        <v>10137.627744303825</v>
      </c>
      <c r="N244" s="23">
        <v>7976.906767828903</v>
      </c>
      <c r="O244" s="23">
        <v>5653.0947247283675</v>
      </c>
      <c r="P244" s="23">
        <v>4390.6214894574132</v>
      </c>
    </row>
    <row r="245" spans="1:16" x14ac:dyDescent="0.25">
      <c r="A245" s="19" t="s">
        <v>79</v>
      </c>
      <c r="B245" s="19" t="s">
        <v>80</v>
      </c>
      <c r="C245" s="19" t="s">
        <v>75</v>
      </c>
      <c r="D245" s="22">
        <v>44</v>
      </c>
      <c r="E245" s="23">
        <v>162836.16990586533</v>
      </c>
      <c r="F245" s="23">
        <v>142044.39015183796</v>
      </c>
      <c r="G245" s="23">
        <v>114478.66212625745</v>
      </c>
      <c r="H245" s="23">
        <v>69913.699118906748</v>
      </c>
      <c r="I245" s="23">
        <v>39572.947515610409</v>
      </c>
      <c r="J245" s="23">
        <v>18807.128460729407</v>
      </c>
      <c r="K245" s="23">
        <v>9511.4527995574663</v>
      </c>
      <c r="L245" s="23">
        <v>6643.8769407668542</v>
      </c>
      <c r="M245" s="23">
        <v>4857.4320979389277</v>
      </c>
      <c r="N245" s="23">
        <v>4143.031587762116</v>
      </c>
      <c r="O245" s="23">
        <v>1934.0404326800979</v>
      </c>
      <c r="P245" s="23">
        <v>1696.6894341529937</v>
      </c>
    </row>
    <row r="246" spans="1:16" x14ac:dyDescent="0.25">
      <c r="A246" s="19" t="s">
        <v>79</v>
      </c>
      <c r="B246" s="19" t="s">
        <v>80</v>
      </c>
      <c r="C246" s="19" t="s">
        <v>75</v>
      </c>
      <c r="D246" s="22">
        <v>45</v>
      </c>
      <c r="E246" s="23">
        <v>111749.23621174821</v>
      </c>
      <c r="F246" s="23">
        <v>93872.637210709887</v>
      </c>
      <c r="G246" s="23">
        <v>77396.709899325098</v>
      </c>
      <c r="H246" s="23">
        <v>55316.551459876275</v>
      </c>
      <c r="I246" s="23">
        <v>35836.268570349872</v>
      </c>
      <c r="J246" s="23">
        <v>20674.658604857101</v>
      </c>
      <c r="K246" s="23">
        <v>12582.204529570326</v>
      </c>
      <c r="L246" s="23">
        <v>9557.1626529469268</v>
      </c>
      <c r="M246" s="23">
        <v>7559.5045224162741</v>
      </c>
      <c r="N246" s="23">
        <v>6382.2022491365742</v>
      </c>
      <c r="O246" s="23">
        <v>4680.2861965039419</v>
      </c>
      <c r="P246" s="23">
        <v>3978.2738899028923</v>
      </c>
    </row>
    <row r="247" spans="1:16" x14ac:dyDescent="0.25">
      <c r="A247" s="19" t="s">
        <v>79</v>
      </c>
      <c r="B247" s="19" t="s">
        <v>80</v>
      </c>
      <c r="C247" s="19" t="s">
        <v>75</v>
      </c>
      <c r="D247" s="22">
        <v>46</v>
      </c>
      <c r="E247" s="23">
        <v>118546.70536103143</v>
      </c>
      <c r="F247" s="23">
        <v>101891.91649237943</v>
      </c>
      <c r="G247" s="23">
        <v>82082.207703633336</v>
      </c>
      <c r="H247" s="23">
        <v>56560.483658662772</v>
      </c>
      <c r="I247" s="23">
        <v>37613.996818757558</v>
      </c>
      <c r="J247" s="23">
        <v>20601.35882375174</v>
      </c>
      <c r="K247" s="23">
        <v>10982.681100653737</v>
      </c>
      <c r="L247" s="23">
        <v>8348.7627668396053</v>
      </c>
      <c r="M247" s="23">
        <v>6192.3615117902946</v>
      </c>
      <c r="N247" s="23">
        <v>4979.6963725719534</v>
      </c>
      <c r="O247" s="23">
        <v>2296.4463405732172</v>
      </c>
      <c r="P247" s="23">
        <v>1981.1837281977496</v>
      </c>
    </row>
    <row r="248" spans="1:16" x14ac:dyDescent="0.25">
      <c r="A248" s="19" t="s">
        <v>79</v>
      </c>
      <c r="B248" s="19" t="s">
        <v>80</v>
      </c>
      <c r="C248" s="19" t="s">
        <v>75</v>
      </c>
      <c r="D248" s="22">
        <v>47</v>
      </c>
      <c r="E248" s="23">
        <v>127801.05324649441</v>
      </c>
      <c r="F248" s="23">
        <v>105144.25389021068</v>
      </c>
      <c r="G248" s="23">
        <v>83845.966438631032</v>
      </c>
      <c r="H248" s="23">
        <v>57340.602437483962</v>
      </c>
      <c r="I248" s="23">
        <v>36641.871890218557</v>
      </c>
      <c r="J248" s="23">
        <v>21938.190804942984</v>
      </c>
      <c r="K248" s="23">
        <v>13904.559552560326</v>
      </c>
      <c r="L248" s="23">
        <v>10860.286272177707</v>
      </c>
      <c r="M248" s="23">
        <v>8562.4185801254316</v>
      </c>
      <c r="N248" s="23">
        <v>6611.7633835753504</v>
      </c>
      <c r="O248" s="23">
        <v>5165.8008106464686</v>
      </c>
      <c r="P248" s="23">
        <v>3853.2450959871335</v>
      </c>
    </row>
    <row r="249" spans="1:16" x14ac:dyDescent="0.25">
      <c r="A249" s="19" t="s">
        <v>79</v>
      </c>
      <c r="B249" s="19" t="s">
        <v>80</v>
      </c>
      <c r="C249" s="19" t="s">
        <v>75</v>
      </c>
      <c r="D249" s="22">
        <v>48</v>
      </c>
      <c r="E249" s="23">
        <v>120976.27739288198</v>
      </c>
      <c r="F249" s="23">
        <v>111485.16979230849</v>
      </c>
      <c r="G249" s="23">
        <v>90512.535776510762</v>
      </c>
      <c r="H249" s="23">
        <v>62129.216379733196</v>
      </c>
      <c r="I249" s="23">
        <v>40083.762158078796</v>
      </c>
      <c r="J249" s="23">
        <v>22677.486471034783</v>
      </c>
      <c r="K249" s="23">
        <v>11830.474494833677</v>
      </c>
      <c r="L249" s="23">
        <v>9056.3228727371461</v>
      </c>
      <c r="M249" s="23">
        <v>6898.908297502594</v>
      </c>
      <c r="N249" s="23">
        <v>5295.4028901114325</v>
      </c>
      <c r="O249" s="23">
        <v>3229.5708664106201</v>
      </c>
      <c r="P249" s="23">
        <v>2990.191303076348</v>
      </c>
    </row>
    <row r="250" spans="1:16" x14ac:dyDescent="0.25">
      <c r="A250" s="19" t="s">
        <v>79</v>
      </c>
      <c r="B250" s="19" t="s">
        <v>80</v>
      </c>
      <c r="C250" s="19" t="s">
        <v>75</v>
      </c>
      <c r="D250" s="22">
        <v>49</v>
      </c>
      <c r="E250" s="23">
        <v>111516.45324656286</v>
      </c>
      <c r="F250" s="23">
        <v>93311.886873355863</v>
      </c>
      <c r="G250" s="23">
        <v>75523.155075140123</v>
      </c>
      <c r="H250" s="23">
        <v>54225.726074162812</v>
      </c>
      <c r="I250" s="23">
        <v>34572.914923665165</v>
      </c>
      <c r="J250" s="23">
        <v>19088.019093836778</v>
      </c>
      <c r="K250" s="23">
        <v>10198.51194960051</v>
      </c>
      <c r="L250" s="23">
        <v>7677.0371517868762</v>
      </c>
      <c r="M250" s="23">
        <v>5612.0668342543404</v>
      </c>
      <c r="N250" s="23">
        <v>4186.3616630613915</v>
      </c>
      <c r="O250" s="23">
        <v>2090.3742757633513</v>
      </c>
      <c r="P250" s="23">
        <v>1804.3055894191943</v>
      </c>
    </row>
    <row r="251" spans="1:16" x14ac:dyDescent="0.25">
      <c r="A251" s="19" t="s">
        <v>79</v>
      </c>
      <c r="B251" s="19" t="s">
        <v>80</v>
      </c>
      <c r="C251" s="19" t="s">
        <v>75</v>
      </c>
      <c r="D251" s="22">
        <v>50</v>
      </c>
      <c r="E251" s="23">
        <v>113399.63938896822</v>
      </c>
      <c r="F251" s="23">
        <v>101934.47611174203</v>
      </c>
      <c r="G251" s="23">
        <v>78799.896398651908</v>
      </c>
      <c r="H251" s="23">
        <v>56028.106732406864</v>
      </c>
      <c r="I251" s="23">
        <v>35398.105073995343</v>
      </c>
      <c r="J251" s="23">
        <v>19908.444378529679</v>
      </c>
      <c r="K251" s="23">
        <v>10425.999122870122</v>
      </c>
      <c r="L251" s="23">
        <v>7936.4772406411421</v>
      </c>
      <c r="M251" s="23">
        <v>6220.5583832790808</v>
      </c>
      <c r="N251" s="23">
        <v>4889.0835913255023</v>
      </c>
      <c r="O251" s="23">
        <v>2802.8860440043163</v>
      </c>
      <c r="P251" s="23">
        <v>2004.1202645181484</v>
      </c>
    </row>
    <row r="252" spans="1:16" x14ac:dyDescent="0.25">
      <c r="A252" s="19" t="s">
        <v>79</v>
      </c>
      <c r="B252" s="19" t="s">
        <v>80</v>
      </c>
      <c r="C252" s="19" t="s">
        <v>75</v>
      </c>
      <c r="D252" s="22">
        <v>51</v>
      </c>
      <c r="E252" s="23">
        <v>122844.93006896478</v>
      </c>
      <c r="F252" s="23">
        <v>107777.02591938729</v>
      </c>
      <c r="G252" s="23">
        <v>84555.714568793948</v>
      </c>
      <c r="H252" s="23">
        <v>58450.98704574968</v>
      </c>
      <c r="I252" s="23">
        <v>34803.94818688841</v>
      </c>
      <c r="J252" s="23">
        <v>18968.053323889202</v>
      </c>
      <c r="K252" s="23">
        <v>10365.467713772885</v>
      </c>
      <c r="L252" s="23">
        <v>7727.2835314207787</v>
      </c>
      <c r="M252" s="23">
        <v>5645.4222734061404</v>
      </c>
      <c r="N252" s="23">
        <v>4750.7614039880527</v>
      </c>
      <c r="O252" s="23">
        <v>2499.4824297710948</v>
      </c>
      <c r="P252" s="23">
        <v>2190.2553550641233</v>
      </c>
    </row>
    <row r="253" spans="1:16" x14ac:dyDescent="0.25">
      <c r="A253" s="19" t="s">
        <v>79</v>
      </c>
      <c r="B253" s="19" t="s">
        <v>80</v>
      </c>
      <c r="C253" s="19" t="s">
        <v>75</v>
      </c>
      <c r="D253" s="22">
        <v>52</v>
      </c>
      <c r="E253" s="23">
        <v>110998.3283612266</v>
      </c>
      <c r="F253" s="23">
        <v>97045.145212172938</v>
      </c>
      <c r="G253" s="23">
        <v>78036.00573408138</v>
      </c>
      <c r="H253" s="23">
        <v>55505.199004281232</v>
      </c>
      <c r="I253" s="23">
        <v>36267.931799626545</v>
      </c>
      <c r="J253" s="23">
        <v>17752.510852445659</v>
      </c>
      <c r="K253" s="23">
        <v>8013.8552474971038</v>
      </c>
      <c r="L253" s="23">
        <v>5943.4411225819031</v>
      </c>
      <c r="M253" s="23">
        <v>4637.8966564458851</v>
      </c>
      <c r="N253" s="23">
        <v>3626.81332921588</v>
      </c>
      <c r="O253" s="23">
        <v>2465.2925170737212</v>
      </c>
      <c r="P253" s="23">
        <v>1591.1440877867294</v>
      </c>
    </row>
    <row r="254" spans="1:16" x14ac:dyDescent="0.25">
      <c r="A254" s="19" t="s">
        <v>79</v>
      </c>
      <c r="B254" s="19" t="s">
        <v>80</v>
      </c>
      <c r="C254" s="19" t="s">
        <v>75</v>
      </c>
      <c r="D254" s="22">
        <v>53</v>
      </c>
      <c r="E254" s="23">
        <v>129989.50918132164</v>
      </c>
      <c r="F254" s="23">
        <v>109252.52306430605</v>
      </c>
      <c r="G254" s="23">
        <v>83707.984946472789</v>
      </c>
      <c r="H254" s="23">
        <v>59470.5726754875</v>
      </c>
      <c r="I254" s="23">
        <v>37984.990314149596</v>
      </c>
      <c r="J254" s="23">
        <v>23644.307636751008</v>
      </c>
      <c r="K254" s="23">
        <v>15203.957549573255</v>
      </c>
      <c r="L254" s="23">
        <v>10904.508696218925</v>
      </c>
      <c r="M254" s="23">
        <v>9274.417026430232</v>
      </c>
      <c r="N254" s="23">
        <v>6982.1585087217845</v>
      </c>
      <c r="O254" s="23">
        <v>5966.6066303852676</v>
      </c>
      <c r="P254" s="23">
        <v>5293.0631413921146</v>
      </c>
    </row>
    <row r="255" spans="1:16" x14ac:dyDescent="0.25">
      <c r="A255" s="19" t="s">
        <v>79</v>
      </c>
      <c r="B255" s="19" t="s">
        <v>80</v>
      </c>
      <c r="C255" s="19" t="s">
        <v>75</v>
      </c>
      <c r="D255" s="22">
        <v>54</v>
      </c>
      <c r="E255" s="23">
        <v>117805.74649486873</v>
      </c>
      <c r="F255" s="23">
        <v>103439.36464508458</v>
      </c>
      <c r="G255" s="23">
        <v>80677.915663581734</v>
      </c>
      <c r="H255" s="23">
        <v>55333.76140374464</v>
      </c>
      <c r="I255" s="23">
        <v>32975.575601804216</v>
      </c>
      <c r="J255" s="23">
        <v>16975.862451378696</v>
      </c>
      <c r="K255" s="23">
        <v>8570.653259279039</v>
      </c>
      <c r="L255" s="23">
        <v>6248.1924949541281</v>
      </c>
      <c r="M255" s="23">
        <v>4804.2197101967913</v>
      </c>
      <c r="N255" s="23">
        <v>3709.5565502665577</v>
      </c>
      <c r="O255" s="23">
        <v>1946.8780548247403</v>
      </c>
      <c r="P255" s="23">
        <v>1946.8780548247403</v>
      </c>
    </row>
    <row r="256" spans="1:16" x14ac:dyDescent="0.25">
      <c r="A256" s="19" t="s">
        <v>79</v>
      </c>
      <c r="B256" s="19" t="s">
        <v>80</v>
      </c>
      <c r="C256" s="19" t="s">
        <v>75</v>
      </c>
      <c r="D256" s="22">
        <v>55</v>
      </c>
      <c r="E256" s="23">
        <v>132481.05672211017</v>
      </c>
      <c r="F256" s="23">
        <v>115682.35418987981</v>
      </c>
      <c r="G256" s="23">
        <v>92602.758974478304</v>
      </c>
      <c r="H256" s="23">
        <v>63376.47733021649</v>
      </c>
      <c r="I256" s="23">
        <v>38088.608791564897</v>
      </c>
      <c r="J256" s="23">
        <v>18421.43074027012</v>
      </c>
      <c r="K256" s="23">
        <v>9180.757259396134</v>
      </c>
      <c r="L256" s="23">
        <v>7018.1642596061847</v>
      </c>
      <c r="M256" s="23">
        <v>5507.2225133953643</v>
      </c>
      <c r="N256" s="23">
        <v>4081.5182030143101</v>
      </c>
      <c r="O256" s="23">
        <v>2191.6123452379047</v>
      </c>
      <c r="P256" s="23">
        <v>1858.7998701589149</v>
      </c>
    </row>
    <row r="257" spans="1:16" x14ac:dyDescent="0.25">
      <c r="A257" s="19" t="s">
        <v>79</v>
      </c>
      <c r="B257" s="19" t="s">
        <v>80</v>
      </c>
      <c r="C257" s="19" t="s">
        <v>75</v>
      </c>
      <c r="D257" s="22">
        <v>56</v>
      </c>
      <c r="E257" s="23">
        <v>105036.17335628622</v>
      </c>
      <c r="F257" s="23">
        <v>94575.763816783132</v>
      </c>
      <c r="G257" s="23">
        <v>79316.377331196491</v>
      </c>
      <c r="H257" s="23">
        <v>55704.74529266225</v>
      </c>
      <c r="I257" s="23">
        <v>36642.309952731688</v>
      </c>
      <c r="J257" s="23">
        <v>20217.282433331089</v>
      </c>
      <c r="K257" s="23">
        <v>11756.878609382551</v>
      </c>
      <c r="L257" s="23">
        <v>8519.6864860242968</v>
      </c>
      <c r="M257" s="23">
        <v>6596.6157209911844</v>
      </c>
      <c r="N257" s="23">
        <v>5460.575627985384</v>
      </c>
      <c r="O257" s="23">
        <v>3261.632504871242</v>
      </c>
      <c r="P257" s="23">
        <v>2643.2959772585154</v>
      </c>
    </row>
    <row r="258" spans="1:16" x14ac:dyDescent="0.25">
      <c r="A258" s="19" t="s">
        <v>79</v>
      </c>
      <c r="B258" s="19" t="s">
        <v>80</v>
      </c>
      <c r="C258" s="19" t="s">
        <v>75</v>
      </c>
      <c r="D258" s="22">
        <v>57</v>
      </c>
      <c r="E258" s="23">
        <v>131064.19199496639</v>
      </c>
      <c r="F258" s="23">
        <v>115295.28593296188</v>
      </c>
      <c r="G258" s="23">
        <v>89979.270652877967</v>
      </c>
      <c r="H258" s="23">
        <v>61819.101211985035</v>
      </c>
      <c r="I258" s="23">
        <v>36246.23672848603</v>
      </c>
      <c r="J258" s="23">
        <v>20204.620866204041</v>
      </c>
      <c r="K258" s="23">
        <v>11855.21034733711</v>
      </c>
      <c r="L258" s="23">
        <v>9022.6208517251762</v>
      </c>
      <c r="M258" s="23">
        <v>7565.6657822480256</v>
      </c>
      <c r="N258" s="23">
        <v>5909.1772530780299</v>
      </c>
      <c r="O258" s="23">
        <v>3299.3285450906169</v>
      </c>
      <c r="P258" s="23">
        <v>2381.6465443225748</v>
      </c>
    </row>
    <row r="259" spans="1:16" x14ac:dyDescent="0.25">
      <c r="A259" s="19" t="s">
        <v>79</v>
      </c>
      <c r="B259" s="19" t="s">
        <v>80</v>
      </c>
      <c r="C259" s="19" t="s">
        <v>75</v>
      </c>
      <c r="D259" s="22">
        <v>58</v>
      </c>
      <c r="E259" s="23">
        <v>125417.08642207601</v>
      </c>
      <c r="F259" s="23">
        <v>108764.35630964121</v>
      </c>
      <c r="G259" s="23">
        <v>84160.094636248876</v>
      </c>
      <c r="H259" s="23">
        <v>58143.754640149971</v>
      </c>
      <c r="I259" s="23">
        <v>36842.741562009214</v>
      </c>
      <c r="J259" s="23">
        <v>21565.197060148188</v>
      </c>
      <c r="K259" s="23">
        <v>13053.351321348639</v>
      </c>
      <c r="L259" s="23">
        <v>9943.5195302173342</v>
      </c>
      <c r="M259" s="23">
        <v>7828.6311360679892</v>
      </c>
      <c r="N259" s="23">
        <v>6449.5460296536558</v>
      </c>
      <c r="O259" s="23">
        <v>3483.0069009039157</v>
      </c>
      <c r="P259" s="23">
        <v>3119.1125678784151</v>
      </c>
    </row>
    <row r="260" spans="1:16" x14ac:dyDescent="0.25">
      <c r="A260" s="19" t="s">
        <v>79</v>
      </c>
      <c r="B260" s="19" t="s">
        <v>80</v>
      </c>
      <c r="C260" s="19" t="s">
        <v>75</v>
      </c>
      <c r="D260" s="22">
        <v>59</v>
      </c>
      <c r="E260" s="23">
        <v>113667.10927246221</v>
      </c>
      <c r="F260" s="23">
        <v>98994.018746821268</v>
      </c>
      <c r="G260" s="23">
        <v>84302.878442446308</v>
      </c>
      <c r="H260" s="23">
        <v>62863.851604028838</v>
      </c>
      <c r="I260" s="23">
        <v>43536.123499320929</v>
      </c>
      <c r="J260" s="23">
        <v>23304.749591509026</v>
      </c>
      <c r="K260" s="23">
        <v>11401.872226260417</v>
      </c>
      <c r="L260" s="23">
        <v>7923.6217235542481</v>
      </c>
      <c r="M260" s="23">
        <v>5600.2377619958625</v>
      </c>
      <c r="N260" s="23">
        <v>4593.9818623214233</v>
      </c>
      <c r="O260" s="23">
        <v>2046.2382422927751</v>
      </c>
      <c r="P260" s="23">
        <v>1764.7101385818987</v>
      </c>
    </row>
    <row r="261" spans="1:16" x14ac:dyDescent="0.25">
      <c r="A261" s="19" t="s">
        <v>79</v>
      </c>
      <c r="B261" s="19" t="s">
        <v>80</v>
      </c>
      <c r="C261" s="19" t="s">
        <v>75</v>
      </c>
      <c r="D261" s="22">
        <v>60</v>
      </c>
      <c r="E261" s="23">
        <v>147853.2664764876</v>
      </c>
      <c r="F261" s="23">
        <v>125315.83492907177</v>
      </c>
      <c r="G261" s="23">
        <v>102419.81674591159</v>
      </c>
      <c r="H261" s="23">
        <v>67684.743790361725</v>
      </c>
      <c r="I261" s="23">
        <v>41983.854237428473</v>
      </c>
      <c r="J261" s="23">
        <v>21247.509728229154</v>
      </c>
      <c r="K261" s="23">
        <v>12304.390785450356</v>
      </c>
      <c r="L261" s="23">
        <v>9530.7502667581284</v>
      </c>
      <c r="M261" s="23">
        <v>7432.3640198734001</v>
      </c>
      <c r="N261" s="23">
        <v>6044.4057602802177</v>
      </c>
      <c r="O261" s="23">
        <v>3079.3004208426614</v>
      </c>
      <c r="P261" s="23">
        <v>2623.9554042001446</v>
      </c>
    </row>
    <row r="262" spans="1:16" x14ac:dyDescent="0.25">
      <c r="A262" s="19" t="s">
        <v>79</v>
      </c>
      <c r="B262" s="19" t="s">
        <v>80</v>
      </c>
      <c r="C262" s="19" t="s">
        <v>75</v>
      </c>
      <c r="D262" s="22">
        <v>61</v>
      </c>
      <c r="E262" s="23">
        <v>157166.6932607505</v>
      </c>
      <c r="F262" s="23">
        <v>140611.41168326736</v>
      </c>
      <c r="G262" s="23">
        <v>109193.9007316802</v>
      </c>
      <c r="H262" s="23">
        <v>71470.645398509398</v>
      </c>
      <c r="I262" s="23">
        <v>42291.237092019132</v>
      </c>
      <c r="J262" s="23">
        <v>19727.217613306057</v>
      </c>
      <c r="K262" s="23">
        <v>9532.396606210641</v>
      </c>
      <c r="L262" s="23">
        <v>6941.866807247663</v>
      </c>
      <c r="M262" s="23">
        <v>5182.0098431545712</v>
      </c>
      <c r="N262" s="23">
        <v>4246.0898086723382</v>
      </c>
      <c r="O262" s="23">
        <v>2133.4969835065872</v>
      </c>
      <c r="P262" s="23">
        <v>1534.7684062277378</v>
      </c>
    </row>
    <row r="263" spans="1:16" x14ac:dyDescent="0.25">
      <c r="A263" s="19" t="s">
        <v>79</v>
      </c>
      <c r="B263" s="19" t="s">
        <v>80</v>
      </c>
      <c r="C263" s="19" t="s">
        <v>75</v>
      </c>
      <c r="D263" s="22">
        <v>62</v>
      </c>
      <c r="E263" s="23">
        <v>103422.50849935391</v>
      </c>
      <c r="F263" s="23">
        <v>93266.797989689803</v>
      </c>
      <c r="G263" s="23">
        <v>76344.351924571063</v>
      </c>
      <c r="H263" s="23">
        <v>55695.487213572596</v>
      </c>
      <c r="I263" s="23">
        <v>34967.402379549218</v>
      </c>
      <c r="J263" s="23">
        <v>16305.989201605122</v>
      </c>
      <c r="K263" s="23">
        <v>6065.6009184015002</v>
      </c>
      <c r="L263" s="23">
        <v>4232.4921320992271</v>
      </c>
      <c r="M263" s="23">
        <v>3041.5671747774586</v>
      </c>
      <c r="N263" s="23">
        <v>2288.7357982087296</v>
      </c>
      <c r="O263" s="23">
        <v>926.84451411286602</v>
      </c>
      <c r="P263" s="23">
        <v>926.84451411286602</v>
      </c>
    </row>
    <row r="264" spans="1:16" x14ac:dyDescent="0.25">
      <c r="A264" s="19" t="s">
        <v>79</v>
      </c>
      <c r="B264" s="19" t="s">
        <v>80</v>
      </c>
      <c r="C264" s="19" t="s">
        <v>75</v>
      </c>
      <c r="D264" s="22">
        <v>63</v>
      </c>
      <c r="E264" s="23">
        <v>108347.4276736053</v>
      </c>
      <c r="F264" s="23">
        <v>93034.14751375842</v>
      </c>
      <c r="G264" s="23">
        <v>73133.254092097326</v>
      </c>
      <c r="H264" s="23">
        <v>52489.142523102622</v>
      </c>
      <c r="I264" s="23">
        <v>32429.380419079189</v>
      </c>
      <c r="J264" s="23">
        <v>16649.883392716507</v>
      </c>
      <c r="K264" s="23">
        <v>4959.759597494085</v>
      </c>
      <c r="L264" s="23">
        <v>3334.3914080584786</v>
      </c>
      <c r="M264" s="23">
        <v>2359.9916789358631</v>
      </c>
      <c r="N264" s="23">
        <v>1742.5757490542503</v>
      </c>
      <c r="O264" s="23">
        <v>1147.0713979427414</v>
      </c>
      <c r="P264" s="23">
        <v>1021.5148794419734</v>
      </c>
    </row>
    <row r="265" spans="1:16" x14ac:dyDescent="0.25">
      <c r="A265" s="19" t="s">
        <v>79</v>
      </c>
      <c r="B265" s="19" t="s">
        <v>80</v>
      </c>
      <c r="C265" s="19" t="s">
        <v>75</v>
      </c>
      <c r="D265" s="22">
        <v>64</v>
      </c>
      <c r="E265" s="23">
        <v>124540.91839023994</v>
      </c>
      <c r="F265" s="23">
        <v>110086.58495555463</v>
      </c>
      <c r="G265" s="23">
        <v>90500.122268626757</v>
      </c>
      <c r="H265" s="23">
        <v>63559.745631020662</v>
      </c>
      <c r="I265" s="23">
        <v>39834.136297861354</v>
      </c>
      <c r="J265" s="23">
        <v>20812.670693891025</v>
      </c>
      <c r="K265" s="23">
        <v>10639.103576651776</v>
      </c>
      <c r="L265" s="23">
        <v>7799.2568438168264</v>
      </c>
      <c r="M265" s="23">
        <v>5981.1454348843563</v>
      </c>
      <c r="N265" s="23">
        <v>4889.8841082123572</v>
      </c>
      <c r="O265" s="23">
        <v>1788.270227146588</v>
      </c>
      <c r="P265" s="23">
        <v>1788.270227146588</v>
      </c>
    </row>
    <row r="266" spans="1:16" x14ac:dyDescent="0.25">
      <c r="A266" s="19" t="s">
        <v>79</v>
      </c>
      <c r="B266" s="19" t="s">
        <v>80</v>
      </c>
      <c r="C266" s="19" t="s">
        <v>75</v>
      </c>
      <c r="D266" s="22">
        <v>65</v>
      </c>
      <c r="E266" s="23">
        <v>120019.65710116833</v>
      </c>
      <c r="F266" s="23">
        <v>108859.85802986687</v>
      </c>
      <c r="G266" s="23">
        <v>91995.07993866496</v>
      </c>
      <c r="H266" s="23">
        <v>61354.679049478727</v>
      </c>
      <c r="I266" s="23">
        <v>37108.717128151933</v>
      </c>
      <c r="J266" s="23">
        <v>19074.764273238317</v>
      </c>
      <c r="K266" s="23">
        <v>12229.217886984188</v>
      </c>
      <c r="L266" s="23">
        <v>9448.9877487454796</v>
      </c>
      <c r="M266" s="23">
        <v>7205.7042807979578</v>
      </c>
      <c r="N266" s="23">
        <v>5193.7904631900137</v>
      </c>
      <c r="O266" s="23">
        <v>3699.352469327649</v>
      </c>
      <c r="P266" s="23">
        <v>3192.3056417116672</v>
      </c>
    </row>
    <row r="267" spans="1:16" x14ac:dyDescent="0.25">
      <c r="A267" s="19" t="s">
        <v>79</v>
      </c>
      <c r="B267" s="19" t="s">
        <v>80</v>
      </c>
      <c r="C267" s="19" t="s">
        <v>75</v>
      </c>
      <c r="D267" s="22">
        <v>66</v>
      </c>
      <c r="E267" s="23">
        <v>106978.04841054417</v>
      </c>
      <c r="F267" s="23">
        <v>92909.416763219211</v>
      </c>
      <c r="G267" s="23">
        <v>70683.221178208943</v>
      </c>
      <c r="H267" s="23">
        <v>50293.850825414338</v>
      </c>
      <c r="I267" s="23">
        <v>30113.64374911732</v>
      </c>
      <c r="J267" s="23">
        <v>14699.417497943199</v>
      </c>
      <c r="K267" s="23">
        <v>6470.7223885931789</v>
      </c>
      <c r="L267" s="23">
        <v>4412.0597324303171</v>
      </c>
      <c r="M267" s="23">
        <v>3168.7802527289105</v>
      </c>
      <c r="N267" s="23">
        <v>2349.0774775034151</v>
      </c>
      <c r="O267" s="23">
        <v>1201.4259013162034</v>
      </c>
      <c r="P267" s="23">
        <v>1010.619405767458</v>
      </c>
    </row>
    <row r="268" spans="1:16" x14ac:dyDescent="0.25">
      <c r="A268" s="19" t="s">
        <v>79</v>
      </c>
      <c r="B268" s="19" t="s">
        <v>80</v>
      </c>
      <c r="C268" s="19" t="s">
        <v>75</v>
      </c>
      <c r="D268" s="22">
        <v>67</v>
      </c>
      <c r="E268" s="23">
        <v>120322.6109100934</v>
      </c>
      <c r="F268" s="23">
        <v>104907.61045973898</v>
      </c>
      <c r="G268" s="23">
        <v>86222.731528719247</v>
      </c>
      <c r="H268" s="23">
        <v>61055.554792100877</v>
      </c>
      <c r="I268" s="23">
        <v>38976.060513951183</v>
      </c>
      <c r="J268" s="23">
        <v>19850.739499633233</v>
      </c>
      <c r="K268" s="23">
        <v>8477.743503192185</v>
      </c>
      <c r="L268" s="23">
        <v>5780.5296396966023</v>
      </c>
      <c r="M268" s="23">
        <v>4217.8738275253536</v>
      </c>
      <c r="N268" s="23">
        <v>3221.9083016937202</v>
      </c>
      <c r="O268" s="23">
        <v>1776.7460331182504</v>
      </c>
      <c r="P268" s="23">
        <v>1334.5154230537005</v>
      </c>
    </row>
    <row r="269" spans="1:16" x14ac:dyDescent="0.25">
      <c r="A269" s="19" t="s">
        <v>79</v>
      </c>
      <c r="B269" s="19" t="s">
        <v>80</v>
      </c>
      <c r="C269" s="19" t="s">
        <v>75</v>
      </c>
      <c r="D269" s="22">
        <v>68</v>
      </c>
      <c r="E269" s="23">
        <v>120701.60976814713</v>
      </c>
      <c r="F269" s="23">
        <v>105133.74777008648</v>
      </c>
      <c r="G269" s="23">
        <v>84806.870647097152</v>
      </c>
      <c r="H269" s="23">
        <v>60736.305788012331</v>
      </c>
      <c r="I269" s="23">
        <v>37089.995036558699</v>
      </c>
      <c r="J269" s="23">
        <v>19225.102908443849</v>
      </c>
      <c r="K269" s="23">
        <v>10977.735670376162</v>
      </c>
      <c r="L269" s="23">
        <v>8193.7464583697238</v>
      </c>
      <c r="M269" s="23">
        <v>6152.41035852798</v>
      </c>
      <c r="N269" s="23">
        <v>4975.641586234382</v>
      </c>
      <c r="O269" s="23">
        <v>2465.1059654560022</v>
      </c>
      <c r="P269" s="23">
        <v>1999.7654495905447</v>
      </c>
    </row>
    <row r="270" spans="1:16" x14ac:dyDescent="0.25">
      <c r="A270" s="19" t="s">
        <v>79</v>
      </c>
      <c r="B270" s="19" t="s">
        <v>80</v>
      </c>
      <c r="C270" s="19" t="s">
        <v>75</v>
      </c>
      <c r="D270" s="22">
        <v>69</v>
      </c>
      <c r="E270" s="23">
        <v>124699.85223130259</v>
      </c>
      <c r="F270" s="23">
        <v>107626.57135168722</v>
      </c>
      <c r="G270" s="23">
        <v>90893.469914611676</v>
      </c>
      <c r="H270" s="23">
        <v>60790.446288813779</v>
      </c>
      <c r="I270" s="23">
        <v>35643.477530735196</v>
      </c>
      <c r="J270" s="23">
        <v>19080.666329503649</v>
      </c>
      <c r="K270" s="23">
        <v>10738.962999869826</v>
      </c>
      <c r="L270" s="23">
        <v>7982.9277433267007</v>
      </c>
      <c r="M270" s="23">
        <v>6131.7537616205909</v>
      </c>
      <c r="N270" s="23">
        <v>4867.3785332806383</v>
      </c>
      <c r="O270" s="23">
        <v>2561.2968124928357</v>
      </c>
      <c r="P270" s="23">
        <v>1943.9072245337088</v>
      </c>
    </row>
    <row r="271" spans="1:16" x14ac:dyDescent="0.25">
      <c r="A271" s="19" t="s">
        <v>79</v>
      </c>
      <c r="B271" s="19" t="s">
        <v>80</v>
      </c>
      <c r="C271" s="19" t="s">
        <v>75</v>
      </c>
      <c r="D271" s="22">
        <v>70</v>
      </c>
      <c r="E271" s="23">
        <v>123641.43633913311</v>
      </c>
      <c r="F271" s="23">
        <v>109464.83938343514</v>
      </c>
      <c r="G271" s="23">
        <v>90005.435596656258</v>
      </c>
      <c r="H271" s="23">
        <v>62994.613613571222</v>
      </c>
      <c r="I271" s="23">
        <v>40873.159664063453</v>
      </c>
      <c r="J271" s="23">
        <v>23917.980622356459</v>
      </c>
      <c r="K271" s="23">
        <v>15610.363079256456</v>
      </c>
      <c r="L271" s="23">
        <v>12743.036853942804</v>
      </c>
      <c r="M271" s="23">
        <v>9850.6878256768614</v>
      </c>
      <c r="N271" s="23">
        <v>8001.2684177430974</v>
      </c>
      <c r="O271" s="23">
        <v>5435.8096694087963</v>
      </c>
      <c r="P271" s="23">
        <v>5435.8096694087963</v>
      </c>
    </row>
    <row r="272" spans="1:16" x14ac:dyDescent="0.25">
      <c r="A272" s="19" t="s">
        <v>79</v>
      </c>
      <c r="B272" s="19" t="s">
        <v>80</v>
      </c>
      <c r="C272" s="19" t="s">
        <v>75</v>
      </c>
      <c r="D272" s="22">
        <v>71</v>
      </c>
      <c r="E272" s="23">
        <v>129780.29635167957</v>
      </c>
      <c r="F272" s="23">
        <v>115134.11311542048</v>
      </c>
      <c r="G272" s="23">
        <v>91171.556909232648</v>
      </c>
      <c r="H272" s="23">
        <v>66814.135557381087</v>
      </c>
      <c r="I272" s="23">
        <v>41151.517128445768</v>
      </c>
      <c r="J272" s="23">
        <v>24186.50085968139</v>
      </c>
      <c r="K272" s="23">
        <v>14447.063866846031</v>
      </c>
      <c r="L272" s="23">
        <v>11317.165426545869</v>
      </c>
      <c r="M272" s="23">
        <v>9445.0517994562124</v>
      </c>
      <c r="N272" s="23">
        <v>7055.2070925626113</v>
      </c>
      <c r="O272" s="23">
        <v>4398.3226669697588</v>
      </c>
      <c r="P272" s="23">
        <v>3773.2989283468992</v>
      </c>
    </row>
    <row r="273" spans="1:16" x14ac:dyDescent="0.25">
      <c r="A273" s="19" t="s">
        <v>79</v>
      </c>
      <c r="B273" s="19" t="s">
        <v>80</v>
      </c>
      <c r="C273" s="19" t="s">
        <v>75</v>
      </c>
      <c r="D273" s="22">
        <v>72</v>
      </c>
      <c r="E273" s="23">
        <v>113972.22019288893</v>
      </c>
      <c r="F273" s="23">
        <v>102858.88724410074</v>
      </c>
      <c r="G273" s="23">
        <v>83795.976381965171</v>
      </c>
      <c r="H273" s="23">
        <v>60803.790200357245</v>
      </c>
      <c r="I273" s="23">
        <v>38617.088159858278</v>
      </c>
      <c r="J273" s="23">
        <v>19754.859384571941</v>
      </c>
      <c r="K273" s="23">
        <v>8744.174186843411</v>
      </c>
      <c r="L273" s="23">
        <v>6529.0164833584677</v>
      </c>
      <c r="M273" s="23">
        <v>5041.4495868766717</v>
      </c>
      <c r="N273" s="23">
        <v>3922.1868327097336</v>
      </c>
      <c r="O273" s="23">
        <v>2150.1322609882645</v>
      </c>
      <c r="P273" s="23">
        <v>2150.1322609882645</v>
      </c>
    </row>
    <row r="274" spans="1:16" x14ac:dyDescent="0.25">
      <c r="A274" s="19" t="s">
        <v>79</v>
      </c>
      <c r="B274" s="19" t="s">
        <v>80</v>
      </c>
      <c r="C274" s="19" t="s">
        <v>75</v>
      </c>
      <c r="D274" s="22">
        <v>73</v>
      </c>
      <c r="E274" s="23">
        <v>112267.34960384293</v>
      </c>
      <c r="F274" s="23">
        <v>96295.237015527789</v>
      </c>
      <c r="G274" s="23">
        <v>79187.84894439776</v>
      </c>
      <c r="H274" s="23">
        <v>56952.247854956455</v>
      </c>
      <c r="I274" s="23">
        <v>36507.209981712018</v>
      </c>
      <c r="J274" s="23">
        <v>20070.437545850815</v>
      </c>
      <c r="K274" s="23">
        <v>11874.405118842949</v>
      </c>
      <c r="L274" s="23">
        <v>8661.6141902669497</v>
      </c>
      <c r="M274" s="23">
        <v>6588.9812339934506</v>
      </c>
      <c r="N274" s="23">
        <v>5393.4671712914296</v>
      </c>
      <c r="O274" s="23">
        <v>3122.8005894186467</v>
      </c>
      <c r="P274" s="23">
        <v>2372.6808272521694</v>
      </c>
    </row>
    <row r="275" spans="1:16" x14ac:dyDescent="0.25">
      <c r="A275" s="19" t="s">
        <v>79</v>
      </c>
      <c r="B275" s="19" t="s">
        <v>80</v>
      </c>
      <c r="C275" s="19" t="s">
        <v>75</v>
      </c>
      <c r="D275" s="22">
        <v>74</v>
      </c>
      <c r="E275" s="23">
        <v>123230.54368162215</v>
      </c>
      <c r="F275" s="23">
        <v>106997.44242373084</v>
      </c>
      <c r="G275" s="23">
        <v>85030.615068693936</v>
      </c>
      <c r="H275" s="23">
        <v>57365.105198139659</v>
      </c>
      <c r="I275" s="23">
        <v>36499.025100989922</v>
      </c>
      <c r="J275" s="23">
        <v>22224.627360607305</v>
      </c>
      <c r="K275" s="23">
        <v>14394.058320391299</v>
      </c>
      <c r="L275" s="23">
        <v>11591.898208006283</v>
      </c>
      <c r="M275" s="23">
        <v>8126.2769728098974</v>
      </c>
      <c r="N275" s="23">
        <v>6386.0979956100218</v>
      </c>
      <c r="O275" s="23">
        <v>5300.7735662676041</v>
      </c>
      <c r="P275" s="23">
        <v>5227.232972607354</v>
      </c>
    </row>
    <row r="276" spans="1:16" x14ac:dyDescent="0.25">
      <c r="A276" s="19" t="s">
        <v>79</v>
      </c>
      <c r="B276" s="19" t="s">
        <v>80</v>
      </c>
      <c r="C276" s="19" t="s">
        <v>75</v>
      </c>
      <c r="D276" s="22">
        <v>75</v>
      </c>
      <c r="E276" s="23">
        <v>108650.06801419094</v>
      </c>
      <c r="F276" s="23">
        <v>92214.823473391414</v>
      </c>
      <c r="G276" s="23">
        <v>77061.505154876664</v>
      </c>
      <c r="H276" s="23">
        <v>54395.457958533123</v>
      </c>
      <c r="I276" s="23">
        <v>36589.607220582548</v>
      </c>
      <c r="J276" s="23">
        <v>22041.245980478758</v>
      </c>
      <c r="K276" s="23">
        <v>15025.173745366097</v>
      </c>
      <c r="L276" s="23">
        <v>12348.264019368966</v>
      </c>
      <c r="M276" s="23">
        <v>9828.6184016337265</v>
      </c>
      <c r="N276" s="23">
        <v>7908.1157101708513</v>
      </c>
      <c r="O276" s="23">
        <v>5236.2002579223263</v>
      </c>
      <c r="P276" s="23">
        <v>4791.1740857867935</v>
      </c>
    </row>
    <row r="277" spans="1:16" x14ac:dyDescent="0.25">
      <c r="A277" s="19" t="s">
        <v>79</v>
      </c>
      <c r="B277" s="19" t="s">
        <v>80</v>
      </c>
      <c r="C277" s="19" t="s">
        <v>75</v>
      </c>
      <c r="D277" s="22">
        <v>76</v>
      </c>
      <c r="E277" s="23">
        <v>131116.76254786027</v>
      </c>
      <c r="F277" s="23">
        <v>110619.93202801325</v>
      </c>
      <c r="G277" s="23">
        <v>91606.910218000354</v>
      </c>
      <c r="H277" s="23">
        <v>64628.050764339627</v>
      </c>
      <c r="I277" s="23">
        <v>42114.953398446043</v>
      </c>
      <c r="J277" s="23">
        <v>21327.982029972107</v>
      </c>
      <c r="K277" s="23">
        <v>10874.776105967481</v>
      </c>
      <c r="L277" s="23">
        <v>8377.911352611849</v>
      </c>
      <c r="M277" s="23">
        <v>6946.0628126956917</v>
      </c>
      <c r="N277" s="23">
        <v>5374.2176900000304</v>
      </c>
      <c r="O277" s="23">
        <v>3060.8737824639798</v>
      </c>
      <c r="P277" s="23">
        <v>2599.6816058148652</v>
      </c>
    </row>
    <row r="278" spans="1:16" x14ac:dyDescent="0.25">
      <c r="A278" s="19" t="s">
        <v>79</v>
      </c>
      <c r="B278" s="19" t="s">
        <v>80</v>
      </c>
      <c r="C278" s="19" t="s">
        <v>75</v>
      </c>
      <c r="D278" s="22">
        <v>77</v>
      </c>
      <c r="E278" s="23">
        <v>113006.79094920147</v>
      </c>
      <c r="F278" s="23">
        <v>94566.077909556319</v>
      </c>
      <c r="G278" s="23">
        <v>77734.540243703406</v>
      </c>
      <c r="H278" s="23">
        <v>53017.734370201928</v>
      </c>
      <c r="I278" s="23">
        <v>33802.870385348069</v>
      </c>
      <c r="J278" s="23">
        <v>18266.239364722114</v>
      </c>
      <c r="K278" s="23">
        <v>10027.193966236064</v>
      </c>
      <c r="L278" s="23">
        <v>6807.7575031607248</v>
      </c>
      <c r="M278" s="23">
        <v>5174.4818432378524</v>
      </c>
      <c r="N278" s="23">
        <v>4160.3146328433186</v>
      </c>
      <c r="O278" s="23">
        <v>2982.4406995095469</v>
      </c>
      <c r="P278" s="23">
        <v>2793.4994971378519</v>
      </c>
    </row>
    <row r="279" spans="1:16" x14ac:dyDescent="0.25">
      <c r="A279" s="19" t="s">
        <v>79</v>
      </c>
      <c r="B279" s="19" t="s">
        <v>80</v>
      </c>
      <c r="C279" s="19" t="s">
        <v>75</v>
      </c>
      <c r="D279" s="22">
        <v>78</v>
      </c>
      <c r="E279" s="23">
        <v>122849.15991012723</v>
      </c>
      <c r="F279" s="23">
        <v>100297.00263660254</v>
      </c>
      <c r="G279" s="23">
        <v>85283.211543209531</v>
      </c>
      <c r="H279" s="23">
        <v>61172.65589925769</v>
      </c>
      <c r="I279" s="23">
        <v>39623.964543502683</v>
      </c>
      <c r="J279" s="23">
        <v>23642.333140895917</v>
      </c>
      <c r="K279" s="23">
        <v>14833.241263531552</v>
      </c>
      <c r="L279" s="23">
        <v>11891.488915477521</v>
      </c>
      <c r="M279" s="23">
        <v>8388.1709895839504</v>
      </c>
      <c r="N279" s="23">
        <v>5610.2749225576472</v>
      </c>
      <c r="O279" s="23">
        <v>3463.0310638802789</v>
      </c>
      <c r="P279" s="23">
        <v>2916.1202950963984</v>
      </c>
    </row>
    <row r="280" spans="1:16" x14ac:dyDescent="0.25">
      <c r="A280" s="19" t="s">
        <v>79</v>
      </c>
      <c r="B280" s="19" t="s">
        <v>80</v>
      </c>
      <c r="C280" s="19" t="s">
        <v>75</v>
      </c>
      <c r="D280" s="22">
        <v>79</v>
      </c>
      <c r="E280" s="23">
        <v>133592.44399306315</v>
      </c>
      <c r="F280" s="23">
        <v>115986.81970656932</v>
      </c>
      <c r="G280" s="23">
        <v>93784.548393059667</v>
      </c>
      <c r="H280" s="23">
        <v>63218.983667908862</v>
      </c>
      <c r="I280" s="23">
        <v>39400.090070763232</v>
      </c>
      <c r="J280" s="23">
        <v>19491.072537558783</v>
      </c>
      <c r="K280" s="23">
        <v>10533.30267610149</v>
      </c>
      <c r="L280" s="23">
        <v>7392.6232191404815</v>
      </c>
      <c r="M280" s="23">
        <v>5675.5112381024146</v>
      </c>
      <c r="N280" s="23">
        <v>4751.718508083457</v>
      </c>
      <c r="O280" s="23">
        <v>2467.5654341685763</v>
      </c>
      <c r="P280" s="23">
        <v>2029.6108534613973</v>
      </c>
    </row>
    <row r="281" spans="1:16" x14ac:dyDescent="0.25">
      <c r="A281" s="19" t="s">
        <v>79</v>
      </c>
      <c r="B281" s="19" t="s">
        <v>80</v>
      </c>
      <c r="C281" s="19" t="s">
        <v>75</v>
      </c>
      <c r="D281" s="22">
        <v>80</v>
      </c>
      <c r="E281" s="23">
        <v>128711.02201362194</v>
      </c>
      <c r="F281" s="23">
        <v>113827.79889478328</v>
      </c>
      <c r="G281" s="23">
        <v>91627.556342564159</v>
      </c>
      <c r="H281" s="23">
        <v>61562.223713738073</v>
      </c>
      <c r="I281" s="23">
        <v>38691.966522353265</v>
      </c>
      <c r="J281" s="23">
        <v>22150.65883190183</v>
      </c>
      <c r="K281" s="23">
        <v>13774.823599220663</v>
      </c>
      <c r="L281" s="23">
        <v>10783.972781851415</v>
      </c>
      <c r="M281" s="23">
        <v>8760.0566338626159</v>
      </c>
      <c r="N281" s="23">
        <v>7286.3255714118268</v>
      </c>
      <c r="O281" s="23">
        <v>3826.3760585320993</v>
      </c>
      <c r="P281" s="23">
        <v>3723.4963969372457</v>
      </c>
    </row>
    <row r="282" spans="1:16" x14ac:dyDescent="0.25">
      <c r="A282" s="19" t="s">
        <v>79</v>
      </c>
      <c r="B282" s="19" t="s">
        <v>80</v>
      </c>
      <c r="C282" s="19" t="s">
        <v>75</v>
      </c>
      <c r="D282" s="22">
        <v>81</v>
      </c>
      <c r="E282" s="23">
        <v>114152.13222374787</v>
      </c>
      <c r="F282" s="23">
        <v>101800.45649791296</v>
      </c>
      <c r="G282" s="23">
        <v>84282.057632312179</v>
      </c>
      <c r="H282" s="23">
        <v>59426.267280048392</v>
      </c>
      <c r="I282" s="23">
        <v>35403.682378653837</v>
      </c>
      <c r="J282" s="23">
        <v>17985.439448894569</v>
      </c>
      <c r="K282" s="23">
        <v>8515.2106968874305</v>
      </c>
      <c r="L282" s="23">
        <v>5888.5129608171392</v>
      </c>
      <c r="M282" s="23">
        <v>4687.4451445497525</v>
      </c>
      <c r="N282" s="23">
        <v>3767.5563770386025</v>
      </c>
      <c r="O282" s="23">
        <v>2065.0761965514221</v>
      </c>
      <c r="P282" s="23">
        <v>1592.628817746081</v>
      </c>
    </row>
    <row r="283" spans="1:16" x14ac:dyDescent="0.25">
      <c r="A283" s="19" t="s">
        <v>79</v>
      </c>
      <c r="B283" s="19" t="s">
        <v>80</v>
      </c>
      <c r="C283" s="19" t="s">
        <v>75</v>
      </c>
      <c r="D283" s="22">
        <v>82</v>
      </c>
      <c r="E283" s="23">
        <v>116855.65012255216</v>
      </c>
      <c r="F283" s="23">
        <v>99125.278717192414</v>
      </c>
      <c r="G283" s="23">
        <v>76790.832871695195</v>
      </c>
      <c r="H283" s="23">
        <v>54200.435507195754</v>
      </c>
      <c r="I283" s="23">
        <v>34335.075864871957</v>
      </c>
      <c r="J283" s="23">
        <v>18566.426472501873</v>
      </c>
      <c r="K283" s="23">
        <v>10138.866275163873</v>
      </c>
      <c r="L283" s="23">
        <v>7603.7814954198648</v>
      </c>
      <c r="M283" s="23">
        <v>5830.0784428381075</v>
      </c>
      <c r="N283" s="23">
        <v>4815.787193190039</v>
      </c>
      <c r="O283" s="23">
        <v>2895.3635063019206</v>
      </c>
      <c r="P283" s="23">
        <v>2565.9696411700679</v>
      </c>
    </row>
    <row r="284" spans="1:16" x14ac:dyDescent="0.25">
      <c r="A284" s="19" t="s">
        <v>79</v>
      </c>
      <c r="B284" s="19" t="s">
        <v>80</v>
      </c>
      <c r="C284" s="19" t="s">
        <v>75</v>
      </c>
      <c r="D284" s="22">
        <v>83</v>
      </c>
      <c r="E284" s="23">
        <v>143097.29467368661</v>
      </c>
      <c r="F284" s="23">
        <v>128876.73138263155</v>
      </c>
      <c r="G284" s="23">
        <v>105771.28393235065</v>
      </c>
      <c r="H284" s="23">
        <v>72673.127103762556</v>
      </c>
      <c r="I284" s="23">
        <v>46049.720063800531</v>
      </c>
      <c r="J284" s="23">
        <v>22941.256208551033</v>
      </c>
      <c r="K284" s="23">
        <v>7421.6924463770283</v>
      </c>
      <c r="L284" s="23">
        <v>4958.5062261302874</v>
      </c>
      <c r="M284" s="23">
        <v>3686.3583728511107</v>
      </c>
      <c r="N284" s="23">
        <v>2987.277103807342</v>
      </c>
      <c r="O284" s="23">
        <v>1935.506108557244</v>
      </c>
      <c r="P284" s="23">
        <v>1724.2501331658175</v>
      </c>
    </row>
    <row r="285" spans="1:16" x14ac:dyDescent="0.25">
      <c r="A285" s="19" t="s">
        <v>79</v>
      </c>
      <c r="B285" s="19" t="s">
        <v>80</v>
      </c>
      <c r="C285" s="19" t="s">
        <v>75</v>
      </c>
      <c r="D285" s="22">
        <v>84</v>
      </c>
      <c r="E285" s="23">
        <v>122275.04733522484</v>
      </c>
      <c r="F285" s="23">
        <v>99713.782645101324</v>
      </c>
      <c r="G285" s="23">
        <v>79791.020432454665</v>
      </c>
      <c r="H285" s="23">
        <v>55515.215356918838</v>
      </c>
      <c r="I285" s="23">
        <v>35922.832205339706</v>
      </c>
      <c r="J285" s="23">
        <v>21653.829420524948</v>
      </c>
      <c r="K285" s="23">
        <v>12989.173515452745</v>
      </c>
      <c r="L285" s="23">
        <v>9993.4462066328633</v>
      </c>
      <c r="M285" s="23">
        <v>8779.7314322344318</v>
      </c>
      <c r="N285" s="23">
        <v>6914.1652000441163</v>
      </c>
      <c r="O285" s="23">
        <v>3768.6184389192731</v>
      </c>
      <c r="P285" s="23">
        <v>2794.6484979305123</v>
      </c>
    </row>
    <row r="286" spans="1:16" x14ac:dyDescent="0.25">
      <c r="A286" s="19" t="s">
        <v>79</v>
      </c>
      <c r="B286" s="19" t="s">
        <v>80</v>
      </c>
      <c r="C286" s="19" t="s">
        <v>75</v>
      </c>
      <c r="D286" s="22">
        <v>85</v>
      </c>
      <c r="E286" s="23">
        <v>115031.02578756284</v>
      </c>
      <c r="F286" s="23">
        <v>101718.46274632725</v>
      </c>
      <c r="G286" s="23">
        <v>80786.271402236758</v>
      </c>
      <c r="H286" s="23">
        <v>56044.533271526459</v>
      </c>
      <c r="I286" s="23">
        <v>36446.023897483057</v>
      </c>
      <c r="J286" s="23">
        <v>19382.638305101169</v>
      </c>
      <c r="K286" s="23">
        <v>11575.646954147482</v>
      </c>
      <c r="L286" s="23">
        <v>8999.6905401842869</v>
      </c>
      <c r="M286" s="23">
        <v>6897.2514471354398</v>
      </c>
      <c r="N286" s="23">
        <v>5330.9094398080115</v>
      </c>
      <c r="O286" s="23">
        <v>2488.4052108085762</v>
      </c>
      <c r="P286" s="23">
        <v>2488.4052108085762</v>
      </c>
    </row>
    <row r="287" spans="1:16" x14ac:dyDescent="0.25">
      <c r="A287" s="19" t="s">
        <v>79</v>
      </c>
      <c r="B287" s="19" t="s">
        <v>80</v>
      </c>
      <c r="C287" s="19" t="s">
        <v>75</v>
      </c>
      <c r="D287" s="22">
        <v>86</v>
      </c>
      <c r="E287" s="23">
        <v>115320.32632850655</v>
      </c>
      <c r="F287" s="23">
        <v>100572.92644554908</v>
      </c>
      <c r="G287" s="23">
        <v>81960.847892067177</v>
      </c>
      <c r="H287" s="23">
        <v>60942.455692910306</v>
      </c>
      <c r="I287" s="23">
        <v>37178.957328070945</v>
      </c>
      <c r="J287" s="23">
        <v>19503.619465163152</v>
      </c>
      <c r="K287" s="23">
        <v>10830.837512375974</v>
      </c>
      <c r="L287" s="23">
        <v>8169.8027925200668</v>
      </c>
      <c r="M287" s="23">
        <v>6085.5203167432755</v>
      </c>
      <c r="N287" s="23">
        <v>5075.6812003882096</v>
      </c>
      <c r="O287" s="23">
        <v>1916.3782784140235</v>
      </c>
      <c r="P287" s="23">
        <v>1916.3782784140235</v>
      </c>
    </row>
    <row r="288" spans="1:16" x14ac:dyDescent="0.25">
      <c r="A288" s="19" t="s">
        <v>79</v>
      </c>
      <c r="B288" s="19" t="s">
        <v>80</v>
      </c>
      <c r="C288" s="19" t="s">
        <v>75</v>
      </c>
      <c r="D288" s="22">
        <v>87</v>
      </c>
      <c r="E288" s="23">
        <v>121855.82306343695</v>
      </c>
      <c r="F288" s="23">
        <v>109858.62031567555</v>
      </c>
      <c r="G288" s="23">
        <v>87913.30125883763</v>
      </c>
      <c r="H288" s="23">
        <v>60789.101699097802</v>
      </c>
      <c r="I288" s="23">
        <v>37885.325702025853</v>
      </c>
      <c r="J288" s="23">
        <v>21095.814291928698</v>
      </c>
      <c r="K288" s="23">
        <v>13358.186437399556</v>
      </c>
      <c r="L288" s="23">
        <v>9865.0937771976478</v>
      </c>
      <c r="M288" s="23">
        <v>7616.6868357115945</v>
      </c>
      <c r="N288" s="23">
        <v>5942.9347015848043</v>
      </c>
      <c r="O288" s="23">
        <v>4137.1407860097552</v>
      </c>
      <c r="P288" s="23">
        <v>3702.0423245081715</v>
      </c>
    </row>
    <row r="289" spans="1:16" x14ac:dyDescent="0.25">
      <c r="A289" s="19" t="s">
        <v>79</v>
      </c>
      <c r="B289" s="19" t="s">
        <v>80</v>
      </c>
      <c r="C289" s="19" t="s">
        <v>75</v>
      </c>
      <c r="D289" s="22">
        <v>88</v>
      </c>
      <c r="E289" s="23">
        <v>133024.57493501916</v>
      </c>
      <c r="F289" s="23">
        <v>114220.5477917815</v>
      </c>
      <c r="G289" s="23">
        <v>93078.216224994467</v>
      </c>
      <c r="H289" s="23">
        <v>59325.023160154902</v>
      </c>
      <c r="I289" s="23">
        <v>36310.26509273902</v>
      </c>
      <c r="J289" s="23">
        <v>18512.075483206791</v>
      </c>
      <c r="K289" s="23">
        <v>9176.462347409155</v>
      </c>
      <c r="L289" s="23">
        <v>6924.6128365310224</v>
      </c>
      <c r="M289" s="23">
        <v>5248.0108735342683</v>
      </c>
      <c r="N289" s="23">
        <v>4005.3686575733241</v>
      </c>
      <c r="O289" s="23">
        <v>1695.7777408309753</v>
      </c>
      <c r="P289" s="23">
        <v>1695.7777408309753</v>
      </c>
    </row>
    <row r="290" spans="1:16" x14ac:dyDescent="0.25">
      <c r="A290" s="19" t="s">
        <v>79</v>
      </c>
      <c r="B290" s="19" t="s">
        <v>80</v>
      </c>
      <c r="C290" s="19" t="s">
        <v>75</v>
      </c>
      <c r="D290" s="22">
        <v>89</v>
      </c>
      <c r="E290" s="23">
        <v>113317.26550654708</v>
      </c>
      <c r="F290" s="23">
        <v>92583.562404979952</v>
      </c>
      <c r="G290" s="23">
        <v>72172.298608457408</v>
      </c>
      <c r="H290" s="23">
        <v>52004.048947120158</v>
      </c>
      <c r="I290" s="23">
        <v>32840.664871948866</v>
      </c>
      <c r="J290" s="23">
        <v>17016.492120908541</v>
      </c>
      <c r="K290" s="23">
        <v>7439.5543355399477</v>
      </c>
      <c r="L290" s="23">
        <v>5562.1830408072283</v>
      </c>
      <c r="M290" s="23">
        <v>3668.1981724974025</v>
      </c>
      <c r="N290" s="23">
        <v>2833.1916575129849</v>
      </c>
      <c r="O290" s="23">
        <v>2142.9083643115177</v>
      </c>
      <c r="P290" s="23">
        <v>1176.8113408599891</v>
      </c>
    </row>
    <row r="291" spans="1:16" x14ac:dyDescent="0.25">
      <c r="A291" s="19" t="s">
        <v>79</v>
      </c>
      <c r="B291" s="19" t="s">
        <v>80</v>
      </c>
      <c r="C291" s="19" t="s">
        <v>75</v>
      </c>
      <c r="D291" s="22">
        <v>90</v>
      </c>
      <c r="E291" s="23">
        <v>115094.27564343832</v>
      </c>
      <c r="F291" s="23">
        <v>100997.58032984757</v>
      </c>
      <c r="G291" s="23">
        <v>84756.948973622275</v>
      </c>
      <c r="H291" s="23">
        <v>61995.943543141453</v>
      </c>
      <c r="I291" s="23">
        <v>39777.268596463262</v>
      </c>
      <c r="J291" s="23">
        <v>23125.249945662596</v>
      </c>
      <c r="K291" s="23">
        <v>14094.803493666906</v>
      </c>
      <c r="L291" s="23">
        <v>10639.864564834988</v>
      </c>
      <c r="M291" s="23">
        <v>8279.3058999735131</v>
      </c>
      <c r="N291" s="23">
        <v>7027.6883389399973</v>
      </c>
      <c r="O291" s="23">
        <v>3535.1139894679754</v>
      </c>
      <c r="P291" s="23">
        <v>3103.0531204289427</v>
      </c>
    </row>
    <row r="292" spans="1:16" x14ac:dyDescent="0.25">
      <c r="A292" s="19" t="s">
        <v>79</v>
      </c>
      <c r="B292" s="19" t="s">
        <v>80</v>
      </c>
      <c r="C292" s="19" t="s">
        <v>75</v>
      </c>
      <c r="D292" s="22">
        <v>91</v>
      </c>
      <c r="E292" s="23">
        <v>139647.84885665769</v>
      </c>
      <c r="F292" s="23">
        <v>119636.11751835034</v>
      </c>
      <c r="G292" s="23">
        <v>101106.49100441046</v>
      </c>
      <c r="H292" s="23">
        <v>68492.247638802073</v>
      </c>
      <c r="I292" s="23">
        <v>42446.971566772569</v>
      </c>
      <c r="J292" s="23">
        <v>23574.697220488444</v>
      </c>
      <c r="K292" s="23">
        <v>14590.666989137426</v>
      </c>
      <c r="L292" s="23">
        <v>11557.040482927781</v>
      </c>
      <c r="M292" s="23">
        <v>9655.7542689543043</v>
      </c>
      <c r="N292" s="23">
        <v>7751.7992844521414</v>
      </c>
      <c r="O292" s="23">
        <v>4922.9134696318879</v>
      </c>
      <c r="P292" s="23">
        <v>4761.1918717323078</v>
      </c>
    </row>
    <row r="293" spans="1:16" x14ac:dyDescent="0.25">
      <c r="A293" s="19" t="s">
        <v>79</v>
      </c>
      <c r="B293" s="19" t="s">
        <v>80</v>
      </c>
      <c r="C293" s="19" t="s">
        <v>75</v>
      </c>
      <c r="D293" s="22">
        <v>92</v>
      </c>
      <c r="E293" s="23">
        <v>127047.52171561758</v>
      </c>
      <c r="F293" s="23">
        <v>114133.72957272227</v>
      </c>
      <c r="G293" s="23">
        <v>94299.104279445382</v>
      </c>
      <c r="H293" s="23">
        <v>65773.214428331325</v>
      </c>
      <c r="I293" s="23">
        <v>39065.960704013873</v>
      </c>
      <c r="J293" s="23">
        <v>19974.662538781606</v>
      </c>
      <c r="K293" s="23">
        <v>10059.497743792599</v>
      </c>
      <c r="L293" s="23">
        <v>7484.0177220951837</v>
      </c>
      <c r="M293" s="23">
        <v>5417.9405492214491</v>
      </c>
      <c r="N293" s="23">
        <v>4098.4453660780428</v>
      </c>
      <c r="O293" s="23">
        <v>1910.8311129994827</v>
      </c>
      <c r="P293" s="23">
        <v>1635.1071549023859</v>
      </c>
    </row>
    <row r="294" spans="1:16" x14ac:dyDescent="0.25">
      <c r="A294" s="19" t="s">
        <v>79</v>
      </c>
      <c r="B294" s="19" t="s">
        <v>80</v>
      </c>
      <c r="C294" s="19" t="s">
        <v>75</v>
      </c>
      <c r="D294" s="22">
        <v>93</v>
      </c>
      <c r="E294" s="23">
        <v>146397.20027035201</v>
      </c>
      <c r="F294" s="23">
        <v>121682.39658120912</v>
      </c>
      <c r="G294" s="23">
        <v>97123.838381158712</v>
      </c>
      <c r="H294" s="23">
        <v>63011.519445070408</v>
      </c>
      <c r="I294" s="23">
        <v>36165.210639955018</v>
      </c>
      <c r="J294" s="23">
        <v>19384.410742965243</v>
      </c>
      <c r="K294" s="23">
        <v>12534.99270535458</v>
      </c>
      <c r="L294" s="23">
        <v>10121.629827601028</v>
      </c>
      <c r="M294" s="23">
        <v>7880.8196286635912</v>
      </c>
      <c r="N294" s="23">
        <v>6439.0573898934845</v>
      </c>
      <c r="O294" s="23">
        <v>3995.2338745069533</v>
      </c>
      <c r="P294" s="23">
        <v>3927.0702359587904</v>
      </c>
    </row>
    <row r="295" spans="1:16" x14ac:dyDescent="0.25">
      <c r="A295" s="19" t="s">
        <v>79</v>
      </c>
      <c r="B295" s="19" t="s">
        <v>80</v>
      </c>
      <c r="C295" s="19" t="s">
        <v>75</v>
      </c>
      <c r="D295" s="22">
        <v>94</v>
      </c>
      <c r="E295" s="23">
        <v>158821.51710439695</v>
      </c>
      <c r="F295" s="23">
        <v>141499.97150772705</v>
      </c>
      <c r="G295" s="23">
        <v>114560.39645179533</v>
      </c>
      <c r="H295" s="23">
        <v>77883.812219831889</v>
      </c>
      <c r="I295" s="23">
        <v>49059.538870135548</v>
      </c>
      <c r="J295" s="23">
        <v>24232.959944319038</v>
      </c>
      <c r="K295" s="23">
        <v>13417.156287128804</v>
      </c>
      <c r="L295" s="23">
        <v>10305.050885105617</v>
      </c>
      <c r="M295" s="23">
        <v>7895.5873896131034</v>
      </c>
      <c r="N295" s="23">
        <v>6548.4590598063578</v>
      </c>
      <c r="O295" s="23">
        <v>4048.6563530286867</v>
      </c>
      <c r="P295" s="23">
        <v>2724.5458190216523</v>
      </c>
    </row>
    <row r="296" spans="1:16" x14ac:dyDescent="0.25">
      <c r="A296" s="19" t="s">
        <v>79</v>
      </c>
      <c r="B296" s="19" t="s">
        <v>80</v>
      </c>
      <c r="C296" s="19" t="s">
        <v>75</v>
      </c>
      <c r="D296" s="22">
        <v>95</v>
      </c>
      <c r="E296" s="23">
        <v>116723.26862310893</v>
      </c>
      <c r="F296" s="23">
        <v>103383.27914354049</v>
      </c>
      <c r="G296" s="23">
        <v>80824.859543537401</v>
      </c>
      <c r="H296" s="23">
        <v>56775.10235593377</v>
      </c>
      <c r="I296" s="23">
        <v>36062.183042005126</v>
      </c>
      <c r="J296" s="23">
        <v>19642.547983392651</v>
      </c>
      <c r="K296" s="23">
        <v>9902.7549771614322</v>
      </c>
      <c r="L296" s="23">
        <v>7013.9456030657893</v>
      </c>
      <c r="M296" s="23">
        <v>4723.2489666069159</v>
      </c>
      <c r="N296" s="23">
        <v>3090.9616685893584</v>
      </c>
      <c r="O296" s="23">
        <v>1643.5604605871724</v>
      </c>
      <c r="P296" s="23">
        <v>1463.6418090724985</v>
      </c>
    </row>
    <row r="297" spans="1:16" x14ac:dyDescent="0.25">
      <c r="A297" s="19" t="s">
        <v>79</v>
      </c>
      <c r="B297" s="19" t="s">
        <v>80</v>
      </c>
      <c r="C297" s="19" t="s">
        <v>75</v>
      </c>
      <c r="D297" s="22">
        <v>96</v>
      </c>
      <c r="E297" s="23">
        <v>135073.60744255665</v>
      </c>
      <c r="F297" s="23">
        <v>116754.09888893877</v>
      </c>
      <c r="G297" s="23">
        <v>99054.190298295027</v>
      </c>
      <c r="H297" s="23">
        <v>64338.578797718146</v>
      </c>
      <c r="I297" s="23">
        <v>38181.112654175995</v>
      </c>
      <c r="J297" s="23">
        <v>20767.306687842476</v>
      </c>
      <c r="K297" s="23">
        <v>12225.508398483064</v>
      </c>
      <c r="L297" s="23">
        <v>8797.2602320130209</v>
      </c>
      <c r="M297" s="23">
        <v>6734.3224468469625</v>
      </c>
      <c r="N297" s="23">
        <v>5334.6463001207339</v>
      </c>
      <c r="O297" s="23">
        <v>3220.1470497710088</v>
      </c>
      <c r="P297" s="23">
        <v>2621.4692328365118</v>
      </c>
    </row>
    <row r="298" spans="1:16" x14ac:dyDescent="0.25">
      <c r="A298" s="19" t="s">
        <v>79</v>
      </c>
      <c r="B298" s="19" t="s">
        <v>80</v>
      </c>
      <c r="C298" s="19" t="s">
        <v>75</v>
      </c>
      <c r="D298" s="22">
        <v>97</v>
      </c>
      <c r="E298" s="23">
        <v>134828.79307474886</v>
      </c>
      <c r="F298" s="23">
        <v>113857.3710879603</v>
      </c>
      <c r="G298" s="23">
        <v>94449.535050096893</v>
      </c>
      <c r="H298" s="23">
        <v>63643.729528786323</v>
      </c>
      <c r="I298" s="23">
        <v>40947.475401495336</v>
      </c>
      <c r="J298" s="23">
        <v>24046.030447351419</v>
      </c>
      <c r="K298" s="23">
        <v>16102.49784406509</v>
      </c>
      <c r="L298" s="23">
        <v>12717.482395634017</v>
      </c>
      <c r="M298" s="23">
        <v>9361.6306215644963</v>
      </c>
      <c r="N298" s="23">
        <v>7945.3460525367254</v>
      </c>
      <c r="O298" s="23">
        <v>5681.1641081612843</v>
      </c>
      <c r="P298" s="23">
        <v>5272.8303892164095</v>
      </c>
    </row>
    <row r="299" spans="1:16" x14ac:dyDescent="0.25">
      <c r="A299" s="19" t="s">
        <v>79</v>
      </c>
      <c r="B299" s="19" t="s">
        <v>80</v>
      </c>
      <c r="C299" s="19" t="s">
        <v>75</v>
      </c>
      <c r="D299" s="22">
        <v>98</v>
      </c>
      <c r="E299" s="23">
        <v>125964.55683588568</v>
      </c>
      <c r="F299" s="23">
        <v>107812.4375178944</v>
      </c>
      <c r="G299" s="23">
        <v>82195.291716992753</v>
      </c>
      <c r="H299" s="23">
        <v>56341.747597501606</v>
      </c>
      <c r="I299" s="23">
        <v>31499.664584947204</v>
      </c>
      <c r="J299" s="23">
        <v>15983.570611553501</v>
      </c>
      <c r="K299" s="23">
        <v>8653.3398609055566</v>
      </c>
      <c r="L299" s="23">
        <v>6431.5021380919852</v>
      </c>
      <c r="M299" s="23">
        <v>4886.7903242334669</v>
      </c>
      <c r="N299" s="23">
        <v>3844.6940021870855</v>
      </c>
      <c r="O299" s="23">
        <v>2283.3668171823288</v>
      </c>
      <c r="P299" s="23">
        <v>2283.3668171823288</v>
      </c>
    </row>
    <row r="300" spans="1:16" x14ac:dyDescent="0.25">
      <c r="A300" s="19" t="s">
        <v>79</v>
      </c>
      <c r="B300" s="19" t="s">
        <v>80</v>
      </c>
      <c r="C300" s="19" t="s">
        <v>75</v>
      </c>
      <c r="D300" s="22">
        <v>99</v>
      </c>
      <c r="E300" s="23">
        <v>130170.74550307007</v>
      </c>
      <c r="F300" s="23">
        <v>112503.01226817293</v>
      </c>
      <c r="G300" s="23">
        <v>92527.526780721411</v>
      </c>
      <c r="H300" s="23">
        <v>61794.141347633638</v>
      </c>
      <c r="I300" s="23">
        <v>39648.037672176528</v>
      </c>
      <c r="J300" s="23">
        <v>19989.971181806621</v>
      </c>
      <c r="K300" s="23">
        <v>9613.6398749882555</v>
      </c>
      <c r="L300" s="23">
        <v>7071.7661878921608</v>
      </c>
      <c r="M300" s="23">
        <v>5368.9948781998273</v>
      </c>
      <c r="N300" s="23">
        <v>3701.5290285451774</v>
      </c>
      <c r="O300" s="23">
        <v>1730.5090910111303</v>
      </c>
      <c r="P300" s="23">
        <v>1535.0660086778814</v>
      </c>
    </row>
    <row r="301" spans="1:16" x14ac:dyDescent="0.25">
      <c r="A301" s="19" t="s">
        <v>79</v>
      </c>
      <c r="B301" s="19" t="s">
        <v>80</v>
      </c>
      <c r="C301" s="19" t="s">
        <v>75</v>
      </c>
      <c r="D301" s="22">
        <v>100</v>
      </c>
      <c r="E301" s="23">
        <v>125755.53415237009</v>
      </c>
      <c r="F301" s="23">
        <v>107472.64253623459</v>
      </c>
      <c r="G301" s="23">
        <v>85439.905038297977</v>
      </c>
      <c r="H301" s="23">
        <v>59764.332339963403</v>
      </c>
      <c r="I301" s="23">
        <v>36196.784390706023</v>
      </c>
      <c r="J301" s="23">
        <v>18190.17620989537</v>
      </c>
      <c r="K301" s="23">
        <v>9847.9984646920857</v>
      </c>
      <c r="L301" s="23">
        <v>6858.8285963546405</v>
      </c>
      <c r="M301" s="23">
        <v>5350.6686634709677</v>
      </c>
      <c r="N301" s="23">
        <v>4411.8951922570468</v>
      </c>
      <c r="O301" s="23">
        <v>2651.8435137394522</v>
      </c>
      <c r="P301" s="23">
        <v>1700.4772835181252</v>
      </c>
    </row>
    <row r="302" spans="1:16" x14ac:dyDescent="0.25">
      <c r="A302" s="19" t="s">
        <v>81</v>
      </c>
      <c r="B302" s="19" t="s">
        <v>82</v>
      </c>
      <c r="C302" s="19" t="s">
        <v>75</v>
      </c>
      <c r="D302" s="22">
        <v>1</v>
      </c>
      <c r="E302" s="23">
        <v>97294.257276063756</v>
      </c>
      <c r="F302" s="23">
        <v>76830.242626302497</v>
      </c>
      <c r="G302" s="23">
        <v>55855.368813705776</v>
      </c>
      <c r="H302" s="23">
        <v>31223.921315207663</v>
      </c>
      <c r="I302" s="23">
        <v>17185.215989512562</v>
      </c>
      <c r="J302" s="23">
        <v>10373.323083620196</v>
      </c>
      <c r="K302" s="23">
        <v>7014.2980119963568</v>
      </c>
      <c r="L302" s="23">
        <v>5648.0907240293836</v>
      </c>
      <c r="M302" s="23">
        <v>4719.5289594277747</v>
      </c>
      <c r="N302" s="23">
        <v>3867.7012557102203</v>
      </c>
      <c r="O302" s="23">
        <v>2780.2934472124293</v>
      </c>
      <c r="P302" s="23">
        <v>1810.4901306649226</v>
      </c>
    </row>
    <row r="303" spans="1:16" x14ac:dyDescent="0.25">
      <c r="A303" s="19" t="s">
        <v>81</v>
      </c>
      <c r="B303" s="19" t="s">
        <v>82</v>
      </c>
      <c r="C303" s="19" t="s">
        <v>75</v>
      </c>
      <c r="D303" s="22">
        <v>2</v>
      </c>
      <c r="E303" s="23">
        <v>90939.353992847289</v>
      </c>
      <c r="F303" s="23">
        <v>73408.847019844266</v>
      </c>
      <c r="G303" s="23">
        <v>52514.900562318457</v>
      </c>
      <c r="H303" s="23">
        <v>27845.990764146823</v>
      </c>
      <c r="I303" s="23">
        <v>13701.288998855069</v>
      </c>
      <c r="J303" s="23">
        <v>7418.5021754722866</v>
      </c>
      <c r="K303" s="23">
        <v>4715.9140845947468</v>
      </c>
      <c r="L303" s="23">
        <v>3673.1233474987093</v>
      </c>
      <c r="M303" s="23">
        <v>3015.9479200940946</v>
      </c>
      <c r="N303" s="23">
        <v>2364.0104934022056</v>
      </c>
      <c r="O303" s="23">
        <v>1592.9440058525402</v>
      </c>
      <c r="P303" s="23">
        <v>1470.8405487799077</v>
      </c>
    </row>
    <row r="304" spans="1:16" x14ac:dyDescent="0.25">
      <c r="A304" s="19" t="s">
        <v>81</v>
      </c>
      <c r="B304" s="19" t="s">
        <v>82</v>
      </c>
      <c r="C304" s="19" t="s">
        <v>75</v>
      </c>
      <c r="D304" s="22">
        <v>3</v>
      </c>
      <c r="E304" s="23">
        <v>101249.15477532447</v>
      </c>
      <c r="F304" s="23">
        <v>79892.839156025948</v>
      </c>
      <c r="G304" s="23">
        <v>57139.005957595</v>
      </c>
      <c r="H304" s="23">
        <v>32008.741519328778</v>
      </c>
      <c r="I304" s="23">
        <v>17724.313912035021</v>
      </c>
      <c r="J304" s="23">
        <v>10847.007221970995</v>
      </c>
      <c r="K304" s="23">
        <v>7457.3045847921294</v>
      </c>
      <c r="L304" s="23">
        <v>5967.4047196913134</v>
      </c>
      <c r="M304" s="23">
        <v>5063.2364893799167</v>
      </c>
      <c r="N304" s="23">
        <v>4042.399220490292</v>
      </c>
      <c r="O304" s="23">
        <v>2715.3932902460169</v>
      </c>
      <c r="P304" s="23">
        <v>1528.5202498033361</v>
      </c>
    </row>
    <row r="305" spans="1:16" x14ac:dyDescent="0.25">
      <c r="A305" s="19" t="s">
        <v>81</v>
      </c>
      <c r="B305" s="19" t="s">
        <v>82</v>
      </c>
      <c r="C305" s="19" t="s">
        <v>75</v>
      </c>
      <c r="D305" s="22">
        <v>4</v>
      </c>
      <c r="E305" s="23">
        <v>105373.46525529226</v>
      </c>
      <c r="F305" s="23">
        <v>80006.454214466969</v>
      </c>
      <c r="G305" s="23">
        <v>58077.281840757983</v>
      </c>
      <c r="H305" s="23">
        <v>30623.00645933719</v>
      </c>
      <c r="I305" s="23">
        <v>14173.697548706259</v>
      </c>
      <c r="J305" s="23">
        <v>7305.9494493286875</v>
      </c>
      <c r="K305" s="23">
        <v>4348.1136252347624</v>
      </c>
      <c r="L305" s="23">
        <v>3359.664106125023</v>
      </c>
      <c r="M305" s="23">
        <v>2745.9523139237408</v>
      </c>
      <c r="N305" s="23">
        <v>2072.6618979414466</v>
      </c>
      <c r="O305" s="23">
        <v>1294.7345013245488</v>
      </c>
      <c r="P305" s="23">
        <v>1098.7807225421034</v>
      </c>
    </row>
    <row r="306" spans="1:16" x14ac:dyDescent="0.25">
      <c r="A306" s="19" t="s">
        <v>81</v>
      </c>
      <c r="B306" s="19" t="s">
        <v>82</v>
      </c>
      <c r="C306" s="19" t="s">
        <v>75</v>
      </c>
      <c r="D306" s="22">
        <v>5</v>
      </c>
      <c r="E306" s="23">
        <v>100408.21910358715</v>
      </c>
      <c r="F306" s="23">
        <v>78719.345898672589</v>
      </c>
      <c r="G306" s="23">
        <v>56448.437611471083</v>
      </c>
      <c r="H306" s="23">
        <v>30087.763963355665</v>
      </c>
      <c r="I306" s="23">
        <v>15499.474252182832</v>
      </c>
      <c r="J306" s="23">
        <v>8775.9548815957041</v>
      </c>
      <c r="K306" s="23">
        <v>5778.2831782157236</v>
      </c>
      <c r="L306" s="23">
        <v>4636.5555682582253</v>
      </c>
      <c r="M306" s="23">
        <v>3804.3460232197199</v>
      </c>
      <c r="N306" s="23">
        <v>3122.8361328597398</v>
      </c>
      <c r="O306" s="23">
        <v>2197.9462702521914</v>
      </c>
      <c r="P306" s="23">
        <v>1388.0166059827677</v>
      </c>
    </row>
    <row r="307" spans="1:16" x14ac:dyDescent="0.25">
      <c r="A307" s="19" t="s">
        <v>81</v>
      </c>
      <c r="B307" s="19" t="s">
        <v>82</v>
      </c>
      <c r="C307" s="19" t="s">
        <v>75</v>
      </c>
      <c r="D307" s="22">
        <v>6</v>
      </c>
      <c r="E307" s="23">
        <v>107376.14434475693</v>
      </c>
      <c r="F307" s="23">
        <v>83405.115016952856</v>
      </c>
      <c r="G307" s="23">
        <v>63199.07551423664</v>
      </c>
      <c r="H307" s="23">
        <v>38543.04423714977</v>
      </c>
      <c r="I307" s="23">
        <v>22791.05441175697</v>
      </c>
      <c r="J307" s="23">
        <v>14094.968428791188</v>
      </c>
      <c r="K307" s="23">
        <v>9650.7835403497083</v>
      </c>
      <c r="L307" s="23">
        <v>7924.2377877777644</v>
      </c>
      <c r="M307" s="23">
        <v>6750.2934701260829</v>
      </c>
      <c r="N307" s="23">
        <v>5328.982741540498</v>
      </c>
      <c r="O307" s="23">
        <v>3766.5176189540962</v>
      </c>
      <c r="P307" s="23">
        <v>1941.6864711858716</v>
      </c>
    </row>
    <row r="308" spans="1:16" x14ac:dyDescent="0.25">
      <c r="A308" s="19" t="s">
        <v>81</v>
      </c>
      <c r="B308" s="19" t="s">
        <v>82</v>
      </c>
      <c r="C308" s="19" t="s">
        <v>75</v>
      </c>
      <c r="D308" s="22">
        <v>7</v>
      </c>
      <c r="E308" s="23">
        <v>92973.100149868726</v>
      </c>
      <c r="F308" s="23">
        <v>74851.432847263452</v>
      </c>
      <c r="G308" s="23">
        <v>56636.359927964913</v>
      </c>
      <c r="H308" s="23">
        <v>32696.874172582942</v>
      </c>
      <c r="I308" s="23">
        <v>17387.256357376264</v>
      </c>
      <c r="J308" s="23">
        <v>10098.898777028753</v>
      </c>
      <c r="K308" s="23">
        <v>6784.6576831155853</v>
      </c>
      <c r="L308" s="23">
        <v>5532.1619969890507</v>
      </c>
      <c r="M308" s="23">
        <v>4349.8581725640934</v>
      </c>
      <c r="N308" s="23">
        <v>3625.8028027491223</v>
      </c>
      <c r="O308" s="23">
        <v>2469.7985883862852</v>
      </c>
      <c r="P308" s="23">
        <v>1881.9557720198316</v>
      </c>
    </row>
    <row r="309" spans="1:16" x14ac:dyDescent="0.25">
      <c r="A309" s="19" t="s">
        <v>81</v>
      </c>
      <c r="B309" s="19" t="s">
        <v>82</v>
      </c>
      <c r="C309" s="19" t="s">
        <v>75</v>
      </c>
      <c r="D309" s="22">
        <v>8</v>
      </c>
      <c r="E309" s="23">
        <v>105038.21399352758</v>
      </c>
      <c r="F309" s="23">
        <v>79630.944157790713</v>
      </c>
      <c r="G309" s="23">
        <v>56906.481621434905</v>
      </c>
      <c r="H309" s="23">
        <v>29762.035839105909</v>
      </c>
      <c r="I309" s="23">
        <v>14809.764963526044</v>
      </c>
      <c r="J309" s="23">
        <v>7957.9737486438044</v>
      </c>
      <c r="K309" s="23">
        <v>5157.6144099268613</v>
      </c>
      <c r="L309" s="23">
        <v>4061.2016328501127</v>
      </c>
      <c r="M309" s="23">
        <v>3291.9999453122659</v>
      </c>
      <c r="N309" s="23">
        <v>2619.8968961341634</v>
      </c>
      <c r="O309" s="23">
        <v>1679.0357648040278</v>
      </c>
      <c r="P309" s="23">
        <v>1193.0195664245978</v>
      </c>
    </row>
    <row r="310" spans="1:16" x14ac:dyDescent="0.25">
      <c r="A310" s="19" t="s">
        <v>81</v>
      </c>
      <c r="B310" s="19" t="s">
        <v>82</v>
      </c>
      <c r="C310" s="19" t="s">
        <v>75</v>
      </c>
      <c r="D310" s="22">
        <v>9</v>
      </c>
      <c r="E310" s="23">
        <v>102170.98057095056</v>
      </c>
      <c r="F310" s="23">
        <v>81001.963026855636</v>
      </c>
      <c r="G310" s="23">
        <v>58697.488227259229</v>
      </c>
      <c r="H310" s="23">
        <v>31689.917639279454</v>
      </c>
      <c r="I310" s="23">
        <v>16869.659264302489</v>
      </c>
      <c r="J310" s="23">
        <v>9973.4768729588923</v>
      </c>
      <c r="K310" s="23">
        <v>6737.5568196496633</v>
      </c>
      <c r="L310" s="23">
        <v>5476.5729524677427</v>
      </c>
      <c r="M310" s="23">
        <v>4521.1740448401615</v>
      </c>
      <c r="N310" s="23">
        <v>3653.5806085910349</v>
      </c>
      <c r="O310" s="23">
        <v>2609.2598157578186</v>
      </c>
      <c r="P310" s="23">
        <v>2156.6951545742181</v>
      </c>
    </row>
    <row r="311" spans="1:16" x14ac:dyDescent="0.25">
      <c r="A311" s="19" t="s">
        <v>81</v>
      </c>
      <c r="B311" s="19" t="s">
        <v>82</v>
      </c>
      <c r="C311" s="19" t="s">
        <v>75</v>
      </c>
      <c r="D311" s="22">
        <v>10</v>
      </c>
      <c r="E311" s="23">
        <v>93114.784821290246</v>
      </c>
      <c r="F311" s="23">
        <v>75884.424163366712</v>
      </c>
      <c r="G311" s="23">
        <v>54998.615639663207</v>
      </c>
      <c r="H311" s="23">
        <v>30531.199075730543</v>
      </c>
      <c r="I311" s="23">
        <v>16099.42203238605</v>
      </c>
      <c r="J311" s="23">
        <v>9229.3343294959868</v>
      </c>
      <c r="K311" s="23">
        <v>6103.2295433408635</v>
      </c>
      <c r="L311" s="23">
        <v>4895.2345618814988</v>
      </c>
      <c r="M311" s="23">
        <v>4053.4131251107938</v>
      </c>
      <c r="N311" s="23">
        <v>3303.057252085684</v>
      </c>
      <c r="O311" s="23">
        <v>2353.4171163671399</v>
      </c>
      <c r="P311" s="23">
        <v>1534.1003922674367</v>
      </c>
    </row>
    <row r="312" spans="1:16" x14ac:dyDescent="0.25">
      <c r="A312" s="19" t="s">
        <v>81</v>
      </c>
      <c r="B312" s="19" t="s">
        <v>82</v>
      </c>
      <c r="C312" s="19" t="s">
        <v>75</v>
      </c>
      <c r="D312" s="22">
        <v>11</v>
      </c>
      <c r="E312" s="23">
        <v>107433.18912941225</v>
      </c>
      <c r="F312" s="23">
        <v>82919.299366457344</v>
      </c>
      <c r="G312" s="23">
        <v>59971.436627613715</v>
      </c>
      <c r="H312" s="23">
        <v>33377.372856007132</v>
      </c>
      <c r="I312" s="23">
        <v>18391.33589539933</v>
      </c>
      <c r="J312" s="23">
        <v>10754.017887866254</v>
      </c>
      <c r="K312" s="23">
        <v>7406.6286479952923</v>
      </c>
      <c r="L312" s="23">
        <v>5932.9875911841045</v>
      </c>
      <c r="M312" s="23">
        <v>4859.212308463937</v>
      </c>
      <c r="N312" s="23">
        <v>3868.1875251852507</v>
      </c>
      <c r="O312" s="23">
        <v>2649.9415586407895</v>
      </c>
      <c r="P312" s="23">
        <v>1628.6032595030135</v>
      </c>
    </row>
    <row r="313" spans="1:16" x14ac:dyDescent="0.25">
      <c r="A313" s="19" t="s">
        <v>81</v>
      </c>
      <c r="B313" s="19" t="s">
        <v>82</v>
      </c>
      <c r="C313" s="19" t="s">
        <v>75</v>
      </c>
      <c r="D313" s="22">
        <v>12</v>
      </c>
      <c r="E313" s="23">
        <v>100750.32151660758</v>
      </c>
      <c r="F313" s="23">
        <v>79567.80803983059</v>
      </c>
      <c r="G313" s="23">
        <v>56325.662863459947</v>
      </c>
      <c r="H313" s="23">
        <v>30815.291909702122</v>
      </c>
      <c r="I313" s="23">
        <v>16393.665080104271</v>
      </c>
      <c r="J313" s="23">
        <v>9569.3319752338102</v>
      </c>
      <c r="K313" s="23">
        <v>6450.2169024772511</v>
      </c>
      <c r="L313" s="23">
        <v>5224.0499347780842</v>
      </c>
      <c r="M313" s="23">
        <v>4386.1302761714742</v>
      </c>
      <c r="N313" s="23">
        <v>3628.441879757625</v>
      </c>
      <c r="O313" s="23">
        <v>2578.1452528529908</v>
      </c>
      <c r="P313" s="23">
        <v>1736.6335995374318</v>
      </c>
    </row>
    <row r="314" spans="1:16" x14ac:dyDescent="0.25">
      <c r="A314" s="19" t="s">
        <v>81</v>
      </c>
      <c r="B314" s="19" t="s">
        <v>82</v>
      </c>
      <c r="C314" s="19" t="s">
        <v>75</v>
      </c>
      <c r="D314" s="22">
        <v>13</v>
      </c>
      <c r="E314" s="23">
        <v>106164.44842849486</v>
      </c>
      <c r="F314" s="23">
        <v>85834.648839387228</v>
      </c>
      <c r="G314" s="23">
        <v>62336.491836541732</v>
      </c>
      <c r="H314" s="23">
        <v>33684.267152950757</v>
      </c>
      <c r="I314" s="23">
        <v>17647.951239898252</v>
      </c>
      <c r="J314" s="23">
        <v>10308.677616782677</v>
      </c>
      <c r="K314" s="23">
        <v>6899.7390209537689</v>
      </c>
      <c r="L314" s="23">
        <v>5532.5600567573547</v>
      </c>
      <c r="M314" s="23">
        <v>4631.5475283668929</v>
      </c>
      <c r="N314" s="23">
        <v>3634.8632202056979</v>
      </c>
      <c r="O314" s="23">
        <v>2668.763910224689</v>
      </c>
      <c r="P314" s="23">
        <v>1755.3322475082682</v>
      </c>
    </row>
    <row r="315" spans="1:16" x14ac:dyDescent="0.25">
      <c r="A315" s="19" t="s">
        <v>81</v>
      </c>
      <c r="B315" s="19" t="s">
        <v>82</v>
      </c>
      <c r="C315" s="19" t="s">
        <v>75</v>
      </c>
      <c r="D315" s="22">
        <v>14</v>
      </c>
      <c r="E315" s="23">
        <v>98924.554108713972</v>
      </c>
      <c r="F315" s="23">
        <v>76595.899174756676</v>
      </c>
      <c r="G315" s="23">
        <v>53875.312388254497</v>
      </c>
      <c r="H315" s="23">
        <v>27669.090019889725</v>
      </c>
      <c r="I315" s="23">
        <v>13729.915408453207</v>
      </c>
      <c r="J315" s="23">
        <v>7905.294452439698</v>
      </c>
      <c r="K315" s="23">
        <v>5245.7896136772306</v>
      </c>
      <c r="L315" s="23">
        <v>4261.3116034254863</v>
      </c>
      <c r="M315" s="23">
        <v>3472.463627785969</v>
      </c>
      <c r="N315" s="23">
        <v>2797.78526825772</v>
      </c>
      <c r="O315" s="23">
        <v>2027.6341663965873</v>
      </c>
      <c r="P315" s="23">
        <v>1639.3279092441185</v>
      </c>
    </row>
    <row r="316" spans="1:16" x14ac:dyDescent="0.25">
      <c r="A316" s="19" t="s">
        <v>81</v>
      </c>
      <c r="B316" s="19" t="s">
        <v>82</v>
      </c>
      <c r="C316" s="19" t="s">
        <v>75</v>
      </c>
      <c r="D316" s="22">
        <v>15</v>
      </c>
      <c r="E316" s="23">
        <v>98783.361230749302</v>
      </c>
      <c r="F316" s="23">
        <v>78858.461065735159</v>
      </c>
      <c r="G316" s="23">
        <v>56047.059667430462</v>
      </c>
      <c r="H316" s="23">
        <v>32067.464481202136</v>
      </c>
      <c r="I316" s="23">
        <v>17295.007518436996</v>
      </c>
      <c r="J316" s="23">
        <v>10417.101833740366</v>
      </c>
      <c r="K316" s="23">
        <v>7037.2189797995043</v>
      </c>
      <c r="L316" s="23">
        <v>5680.2352506511352</v>
      </c>
      <c r="M316" s="23">
        <v>4750.3418923615609</v>
      </c>
      <c r="N316" s="23">
        <v>3951.2073657677406</v>
      </c>
      <c r="O316" s="23">
        <v>2722.0539868534643</v>
      </c>
      <c r="P316" s="23">
        <v>1854.1578944543551</v>
      </c>
    </row>
    <row r="317" spans="1:16" x14ac:dyDescent="0.25">
      <c r="A317" s="19" t="s">
        <v>81</v>
      </c>
      <c r="B317" s="19" t="s">
        <v>82</v>
      </c>
      <c r="C317" s="19" t="s">
        <v>75</v>
      </c>
      <c r="D317" s="22">
        <v>16</v>
      </c>
      <c r="E317" s="23">
        <v>102135.14169299199</v>
      </c>
      <c r="F317" s="23">
        <v>81252.727974607216</v>
      </c>
      <c r="G317" s="23">
        <v>58524.356516633554</v>
      </c>
      <c r="H317" s="23">
        <v>32390.176363597002</v>
      </c>
      <c r="I317" s="23">
        <v>17658.953874658615</v>
      </c>
      <c r="J317" s="23">
        <v>10538.941893902376</v>
      </c>
      <c r="K317" s="23">
        <v>7260.4420764168062</v>
      </c>
      <c r="L317" s="23">
        <v>5799.2235658455857</v>
      </c>
      <c r="M317" s="23">
        <v>4764.926927589876</v>
      </c>
      <c r="N317" s="23">
        <v>3772.6407970886362</v>
      </c>
      <c r="O317" s="23">
        <v>2766.1215069537197</v>
      </c>
      <c r="P317" s="23">
        <v>1842.4591798141553</v>
      </c>
    </row>
    <row r="318" spans="1:16" x14ac:dyDescent="0.25">
      <c r="A318" s="19" t="s">
        <v>81</v>
      </c>
      <c r="B318" s="19" t="s">
        <v>82</v>
      </c>
      <c r="C318" s="19" t="s">
        <v>75</v>
      </c>
      <c r="D318" s="22">
        <v>17</v>
      </c>
      <c r="E318" s="23">
        <v>118619.88476470632</v>
      </c>
      <c r="F318" s="23">
        <v>91538.1727882181</v>
      </c>
      <c r="G318" s="23">
        <v>64793.470194924892</v>
      </c>
      <c r="H318" s="23">
        <v>34373.996536770035</v>
      </c>
      <c r="I318" s="23">
        <v>18231.683826142606</v>
      </c>
      <c r="J318" s="23">
        <v>10626.110772042006</v>
      </c>
      <c r="K318" s="23">
        <v>6976.272428394208</v>
      </c>
      <c r="L318" s="23">
        <v>5612.8562024631183</v>
      </c>
      <c r="M318" s="23">
        <v>4799.2892260940152</v>
      </c>
      <c r="N318" s="23">
        <v>3774.7848254438318</v>
      </c>
      <c r="O318" s="23">
        <v>2597.9362574694792</v>
      </c>
      <c r="P318" s="23">
        <v>2407.9784666040255</v>
      </c>
    </row>
    <row r="319" spans="1:16" x14ac:dyDescent="0.25">
      <c r="A319" s="19" t="s">
        <v>81</v>
      </c>
      <c r="B319" s="19" t="s">
        <v>82</v>
      </c>
      <c r="C319" s="19" t="s">
        <v>75</v>
      </c>
      <c r="D319" s="22">
        <v>18</v>
      </c>
      <c r="E319" s="23">
        <v>104324.75686260057</v>
      </c>
      <c r="F319" s="23">
        <v>82018.905617350552</v>
      </c>
      <c r="G319" s="23">
        <v>57933.267465607423</v>
      </c>
      <c r="H319" s="23">
        <v>29689.313530385494</v>
      </c>
      <c r="I319" s="23">
        <v>14476.655386205663</v>
      </c>
      <c r="J319" s="23">
        <v>7898.085006550059</v>
      </c>
      <c r="K319" s="23">
        <v>5053.8618214518783</v>
      </c>
      <c r="L319" s="23">
        <v>3877.8677745252185</v>
      </c>
      <c r="M319" s="23">
        <v>3176.9823407680183</v>
      </c>
      <c r="N319" s="23">
        <v>2418.9008962488015</v>
      </c>
      <c r="O319" s="23">
        <v>1746.2459333156471</v>
      </c>
      <c r="P319" s="23">
        <v>1470.4064792568706</v>
      </c>
    </row>
    <row r="320" spans="1:16" x14ac:dyDescent="0.25">
      <c r="A320" s="19" t="s">
        <v>81</v>
      </c>
      <c r="B320" s="19" t="s">
        <v>82</v>
      </c>
      <c r="C320" s="19" t="s">
        <v>75</v>
      </c>
      <c r="D320" s="22">
        <v>19</v>
      </c>
      <c r="E320" s="23">
        <v>105154.46191073132</v>
      </c>
      <c r="F320" s="23">
        <v>81353.750986572311</v>
      </c>
      <c r="G320" s="23">
        <v>58179.701268291647</v>
      </c>
      <c r="H320" s="23">
        <v>31431.518702739922</v>
      </c>
      <c r="I320" s="23">
        <v>16555.118695232934</v>
      </c>
      <c r="J320" s="23">
        <v>9817.1371108828935</v>
      </c>
      <c r="K320" s="23">
        <v>6679.4930031139074</v>
      </c>
      <c r="L320" s="23">
        <v>5378.1515249773429</v>
      </c>
      <c r="M320" s="23">
        <v>4427.7170957919125</v>
      </c>
      <c r="N320" s="23">
        <v>3697.0783438232779</v>
      </c>
      <c r="O320" s="23">
        <v>2605.5337407779921</v>
      </c>
      <c r="P320" s="23">
        <v>2247.1835868455128</v>
      </c>
    </row>
    <row r="321" spans="1:16" x14ac:dyDescent="0.25">
      <c r="A321" s="19" t="s">
        <v>81</v>
      </c>
      <c r="B321" s="19" t="s">
        <v>82</v>
      </c>
      <c r="C321" s="19" t="s">
        <v>75</v>
      </c>
      <c r="D321" s="22">
        <v>20</v>
      </c>
      <c r="E321" s="23">
        <v>103149.95152585673</v>
      </c>
      <c r="F321" s="23">
        <v>82088.619036654389</v>
      </c>
      <c r="G321" s="23">
        <v>59804.130449081771</v>
      </c>
      <c r="H321" s="23">
        <v>31876.026320926972</v>
      </c>
      <c r="I321" s="23">
        <v>17366.611519374936</v>
      </c>
      <c r="J321" s="23">
        <v>10528.057683952664</v>
      </c>
      <c r="K321" s="23">
        <v>7107.2936744482777</v>
      </c>
      <c r="L321" s="23">
        <v>5711.2920251343567</v>
      </c>
      <c r="M321" s="23">
        <v>4821.8260921473584</v>
      </c>
      <c r="N321" s="23">
        <v>3939.2851076220481</v>
      </c>
      <c r="O321" s="23">
        <v>2658.9231405372166</v>
      </c>
      <c r="P321" s="23">
        <v>1739.6109918993996</v>
      </c>
    </row>
    <row r="322" spans="1:16" x14ac:dyDescent="0.25">
      <c r="A322" s="19" t="s">
        <v>81</v>
      </c>
      <c r="B322" s="19" t="s">
        <v>82</v>
      </c>
      <c r="C322" s="19" t="s">
        <v>75</v>
      </c>
      <c r="D322" s="22">
        <v>21</v>
      </c>
      <c r="E322" s="23">
        <v>102877.35505909144</v>
      </c>
      <c r="F322" s="23">
        <v>81256.741567268415</v>
      </c>
      <c r="G322" s="23">
        <v>58358.741926016832</v>
      </c>
      <c r="H322" s="23">
        <v>30973.708562746422</v>
      </c>
      <c r="I322" s="23">
        <v>16308.229320666986</v>
      </c>
      <c r="J322" s="23">
        <v>9472.0255570154895</v>
      </c>
      <c r="K322" s="23">
        <v>6316.2643459500487</v>
      </c>
      <c r="L322" s="23">
        <v>4998.2886855158631</v>
      </c>
      <c r="M322" s="23">
        <v>4205.726391234286</v>
      </c>
      <c r="N322" s="23">
        <v>3390.4827602571231</v>
      </c>
      <c r="O322" s="23">
        <v>2179.0455571077187</v>
      </c>
      <c r="P322" s="23">
        <v>1853.369454150275</v>
      </c>
    </row>
    <row r="323" spans="1:16" x14ac:dyDescent="0.25">
      <c r="A323" s="19" t="s">
        <v>81</v>
      </c>
      <c r="B323" s="19" t="s">
        <v>82</v>
      </c>
      <c r="C323" s="19" t="s">
        <v>75</v>
      </c>
      <c r="D323" s="22">
        <v>22</v>
      </c>
      <c r="E323" s="23">
        <v>103241.10313679501</v>
      </c>
      <c r="F323" s="23">
        <v>79112.616682403997</v>
      </c>
      <c r="G323" s="23">
        <v>54913.260186081927</v>
      </c>
      <c r="H323" s="23">
        <v>26616.872772140272</v>
      </c>
      <c r="I323" s="23">
        <v>13280.675409468122</v>
      </c>
      <c r="J323" s="23">
        <v>7552.0038177886918</v>
      </c>
      <c r="K323" s="23">
        <v>4909.7049659286395</v>
      </c>
      <c r="L323" s="23">
        <v>3964.7105092843581</v>
      </c>
      <c r="M323" s="23">
        <v>3233.5817283823076</v>
      </c>
      <c r="N323" s="23">
        <v>2690.732838492595</v>
      </c>
      <c r="O323" s="23">
        <v>1885.8210143338943</v>
      </c>
      <c r="P323" s="23">
        <v>1506.2535157739751</v>
      </c>
    </row>
    <row r="324" spans="1:16" x14ac:dyDescent="0.25">
      <c r="A324" s="19" t="s">
        <v>81</v>
      </c>
      <c r="B324" s="19" t="s">
        <v>82</v>
      </c>
      <c r="C324" s="19" t="s">
        <v>75</v>
      </c>
      <c r="D324" s="22">
        <v>23</v>
      </c>
      <c r="E324" s="23">
        <v>106386.66032487768</v>
      </c>
      <c r="F324" s="23">
        <v>80330.723071108048</v>
      </c>
      <c r="G324" s="23">
        <v>56553.897639649105</v>
      </c>
      <c r="H324" s="23">
        <v>29432.308739803877</v>
      </c>
      <c r="I324" s="23">
        <v>14455.753604808046</v>
      </c>
      <c r="J324" s="23">
        <v>7866.1093394840527</v>
      </c>
      <c r="K324" s="23">
        <v>4905.7968391293007</v>
      </c>
      <c r="L324" s="23">
        <v>3845.0741122156314</v>
      </c>
      <c r="M324" s="23">
        <v>3222.9816172472483</v>
      </c>
      <c r="N324" s="23">
        <v>2548.5308715455799</v>
      </c>
      <c r="O324" s="23">
        <v>1746.7935433471521</v>
      </c>
      <c r="P324" s="23">
        <v>1577.8606986103769</v>
      </c>
    </row>
    <row r="325" spans="1:16" x14ac:dyDescent="0.25">
      <c r="A325" s="19" t="s">
        <v>81</v>
      </c>
      <c r="B325" s="19" t="s">
        <v>82</v>
      </c>
      <c r="C325" s="19" t="s">
        <v>75</v>
      </c>
      <c r="D325" s="22">
        <v>24</v>
      </c>
      <c r="E325" s="23">
        <v>100966.25218101327</v>
      </c>
      <c r="F325" s="23">
        <v>79927.665837395121</v>
      </c>
      <c r="G325" s="23">
        <v>56365.426605499619</v>
      </c>
      <c r="H325" s="23">
        <v>30048.057202014828</v>
      </c>
      <c r="I325" s="23">
        <v>14523.817529271044</v>
      </c>
      <c r="J325" s="23">
        <v>7811.462154299893</v>
      </c>
      <c r="K325" s="23">
        <v>4904.5979250791925</v>
      </c>
      <c r="L325" s="23">
        <v>3806.1538154757086</v>
      </c>
      <c r="M325" s="23">
        <v>3196.721167917598</v>
      </c>
      <c r="N325" s="23">
        <v>2413.7130460611265</v>
      </c>
      <c r="O325" s="23">
        <v>1588.597368554638</v>
      </c>
      <c r="P325" s="23">
        <v>1401.3881952879899</v>
      </c>
    </row>
    <row r="326" spans="1:16" x14ac:dyDescent="0.25">
      <c r="A326" s="19" t="s">
        <v>81</v>
      </c>
      <c r="B326" s="19" t="s">
        <v>82</v>
      </c>
      <c r="C326" s="19" t="s">
        <v>75</v>
      </c>
      <c r="D326" s="22">
        <v>25</v>
      </c>
      <c r="E326" s="23">
        <v>99567.877767687794</v>
      </c>
      <c r="F326" s="23">
        <v>77839.969252456329</v>
      </c>
      <c r="G326" s="23">
        <v>54244.111670908882</v>
      </c>
      <c r="H326" s="23">
        <v>29407.683550111444</v>
      </c>
      <c r="I326" s="23">
        <v>14574.119062159201</v>
      </c>
      <c r="J326" s="23">
        <v>8279.6548492786842</v>
      </c>
      <c r="K326" s="23">
        <v>5400.6061934456584</v>
      </c>
      <c r="L326" s="23">
        <v>4338.8516702641418</v>
      </c>
      <c r="M326" s="23">
        <v>3596.3387091203658</v>
      </c>
      <c r="N326" s="23">
        <v>2858.4376699010018</v>
      </c>
      <c r="O326" s="23">
        <v>2104.4370899016094</v>
      </c>
      <c r="P326" s="23">
        <v>1750.2492839909366</v>
      </c>
    </row>
    <row r="327" spans="1:16" x14ac:dyDescent="0.25">
      <c r="A327" s="19" t="s">
        <v>81</v>
      </c>
      <c r="B327" s="19" t="s">
        <v>82</v>
      </c>
      <c r="C327" s="19" t="s">
        <v>75</v>
      </c>
      <c r="D327" s="22">
        <v>26</v>
      </c>
      <c r="E327" s="23">
        <v>99409.869843173743</v>
      </c>
      <c r="F327" s="23">
        <v>77268.005399695423</v>
      </c>
      <c r="G327" s="23">
        <v>55311.195379106895</v>
      </c>
      <c r="H327" s="23">
        <v>29330.208406024936</v>
      </c>
      <c r="I327" s="23">
        <v>14424.164308007119</v>
      </c>
      <c r="J327" s="23">
        <v>8155.258717741227</v>
      </c>
      <c r="K327" s="23">
        <v>5384.6774049197993</v>
      </c>
      <c r="L327" s="23">
        <v>4323.0366275113247</v>
      </c>
      <c r="M327" s="23">
        <v>3506.5120246905731</v>
      </c>
      <c r="N327" s="23">
        <v>2755.8531667852303</v>
      </c>
      <c r="O327" s="23">
        <v>1866.5535355426771</v>
      </c>
      <c r="P327" s="23">
        <v>1594.2086347686065</v>
      </c>
    </row>
    <row r="328" spans="1:16" x14ac:dyDescent="0.25">
      <c r="A328" s="19" t="s">
        <v>81</v>
      </c>
      <c r="B328" s="19" t="s">
        <v>82</v>
      </c>
      <c r="C328" s="19" t="s">
        <v>75</v>
      </c>
      <c r="D328" s="22">
        <v>27</v>
      </c>
      <c r="E328" s="23">
        <v>110293.51881343219</v>
      </c>
      <c r="F328" s="23">
        <v>87866.18543665421</v>
      </c>
      <c r="G328" s="23">
        <v>62216.242268457216</v>
      </c>
      <c r="H328" s="23">
        <v>33457.988476903105</v>
      </c>
      <c r="I328" s="23">
        <v>17704.769450560918</v>
      </c>
      <c r="J328" s="23">
        <v>10298.812771427763</v>
      </c>
      <c r="K328" s="23">
        <v>6811.8112503095626</v>
      </c>
      <c r="L328" s="23">
        <v>5398.4990823999824</v>
      </c>
      <c r="M328" s="23">
        <v>4477.9071207188454</v>
      </c>
      <c r="N328" s="23">
        <v>3718.7008546862776</v>
      </c>
      <c r="O328" s="23">
        <v>2712.9057708231694</v>
      </c>
      <c r="P328" s="23">
        <v>2335.2683356080242</v>
      </c>
    </row>
    <row r="329" spans="1:16" x14ac:dyDescent="0.25">
      <c r="A329" s="19" t="s">
        <v>81</v>
      </c>
      <c r="B329" s="19" t="s">
        <v>82</v>
      </c>
      <c r="C329" s="19" t="s">
        <v>75</v>
      </c>
      <c r="D329" s="22">
        <v>28</v>
      </c>
      <c r="E329" s="23">
        <v>118057.75141764626</v>
      </c>
      <c r="F329" s="23">
        <v>88564.712362971928</v>
      </c>
      <c r="G329" s="23">
        <v>62097.863551982999</v>
      </c>
      <c r="H329" s="23">
        <v>32407.694258930642</v>
      </c>
      <c r="I329" s="23">
        <v>16878.629680125629</v>
      </c>
      <c r="J329" s="23">
        <v>9922.6898773530684</v>
      </c>
      <c r="K329" s="23">
        <v>6503.0263241760731</v>
      </c>
      <c r="L329" s="23">
        <v>5186.8428261865811</v>
      </c>
      <c r="M329" s="23">
        <v>4249.7106714141692</v>
      </c>
      <c r="N329" s="23">
        <v>3361.9312704976687</v>
      </c>
      <c r="O329" s="23">
        <v>2294.1850084407711</v>
      </c>
      <c r="P329" s="23">
        <v>1326.0540381443682</v>
      </c>
    </row>
    <row r="330" spans="1:16" x14ac:dyDescent="0.25">
      <c r="A330" s="19" t="s">
        <v>81</v>
      </c>
      <c r="B330" s="19" t="s">
        <v>82</v>
      </c>
      <c r="C330" s="19" t="s">
        <v>75</v>
      </c>
      <c r="D330" s="22">
        <v>29</v>
      </c>
      <c r="E330" s="23">
        <v>106510.80712514928</v>
      </c>
      <c r="F330" s="23">
        <v>84404.388061170597</v>
      </c>
      <c r="G330" s="23">
        <v>61451.415745188024</v>
      </c>
      <c r="H330" s="23">
        <v>32869.789176344813</v>
      </c>
      <c r="I330" s="23">
        <v>17272.294204205031</v>
      </c>
      <c r="J330" s="23">
        <v>10109.854236774781</v>
      </c>
      <c r="K330" s="23">
        <v>6636.2896548781546</v>
      </c>
      <c r="L330" s="23">
        <v>5428.0416719588957</v>
      </c>
      <c r="M330" s="23">
        <v>4455.5884664707355</v>
      </c>
      <c r="N330" s="23">
        <v>3606.9978558829148</v>
      </c>
      <c r="O330" s="23">
        <v>2446.8013493639787</v>
      </c>
      <c r="P330" s="23">
        <v>1898.5462438404891</v>
      </c>
    </row>
    <row r="331" spans="1:16" x14ac:dyDescent="0.25">
      <c r="A331" s="19" t="s">
        <v>81</v>
      </c>
      <c r="B331" s="19" t="s">
        <v>82</v>
      </c>
      <c r="C331" s="19" t="s">
        <v>75</v>
      </c>
      <c r="D331" s="22">
        <v>30</v>
      </c>
      <c r="E331" s="23">
        <v>103747.74578897002</v>
      </c>
      <c r="F331" s="23">
        <v>80619.866907058691</v>
      </c>
      <c r="G331" s="23">
        <v>57748.86735958889</v>
      </c>
      <c r="H331" s="23">
        <v>32304.413974214829</v>
      </c>
      <c r="I331" s="23">
        <v>17873.894558864515</v>
      </c>
      <c r="J331" s="23">
        <v>10747.521634541154</v>
      </c>
      <c r="K331" s="23">
        <v>7336.7030923453958</v>
      </c>
      <c r="L331" s="23">
        <v>5883.5301976214105</v>
      </c>
      <c r="M331" s="23">
        <v>4879.6929347849054</v>
      </c>
      <c r="N331" s="23">
        <v>4048.8460472923812</v>
      </c>
      <c r="O331" s="23">
        <v>2807.5476144402919</v>
      </c>
      <c r="P331" s="23">
        <v>1811.7146093396627</v>
      </c>
    </row>
    <row r="332" spans="1:16" x14ac:dyDescent="0.25">
      <c r="A332" s="19" t="s">
        <v>81</v>
      </c>
      <c r="B332" s="19" t="s">
        <v>82</v>
      </c>
      <c r="C332" s="19" t="s">
        <v>75</v>
      </c>
      <c r="D332" s="22">
        <v>31</v>
      </c>
      <c r="E332" s="23">
        <v>102333.41820010176</v>
      </c>
      <c r="F332" s="23">
        <v>80043.377040000152</v>
      </c>
      <c r="G332" s="23">
        <v>57213.147815814358</v>
      </c>
      <c r="H332" s="23">
        <v>30850.325255029351</v>
      </c>
      <c r="I332" s="23">
        <v>16610.7892401063</v>
      </c>
      <c r="J332" s="23">
        <v>9735.3285930250222</v>
      </c>
      <c r="K332" s="23">
        <v>6427.2557930187404</v>
      </c>
      <c r="L332" s="23">
        <v>5327.707289032699</v>
      </c>
      <c r="M332" s="23">
        <v>4377.3095989232988</v>
      </c>
      <c r="N332" s="23">
        <v>3439.9813372346912</v>
      </c>
      <c r="O332" s="23">
        <v>2314.8229710756991</v>
      </c>
      <c r="P332" s="23">
        <v>1830.5412806323536</v>
      </c>
    </row>
    <row r="333" spans="1:16" x14ac:dyDescent="0.25">
      <c r="A333" s="19" t="s">
        <v>81</v>
      </c>
      <c r="B333" s="19" t="s">
        <v>82</v>
      </c>
      <c r="C333" s="19" t="s">
        <v>75</v>
      </c>
      <c r="D333" s="22">
        <v>32</v>
      </c>
      <c r="E333" s="23">
        <v>103169.15960790764</v>
      </c>
      <c r="F333" s="23">
        <v>80575.21440712917</v>
      </c>
      <c r="G333" s="23">
        <v>57055.632411641811</v>
      </c>
      <c r="H333" s="23">
        <v>30780.691440853872</v>
      </c>
      <c r="I333" s="23">
        <v>14651.081490158022</v>
      </c>
      <c r="J333" s="23">
        <v>7740.6768685427814</v>
      </c>
      <c r="K333" s="23">
        <v>4758.8446603083521</v>
      </c>
      <c r="L333" s="23">
        <v>3597.4425370807262</v>
      </c>
      <c r="M333" s="23">
        <v>2896.2163018592482</v>
      </c>
      <c r="N333" s="23">
        <v>2285.9190975078741</v>
      </c>
      <c r="O333" s="23">
        <v>1321.4100339200879</v>
      </c>
      <c r="P333" s="23">
        <v>916.18156778448702</v>
      </c>
    </row>
    <row r="334" spans="1:16" x14ac:dyDescent="0.25">
      <c r="A334" s="19" t="s">
        <v>81</v>
      </c>
      <c r="B334" s="19" t="s">
        <v>82</v>
      </c>
      <c r="C334" s="19" t="s">
        <v>75</v>
      </c>
      <c r="D334" s="22">
        <v>33</v>
      </c>
      <c r="E334" s="23">
        <v>100648.17880071684</v>
      </c>
      <c r="F334" s="23">
        <v>78884.936237956499</v>
      </c>
      <c r="G334" s="23">
        <v>55665.155972966888</v>
      </c>
      <c r="H334" s="23">
        <v>29064.151528036957</v>
      </c>
      <c r="I334" s="23">
        <v>14522.022748964413</v>
      </c>
      <c r="J334" s="23">
        <v>8223.8489876872936</v>
      </c>
      <c r="K334" s="23">
        <v>5362.4214922427245</v>
      </c>
      <c r="L334" s="23">
        <v>4357.4137274154027</v>
      </c>
      <c r="M334" s="23">
        <v>3610.8046404510892</v>
      </c>
      <c r="N334" s="23">
        <v>3091.5536998016632</v>
      </c>
      <c r="O334" s="23">
        <v>2035.8531584572115</v>
      </c>
      <c r="P334" s="23">
        <v>1760.604219059747</v>
      </c>
    </row>
    <row r="335" spans="1:16" x14ac:dyDescent="0.25">
      <c r="A335" s="19" t="s">
        <v>81</v>
      </c>
      <c r="B335" s="19" t="s">
        <v>82</v>
      </c>
      <c r="C335" s="19" t="s">
        <v>75</v>
      </c>
      <c r="D335" s="22">
        <v>34</v>
      </c>
      <c r="E335" s="23">
        <v>105947.90265659321</v>
      </c>
      <c r="F335" s="23">
        <v>82334.171868134756</v>
      </c>
      <c r="G335" s="23">
        <v>59126.275597406231</v>
      </c>
      <c r="H335" s="23">
        <v>30354.155523760612</v>
      </c>
      <c r="I335" s="23">
        <v>15353.628622424845</v>
      </c>
      <c r="J335" s="23">
        <v>8991.954254847009</v>
      </c>
      <c r="K335" s="23">
        <v>6003.174768222997</v>
      </c>
      <c r="L335" s="23">
        <v>4783.9684064588419</v>
      </c>
      <c r="M335" s="23">
        <v>4042.0172477506362</v>
      </c>
      <c r="N335" s="23">
        <v>3333.7424487866892</v>
      </c>
      <c r="O335" s="23">
        <v>2194.2532330673384</v>
      </c>
      <c r="P335" s="23">
        <v>1919.7372608008452</v>
      </c>
    </row>
    <row r="336" spans="1:16" x14ac:dyDescent="0.25">
      <c r="A336" s="19" t="s">
        <v>81</v>
      </c>
      <c r="B336" s="19" t="s">
        <v>82</v>
      </c>
      <c r="C336" s="19" t="s">
        <v>75</v>
      </c>
      <c r="D336" s="22">
        <v>35</v>
      </c>
      <c r="E336" s="23">
        <v>96267.640203272022</v>
      </c>
      <c r="F336" s="23">
        <v>76760.516339978014</v>
      </c>
      <c r="G336" s="23">
        <v>53815.726482110025</v>
      </c>
      <c r="H336" s="23">
        <v>27305.26672284706</v>
      </c>
      <c r="I336" s="23">
        <v>13558.321788599116</v>
      </c>
      <c r="J336" s="23">
        <v>7479.9477768123807</v>
      </c>
      <c r="K336" s="23">
        <v>4853.0587489295649</v>
      </c>
      <c r="L336" s="23">
        <v>3859.4327921436234</v>
      </c>
      <c r="M336" s="23">
        <v>3222.4093233838921</v>
      </c>
      <c r="N336" s="23">
        <v>2460.142443501351</v>
      </c>
      <c r="O336" s="23">
        <v>1721.3472609246548</v>
      </c>
      <c r="P336" s="23">
        <v>1225.546281360846</v>
      </c>
    </row>
    <row r="337" spans="1:16" x14ac:dyDescent="0.25">
      <c r="A337" s="19" t="s">
        <v>81</v>
      </c>
      <c r="B337" s="19" t="s">
        <v>82</v>
      </c>
      <c r="C337" s="19" t="s">
        <v>75</v>
      </c>
      <c r="D337" s="22">
        <v>36</v>
      </c>
      <c r="E337" s="23">
        <v>101632.2853128806</v>
      </c>
      <c r="F337" s="23">
        <v>79834.351062426082</v>
      </c>
      <c r="G337" s="23">
        <v>58116.055708758671</v>
      </c>
      <c r="H337" s="23">
        <v>30952.738635815673</v>
      </c>
      <c r="I337" s="23">
        <v>15544.261140708179</v>
      </c>
      <c r="J337" s="23">
        <v>8464.8843489942756</v>
      </c>
      <c r="K337" s="23">
        <v>5309.0559105058937</v>
      </c>
      <c r="L337" s="23">
        <v>4152.0556999354021</v>
      </c>
      <c r="M337" s="23">
        <v>3410.5803459737103</v>
      </c>
      <c r="N337" s="23">
        <v>2616.5281110389242</v>
      </c>
      <c r="O337" s="23">
        <v>1631.5788866572345</v>
      </c>
      <c r="P337" s="23">
        <v>1511.8862569049097</v>
      </c>
    </row>
    <row r="338" spans="1:16" x14ac:dyDescent="0.25">
      <c r="A338" s="19" t="s">
        <v>81</v>
      </c>
      <c r="B338" s="19" t="s">
        <v>82</v>
      </c>
      <c r="C338" s="19" t="s">
        <v>75</v>
      </c>
      <c r="D338" s="22">
        <v>37</v>
      </c>
      <c r="E338" s="23">
        <v>107986.94079497481</v>
      </c>
      <c r="F338" s="23">
        <v>85503.981772575484</v>
      </c>
      <c r="G338" s="23">
        <v>63199.820693312307</v>
      </c>
      <c r="H338" s="23">
        <v>35917.686574190528</v>
      </c>
      <c r="I338" s="23">
        <v>20522.847867572971</v>
      </c>
      <c r="J338" s="23">
        <v>12533.747286016422</v>
      </c>
      <c r="K338" s="23">
        <v>8552.8421137652604</v>
      </c>
      <c r="L338" s="23">
        <v>6912.2882338229829</v>
      </c>
      <c r="M338" s="23">
        <v>5825.8931521351642</v>
      </c>
      <c r="N338" s="23">
        <v>4684.3920259169545</v>
      </c>
      <c r="O338" s="23">
        <v>3186.9077371590092</v>
      </c>
      <c r="P338" s="23">
        <v>2047.8863470142974</v>
      </c>
    </row>
    <row r="339" spans="1:16" x14ac:dyDescent="0.25">
      <c r="A339" s="19" t="s">
        <v>81</v>
      </c>
      <c r="B339" s="19" t="s">
        <v>82</v>
      </c>
      <c r="C339" s="19" t="s">
        <v>75</v>
      </c>
      <c r="D339" s="22">
        <v>38</v>
      </c>
      <c r="E339" s="23">
        <v>101188.85239658962</v>
      </c>
      <c r="F339" s="23">
        <v>79791.097608500771</v>
      </c>
      <c r="G339" s="23">
        <v>57017.921579543414</v>
      </c>
      <c r="H339" s="23">
        <v>30501.727263387653</v>
      </c>
      <c r="I339" s="23">
        <v>15925.797753263128</v>
      </c>
      <c r="J339" s="23">
        <v>9119.2531224280337</v>
      </c>
      <c r="K339" s="23">
        <v>6011.2770623519218</v>
      </c>
      <c r="L339" s="23">
        <v>4931.2528170410378</v>
      </c>
      <c r="M339" s="23">
        <v>4110.7195338174079</v>
      </c>
      <c r="N339" s="23">
        <v>3382.7239889168195</v>
      </c>
      <c r="O339" s="23">
        <v>2311.621174961791</v>
      </c>
      <c r="P339" s="23">
        <v>1637.0340128858661</v>
      </c>
    </row>
    <row r="340" spans="1:16" x14ac:dyDescent="0.25">
      <c r="A340" s="19" t="s">
        <v>81</v>
      </c>
      <c r="B340" s="19" t="s">
        <v>82</v>
      </c>
      <c r="C340" s="19" t="s">
        <v>75</v>
      </c>
      <c r="D340" s="22">
        <v>39</v>
      </c>
      <c r="E340" s="23">
        <v>114079.66500565497</v>
      </c>
      <c r="F340" s="23">
        <v>89890.622571249623</v>
      </c>
      <c r="G340" s="23">
        <v>65809.986463006586</v>
      </c>
      <c r="H340" s="23">
        <v>35999.973629039348</v>
      </c>
      <c r="I340" s="23">
        <v>18250.933346026708</v>
      </c>
      <c r="J340" s="23">
        <v>10101.511943516212</v>
      </c>
      <c r="K340" s="23">
        <v>6512.2546004566129</v>
      </c>
      <c r="L340" s="23">
        <v>5161.0700963874515</v>
      </c>
      <c r="M340" s="23">
        <v>4203.3086513647404</v>
      </c>
      <c r="N340" s="23">
        <v>3298.5928787314506</v>
      </c>
      <c r="O340" s="23">
        <v>2243.3967472159156</v>
      </c>
      <c r="P340" s="23">
        <v>1935.1118172612537</v>
      </c>
    </row>
    <row r="341" spans="1:16" x14ac:dyDescent="0.25">
      <c r="A341" s="19" t="s">
        <v>81</v>
      </c>
      <c r="B341" s="19" t="s">
        <v>82</v>
      </c>
      <c r="C341" s="19" t="s">
        <v>75</v>
      </c>
      <c r="D341" s="22">
        <v>40</v>
      </c>
      <c r="E341" s="23">
        <v>109024.18871338345</v>
      </c>
      <c r="F341" s="23">
        <v>84883.131386796624</v>
      </c>
      <c r="G341" s="23">
        <v>60076.907939818178</v>
      </c>
      <c r="H341" s="23">
        <v>31731.454134318275</v>
      </c>
      <c r="I341" s="23">
        <v>16414.202665170549</v>
      </c>
      <c r="J341" s="23">
        <v>9470.5419317582364</v>
      </c>
      <c r="K341" s="23">
        <v>6245.6522967674791</v>
      </c>
      <c r="L341" s="23">
        <v>5055.0333719652572</v>
      </c>
      <c r="M341" s="23">
        <v>4241.9698219026268</v>
      </c>
      <c r="N341" s="23">
        <v>3426.1019228091632</v>
      </c>
      <c r="O341" s="23">
        <v>2559.3763358441365</v>
      </c>
      <c r="P341" s="23">
        <v>2230.6464125326379</v>
      </c>
    </row>
    <row r="342" spans="1:16" x14ac:dyDescent="0.25">
      <c r="A342" s="19" t="s">
        <v>81</v>
      </c>
      <c r="B342" s="19" t="s">
        <v>82</v>
      </c>
      <c r="C342" s="19" t="s">
        <v>75</v>
      </c>
      <c r="D342" s="22">
        <v>41</v>
      </c>
      <c r="E342" s="23">
        <v>102668.25247195641</v>
      </c>
      <c r="F342" s="23">
        <v>80382.742206969342</v>
      </c>
      <c r="G342" s="23">
        <v>58139.840612078289</v>
      </c>
      <c r="H342" s="23">
        <v>31953.369218760225</v>
      </c>
      <c r="I342" s="23">
        <v>17484.730949680736</v>
      </c>
      <c r="J342" s="23">
        <v>10576.29770349192</v>
      </c>
      <c r="K342" s="23">
        <v>7093.3577225254521</v>
      </c>
      <c r="L342" s="23">
        <v>5666.9379442435447</v>
      </c>
      <c r="M342" s="23">
        <v>4719.6136888083056</v>
      </c>
      <c r="N342" s="23">
        <v>3773.5631037516232</v>
      </c>
      <c r="O342" s="23">
        <v>2519.1997532781807</v>
      </c>
      <c r="P342" s="23">
        <v>1944.8323747107249</v>
      </c>
    </row>
    <row r="343" spans="1:16" x14ac:dyDescent="0.25">
      <c r="A343" s="19" t="s">
        <v>81</v>
      </c>
      <c r="B343" s="19" t="s">
        <v>82</v>
      </c>
      <c r="C343" s="19" t="s">
        <v>75</v>
      </c>
      <c r="D343" s="22">
        <v>42</v>
      </c>
      <c r="E343" s="23">
        <v>109256.39431871743</v>
      </c>
      <c r="F343" s="23">
        <v>84522.868055169587</v>
      </c>
      <c r="G343" s="23">
        <v>60559.482698815526</v>
      </c>
      <c r="H343" s="23">
        <v>32927.613469843789</v>
      </c>
      <c r="I343" s="23">
        <v>16388.229090210571</v>
      </c>
      <c r="J343" s="23">
        <v>8924.8750488633887</v>
      </c>
      <c r="K343" s="23">
        <v>5691.058837514538</v>
      </c>
      <c r="L343" s="23">
        <v>4514.8172499737784</v>
      </c>
      <c r="M343" s="23">
        <v>3734.2277329166905</v>
      </c>
      <c r="N343" s="23">
        <v>2880.5981228665587</v>
      </c>
      <c r="O343" s="23">
        <v>1847.0369945664495</v>
      </c>
      <c r="P343" s="23">
        <v>1347.5168915139316</v>
      </c>
    </row>
    <row r="344" spans="1:16" x14ac:dyDescent="0.25">
      <c r="A344" s="19" t="s">
        <v>81</v>
      </c>
      <c r="B344" s="19" t="s">
        <v>82</v>
      </c>
      <c r="C344" s="19" t="s">
        <v>75</v>
      </c>
      <c r="D344" s="22">
        <v>43</v>
      </c>
      <c r="E344" s="23">
        <v>108917.68050809817</v>
      </c>
      <c r="F344" s="23">
        <v>83875.02201008203</v>
      </c>
      <c r="G344" s="23">
        <v>62619.2534761801</v>
      </c>
      <c r="H344" s="23">
        <v>35495.019192320207</v>
      </c>
      <c r="I344" s="23">
        <v>19912.149616476618</v>
      </c>
      <c r="J344" s="23">
        <v>12250.281379674732</v>
      </c>
      <c r="K344" s="23">
        <v>8300.7679669817553</v>
      </c>
      <c r="L344" s="23">
        <v>6667.0304793764508</v>
      </c>
      <c r="M344" s="23">
        <v>5492.9583013222864</v>
      </c>
      <c r="N344" s="23">
        <v>4384.2035612586869</v>
      </c>
      <c r="O344" s="23">
        <v>3097.8642547793079</v>
      </c>
      <c r="P344" s="23">
        <v>2168.200137391761</v>
      </c>
    </row>
    <row r="345" spans="1:16" x14ac:dyDescent="0.25">
      <c r="A345" s="19" t="s">
        <v>81</v>
      </c>
      <c r="B345" s="19" t="s">
        <v>82</v>
      </c>
      <c r="C345" s="19" t="s">
        <v>75</v>
      </c>
      <c r="D345" s="22">
        <v>44</v>
      </c>
      <c r="E345" s="23">
        <v>113767.34238405296</v>
      </c>
      <c r="F345" s="23">
        <v>85277.735066273643</v>
      </c>
      <c r="G345" s="23">
        <v>60204.591881946049</v>
      </c>
      <c r="H345" s="23">
        <v>29119.516096670501</v>
      </c>
      <c r="I345" s="23">
        <v>15207.334788435115</v>
      </c>
      <c r="J345" s="23">
        <v>8533.5371683929225</v>
      </c>
      <c r="K345" s="23">
        <v>5564.0137617676037</v>
      </c>
      <c r="L345" s="23">
        <v>4594.7051198014169</v>
      </c>
      <c r="M345" s="23">
        <v>3760.6361857306756</v>
      </c>
      <c r="N345" s="23">
        <v>3073.500021301737</v>
      </c>
      <c r="O345" s="23">
        <v>2097.1478787196115</v>
      </c>
      <c r="P345" s="23">
        <v>1367.3511831797098</v>
      </c>
    </row>
    <row r="346" spans="1:16" x14ac:dyDescent="0.25">
      <c r="A346" s="19" t="s">
        <v>81</v>
      </c>
      <c r="B346" s="19" t="s">
        <v>82</v>
      </c>
      <c r="C346" s="19" t="s">
        <v>75</v>
      </c>
      <c r="D346" s="22">
        <v>45</v>
      </c>
      <c r="E346" s="23">
        <v>91869.660570304419</v>
      </c>
      <c r="F346" s="23">
        <v>74538.11969003742</v>
      </c>
      <c r="G346" s="23">
        <v>54162.316138825372</v>
      </c>
      <c r="H346" s="23">
        <v>29635.612315058283</v>
      </c>
      <c r="I346" s="23">
        <v>15946.90741905209</v>
      </c>
      <c r="J346" s="23">
        <v>9488.1315892468047</v>
      </c>
      <c r="K346" s="23">
        <v>6385.0269518924115</v>
      </c>
      <c r="L346" s="23">
        <v>5098.0788864677243</v>
      </c>
      <c r="M346" s="23">
        <v>4242.7842711381745</v>
      </c>
      <c r="N346" s="23">
        <v>3472.8164201845989</v>
      </c>
      <c r="O346" s="23">
        <v>2305.4851120237486</v>
      </c>
      <c r="P346" s="23">
        <v>1608.3298039685585</v>
      </c>
    </row>
    <row r="347" spans="1:16" x14ac:dyDescent="0.25">
      <c r="A347" s="19" t="s">
        <v>81</v>
      </c>
      <c r="B347" s="19" t="s">
        <v>82</v>
      </c>
      <c r="C347" s="19" t="s">
        <v>75</v>
      </c>
      <c r="D347" s="22">
        <v>46</v>
      </c>
      <c r="E347" s="23">
        <v>101266.23674495702</v>
      </c>
      <c r="F347" s="23">
        <v>80905.676280480315</v>
      </c>
      <c r="G347" s="23">
        <v>58907.512815589376</v>
      </c>
      <c r="H347" s="23">
        <v>33767.762985201669</v>
      </c>
      <c r="I347" s="23">
        <v>18369.900529221133</v>
      </c>
      <c r="J347" s="23">
        <v>10848.779790499639</v>
      </c>
      <c r="K347" s="23">
        <v>7136.8308335605698</v>
      </c>
      <c r="L347" s="23">
        <v>5669.6458873304928</v>
      </c>
      <c r="M347" s="23">
        <v>4715.3787755583799</v>
      </c>
      <c r="N347" s="23">
        <v>3835.5161141695708</v>
      </c>
      <c r="O347" s="23">
        <v>2643.0802265096986</v>
      </c>
      <c r="P347" s="23">
        <v>1900.9857124394853</v>
      </c>
    </row>
    <row r="348" spans="1:16" x14ac:dyDescent="0.25">
      <c r="A348" s="19" t="s">
        <v>81</v>
      </c>
      <c r="B348" s="19" t="s">
        <v>82</v>
      </c>
      <c r="C348" s="19" t="s">
        <v>75</v>
      </c>
      <c r="D348" s="22">
        <v>47</v>
      </c>
      <c r="E348" s="23">
        <v>102446.74299547129</v>
      </c>
      <c r="F348" s="23">
        <v>81208.278575787175</v>
      </c>
      <c r="G348" s="23">
        <v>58217.654320437658</v>
      </c>
      <c r="H348" s="23">
        <v>30753.681347556765</v>
      </c>
      <c r="I348" s="23">
        <v>16667.176971036173</v>
      </c>
      <c r="J348" s="23">
        <v>9855.5989967103105</v>
      </c>
      <c r="K348" s="23">
        <v>6609.6588892263671</v>
      </c>
      <c r="L348" s="23">
        <v>5171.2094438891445</v>
      </c>
      <c r="M348" s="23">
        <v>4441.1563812441254</v>
      </c>
      <c r="N348" s="23">
        <v>3575.8932090730304</v>
      </c>
      <c r="O348" s="23">
        <v>2574.1614713676645</v>
      </c>
      <c r="P348" s="23">
        <v>1609.3066072884571</v>
      </c>
    </row>
    <row r="349" spans="1:16" x14ac:dyDescent="0.25">
      <c r="A349" s="19" t="s">
        <v>81</v>
      </c>
      <c r="B349" s="19" t="s">
        <v>82</v>
      </c>
      <c r="C349" s="19" t="s">
        <v>75</v>
      </c>
      <c r="D349" s="22">
        <v>48</v>
      </c>
      <c r="E349" s="23">
        <v>104724.73048199255</v>
      </c>
      <c r="F349" s="23">
        <v>81765.190822604549</v>
      </c>
      <c r="G349" s="23">
        <v>60341.178815209263</v>
      </c>
      <c r="H349" s="23">
        <v>36023.83897047495</v>
      </c>
      <c r="I349" s="23">
        <v>19487.051950747966</v>
      </c>
      <c r="J349" s="23">
        <v>11347.046304551948</v>
      </c>
      <c r="K349" s="23">
        <v>7637.0949000227074</v>
      </c>
      <c r="L349" s="23">
        <v>6199.3379511524663</v>
      </c>
      <c r="M349" s="23">
        <v>5114.9350929454549</v>
      </c>
      <c r="N349" s="23">
        <v>4133.3111386569462</v>
      </c>
      <c r="O349" s="23">
        <v>2757.0222733263072</v>
      </c>
      <c r="P349" s="23">
        <v>2125.7091392931097</v>
      </c>
    </row>
    <row r="350" spans="1:16" x14ac:dyDescent="0.25">
      <c r="A350" s="19" t="s">
        <v>81</v>
      </c>
      <c r="B350" s="19" t="s">
        <v>82</v>
      </c>
      <c r="C350" s="19" t="s">
        <v>75</v>
      </c>
      <c r="D350" s="22">
        <v>49</v>
      </c>
      <c r="E350" s="23">
        <v>92059.208379037751</v>
      </c>
      <c r="F350" s="23">
        <v>74776.271165121972</v>
      </c>
      <c r="G350" s="23">
        <v>56119.567787289649</v>
      </c>
      <c r="H350" s="23">
        <v>31125.718763406654</v>
      </c>
      <c r="I350" s="23">
        <v>16783.890116450668</v>
      </c>
      <c r="J350" s="23">
        <v>9726.1080180528425</v>
      </c>
      <c r="K350" s="23">
        <v>6379.6591604174255</v>
      </c>
      <c r="L350" s="23">
        <v>5001.9481861187996</v>
      </c>
      <c r="M350" s="23">
        <v>4135.276316310672</v>
      </c>
      <c r="N350" s="23">
        <v>3386.2946463341054</v>
      </c>
      <c r="O350" s="23">
        <v>2322.2198726849442</v>
      </c>
      <c r="P350" s="23">
        <v>1376.1236013598443</v>
      </c>
    </row>
    <row r="351" spans="1:16" x14ac:dyDescent="0.25">
      <c r="A351" s="19" t="s">
        <v>81</v>
      </c>
      <c r="B351" s="19" t="s">
        <v>82</v>
      </c>
      <c r="C351" s="19" t="s">
        <v>75</v>
      </c>
      <c r="D351" s="22">
        <v>50</v>
      </c>
      <c r="E351" s="23">
        <v>100083.76490564259</v>
      </c>
      <c r="F351" s="23">
        <v>79180.161532249898</v>
      </c>
      <c r="G351" s="23">
        <v>55706.432459209507</v>
      </c>
      <c r="H351" s="23">
        <v>30111.988545749336</v>
      </c>
      <c r="I351" s="23">
        <v>15827.535215654187</v>
      </c>
      <c r="J351" s="23">
        <v>9054.6286556087016</v>
      </c>
      <c r="K351" s="23">
        <v>6119.3020617383545</v>
      </c>
      <c r="L351" s="23">
        <v>4950.4458198309603</v>
      </c>
      <c r="M351" s="23">
        <v>4041.9836591731855</v>
      </c>
      <c r="N351" s="23">
        <v>3224.8798921336756</v>
      </c>
      <c r="O351" s="23">
        <v>2218.8897000340371</v>
      </c>
      <c r="P351" s="23">
        <v>1565.1944440422137</v>
      </c>
    </row>
    <row r="352" spans="1:16" x14ac:dyDescent="0.25">
      <c r="A352" s="19" t="s">
        <v>81</v>
      </c>
      <c r="B352" s="19" t="s">
        <v>82</v>
      </c>
      <c r="C352" s="19" t="s">
        <v>75</v>
      </c>
      <c r="D352" s="22">
        <v>51</v>
      </c>
      <c r="E352" s="23">
        <v>98060.752511950865</v>
      </c>
      <c r="F352" s="23">
        <v>77395.025505894781</v>
      </c>
      <c r="G352" s="23">
        <v>55886.272129449884</v>
      </c>
      <c r="H352" s="23">
        <v>29914.140833897571</v>
      </c>
      <c r="I352" s="23">
        <v>15673.991206916622</v>
      </c>
      <c r="J352" s="23">
        <v>9103.5246581669162</v>
      </c>
      <c r="K352" s="23">
        <v>5961.5782909018217</v>
      </c>
      <c r="L352" s="23">
        <v>4812.5483831953325</v>
      </c>
      <c r="M352" s="23">
        <v>3934.4071348027337</v>
      </c>
      <c r="N352" s="23">
        <v>3367.9516109711085</v>
      </c>
      <c r="O352" s="23">
        <v>2362.5221101220077</v>
      </c>
      <c r="P352" s="23">
        <v>1829.0848220978658</v>
      </c>
    </row>
    <row r="353" spans="1:16" x14ac:dyDescent="0.25">
      <c r="A353" s="19" t="s">
        <v>81</v>
      </c>
      <c r="B353" s="19" t="s">
        <v>82</v>
      </c>
      <c r="C353" s="19" t="s">
        <v>75</v>
      </c>
      <c r="D353" s="22">
        <v>52</v>
      </c>
      <c r="E353" s="23">
        <v>89698.912116629959</v>
      </c>
      <c r="F353" s="23">
        <v>72917.040308711395</v>
      </c>
      <c r="G353" s="23">
        <v>52242.507117741479</v>
      </c>
      <c r="H353" s="23">
        <v>28709.902483713387</v>
      </c>
      <c r="I353" s="23">
        <v>14351.640552001469</v>
      </c>
      <c r="J353" s="23">
        <v>8077.0572510581569</v>
      </c>
      <c r="K353" s="23">
        <v>5291.1878130748173</v>
      </c>
      <c r="L353" s="23">
        <v>4269.1562797836132</v>
      </c>
      <c r="M353" s="23">
        <v>3545.9225845890219</v>
      </c>
      <c r="N353" s="23">
        <v>2727.966775971086</v>
      </c>
      <c r="O353" s="23">
        <v>1783.3435235321472</v>
      </c>
      <c r="P353" s="23">
        <v>1611.0023310565882</v>
      </c>
    </row>
    <row r="354" spans="1:16" x14ac:dyDescent="0.25">
      <c r="A354" s="19" t="s">
        <v>81</v>
      </c>
      <c r="B354" s="19" t="s">
        <v>82</v>
      </c>
      <c r="C354" s="19" t="s">
        <v>75</v>
      </c>
      <c r="D354" s="22">
        <v>53</v>
      </c>
      <c r="E354" s="23">
        <v>102267.04100187791</v>
      </c>
      <c r="F354" s="23">
        <v>78611.569871089916</v>
      </c>
      <c r="G354" s="23">
        <v>57268.254279845132</v>
      </c>
      <c r="H354" s="23">
        <v>32349.159740313935</v>
      </c>
      <c r="I354" s="23">
        <v>18305.284510138987</v>
      </c>
      <c r="J354" s="23">
        <v>10914.180501753704</v>
      </c>
      <c r="K354" s="23">
        <v>7334.4356297034428</v>
      </c>
      <c r="L354" s="23">
        <v>5744.3764652047448</v>
      </c>
      <c r="M354" s="23">
        <v>4830.9467541066278</v>
      </c>
      <c r="N354" s="23">
        <v>3834.9659743310494</v>
      </c>
      <c r="O354" s="23">
        <v>2729.8266724247178</v>
      </c>
      <c r="P354" s="23">
        <v>1728.1939115463611</v>
      </c>
    </row>
    <row r="355" spans="1:16" x14ac:dyDescent="0.25">
      <c r="A355" s="19" t="s">
        <v>81</v>
      </c>
      <c r="B355" s="19" t="s">
        <v>82</v>
      </c>
      <c r="C355" s="19" t="s">
        <v>75</v>
      </c>
      <c r="D355" s="22">
        <v>54</v>
      </c>
      <c r="E355" s="23">
        <v>97692.579571455266</v>
      </c>
      <c r="F355" s="23">
        <v>77484.635230986489</v>
      </c>
      <c r="G355" s="23">
        <v>53791.444511941481</v>
      </c>
      <c r="H355" s="23">
        <v>26790.908113397687</v>
      </c>
      <c r="I355" s="23">
        <v>12986.859452728793</v>
      </c>
      <c r="J355" s="23">
        <v>7363.723804901073</v>
      </c>
      <c r="K355" s="23">
        <v>4775.0978882566469</v>
      </c>
      <c r="L355" s="23">
        <v>3810.5157203589879</v>
      </c>
      <c r="M355" s="23">
        <v>3131.9170854597774</v>
      </c>
      <c r="N355" s="23">
        <v>2567.8862578375556</v>
      </c>
      <c r="O355" s="23">
        <v>1680.0129092080158</v>
      </c>
      <c r="P355" s="23">
        <v>1468.3290055109146</v>
      </c>
    </row>
    <row r="356" spans="1:16" x14ac:dyDescent="0.25">
      <c r="A356" s="19" t="s">
        <v>81</v>
      </c>
      <c r="B356" s="19" t="s">
        <v>82</v>
      </c>
      <c r="C356" s="19" t="s">
        <v>75</v>
      </c>
      <c r="D356" s="22">
        <v>55</v>
      </c>
      <c r="E356" s="23">
        <v>102754.74740057661</v>
      </c>
      <c r="F356" s="23">
        <v>79899.162640509996</v>
      </c>
      <c r="G356" s="23">
        <v>58388.855411460216</v>
      </c>
      <c r="H356" s="23">
        <v>30418.682532137915</v>
      </c>
      <c r="I356" s="23">
        <v>15072.55804068297</v>
      </c>
      <c r="J356" s="23">
        <v>8559.8920751072728</v>
      </c>
      <c r="K356" s="23">
        <v>5628.4080056480871</v>
      </c>
      <c r="L356" s="23">
        <v>4545.3184679008791</v>
      </c>
      <c r="M356" s="23">
        <v>3657.9053284673519</v>
      </c>
      <c r="N356" s="23">
        <v>2941.0888300391098</v>
      </c>
      <c r="O356" s="23">
        <v>1894.548963375732</v>
      </c>
      <c r="P356" s="23">
        <v>1711.7005551491054</v>
      </c>
    </row>
    <row r="357" spans="1:16" x14ac:dyDescent="0.25">
      <c r="A357" s="19" t="s">
        <v>81</v>
      </c>
      <c r="B357" s="19" t="s">
        <v>82</v>
      </c>
      <c r="C357" s="19" t="s">
        <v>75</v>
      </c>
      <c r="D357" s="22">
        <v>56</v>
      </c>
      <c r="E357" s="23">
        <v>95502.675891601641</v>
      </c>
      <c r="F357" s="23">
        <v>75868.051438432914</v>
      </c>
      <c r="G357" s="23">
        <v>54952.456584421649</v>
      </c>
      <c r="H357" s="23">
        <v>29265.71716677766</v>
      </c>
      <c r="I357" s="23">
        <v>15595.075265433445</v>
      </c>
      <c r="J357" s="23">
        <v>8865.7983220233109</v>
      </c>
      <c r="K357" s="23">
        <v>5951.2250223777919</v>
      </c>
      <c r="L357" s="23">
        <v>4815.773545266994</v>
      </c>
      <c r="M357" s="23">
        <v>4003.6180662123525</v>
      </c>
      <c r="N357" s="23">
        <v>3242.025274985539</v>
      </c>
      <c r="O357" s="23">
        <v>2260.1334218668289</v>
      </c>
      <c r="P357" s="23">
        <v>1921.1333286971242</v>
      </c>
    </row>
    <row r="358" spans="1:16" x14ac:dyDescent="0.25">
      <c r="A358" s="19" t="s">
        <v>81</v>
      </c>
      <c r="B358" s="19" t="s">
        <v>82</v>
      </c>
      <c r="C358" s="19" t="s">
        <v>75</v>
      </c>
      <c r="D358" s="22">
        <v>57</v>
      </c>
      <c r="E358" s="23">
        <v>102647.30154290417</v>
      </c>
      <c r="F358" s="23">
        <v>79244.418726174918</v>
      </c>
      <c r="G358" s="23">
        <v>56491.08065455535</v>
      </c>
      <c r="H358" s="23">
        <v>30198.858340562419</v>
      </c>
      <c r="I358" s="23">
        <v>16010.628519616819</v>
      </c>
      <c r="J358" s="23">
        <v>9463.2694805451338</v>
      </c>
      <c r="K358" s="23">
        <v>6363.7100683561303</v>
      </c>
      <c r="L358" s="23">
        <v>5074.1188715083681</v>
      </c>
      <c r="M358" s="23">
        <v>4213.456864414663</v>
      </c>
      <c r="N358" s="23">
        <v>3517.7341722494598</v>
      </c>
      <c r="O358" s="23">
        <v>2366.5944674538841</v>
      </c>
      <c r="P358" s="23">
        <v>1896.6412908616078</v>
      </c>
    </row>
    <row r="359" spans="1:16" x14ac:dyDescent="0.25">
      <c r="A359" s="19" t="s">
        <v>81</v>
      </c>
      <c r="B359" s="19" t="s">
        <v>82</v>
      </c>
      <c r="C359" s="19" t="s">
        <v>75</v>
      </c>
      <c r="D359" s="22">
        <v>58</v>
      </c>
      <c r="E359" s="23">
        <v>99606.537490942428</v>
      </c>
      <c r="F359" s="23">
        <v>75938.288269950775</v>
      </c>
      <c r="G359" s="23">
        <v>56517.268408456723</v>
      </c>
      <c r="H359" s="23">
        <v>31709.458558218204</v>
      </c>
      <c r="I359" s="23">
        <v>17561.167085776615</v>
      </c>
      <c r="J359" s="23">
        <v>10745.923991698777</v>
      </c>
      <c r="K359" s="23">
        <v>7439.9398944697814</v>
      </c>
      <c r="L359" s="23">
        <v>5924.9698481199703</v>
      </c>
      <c r="M359" s="23">
        <v>4973.9318010864208</v>
      </c>
      <c r="N359" s="23">
        <v>4037.0039159999515</v>
      </c>
      <c r="O359" s="23">
        <v>2978.7046999046374</v>
      </c>
      <c r="P359" s="23">
        <v>2104.4766109050988</v>
      </c>
    </row>
    <row r="360" spans="1:16" x14ac:dyDescent="0.25">
      <c r="A360" s="19" t="s">
        <v>81</v>
      </c>
      <c r="B360" s="19" t="s">
        <v>82</v>
      </c>
      <c r="C360" s="19" t="s">
        <v>75</v>
      </c>
      <c r="D360" s="22">
        <v>59</v>
      </c>
      <c r="E360" s="23">
        <v>95563.058592784684</v>
      </c>
      <c r="F360" s="23">
        <v>78006.322366286418</v>
      </c>
      <c r="G360" s="23">
        <v>58872.622445273468</v>
      </c>
      <c r="H360" s="23">
        <v>35359.296644509457</v>
      </c>
      <c r="I360" s="23">
        <v>18391.629409390229</v>
      </c>
      <c r="J360" s="23">
        <v>10473.600452285884</v>
      </c>
      <c r="K360" s="23">
        <v>6964.4128373853709</v>
      </c>
      <c r="L360" s="23">
        <v>5413.2268476508661</v>
      </c>
      <c r="M360" s="23">
        <v>4536.4474939478559</v>
      </c>
      <c r="N360" s="23">
        <v>3520.9917269847815</v>
      </c>
      <c r="O360" s="23">
        <v>2515.9539310548944</v>
      </c>
      <c r="P360" s="23">
        <v>2102.815025695234</v>
      </c>
    </row>
    <row r="361" spans="1:16" x14ac:dyDescent="0.25">
      <c r="A361" s="19" t="s">
        <v>81</v>
      </c>
      <c r="B361" s="19" t="s">
        <v>82</v>
      </c>
      <c r="C361" s="19" t="s">
        <v>75</v>
      </c>
      <c r="D361" s="22">
        <v>60</v>
      </c>
      <c r="E361" s="23">
        <v>107885.74683578576</v>
      </c>
      <c r="F361" s="23">
        <v>83540.993503459744</v>
      </c>
      <c r="G361" s="23">
        <v>60909.252900328487</v>
      </c>
      <c r="H361" s="23">
        <v>31558.530234465459</v>
      </c>
      <c r="I361" s="23">
        <v>16440.52675209428</v>
      </c>
      <c r="J361" s="23">
        <v>10037.705316030924</v>
      </c>
      <c r="K361" s="23">
        <v>6714.9007889098484</v>
      </c>
      <c r="L361" s="23">
        <v>5384.065804972327</v>
      </c>
      <c r="M361" s="23">
        <v>4497.4991151462982</v>
      </c>
      <c r="N361" s="23">
        <v>3745.671211213742</v>
      </c>
      <c r="O361" s="23">
        <v>2632.306571311603</v>
      </c>
      <c r="P361" s="23">
        <v>1479.0467109902527</v>
      </c>
    </row>
    <row r="362" spans="1:16" x14ac:dyDescent="0.25">
      <c r="A362" s="19" t="s">
        <v>81</v>
      </c>
      <c r="B362" s="19" t="s">
        <v>82</v>
      </c>
      <c r="C362" s="19" t="s">
        <v>75</v>
      </c>
      <c r="D362" s="22">
        <v>61</v>
      </c>
      <c r="E362" s="23">
        <v>111758.42685608892</v>
      </c>
      <c r="F362" s="23">
        <v>85999.493767846478</v>
      </c>
      <c r="G362" s="23">
        <v>60470.803404441715</v>
      </c>
      <c r="H362" s="23">
        <v>31284.805402831164</v>
      </c>
      <c r="I362" s="23">
        <v>15540.76025643721</v>
      </c>
      <c r="J362" s="23">
        <v>8719.557659851509</v>
      </c>
      <c r="K362" s="23">
        <v>5634.8257829468621</v>
      </c>
      <c r="L362" s="23">
        <v>4544.9652392930566</v>
      </c>
      <c r="M362" s="23">
        <v>3637.4386908424935</v>
      </c>
      <c r="N362" s="23">
        <v>2986.0479830740514</v>
      </c>
      <c r="O362" s="23">
        <v>2043.7212694413356</v>
      </c>
      <c r="P362" s="23">
        <v>1569.3348567422204</v>
      </c>
    </row>
    <row r="363" spans="1:16" x14ac:dyDescent="0.25">
      <c r="A363" s="19" t="s">
        <v>81</v>
      </c>
      <c r="B363" s="19" t="s">
        <v>82</v>
      </c>
      <c r="C363" s="19" t="s">
        <v>75</v>
      </c>
      <c r="D363" s="22">
        <v>62</v>
      </c>
      <c r="E363" s="23">
        <v>93842.211726024179</v>
      </c>
      <c r="F363" s="23">
        <v>73013.990685217839</v>
      </c>
      <c r="G363" s="23">
        <v>51428.099514651418</v>
      </c>
      <c r="H363" s="23">
        <v>27308.056508338792</v>
      </c>
      <c r="I363" s="23">
        <v>13090.721372613956</v>
      </c>
      <c r="J363" s="23">
        <v>6985.2279234665339</v>
      </c>
      <c r="K363" s="23">
        <v>4076.7979739059733</v>
      </c>
      <c r="L363" s="23">
        <v>3117.4350121765142</v>
      </c>
      <c r="M363" s="23">
        <v>2501.7034260930623</v>
      </c>
      <c r="N363" s="23">
        <v>1835.4076455696463</v>
      </c>
      <c r="O363" s="23">
        <v>1141.4879777903441</v>
      </c>
      <c r="P363" s="23">
        <v>800.14480224549504</v>
      </c>
    </row>
    <row r="364" spans="1:16" x14ac:dyDescent="0.25">
      <c r="A364" s="19" t="s">
        <v>81</v>
      </c>
      <c r="B364" s="19" t="s">
        <v>82</v>
      </c>
      <c r="C364" s="19" t="s">
        <v>75</v>
      </c>
      <c r="D364" s="22">
        <v>63</v>
      </c>
      <c r="E364" s="23">
        <v>96874.020131160752</v>
      </c>
      <c r="F364" s="23">
        <v>74274.532987610219</v>
      </c>
      <c r="G364" s="23">
        <v>51730.081618630407</v>
      </c>
      <c r="H364" s="23">
        <v>27843.458595059572</v>
      </c>
      <c r="I364" s="23">
        <v>13085.522332667635</v>
      </c>
      <c r="J364" s="23">
        <v>6597.6807865343153</v>
      </c>
      <c r="K364" s="23">
        <v>3729.9324445650063</v>
      </c>
      <c r="L364" s="23">
        <v>2786.8045549814292</v>
      </c>
      <c r="M364" s="23">
        <v>2233.2178852579696</v>
      </c>
      <c r="N364" s="23">
        <v>1671.4516311850452</v>
      </c>
      <c r="O364" s="23">
        <v>1020.3836874915872</v>
      </c>
      <c r="P364" s="23">
        <v>890.96743684518799</v>
      </c>
    </row>
    <row r="365" spans="1:16" x14ac:dyDescent="0.25">
      <c r="A365" s="19" t="s">
        <v>81</v>
      </c>
      <c r="B365" s="19" t="s">
        <v>82</v>
      </c>
      <c r="C365" s="19" t="s">
        <v>75</v>
      </c>
      <c r="D365" s="22">
        <v>64</v>
      </c>
      <c r="E365" s="23">
        <v>105809.71948230338</v>
      </c>
      <c r="F365" s="23">
        <v>83272.696570236963</v>
      </c>
      <c r="G365" s="23">
        <v>60273.182967216198</v>
      </c>
      <c r="H365" s="23">
        <v>32020.015884239292</v>
      </c>
      <c r="I365" s="23">
        <v>16170.41939509903</v>
      </c>
      <c r="J365" s="23">
        <v>8812.9814460398047</v>
      </c>
      <c r="K365" s="23">
        <v>5731.0381537924404</v>
      </c>
      <c r="L365" s="23">
        <v>4525.263858300219</v>
      </c>
      <c r="M365" s="23">
        <v>3715.5759234704278</v>
      </c>
      <c r="N365" s="23">
        <v>2998.0500162080898</v>
      </c>
      <c r="O365" s="23">
        <v>1911.4141164575581</v>
      </c>
      <c r="P365" s="23">
        <v>1677.523644024069</v>
      </c>
    </row>
    <row r="366" spans="1:16" x14ac:dyDescent="0.25">
      <c r="A366" s="19" t="s">
        <v>81</v>
      </c>
      <c r="B366" s="19" t="s">
        <v>82</v>
      </c>
      <c r="C366" s="19" t="s">
        <v>75</v>
      </c>
      <c r="D366" s="22">
        <v>65</v>
      </c>
      <c r="E366" s="23">
        <v>98752.003426053489</v>
      </c>
      <c r="F366" s="23">
        <v>76999.083223738518</v>
      </c>
      <c r="G366" s="23">
        <v>54033.758143558582</v>
      </c>
      <c r="H366" s="23">
        <v>29230.283926257584</v>
      </c>
      <c r="I366" s="23">
        <v>15087.037305979229</v>
      </c>
      <c r="J366" s="23">
        <v>8688.6260366663355</v>
      </c>
      <c r="K366" s="23">
        <v>5854.4539703526052</v>
      </c>
      <c r="L366" s="23">
        <v>4720.4426929503525</v>
      </c>
      <c r="M366" s="23">
        <v>3907.7968932049671</v>
      </c>
      <c r="N366" s="23">
        <v>3262.0496474485394</v>
      </c>
      <c r="O366" s="23">
        <v>2158.5670786729338</v>
      </c>
      <c r="P366" s="23">
        <v>1799.0613253677973</v>
      </c>
    </row>
    <row r="367" spans="1:16" x14ac:dyDescent="0.25">
      <c r="A367" s="19" t="s">
        <v>81</v>
      </c>
      <c r="B367" s="19" t="s">
        <v>82</v>
      </c>
      <c r="C367" s="19" t="s">
        <v>75</v>
      </c>
      <c r="D367" s="22">
        <v>66</v>
      </c>
      <c r="E367" s="23">
        <v>88439.537998554501</v>
      </c>
      <c r="F367" s="23">
        <v>70079.810045521561</v>
      </c>
      <c r="G367" s="23">
        <v>48747.702593403788</v>
      </c>
      <c r="H367" s="23">
        <v>25287.207539092047</v>
      </c>
      <c r="I367" s="23">
        <v>12203.292522471707</v>
      </c>
      <c r="J367" s="23">
        <v>6543.4059190212865</v>
      </c>
      <c r="K367" s="23">
        <v>4015.4418695937188</v>
      </c>
      <c r="L367" s="23">
        <v>3194.8850617891967</v>
      </c>
      <c r="M367" s="23">
        <v>2492.5406363923157</v>
      </c>
      <c r="N367" s="23">
        <v>1972.479896285623</v>
      </c>
      <c r="O367" s="23">
        <v>1284.9973250025039</v>
      </c>
      <c r="P367" s="23">
        <v>886.12314532058122</v>
      </c>
    </row>
    <row r="368" spans="1:16" x14ac:dyDescent="0.25">
      <c r="A368" s="19" t="s">
        <v>81</v>
      </c>
      <c r="B368" s="19" t="s">
        <v>82</v>
      </c>
      <c r="C368" s="19" t="s">
        <v>75</v>
      </c>
      <c r="D368" s="22">
        <v>67</v>
      </c>
      <c r="E368" s="23">
        <v>97900.9284176894</v>
      </c>
      <c r="F368" s="23">
        <v>77335.185490287564</v>
      </c>
      <c r="G368" s="23">
        <v>57115.49008521621</v>
      </c>
      <c r="H368" s="23">
        <v>33855.48954590955</v>
      </c>
      <c r="I368" s="23">
        <v>16846.819807209555</v>
      </c>
      <c r="J368" s="23">
        <v>9089.4517262348199</v>
      </c>
      <c r="K368" s="23">
        <v>5441.5310955047507</v>
      </c>
      <c r="L368" s="23">
        <v>4127.0412941017994</v>
      </c>
      <c r="M368" s="23">
        <v>3437.1301793806542</v>
      </c>
      <c r="N368" s="23">
        <v>2697.8492567445755</v>
      </c>
      <c r="O368" s="23">
        <v>1713.8299011628906</v>
      </c>
      <c r="P368" s="23">
        <v>1426.0417080383322</v>
      </c>
    </row>
    <row r="369" spans="1:16" x14ac:dyDescent="0.25">
      <c r="A369" s="19" t="s">
        <v>81</v>
      </c>
      <c r="B369" s="19" t="s">
        <v>82</v>
      </c>
      <c r="C369" s="19" t="s">
        <v>75</v>
      </c>
      <c r="D369" s="22">
        <v>68</v>
      </c>
      <c r="E369" s="23">
        <v>100658.99847457581</v>
      </c>
      <c r="F369" s="23">
        <v>79534.903670717642</v>
      </c>
      <c r="G369" s="23">
        <v>55876.772504652785</v>
      </c>
      <c r="H369" s="23">
        <v>30804.545855271128</v>
      </c>
      <c r="I369" s="23">
        <v>15790.808678624218</v>
      </c>
      <c r="J369" s="23">
        <v>9044.3489871297697</v>
      </c>
      <c r="K369" s="23">
        <v>6122.5605546904198</v>
      </c>
      <c r="L369" s="23">
        <v>4903.0213985571636</v>
      </c>
      <c r="M369" s="23">
        <v>4073.0910775692623</v>
      </c>
      <c r="N369" s="23">
        <v>3293.0593278595384</v>
      </c>
      <c r="O369" s="23">
        <v>2114.5305355422447</v>
      </c>
      <c r="P369" s="23">
        <v>1949.8405387898758</v>
      </c>
    </row>
    <row r="370" spans="1:16" x14ac:dyDescent="0.25">
      <c r="A370" s="19" t="s">
        <v>81</v>
      </c>
      <c r="B370" s="19" t="s">
        <v>82</v>
      </c>
      <c r="C370" s="19" t="s">
        <v>75</v>
      </c>
      <c r="D370" s="22">
        <v>69</v>
      </c>
      <c r="E370" s="23">
        <v>99874.727127298218</v>
      </c>
      <c r="F370" s="23">
        <v>79889.74256908863</v>
      </c>
      <c r="G370" s="23">
        <v>56860.836465260043</v>
      </c>
      <c r="H370" s="23">
        <v>30835.235513061602</v>
      </c>
      <c r="I370" s="23">
        <v>15868.024906037645</v>
      </c>
      <c r="J370" s="23">
        <v>9181.7067228205869</v>
      </c>
      <c r="K370" s="23">
        <v>6158.642766617384</v>
      </c>
      <c r="L370" s="23">
        <v>4993.589936830449</v>
      </c>
      <c r="M370" s="23">
        <v>4130.3076896753792</v>
      </c>
      <c r="N370" s="23">
        <v>3310.5279357636837</v>
      </c>
      <c r="O370" s="23">
        <v>2278.5406329412863</v>
      </c>
      <c r="P370" s="23">
        <v>1554.0118687527499</v>
      </c>
    </row>
    <row r="371" spans="1:16" x14ac:dyDescent="0.25">
      <c r="A371" s="19" t="s">
        <v>81</v>
      </c>
      <c r="B371" s="19" t="s">
        <v>82</v>
      </c>
      <c r="C371" s="19" t="s">
        <v>75</v>
      </c>
      <c r="D371" s="22">
        <v>70</v>
      </c>
      <c r="E371" s="23">
        <v>103680.41417021968</v>
      </c>
      <c r="F371" s="23">
        <v>81232.870804909093</v>
      </c>
      <c r="G371" s="23">
        <v>59855.142531605052</v>
      </c>
      <c r="H371" s="23">
        <v>33108.614729048801</v>
      </c>
      <c r="I371" s="23">
        <v>18436.374573961279</v>
      </c>
      <c r="J371" s="23">
        <v>11017.726190697953</v>
      </c>
      <c r="K371" s="23">
        <v>7344.0923420461786</v>
      </c>
      <c r="L371" s="23">
        <v>5780.1974078850972</v>
      </c>
      <c r="M371" s="23">
        <v>4909.9507893327382</v>
      </c>
      <c r="N371" s="23">
        <v>3901.2995678638304</v>
      </c>
      <c r="O371" s="23">
        <v>2695.6207965669373</v>
      </c>
      <c r="P371" s="23">
        <v>1659.9733324045101</v>
      </c>
    </row>
    <row r="372" spans="1:16" x14ac:dyDescent="0.25">
      <c r="A372" s="19" t="s">
        <v>81</v>
      </c>
      <c r="B372" s="19" t="s">
        <v>82</v>
      </c>
      <c r="C372" s="19" t="s">
        <v>75</v>
      </c>
      <c r="D372" s="22">
        <v>71</v>
      </c>
      <c r="E372" s="23">
        <v>107868.50907272809</v>
      </c>
      <c r="F372" s="23">
        <v>83531.236677870431</v>
      </c>
      <c r="G372" s="23">
        <v>62139.754797881142</v>
      </c>
      <c r="H372" s="23">
        <v>35546.100051240945</v>
      </c>
      <c r="I372" s="23">
        <v>19482.788640886127</v>
      </c>
      <c r="J372" s="23">
        <v>11868.025484753945</v>
      </c>
      <c r="K372" s="23">
        <v>8125.893317661842</v>
      </c>
      <c r="L372" s="23">
        <v>6654.5188403435441</v>
      </c>
      <c r="M372" s="23">
        <v>5574.9228828482983</v>
      </c>
      <c r="N372" s="23">
        <v>4499.0705374810686</v>
      </c>
      <c r="O372" s="23">
        <v>3358.0386533875771</v>
      </c>
      <c r="P372" s="23">
        <v>2183.1414972318148</v>
      </c>
    </row>
    <row r="373" spans="1:16" x14ac:dyDescent="0.25">
      <c r="A373" s="19" t="s">
        <v>81</v>
      </c>
      <c r="B373" s="19" t="s">
        <v>82</v>
      </c>
      <c r="C373" s="19" t="s">
        <v>75</v>
      </c>
      <c r="D373" s="22">
        <v>72</v>
      </c>
      <c r="E373" s="23">
        <v>103898.25910084932</v>
      </c>
      <c r="F373" s="23">
        <v>81199.553772424755</v>
      </c>
      <c r="G373" s="23">
        <v>58652.949411628062</v>
      </c>
      <c r="H373" s="23">
        <v>33028.15689620687</v>
      </c>
      <c r="I373" s="23">
        <v>16429.246214046831</v>
      </c>
      <c r="J373" s="23">
        <v>9190.7982038507325</v>
      </c>
      <c r="K373" s="23">
        <v>5986.8429188156178</v>
      </c>
      <c r="L373" s="23">
        <v>4720.3499245748962</v>
      </c>
      <c r="M373" s="23">
        <v>3845.1574376301833</v>
      </c>
      <c r="N373" s="23">
        <v>3012.2794860645995</v>
      </c>
      <c r="O373" s="23">
        <v>2154.9963535281286</v>
      </c>
      <c r="P373" s="23">
        <v>1749.1509127005611</v>
      </c>
    </row>
    <row r="374" spans="1:16" x14ac:dyDescent="0.25">
      <c r="A374" s="19" t="s">
        <v>81</v>
      </c>
      <c r="B374" s="19" t="s">
        <v>82</v>
      </c>
      <c r="C374" s="19" t="s">
        <v>75</v>
      </c>
      <c r="D374" s="22">
        <v>73</v>
      </c>
      <c r="E374" s="23">
        <v>91651.572431229986</v>
      </c>
      <c r="F374" s="23">
        <v>75096.898336027924</v>
      </c>
      <c r="G374" s="23">
        <v>54945.95847462691</v>
      </c>
      <c r="H374" s="23">
        <v>30071.118454464424</v>
      </c>
      <c r="I374" s="23">
        <v>15923.349915622988</v>
      </c>
      <c r="J374" s="23">
        <v>9450.3377889211897</v>
      </c>
      <c r="K374" s="23">
        <v>6389.6142265746057</v>
      </c>
      <c r="L374" s="23">
        <v>5139.2376670127715</v>
      </c>
      <c r="M374" s="23">
        <v>4219.651136822089</v>
      </c>
      <c r="N374" s="23">
        <v>3353.0017353367111</v>
      </c>
      <c r="O374" s="23">
        <v>2355.0939964894055</v>
      </c>
      <c r="P374" s="23">
        <v>1919.967747963585</v>
      </c>
    </row>
    <row r="375" spans="1:16" x14ac:dyDescent="0.25">
      <c r="A375" s="19" t="s">
        <v>81</v>
      </c>
      <c r="B375" s="19" t="s">
        <v>82</v>
      </c>
      <c r="C375" s="19" t="s">
        <v>75</v>
      </c>
      <c r="D375" s="22">
        <v>74</v>
      </c>
      <c r="E375" s="23">
        <v>105305.82699721478</v>
      </c>
      <c r="F375" s="23">
        <v>81506.776954900328</v>
      </c>
      <c r="G375" s="23">
        <v>57813.093746970459</v>
      </c>
      <c r="H375" s="23">
        <v>31971.946524103041</v>
      </c>
      <c r="I375" s="23">
        <v>17689.351180512345</v>
      </c>
      <c r="J375" s="23">
        <v>10433.381024231498</v>
      </c>
      <c r="K375" s="23">
        <v>6924.2858660539478</v>
      </c>
      <c r="L375" s="23">
        <v>5474.8233709848691</v>
      </c>
      <c r="M375" s="23">
        <v>4642.8326469911735</v>
      </c>
      <c r="N375" s="23">
        <v>3719.8109826242685</v>
      </c>
      <c r="O375" s="23">
        <v>2524.7866104336817</v>
      </c>
      <c r="P375" s="23">
        <v>2181.8735194503483</v>
      </c>
    </row>
    <row r="376" spans="1:16" x14ac:dyDescent="0.25">
      <c r="A376" s="19" t="s">
        <v>81</v>
      </c>
      <c r="B376" s="19" t="s">
        <v>82</v>
      </c>
      <c r="C376" s="19" t="s">
        <v>75</v>
      </c>
      <c r="D376" s="22">
        <v>75</v>
      </c>
      <c r="E376" s="23">
        <v>97106.382251948991</v>
      </c>
      <c r="F376" s="23">
        <v>78496.235150869456</v>
      </c>
      <c r="G376" s="23">
        <v>57877.588201697698</v>
      </c>
      <c r="H376" s="23">
        <v>33078.617402988653</v>
      </c>
      <c r="I376" s="23">
        <v>18343.294546755369</v>
      </c>
      <c r="J376" s="23">
        <v>11044.08083357364</v>
      </c>
      <c r="K376" s="23">
        <v>7459.5994016469622</v>
      </c>
      <c r="L376" s="23">
        <v>5967.258382519959</v>
      </c>
      <c r="M376" s="23">
        <v>5067.5669594784249</v>
      </c>
      <c r="N376" s="23">
        <v>3982.6772846621839</v>
      </c>
      <c r="O376" s="23">
        <v>2785.5269205871814</v>
      </c>
      <c r="P376" s="23">
        <v>1772.0729602579504</v>
      </c>
    </row>
    <row r="377" spans="1:16" x14ac:dyDescent="0.25">
      <c r="A377" s="19" t="s">
        <v>81</v>
      </c>
      <c r="B377" s="19" t="s">
        <v>82</v>
      </c>
      <c r="C377" s="19" t="s">
        <v>75</v>
      </c>
      <c r="D377" s="22">
        <v>76</v>
      </c>
      <c r="E377" s="23">
        <v>108174.94462701963</v>
      </c>
      <c r="F377" s="23">
        <v>84864.956917037736</v>
      </c>
      <c r="G377" s="23">
        <v>63397.259057787756</v>
      </c>
      <c r="H377" s="23">
        <v>34880.754081127554</v>
      </c>
      <c r="I377" s="23">
        <v>17831.986239093014</v>
      </c>
      <c r="J377" s="23">
        <v>10072.088877817783</v>
      </c>
      <c r="K377" s="23">
        <v>6739.7346471543551</v>
      </c>
      <c r="L377" s="23">
        <v>5428.7872872861972</v>
      </c>
      <c r="M377" s="23">
        <v>4421.3878899171314</v>
      </c>
      <c r="N377" s="23">
        <v>3589.6658311218494</v>
      </c>
      <c r="O377" s="23">
        <v>2565.2285792578718</v>
      </c>
      <c r="P377" s="23">
        <v>1846.0581094324332</v>
      </c>
    </row>
    <row r="378" spans="1:16" x14ac:dyDescent="0.25">
      <c r="A378" s="19" t="s">
        <v>81</v>
      </c>
      <c r="B378" s="19" t="s">
        <v>82</v>
      </c>
      <c r="C378" s="19" t="s">
        <v>75</v>
      </c>
      <c r="D378" s="22">
        <v>77</v>
      </c>
      <c r="E378" s="23">
        <v>94998.358554255043</v>
      </c>
      <c r="F378" s="23">
        <v>75101.57560987839</v>
      </c>
      <c r="G378" s="23">
        <v>55225.750860224965</v>
      </c>
      <c r="H378" s="23">
        <v>29336.182595958177</v>
      </c>
      <c r="I378" s="23">
        <v>15469.369874409407</v>
      </c>
      <c r="J378" s="23">
        <v>8846.7569721456803</v>
      </c>
      <c r="K378" s="23">
        <v>5781.756108763986</v>
      </c>
      <c r="L378" s="23">
        <v>4608.2655619318675</v>
      </c>
      <c r="M378" s="23">
        <v>3711.2926035195974</v>
      </c>
      <c r="N378" s="23">
        <v>3035.9222215041527</v>
      </c>
      <c r="O378" s="23">
        <v>2101.5083858166481</v>
      </c>
      <c r="P378" s="23">
        <v>1639.9609208825352</v>
      </c>
    </row>
    <row r="379" spans="1:16" x14ac:dyDescent="0.25">
      <c r="A379" s="19" t="s">
        <v>81</v>
      </c>
      <c r="B379" s="19" t="s">
        <v>82</v>
      </c>
      <c r="C379" s="19" t="s">
        <v>75</v>
      </c>
      <c r="D379" s="22">
        <v>78</v>
      </c>
      <c r="E379" s="23">
        <v>99889.387888037818</v>
      </c>
      <c r="F379" s="23">
        <v>77909.095669588001</v>
      </c>
      <c r="G379" s="23">
        <v>58401.245714440949</v>
      </c>
      <c r="H379" s="23">
        <v>32828.265954295748</v>
      </c>
      <c r="I379" s="23">
        <v>17649.333781992558</v>
      </c>
      <c r="J379" s="23">
        <v>10021.345210710058</v>
      </c>
      <c r="K379" s="23">
        <v>6596.7371862884274</v>
      </c>
      <c r="L379" s="23">
        <v>5202.2899984485821</v>
      </c>
      <c r="M379" s="23">
        <v>4347.42343493921</v>
      </c>
      <c r="N379" s="23">
        <v>3486.7842695255767</v>
      </c>
      <c r="O379" s="23">
        <v>2166.0657577329348</v>
      </c>
      <c r="P379" s="23">
        <v>1653.3606565991806</v>
      </c>
    </row>
    <row r="380" spans="1:16" x14ac:dyDescent="0.25">
      <c r="A380" s="19" t="s">
        <v>81</v>
      </c>
      <c r="B380" s="19" t="s">
        <v>82</v>
      </c>
      <c r="C380" s="19" t="s">
        <v>75</v>
      </c>
      <c r="D380" s="22">
        <v>79</v>
      </c>
      <c r="E380" s="23">
        <v>102662.95142257398</v>
      </c>
      <c r="F380" s="23">
        <v>79813.64676024238</v>
      </c>
      <c r="G380" s="23">
        <v>57920.41768249929</v>
      </c>
      <c r="H380" s="23">
        <v>29992.548215592673</v>
      </c>
      <c r="I380" s="23">
        <v>15002.660351173707</v>
      </c>
      <c r="J380" s="23">
        <v>8525.2714658475343</v>
      </c>
      <c r="K380" s="23">
        <v>5645.3152678060724</v>
      </c>
      <c r="L380" s="23">
        <v>4576.5651170540559</v>
      </c>
      <c r="M380" s="23">
        <v>3733.8971836360456</v>
      </c>
      <c r="N380" s="23">
        <v>3157.4385055360663</v>
      </c>
      <c r="O380" s="23">
        <v>2190.2354874232424</v>
      </c>
      <c r="P380" s="23">
        <v>1818.3083195411186</v>
      </c>
    </row>
    <row r="381" spans="1:16" x14ac:dyDescent="0.25">
      <c r="A381" s="19" t="s">
        <v>81</v>
      </c>
      <c r="B381" s="19" t="s">
        <v>82</v>
      </c>
      <c r="C381" s="19" t="s">
        <v>75</v>
      </c>
      <c r="D381" s="22">
        <v>80</v>
      </c>
      <c r="E381" s="23">
        <v>105068.77984303945</v>
      </c>
      <c r="F381" s="23">
        <v>82242.657118871794</v>
      </c>
      <c r="G381" s="23">
        <v>60473.038348822418</v>
      </c>
      <c r="H381" s="23">
        <v>32609.405328912959</v>
      </c>
      <c r="I381" s="23">
        <v>17695.679612702617</v>
      </c>
      <c r="J381" s="23">
        <v>10570.729498114048</v>
      </c>
      <c r="K381" s="23">
        <v>7179.4482774784783</v>
      </c>
      <c r="L381" s="23">
        <v>5756.2564485027488</v>
      </c>
      <c r="M381" s="23">
        <v>4962.2083837231967</v>
      </c>
      <c r="N381" s="23">
        <v>3996.4518430735116</v>
      </c>
      <c r="O381" s="23">
        <v>2929.8145037673476</v>
      </c>
      <c r="P381" s="23">
        <v>2112.3696489367785</v>
      </c>
    </row>
    <row r="382" spans="1:16" x14ac:dyDescent="0.25">
      <c r="A382" s="19" t="s">
        <v>81</v>
      </c>
      <c r="B382" s="19" t="s">
        <v>82</v>
      </c>
      <c r="C382" s="19" t="s">
        <v>75</v>
      </c>
      <c r="D382" s="22">
        <v>81</v>
      </c>
      <c r="E382" s="23">
        <v>95505.145743304252</v>
      </c>
      <c r="F382" s="23">
        <v>77051.440613290077</v>
      </c>
      <c r="G382" s="23">
        <v>56401.698280194505</v>
      </c>
      <c r="H382" s="23">
        <v>30393.963394088754</v>
      </c>
      <c r="I382" s="23">
        <v>15548.165425109948</v>
      </c>
      <c r="J382" s="23">
        <v>8662.3118406743124</v>
      </c>
      <c r="K382" s="23">
        <v>5530.1671474610312</v>
      </c>
      <c r="L382" s="23">
        <v>4408.6633225427668</v>
      </c>
      <c r="M382" s="23">
        <v>3633.1559019871947</v>
      </c>
      <c r="N382" s="23">
        <v>2774.008734439491</v>
      </c>
      <c r="O382" s="23">
        <v>1947.9018054691339</v>
      </c>
      <c r="P382" s="23">
        <v>1318.0697055024241</v>
      </c>
    </row>
    <row r="383" spans="1:16" x14ac:dyDescent="0.25">
      <c r="A383" s="19" t="s">
        <v>81</v>
      </c>
      <c r="B383" s="19" t="s">
        <v>82</v>
      </c>
      <c r="C383" s="19" t="s">
        <v>75</v>
      </c>
      <c r="D383" s="22">
        <v>82</v>
      </c>
      <c r="E383" s="23">
        <v>94649.809081363797</v>
      </c>
      <c r="F383" s="23">
        <v>76519.457923865179</v>
      </c>
      <c r="G383" s="23">
        <v>55224.595393779542</v>
      </c>
      <c r="H383" s="23">
        <v>29534.65930121053</v>
      </c>
      <c r="I383" s="23">
        <v>15105.996533908721</v>
      </c>
      <c r="J383" s="23">
        <v>8877.8820043012056</v>
      </c>
      <c r="K383" s="23">
        <v>5893.6107114290035</v>
      </c>
      <c r="L383" s="23">
        <v>4794.7042796627775</v>
      </c>
      <c r="M383" s="23">
        <v>3830.6407849367483</v>
      </c>
      <c r="N383" s="23">
        <v>3147.0899225945423</v>
      </c>
      <c r="O383" s="23">
        <v>2297.6533930955711</v>
      </c>
      <c r="P383" s="23">
        <v>1893.6685157423192</v>
      </c>
    </row>
    <row r="384" spans="1:16" x14ac:dyDescent="0.25">
      <c r="A384" s="19" t="s">
        <v>81</v>
      </c>
      <c r="B384" s="19" t="s">
        <v>82</v>
      </c>
      <c r="C384" s="19" t="s">
        <v>75</v>
      </c>
      <c r="D384" s="22">
        <v>83</v>
      </c>
      <c r="E384" s="23">
        <v>112474.63236537973</v>
      </c>
      <c r="F384" s="23">
        <v>87511.579649611682</v>
      </c>
      <c r="G384" s="23">
        <v>63234.57224435026</v>
      </c>
      <c r="H384" s="23">
        <v>34434.113818180798</v>
      </c>
      <c r="I384" s="23">
        <v>16725.126454341222</v>
      </c>
      <c r="J384" s="23">
        <v>8573.6528491404952</v>
      </c>
      <c r="K384" s="23">
        <v>5068.1331447559605</v>
      </c>
      <c r="L384" s="23">
        <v>3808.9455191032016</v>
      </c>
      <c r="M384" s="23">
        <v>3087.8600686136529</v>
      </c>
      <c r="N384" s="23">
        <v>2341.5163386939998</v>
      </c>
      <c r="O384" s="23">
        <v>1425.0472885494567</v>
      </c>
      <c r="P384" s="23">
        <v>971.09019661869638</v>
      </c>
    </row>
    <row r="385" spans="1:16" x14ac:dyDescent="0.25">
      <c r="A385" s="19" t="s">
        <v>81</v>
      </c>
      <c r="B385" s="19" t="s">
        <v>82</v>
      </c>
      <c r="C385" s="19" t="s">
        <v>75</v>
      </c>
      <c r="D385" s="22">
        <v>84</v>
      </c>
      <c r="E385" s="23">
        <v>100957.03981654703</v>
      </c>
      <c r="F385" s="23">
        <v>78810.636057654759</v>
      </c>
      <c r="G385" s="23">
        <v>57507.045022022648</v>
      </c>
      <c r="H385" s="23">
        <v>32340.094170105618</v>
      </c>
      <c r="I385" s="23">
        <v>18021.493228445383</v>
      </c>
      <c r="J385" s="23">
        <v>10767.562321714535</v>
      </c>
      <c r="K385" s="23">
        <v>7410.0579477499959</v>
      </c>
      <c r="L385" s="23">
        <v>6098.2917160573634</v>
      </c>
      <c r="M385" s="23">
        <v>5033.805752985756</v>
      </c>
      <c r="N385" s="23">
        <v>4285.752783266199</v>
      </c>
      <c r="O385" s="23">
        <v>3112.6618332896637</v>
      </c>
      <c r="P385" s="23">
        <v>2430.3542979084227</v>
      </c>
    </row>
    <row r="386" spans="1:16" x14ac:dyDescent="0.25">
      <c r="A386" s="19" t="s">
        <v>81</v>
      </c>
      <c r="B386" s="19" t="s">
        <v>82</v>
      </c>
      <c r="C386" s="19" t="s">
        <v>75</v>
      </c>
      <c r="D386" s="22">
        <v>85</v>
      </c>
      <c r="E386" s="23">
        <v>94867.317009725462</v>
      </c>
      <c r="F386" s="23">
        <v>76244.076417439981</v>
      </c>
      <c r="G386" s="23">
        <v>55164.660654249565</v>
      </c>
      <c r="H386" s="23">
        <v>28892.997893845048</v>
      </c>
      <c r="I386" s="23">
        <v>14899.894008298093</v>
      </c>
      <c r="J386" s="23">
        <v>8469.9257464708444</v>
      </c>
      <c r="K386" s="23">
        <v>5748.5131904530963</v>
      </c>
      <c r="L386" s="23">
        <v>4593.9404329364197</v>
      </c>
      <c r="M386" s="23">
        <v>3735.5064772799547</v>
      </c>
      <c r="N386" s="23">
        <v>3008.4361572283628</v>
      </c>
      <c r="O386" s="23">
        <v>2110.9775831904194</v>
      </c>
      <c r="P386" s="23">
        <v>1694.8817962842913</v>
      </c>
    </row>
    <row r="387" spans="1:16" x14ac:dyDescent="0.25">
      <c r="A387" s="19" t="s">
        <v>81</v>
      </c>
      <c r="B387" s="19" t="s">
        <v>82</v>
      </c>
      <c r="C387" s="19" t="s">
        <v>75</v>
      </c>
      <c r="D387" s="22">
        <v>86</v>
      </c>
      <c r="E387" s="23">
        <v>103094.76586490379</v>
      </c>
      <c r="F387" s="23">
        <v>80229.199941061001</v>
      </c>
      <c r="G387" s="23">
        <v>57693.17464447258</v>
      </c>
      <c r="H387" s="23">
        <v>30037.337641905542</v>
      </c>
      <c r="I387" s="23">
        <v>15729.002387906854</v>
      </c>
      <c r="J387" s="23">
        <v>9183.8308683265186</v>
      </c>
      <c r="K387" s="23">
        <v>6017.1667579359628</v>
      </c>
      <c r="L387" s="23">
        <v>4912.4210056660295</v>
      </c>
      <c r="M387" s="23">
        <v>4074.5894941501333</v>
      </c>
      <c r="N387" s="23">
        <v>3269.8970290195125</v>
      </c>
      <c r="O387" s="23">
        <v>2183.7947147166105</v>
      </c>
      <c r="P387" s="23">
        <v>1885.6069289919335</v>
      </c>
    </row>
    <row r="388" spans="1:16" x14ac:dyDescent="0.25">
      <c r="A388" s="19" t="s">
        <v>81</v>
      </c>
      <c r="B388" s="19" t="s">
        <v>82</v>
      </c>
      <c r="C388" s="19" t="s">
        <v>75</v>
      </c>
      <c r="D388" s="22">
        <v>87</v>
      </c>
      <c r="E388" s="23">
        <v>104029.05413374076</v>
      </c>
      <c r="F388" s="23">
        <v>78667.338506956934</v>
      </c>
      <c r="G388" s="23">
        <v>58231.93584122305</v>
      </c>
      <c r="H388" s="23">
        <v>31986.173867243313</v>
      </c>
      <c r="I388" s="23">
        <v>17175.386390497206</v>
      </c>
      <c r="J388" s="23">
        <v>10095.659703593128</v>
      </c>
      <c r="K388" s="23">
        <v>6833.626837334943</v>
      </c>
      <c r="L388" s="23">
        <v>5568.4241159966841</v>
      </c>
      <c r="M388" s="23">
        <v>4597.3105057534867</v>
      </c>
      <c r="N388" s="23">
        <v>3773.1119624875237</v>
      </c>
      <c r="O388" s="23">
        <v>2566.5718339774244</v>
      </c>
      <c r="P388" s="23">
        <v>2159.3870763131863</v>
      </c>
    </row>
    <row r="389" spans="1:16" x14ac:dyDescent="0.25">
      <c r="A389" s="19" t="s">
        <v>81</v>
      </c>
      <c r="B389" s="19" t="s">
        <v>82</v>
      </c>
      <c r="C389" s="19" t="s">
        <v>75</v>
      </c>
      <c r="D389" s="22">
        <v>88</v>
      </c>
      <c r="E389" s="23">
        <v>103756.81871785458</v>
      </c>
      <c r="F389" s="23">
        <v>81206.579366048623</v>
      </c>
      <c r="G389" s="23">
        <v>56590.57246441138</v>
      </c>
      <c r="H389" s="23">
        <v>28954.85440157304</v>
      </c>
      <c r="I389" s="23">
        <v>15041.598392708212</v>
      </c>
      <c r="J389" s="23">
        <v>8599.6926663183967</v>
      </c>
      <c r="K389" s="23">
        <v>5678.6838959482275</v>
      </c>
      <c r="L389" s="23">
        <v>4590.7307347044953</v>
      </c>
      <c r="M389" s="23">
        <v>3680.1296830599058</v>
      </c>
      <c r="N389" s="23">
        <v>3024.3883161214826</v>
      </c>
      <c r="O389" s="23">
        <v>2227.4079094190847</v>
      </c>
      <c r="P389" s="23">
        <v>1711.7322152776842</v>
      </c>
    </row>
    <row r="390" spans="1:16" x14ac:dyDescent="0.25">
      <c r="A390" s="19" t="s">
        <v>81</v>
      </c>
      <c r="B390" s="19" t="s">
        <v>82</v>
      </c>
      <c r="C390" s="19" t="s">
        <v>75</v>
      </c>
      <c r="D390" s="22">
        <v>89</v>
      </c>
      <c r="E390" s="23">
        <v>90973.965614475848</v>
      </c>
      <c r="F390" s="23">
        <v>71650.691696826601</v>
      </c>
      <c r="G390" s="23">
        <v>51227.490031049711</v>
      </c>
      <c r="H390" s="23">
        <v>28025.333300692357</v>
      </c>
      <c r="I390" s="23">
        <v>13867.893742474176</v>
      </c>
      <c r="J390" s="23">
        <v>7682.0484056174082</v>
      </c>
      <c r="K390" s="23">
        <v>4912.441422830304</v>
      </c>
      <c r="L390" s="23">
        <v>3777.0218892545299</v>
      </c>
      <c r="M390" s="23">
        <v>3094.3771044933105</v>
      </c>
      <c r="N390" s="23">
        <v>2331.5451822365108</v>
      </c>
      <c r="O390" s="23">
        <v>1511.648526187209</v>
      </c>
      <c r="P390" s="23">
        <v>1129.766980164522</v>
      </c>
    </row>
    <row r="391" spans="1:16" x14ac:dyDescent="0.25">
      <c r="A391" s="19" t="s">
        <v>81</v>
      </c>
      <c r="B391" s="19" t="s">
        <v>82</v>
      </c>
      <c r="C391" s="19" t="s">
        <v>75</v>
      </c>
      <c r="D391" s="22">
        <v>90</v>
      </c>
      <c r="E391" s="23">
        <v>102023.62313474587</v>
      </c>
      <c r="F391" s="23">
        <v>82017.956544856279</v>
      </c>
      <c r="G391" s="23">
        <v>59822.336309854676</v>
      </c>
      <c r="H391" s="23">
        <v>35893.3870855606</v>
      </c>
      <c r="I391" s="23">
        <v>19702.710276185237</v>
      </c>
      <c r="J391" s="23">
        <v>11875.950421120333</v>
      </c>
      <c r="K391" s="23">
        <v>8185.8302209160056</v>
      </c>
      <c r="L391" s="23">
        <v>6603.1147439137085</v>
      </c>
      <c r="M391" s="23">
        <v>5469.0146218838563</v>
      </c>
      <c r="N391" s="23">
        <v>4488.0447417395144</v>
      </c>
      <c r="O391" s="23">
        <v>3312.0411389564979</v>
      </c>
      <c r="P391" s="23">
        <v>2711.9801284533005</v>
      </c>
    </row>
    <row r="392" spans="1:16" x14ac:dyDescent="0.25">
      <c r="A392" s="19" t="s">
        <v>81</v>
      </c>
      <c r="B392" s="19" t="s">
        <v>82</v>
      </c>
      <c r="C392" s="19" t="s">
        <v>75</v>
      </c>
      <c r="D392" s="22">
        <v>91</v>
      </c>
      <c r="E392" s="23">
        <v>112355.55014919146</v>
      </c>
      <c r="F392" s="23">
        <v>88085.328210747684</v>
      </c>
      <c r="G392" s="23">
        <v>63452.0342772968</v>
      </c>
      <c r="H392" s="23">
        <v>34581.842579865406</v>
      </c>
      <c r="I392" s="23">
        <v>18806.180301270197</v>
      </c>
      <c r="J392" s="23">
        <v>11341.458216146055</v>
      </c>
      <c r="K392" s="23">
        <v>7637.5783039255157</v>
      </c>
      <c r="L392" s="23">
        <v>6108.2558092466033</v>
      </c>
      <c r="M392" s="23">
        <v>5156.9928280600489</v>
      </c>
      <c r="N392" s="23">
        <v>4098.9263356571237</v>
      </c>
      <c r="O392" s="23">
        <v>2796.0756548476948</v>
      </c>
      <c r="P392" s="23">
        <v>1776.3422154644279</v>
      </c>
    </row>
    <row r="393" spans="1:16" x14ac:dyDescent="0.25">
      <c r="A393" s="19" t="s">
        <v>81</v>
      </c>
      <c r="B393" s="19" t="s">
        <v>82</v>
      </c>
      <c r="C393" s="19" t="s">
        <v>75</v>
      </c>
      <c r="D393" s="22">
        <v>92</v>
      </c>
      <c r="E393" s="23">
        <v>101587.41779057897</v>
      </c>
      <c r="F393" s="23">
        <v>81857.72482579916</v>
      </c>
      <c r="G393" s="23">
        <v>57337.263509988712</v>
      </c>
      <c r="H393" s="23">
        <v>30187.192466166889</v>
      </c>
      <c r="I393" s="23">
        <v>15493.943609072923</v>
      </c>
      <c r="J393" s="23">
        <v>8791.4868016156324</v>
      </c>
      <c r="K393" s="23">
        <v>5827.7994632675009</v>
      </c>
      <c r="L393" s="23">
        <v>4699.737984686355</v>
      </c>
      <c r="M393" s="23">
        <v>3849.0976409983082</v>
      </c>
      <c r="N393" s="23">
        <v>3039.6317858004213</v>
      </c>
      <c r="O393" s="23">
        <v>2000.5480305976341</v>
      </c>
      <c r="P393" s="23">
        <v>1911.7596744029508</v>
      </c>
    </row>
    <row r="394" spans="1:16" x14ac:dyDescent="0.25">
      <c r="A394" s="19" t="s">
        <v>81</v>
      </c>
      <c r="B394" s="19" t="s">
        <v>82</v>
      </c>
      <c r="C394" s="19" t="s">
        <v>75</v>
      </c>
      <c r="D394" s="22">
        <v>93</v>
      </c>
      <c r="E394" s="23">
        <v>111556.71213873263</v>
      </c>
      <c r="F394" s="23">
        <v>83554.938162958555</v>
      </c>
      <c r="G394" s="23">
        <v>60332.433796291945</v>
      </c>
      <c r="H394" s="23">
        <v>30896.534770002738</v>
      </c>
      <c r="I394" s="23">
        <v>15935.814080247839</v>
      </c>
      <c r="J394" s="23">
        <v>9400.0269995984545</v>
      </c>
      <c r="K394" s="23">
        <v>6281.3858902257543</v>
      </c>
      <c r="L394" s="23">
        <v>4909.8999957140295</v>
      </c>
      <c r="M394" s="23">
        <v>4163.3753061653333</v>
      </c>
      <c r="N394" s="23">
        <v>3180.4801639883922</v>
      </c>
      <c r="O394" s="23">
        <v>2302.032602542909</v>
      </c>
      <c r="P394" s="23">
        <v>1763.5940758671861</v>
      </c>
    </row>
    <row r="395" spans="1:16" x14ac:dyDescent="0.25">
      <c r="A395" s="19" t="s">
        <v>81</v>
      </c>
      <c r="B395" s="19" t="s">
        <v>82</v>
      </c>
      <c r="C395" s="19" t="s">
        <v>75</v>
      </c>
      <c r="D395" s="22">
        <v>94</v>
      </c>
      <c r="E395" s="23">
        <v>119689.35478452193</v>
      </c>
      <c r="F395" s="23">
        <v>92643.364963312633</v>
      </c>
      <c r="G395" s="23">
        <v>68345.063101469248</v>
      </c>
      <c r="H395" s="23">
        <v>38724.182793124557</v>
      </c>
      <c r="I395" s="23">
        <v>21141.86836870958</v>
      </c>
      <c r="J395" s="23">
        <v>12216.789688759578</v>
      </c>
      <c r="K395" s="23">
        <v>8230.4410461355601</v>
      </c>
      <c r="L395" s="23">
        <v>6620.3923269311135</v>
      </c>
      <c r="M395" s="23">
        <v>5422.952285106664</v>
      </c>
      <c r="N395" s="23">
        <v>4465.0712904390939</v>
      </c>
      <c r="O395" s="23">
        <v>3081.3411326985865</v>
      </c>
      <c r="P395" s="23">
        <v>2726.3112807047787</v>
      </c>
    </row>
    <row r="396" spans="1:16" x14ac:dyDescent="0.25">
      <c r="A396" s="19" t="s">
        <v>81</v>
      </c>
      <c r="B396" s="19" t="s">
        <v>82</v>
      </c>
      <c r="C396" s="19" t="s">
        <v>75</v>
      </c>
      <c r="D396" s="22">
        <v>95</v>
      </c>
      <c r="E396" s="23">
        <v>101444.36631758437</v>
      </c>
      <c r="F396" s="23">
        <v>78778.255512533098</v>
      </c>
      <c r="G396" s="23">
        <v>57022.246783890514</v>
      </c>
      <c r="H396" s="23">
        <v>30686.907752412917</v>
      </c>
      <c r="I396" s="23">
        <v>15878.928692624659</v>
      </c>
      <c r="J396" s="23">
        <v>8967.5936558425765</v>
      </c>
      <c r="K396" s="23">
        <v>5893.7824600977983</v>
      </c>
      <c r="L396" s="23">
        <v>4715.2239147249556</v>
      </c>
      <c r="M396" s="23">
        <v>3881.4709246608995</v>
      </c>
      <c r="N396" s="23">
        <v>3078.1540511285675</v>
      </c>
      <c r="O396" s="23">
        <v>2055.0348641471478</v>
      </c>
      <c r="P396" s="23">
        <v>1532.6492828652872</v>
      </c>
    </row>
    <row r="397" spans="1:16" x14ac:dyDescent="0.25">
      <c r="A397" s="19" t="s">
        <v>81</v>
      </c>
      <c r="B397" s="19" t="s">
        <v>82</v>
      </c>
      <c r="C397" s="19" t="s">
        <v>75</v>
      </c>
      <c r="D397" s="22">
        <v>96</v>
      </c>
      <c r="E397" s="23">
        <v>105669.92277708872</v>
      </c>
      <c r="F397" s="23">
        <v>82418.361055271685</v>
      </c>
      <c r="G397" s="23">
        <v>56371.149579156176</v>
      </c>
      <c r="H397" s="23">
        <v>29532.370174981719</v>
      </c>
      <c r="I397" s="23">
        <v>15568.571571257862</v>
      </c>
      <c r="J397" s="23">
        <v>9150.7513497388154</v>
      </c>
      <c r="K397" s="23">
        <v>6263.1059676831665</v>
      </c>
      <c r="L397" s="23">
        <v>5010.9577839144067</v>
      </c>
      <c r="M397" s="23">
        <v>4134.790972552667</v>
      </c>
      <c r="N397" s="23">
        <v>3323.8641324140281</v>
      </c>
      <c r="O397" s="23">
        <v>2519.995523654944</v>
      </c>
      <c r="P397" s="23">
        <v>1359.9075320844156</v>
      </c>
    </row>
    <row r="398" spans="1:16" x14ac:dyDescent="0.25">
      <c r="A398" s="19" t="s">
        <v>81</v>
      </c>
      <c r="B398" s="19" t="s">
        <v>82</v>
      </c>
      <c r="C398" s="19" t="s">
        <v>75</v>
      </c>
      <c r="D398" s="22">
        <v>97</v>
      </c>
      <c r="E398" s="23">
        <v>110037.41517966679</v>
      </c>
      <c r="F398" s="23">
        <v>88436.53669177361</v>
      </c>
      <c r="G398" s="23">
        <v>63346.679535741801</v>
      </c>
      <c r="H398" s="23">
        <v>35991.963495398006</v>
      </c>
      <c r="I398" s="23">
        <v>19976.964010529722</v>
      </c>
      <c r="J398" s="23">
        <v>12017.669334859911</v>
      </c>
      <c r="K398" s="23">
        <v>7894.2592839723593</v>
      </c>
      <c r="L398" s="23">
        <v>6254.1051560079786</v>
      </c>
      <c r="M398" s="23">
        <v>5267.3481999844889</v>
      </c>
      <c r="N398" s="23">
        <v>4077.0014941648506</v>
      </c>
      <c r="O398" s="23">
        <v>2639.3085392150001</v>
      </c>
      <c r="P398" s="23">
        <v>2123.8097915167677</v>
      </c>
    </row>
    <row r="399" spans="1:16" x14ac:dyDescent="0.25">
      <c r="A399" s="19" t="s">
        <v>81</v>
      </c>
      <c r="B399" s="19" t="s">
        <v>82</v>
      </c>
      <c r="C399" s="19" t="s">
        <v>75</v>
      </c>
      <c r="D399" s="22">
        <v>98</v>
      </c>
      <c r="E399" s="23">
        <v>101828.92157574992</v>
      </c>
      <c r="F399" s="23">
        <v>78722.449459782321</v>
      </c>
      <c r="G399" s="23">
        <v>54940.62062586777</v>
      </c>
      <c r="H399" s="23">
        <v>27663.32038101268</v>
      </c>
      <c r="I399" s="23">
        <v>14211.674512892649</v>
      </c>
      <c r="J399" s="23">
        <v>7806.5021174398798</v>
      </c>
      <c r="K399" s="23">
        <v>5029.6455661562877</v>
      </c>
      <c r="L399" s="23">
        <v>4074.6080381737961</v>
      </c>
      <c r="M399" s="23">
        <v>3367.8813240434047</v>
      </c>
      <c r="N399" s="23">
        <v>2797.2596964881564</v>
      </c>
      <c r="O399" s="23">
        <v>1787.020946435988</v>
      </c>
      <c r="P399" s="23">
        <v>1534.8486922456921</v>
      </c>
    </row>
    <row r="400" spans="1:16" x14ac:dyDescent="0.25">
      <c r="A400" s="19" t="s">
        <v>81</v>
      </c>
      <c r="B400" s="19" t="s">
        <v>82</v>
      </c>
      <c r="C400" s="19" t="s">
        <v>75</v>
      </c>
      <c r="D400" s="22">
        <v>99</v>
      </c>
      <c r="E400" s="23">
        <v>98770.701485045473</v>
      </c>
      <c r="F400" s="23">
        <v>79802.242949591397</v>
      </c>
      <c r="G400" s="23">
        <v>58055.266480801467</v>
      </c>
      <c r="H400" s="23">
        <v>30706.51665604482</v>
      </c>
      <c r="I400" s="23">
        <v>15620.547699507844</v>
      </c>
      <c r="J400" s="23">
        <v>8905.118322401986</v>
      </c>
      <c r="K400" s="23">
        <v>5930.0579999217716</v>
      </c>
      <c r="L400" s="23">
        <v>4761.3525146525681</v>
      </c>
      <c r="M400" s="23">
        <v>3843.3241347022949</v>
      </c>
      <c r="N400" s="23">
        <v>3075.5385220218536</v>
      </c>
      <c r="O400" s="23">
        <v>2077.8132971039208</v>
      </c>
      <c r="P400" s="23">
        <v>1743.5079621759141</v>
      </c>
    </row>
    <row r="401" spans="1:16" x14ac:dyDescent="0.25">
      <c r="A401" s="19" t="s">
        <v>81</v>
      </c>
      <c r="B401" s="19" t="s">
        <v>82</v>
      </c>
      <c r="C401" s="19" t="s">
        <v>75</v>
      </c>
      <c r="D401" s="22">
        <v>100</v>
      </c>
      <c r="E401" s="23">
        <v>101209.13739844043</v>
      </c>
      <c r="F401" s="23">
        <v>79423.57938615125</v>
      </c>
      <c r="G401" s="23">
        <v>57352.752608658688</v>
      </c>
      <c r="H401" s="23">
        <v>28412.535110250803</v>
      </c>
      <c r="I401" s="23">
        <v>14005.379350980937</v>
      </c>
      <c r="J401" s="23">
        <v>7761.5994157538653</v>
      </c>
      <c r="K401" s="23">
        <v>5003.2243705552555</v>
      </c>
      <c r="L401" s="23">
        <v>3948.0591499326583</v>
      </c>
      <c r="M401" s="23">
        <v>3340.1614146905886</v>
      </c>
      <c r="N401" s="23">
        <v>2730.597952608462</v>
      </c>
      <c r="O401" s="23">
        <v>1988.6316896409023</v>
      </c>
      <c r="P401" s="23">
        <v>1624.0897442944267</v>
      </c>
    </row>
    <row r="402" spans="1:16" x14ac:dyDescent="0.25">
      <c r="A402" s="19" t="s">
        <v>83</v>
      </c>
      <c r="B402" s="19" t="s">
        <v>84</v>
      </c>
      <c r="C402" s="19" t="s">
        <v>85</v>
      </c>
      <c r="D402" s="22">
        <v>1</v>
      </c>
      <c r="E402" s="23">
        <v>24548.215568695607</v>
      </c>
      <c r="F402" s="23">
        <v>19962.321493198033</v>
      </c>
      <c r="G402" s="23">
        <v>15900.511424894154</v>
      </c>
      <c r="H402" s="23">
        <v>11357.860129374971</v>
      </c>
      <c r="I402" s="23">
        <v>8211.7354272699831</v>
      </c>
      <c r="J402" s="23">
        <v>5747.2531685783588</v>
      </c>
      <c r="K402" s="23">
        <v>4436.2257761923192</v>
      </c>
      <c r="L402" s="23">
        <v>3691.3784230365968</v>
      </c>
      <c r="M402" s="23">
        <v>3055.8298528450478</v>
      </c>
      <c r="N402" s="23">
        <v>2683.1863204961419</v>
      </c>
      <c r="O402" s="23">
        <v>2079.3118308050816</v>
      </c>
      <c r="P402" s="23">
        <v>1508.038655525555</v>
      </c>
    </row>
    <row r="403" spans="1:16" x14ac:dyDescent="0.25">
      <c r="A403" s="19" t="s">
        <v>83</v>
      </c>
      <c r="B403" s="19" t="s">
        <v>84</v>
      </c>
      <c r="C403" s="19" t="s">
        <v>85</v>
      </c>
      <c r="D403" s="22">
        <v>2</v>
      </c>
      <c r="E403" s="23">
        <v>24667.340326417863</v>
      </c>
      <c r="F403" s="23">
        <v>19874.490818733</v>
      </c>
      <c r="G403" s="23">
        <v>15850.424140899346</v>
      </c>
      <c r="H403" s="23">
        <v>11168.03363600882</v>
      </c>
      <c r="I403" s="23">
        <v>8236.4665283607028</v>
      </c>
      <c r="J403" s="23">
        <v>5954.5763548408595</v>
      </c>
      <c r="K403" s="23">
        <v>4486.1993692374745</v>
      </c>
      <c r="L403" s="23">
        <v>3798.4839501619449</v>
      </c>
      <c r="M403" s="23">
        <v>3200.3876938928624</v>
      </c>
      <c r="N403" s="23">
        <v>2509.8106619972268</v>
      </c>
      <c r="O403" s="23">
        <v>2144.1758997643965</v>
      </c>
      <c r="P403" s="23">
        <v>2101.1158593726072</v>
      </c>
    </row>
    <row r="404" spans="1:16" x14ac:dyDescent="0.25">
      <c r="A404" s="19" t="s">
        <v>83</v>
      </c>
      <c r="B404" s="19" t="s">
        <v>84</v>
      </c>
      <c r="C404" s="19" t="s">
        <v>85</v>
      </c>
      <c r="D404" s="22">
        <v>3</v>
      </c>
      <c r="E404" s="23">
        <v>24476.383140868504</v>
      </c>
      <c r="F404" s="23">
        <v>20096.015739956871</v>
      </c>
      <c r="G404" s="23">
        <v>15827.698712072282</v>
      </c>
      <c r="H404" s="23">
        <v>10814.269101744854</v>
      </c>
      <c r="I404" s="23">
        <v>7283.8757784764757</v>
      </c>
      <c r="J404" s="23">
        <v>5169.9469634060079</v>
      </c>
      <c r="K404" s="23">
        <v>3885.4703916994767</v>
      </c>
      <c r="L404" s="23">
        <v>3289.5379348225683</v>
      </c>
      <c r="M404" s="23">
        <v>2907.5131382868626</v>
      </c>
      <c r="N404" s="23">
        <v>2264.3789444702106</v>
      </c>
      <c r="O404" s="23">
        <v>1959.8721084022759</v>
      </c>
      <c r="P404" s="23">
        <v>1959.8721084022759</v>
      </c>
    </row>
    <row r="405" spans="1:16" x14ac:dyDescent="0.25">
      <c r="A405" s="19" t="s">
        <v>83</v>
      </c>
      <c r="B405" s="19" t="s">
        <v>84</v>
      </c>
      <c r="C405" s="19" t="s">
        <v>85</v>
      </c>
      <c r="D405" s="22">
        <v>4</v>
      </c>
      <c r="E405" s="23">
        <v>26171.370169931513</v>
      </c>
      <c r="F405" s="23">
        <v>21206.446191228173</v>
      </c>
      <c r="G405" s="23">
        <v>17693.183667522295</v>
      </c>
      <c r="H405" s="23">
        <v>12433.364442636665</v>
      </c>
      <c r="I405" s="23">
        <v>8729.0995428139577</v>
      </c>
      <c r="J405" s="23">
        <v>6233.5743125566423</v>
      </c>
      <c r="K405" s="23">
        <v>4313.5984439477088</v>
      </c>
      <c r="L405" s="23">
        <v>3638.1303837721607</v>
      </c>
      <c r="M405" s="23">
        <v>3221.3995116047122</v>
      </c>
      <c r="N405" s="23">
        <v>2840.7583110536179</v>
      </c>
      <c r="O405" s="23">
        <v>2508.4931737056545</v>
      </c>
      <c r="P405" s="23">
        <v>2476.0923298842959</v>
      </c>
    </row>
    <row r="406" spans="1:16" x14ac:dyDescent="0.25">
      <c r="A406" s="19" t="s">
        <v>83</v>
      </c>
      <c r="B406" s="19" t="s">
        <v>84</v>
      </c>
      <c r="C406" s="19" t="s">
        <v>85</v>
      </c>
      <c r="D406" s="22">
        <v>5</v>
      </c>
      <c r="E406" s="23">
        <v>24255.461561084569</v>
      </c>
      <c r="F406" s="23">
        <v>18852.443893034433</v>
      </c>
      <c r="G406" s="23">
        <v>14352.109871880155</v>
      </c>
      <c r="H406" s="23">
        <v>10339.226001689429</v>
      </c>
      <c r="I406" s="23">
        <v>7679.6773028434654</v>
      </c>
      <c r="J406" s="23">
        <v>5141.5725802188817</v>
      </c>
      <c r="K406" s="23">
        <v>4064.522655958609</v>
      </c>
      <c r="L406" s="23">
        <v>3440.9504011791437</v>
      </c>
      <c r="M406" s="23">
        <v>2763.4767519286706</v>
      </c>
      <c r="N406" s="23">
        <v>2325.2273405352771</v>
      </c>
      <c r="O406" s="23">
        <v>1876.4023281785733</v>
      </c>
      <c r="P406" s="23">
        <v>1347.9395989029567</v>
      </c>
    </row>
    <row r="407" spans="1:16" x14ac:dyDescent="0.25">
      <c r="A407" s="19" t="s">
        <v>83</v>
      </c>
      <c r="B407" s="19" t="s">
        <v>84</v>
      </c>
      <c r="C407" s="19" t="s">
        <v>85</v>
      </c>
      <c r="D407" s="22">
        <v>6</v>
      </c>
      <c r="E407" s="23">
        <v>33867.288235334592</v>
      </c>
      <c r="F407" s="23">
        <v>24512.013385318576</v>
      </c>
      <c r="G407" s="23">
        <v>18841.389670321871</v>
      </c>
      <c r="H407" s="23">
        <v>13515.971872075685</v>
      </c>
      <c r="I407" s="23">
        <v>9556.3037714903294</v>
      </c>
      <c r="J407" s="23">
        <v>6889.1791257453397</v>
      </c>
      <c r="K407" s="23">
        <v>4919.9514307801719</v>
      </c>
      <c r="L407" s="23">
        <v>3962.6195042371478</v>
      </c>
      <c r="M407" s="23">
        <v>3321.5663449808899</v>
      </c>
      <c r="N407" s="23">
        <v>2966.6036617587879</v>
      </c>
      <c r="O407" s="23">
        <v>2282.564857060434</v>
      </c>
      <c r="P407" s="23">
        <v>2233.1300184591928</v>
      </c>
    </row>
    <row r="408" spans="1:16" x14ac:dyDescent="0.25">
      <c r="A408" s="19" t="s">
        <v>83</v>
      </c>
      <c r="B408" s="19" t="s">
        <v>84</v>
      </c>
      <c r="C408" s="19" t="s">
        <v>85</v>
      </c>
      <c r="D408" s="22">
        <v>7</v>
      </c>
      <c r="E408" s="23">
        <v>27383.748905946904</v>
      </c>
      <c r="F408" s="23">
        <v>24064.564081697466</v>
      </c>
      <c r="G408" s="23">
        <v>19065.758074666614</v>
      </c>
      <c r="H408" s="23">
        <v>14152.173569918696</v>
      </c>
      <c r="I408" s="23">
        <v>9849.0723848763846</v>
      </c>
      <c r="J408" s="23">
        <v>7021.075165743996</v>
      </c>
      <c r="K408" s="23">
        <v>5191.9862502264696</v>
      </c>
      <c r="L408" s="23">
        <v>4194.2067302606929</v>
      </c>
      <c r="M408" s="23">
        <v>3633.7769900304702</v>
      </c>
      <c r="N408" s="23">
        <v>2902.6549567776387</v>
      </c>
      <c r="O408" s="23">
        <v>1814.3716623524583</v>
      </c>
      <c r="P408" s="23">
        <v>1814.3716623524583</v>
      </c>
    </row>
    <row r="409" spans="1:16" x14ac:dyDescent="0.25">
      <c r="A409" s="19" t="s">
        <v>83</v>
      </c>
      <c r="B409" s="19" t="s">
        <v>84</v>
      </c>
      <c r="C409" s="19" t="s">
        <v>85</v>
      </c>
      <c r="D409" s="22">
        <v>8</v>
      </c>
      <c r="E409" s="23">
        <v>25667.933267449633</v>
      </c>
      <c r="F409" s="23">
        <v>21411.455916906289</v>
      </c>
      <c r="G409" s="23">
        <v>16336.962315380782</v>
      </c>
      <c r="H409" s="23">
        <v>11532.388679336565</v>
      </c>
      <c r="I409" s="23">
        <v>8230.1801252000332</v>
      </c>
      <c r="J409" s="23">
        <v>5646.8310750928331</v>
      </c>
      <c r="K409" s="23">
        <v>3975.005252129064</v>
      </c>
      <c r="L409" s="23">
        <v>3120.2665018011544</v>
      </c>
      <c r="M409" s="23">
        <v>2701.0347830961491</v>
      </c>
      <c r="N409" s="23">
        <v>2473.8469553532645</v>
      </c>
      <c r="O409" s="23">
        <v>2094.5558237190476</v>
      </c>
      <c r="P409" s="23">
        <v>2020.0110859243946</v>
      </c>
    </row>
    <row r="410" spans="1:16" x14ac:dyDescent="0.25">
      <c r="A410" s="19" t="s">
        <v>83</v>
      </c>
      <c r="B410" s="19" t="s">
        <v>84</v>
      </c>
      <c r="C410" s="19" t="s">
        <v>85</v>
      </c>
      <c r="D410" s="22">
        <v>9</v>
      </c>
      <c r="E410" s="23">
        <v>27397.918415806424</v>
      </c>
      <c r="F410" s="23">
        <v>19133.601495581788</v>
      </c>
      <c r="G410" s="23">
        <v>15037.789637353637</v>
      </c>
      <c r="H410" s="23">
        <v>11463.728887760977</v>
      </c>
      <c r="I410" s="23">
        <v>8331.2383657052414</v>
      </c>
      <c r="J410" s="23">
        <v>6064.2846247720854</v>
      </c>
      <c r="K410" s="23">
        <v>4334.8274658784003</v>
      </c>
      <c r="L410" s="23">
        <v>3774.0936705079166</v>
      </c>
      <c r="M410" s="23">
        <v>3086.4475912864409</v>
      </c>
      <c r="N410" s="23">
        <v>2782.2160989973549</v>
      </c>
      <c r="O410" s="23">
        <v>2289.0816921373826</v>
      </c>
      <c r="P410" s="23">
        <v>2206.1069938282676</v>
      </c>
    </row>
    <row r="411" spans="1:16" x14ac:dyDescent="0.25">
      <c r="A411" s="19" t="s">
        <v>83</v>
      </c>
      <c r="B411" s="19" t="s">
        <v>84</v>
      </c>
      <c r="C411" s="19" t="s">
        <v>85</v>
      </c>
      <c r="D411" s="22">
        <v>10</v>
      </c>
      <c r="E411" s="23">
        <v>27446.828975769695</v>
      </c>
      <c r="F411" s="23">
        <v>20769.127976408821</v>
      </c>
      <c r="G411" s="23">
        <v>16229.569407823266</v>
      </c>
      <c r="H411" s="23">
        <v>11228.444295321529</v>
      </c>
      <c r="I411" s="23">
        <v>8071.9875030822741</v>
      </c>
      <c r="J411" s="23">
        <v>5995.8136091497299</v>
      </c>
      <c r="K411" s="23">
        <v>4293.4634778986201</v>
      </c>
      <c r="L411" s="23">
        <v>3485.4277187886455</v>
      </c>
      <c r="M411" s="23">
        <v>3044.3461373000237</v>
      </c>
      <c r="N411" s="23">
        <v>2647.1585822038473</v>
      </c>
      <c r="O411" s="23">
        <v>1546.9310324316239</v>
      </c>
      <c r="P411" s="23">
        <v>1546.9310324316239</v>
      </c>
    </row>
    <row r="412" spans="1:16" x14ac:dyDescent="0.25">
      <c r="A412" s="19" t="s">
        <v>83</v>
      </c>
      <c r="B412" s="19" t="s">
        <v>84</v>
      </c>
      <c r="C412" s="19" t="s">
        <v>85</v>
      </c>
      <c r="D412" s="22">
        <v>11</v>
      </c>
      <c r="E412" s="23">
        <v>23463.256743092152</v>
      </c>
      <c r="F412" s="23">
        <v>20375.541218690658</v>
      </c>
      <c r="G412" s="23">
        <v>15543.353731257186</v>
      </c>
      <c r="H412" s="23">
        <v>11597.273874860583</v>
      </c>
      <c r="I412" s="23">
        <v>7974.7479456301899</v>
      </c>
      <c r="J412" s="23">
        <v>5715.2885018575607</v>
      </c>
      <c r="K412" s="23">
        <v>4184.252162531031</v>
      </c>
      <c r="L412" s="23">
        <v>3664.7947621036928</v>
      </c>
      <c r="M412" s="23">
        <v>2889.4029075815229</v>
      </c>
      <c r="N412" s="23">
        <v>2447.7617421528862</v>
      </c>
      <c r="O412" s="23">
        <v>2019.6390559590805</v>
      </c>
      <c r="P412" s="23">
        <v>2019.6390559590805</v>
      </c>
    </row>
    <row r="413" spans="1:16" x14ac:dyDescent="0.25">
      <c r="A413" s="19" t="s">
        <v>83</v>
      </c>
      <c r="B413" s="19" t="s">
        <v>84</v>
      </c>
      <c r="C413" s="19" t="s">
        <v>85</v>
      </c>
      <c r="D413" s="22">
        <v>12</v>
      </c>
      <c r="E413" s="23">
        <v>24860.416879141991</v>
      </c>
      <c r="F413" s="23">
        <v>21372.42555593979</v>
      </c>
      <c r="G413" s="23">
        <v>16469.324401068956</v>
      </c>
      <c r="H413" s="23">
        <v>11554.477592373141</v>
      </c>
      <c r="I413" s="23">
        <v>8334.1167486392569</v>
      </c>
      <c r="J413" s="23">
        <v>5838.5612380847706</v>
      </c>
      <c r="K413" s="23">
        <v>4385.728244975674</v>
      </c>
      <c r="L413" s="23">
        <v>3752.7761740165429</v>
      </c>
      <c r="M413" s="23">
        <v>3145.5453092739081</v>
      </c>
      <c r="N413" s="23">
        <v>2667.7269066752178</v>
      </c>
      <c r="O413" s="23">
        <v>2135.6544529767302</v>
      </c>
      <c r="P413" s="23">
        <v>2124.0967657435622</v>
      </c>
    </row>
    <row r="414" spans="1:16" x14ac:dyDescent="0.25">
      <c r="A414" s="19" t="s">
        <v>83</v>
      </c>
      <c r="B414" s="19" t="s">
        <v>84</v>
      </c>
      <c r="C414" s="19" t="s">
        <v>85</v>
      </c>
      <c r="D414" s="22">
        <v>13</v>
      </c>
      <c r="E414" s="23">
        <v>26775.69299080742</v>
      </c>
      <c r="F414" s="23">
        <v>21462.471467712665</v>
      </c>
      <c r="G414" s="23">
        <v>16304.828964931274</v>
      </c>
      <c r="H414" s="23">
        <v>11993.199968459185</v>
      </c>
      <c r="I414" s="23">
        <v>8631.7669639294945</v>
      </c>
      <c r="J414" s="23">
        <v>5955.6897023019392</v>
      </c>
      <c r="K414" s="23">
        <v>4314.5792885533292</v>
      </c>
      <c r="L414" s="23">
        <v>3519.1381687159333</v>
      </c>
      <c r="M414" s="23">
        <v>3065.9781338545117</v>
      </c>
      <c r="N414" s="23">
        <v>2495.5065565008385</v>
      </c>
      <c r="O414" s="23">
        <v>1838.9751429492073</v>
      </c>
      <c r="P414" s="23">
        <v>1700.2921361769188</v>
      </c>
    </row>
    <row r="415" spans="1:16" x14ac:dyDescent="0.25">
      <c r="A415" s="19" t="s">
        <v>83</v>
      </c>
      <c r="B415" s="19" t="s">
        <v>84</v>
      </c>
      <c r="C415" s="19" t="s">
        <v>85</v>
      </c>
      <c r="D415" s="22">
        <v>14</v>
      </c>
      <c r="E415" s="23">
        <v>24471.44586630127</v>
      </c>
      <c r="F415" s="23">
        <v>19709.526789569652</v>
      </c>
      <c r="G415" s="23">
        <v>15745.541176100131</v>
      </c>
      <c r="H415" s="23">
        <v>11348.0880996947</v>
      </c>
      <c r="I415" s="23">
        <v>7931.1491853655689</v>
      </c>
      <c r="J415" s="23">
        <v>5471.6035474650571</v>
      </c>
      <c r="K415" s="23">
        <v>4123.0786673348002</v>
      </c>
      <c r="L415" s="23">
        <v>3526.5922281701</v>
      </c>
      <c r="M415" s="23">
        <v>2702.9561568879385</v>
      </c>
      <c r="N415" s="23">
        <v>2394.541453220651</v>
      </c>
      <c r="O415" s="23">
        <v>1779.80714824955</v>
      </c>
      <c r="P415" s="23">
        <v>1262.8261499313394</v>
      </c>
    </row>
    <row r="416" spans="1:16" x14ac:dyDescent="0.25">
      <c r="A416" s="19" t="s">
        <v>83</v>
      </c>
      <c r="B416" s="19" t="s">
        <v>84</v>
      </c>
      <c r="C416" s="19" t="s">
        <v>85</v>
      </c>
      <c r="D416" s="22">
        <v>15</v>
      </c>
      <c r="E416" s="23">
        <v>25789.123671398316</v>
      </c>
      <c r="F416" s="23">
        <v>20373.569441817315</v>
      </c>
      <c r="G416" s="23">
        <v>16068.46228504845</v>
      </c>
      <c r="H416" s="23">
        <v>11673.587780158612</v>
      </c>
      <c r="I416" s="23">
        <v>8403.1076932862597</v>
      </c>
      <c r="J416" s="23">
        <v>6022.0226007493839</v>
      </c>
      <c r="K416" s="23">
        <v>4609.1570488308034</v>
      </c>
      <c r="L416" s="23">
        <v>3884.921827607111</v>
      </c>
      <c r="M416" s="23">
        <v>3204.6371847273567</v>
      </c>
      <c r="N416" s="23">
        <v>2889.7772403481636</v>
      </c>
      <c r="O416" s="23">
        <v>2225.6801023427915</v>
      </c>
      <c r="P416" s="23">
        <v>1695.0044000478038</v>
      </c>
    </row>
    <row r="417" spans="1:16" x14ac:dyDescent="0.25">
      <c r="A417" s="19" t="s">
        <v>83</v>
      </c>
      <c r="B417" s="19" t="s">
        <v>84</v>
      </c>
      <c r="C417" s="19" t="s">
        <v>85</v>
      </c>
      <c r="D417" s="22">
        <v>16</v>
      </c>
      <c r="E417" s="23">
        <v>27064.062970663057</v>
      </c>
      <c r="F417" s="23">
        <v>21955.118637263342</v>
      </c>
      <c r="G417" s="23">
        <v>16654.347631262881</v>
      </c>
      <c r="H417" s="23">
        <v>12570.940582627727</v>
      </c>
      <c r="I417" s="23">
        <v>8583.1442515676281</v>
      </c>
      <c r="J417" s="23">
        <v>5987.7561409041273</v>
      </c>
      <c r="K417" s="23">
        <v>4467.9884231761316</v>
      </c>
      <c r="L417" s="23">
        <v>3678.7586729113573</v>
      </c>
      <c r="M417" s="23">
        <v>3287.9784047280195</v>
      </c>
      <c r="N417" s="23">
        <v>2558.527818955627</v>
      </c>
      <c r="O417" s="23">
        <v>1928.4662370230362</v>
      </c>
      <c r="P417" s="23">
        <v>1743.588423997445</v>
      </c>
    </row>
    <row r="418" spans="1:16" x14ac:dyDescent="0.25">
      <c r="A418" s="19" t="s">
        <v>83</v>
      </c>
      <c r="B418" s="19" t="s">
        <v>84</v>
      </c>
      <c r="C418" s="19" t="s">
        <v>85</v>
      </c>
      <c r="D418" s="22">
        <v>17</v>
      </c>
      <c r="E418" s="23">
        <v>26990.988236890815</v>
      </c>
      <c r="F418" s="23">
        <v>22386.049288426486</v>
      </c>
      <c r="G418" s="23">
        <v>17333.65880180366</v>
      </c>
      <c r="H418" s="23">
        <v>11788.743641091536</v>
      </c>
      <c r="I418" s="23">
        <v>8644.7095933587752</v>
      </c>
      <c r="J418" s="23">
        <v>5988.2487630490214</v>
      </c>
      <c r="K418" s="23">
        <v>4418.7347317844051</v>
      </c>
      <c r="L418" s="23">
        <v>3598.8263783583106</v>
      </c>
      <c r="M418" s="23">
        <v>3016.0146931750228</v>
      </c>
      <c r="N418" s="23">
        <v>2501.4544740701658</v>
      </c>
      <c r="O418" s="23">
        <v>1393.03020631556</v>
      </c>
      <c r="P418" s="23">
        <v>1393.03020631556</v>
      </c>
    </row>
    <row r="419" spans="1:16" x14ac:dyDescent="0.25">
      <c r="A419" s="19" t="s">
        <v>83</v>
      </c>
      <c r="B419" s="19" t="s">
        <v>84</v>
      </c>
      <c r="C419" s="19" t="s">
        <v>85</v>
      </c>
      <c r="D419" s="22">
        <v>18</v>
      </c>
      <c r="E419" s="23">
        <v>28095.471719148671</v>
      </c>
      <c r="F419" s="23">
        <v>21581.600078591826</v>
      </c>
      <c r="G419" s="23">
        <v>16856.535312250155</v>
      </c>
      <c r="H419" s="23">
        <v>12360.480727258382</v>
      </c>
      <c r="I419" s="23">
        <v>8734.1018130576376</v>
      </c>
      <c r="J419" s="23">
        <v>6117.5178404711223</v>
      </c>
      <c r="K419" s="23">
        <v>4495.7558299119373</v>
      </c>
      <c r="L419" s="23">
        <v>3575.11103771116</v>
      </c>
      <c r="M419" s="23">
        <v>3085.1219333073841</v>
      </c>
      <c r="N419" s="23">
        <v>2857.4412629912772</v>
      </c>
      <c r="O419" s="23">
        <v>2411.3252126672082</v>
      </c>
      <c r="P419" s="23">
        <v>2223.8652707871224</v>
      </c>
    </row>
    <row r="420" spans="1:16" x14ac:dyDescent="0.25">
      <c r="A420" s="19" t="s">
        <v>83</v>
      </c>
      <c r="B420" s="19" t="s">
        <v>84</v>
      </c>
      <c r="C420" s="19" t="s">
        <v>85</v>
      </c>
      <c r="D420" s="22">
        <v>19</v>
      </c>
      <c r="E420" s="23">
        <v>25729.252091145245</v>
      </c>
      <c r="F420" s="23">
        <v>23729.37742536615</v>
      </c>
      <c r="G420" s="23">
        <v>17975.23258316741</v>
      </c>
      <c r="H420" s="23">
        <v>12757.232113368102</v>
      </c>
      <c r="I420" s="23">
        <v>9045.9302587705133</v>
      </c>
      <c r="J420" s="23">
        <v>6167.3848861877441</v>
      </c>
      <c r="K420" s="23">
        <v>4658.9869916031694</v>
      </c>
      <c r="L420" s="23">
        <v>3741.3155098118696</v>
      </c>
      <c r="M420" s="23">
        <v>3147.5440726352927</v>
      </c>
      <c r="N420" s="23">
        <v>2696.6695750003905</v>
      </c>
      <c r="O420" s="23">
        <v>2189.2593841737134</v>
      </c>
      <c r="P420" s="23">
        <v>2146.4660049003228</v>
      </c>
    </row>
    <row r="421" spans="1:16" x14ac:dyDescent="0.25">
      <c r="A421" s="19" t="s">
        <v>83</v>
      </c>
      <c r="B421" s="19" t="s">
        <v>84</v>
      </c>
      <c r="C421" s="19" t="s">
        <v>85</v>
      </c>
      <c r="D421" s="22">
        <v>20</v>
      </c>
      <c r="E421" s="23">
        <v>28593.068631147515</v>
      </c>
      <c r="F421" s="23">
        <v>23936.60588250159</v>
      </c>
      <c r="G421" s="23">
        <v>19404.851060676367</v>
      </c>
      <c r="H421" s="23">
        <v>12341.239121168102</v>
      </c>
      <c r="I421" s="23">
        <v>8921.9696217740184</v>
      </c>
      <c r="J421" s="23">
        <v>6209.6739074514999</v>
      </c>
      <c r="K421" s="23">
        <v>4805.4217113870145</v>
      </c>
      <c r="L421" s="23">
        <v>3972.2372829335259</v>
      </c>
      <c r="M421" s="23">
        <v>3239.2944520061646</v>
      </c>
      <c r="N421" s="23">
        <v>2432.4092084954209</v>
      </c>
      <c r="O421" s="23">
        <v>1418.757733710057</v>
      </c>
      <c r="P421" s="23">
        <v>1418.757733710057</v>
      </c>
    </row>
    <row r="422" spans="1:16" x14ac:dyDescent="0.25">
      <c r="A422" s="19" t="s">
        <v>83</v>
      </c>
      <c r="B422" s="19" t="s">
        <v>84</v>
      </c>
      <c r="C422" s="19" t="s">
        <v>85</v>
      </c>
      <c r="D422" s="22">
        <v>21</v>
      </c>
      <c r="E422" s="23">
        <v>28542.323028236486</v>
      </c>
      <c r="F422" s="23">
        <v>22061.283786695054</v>
      </c>
      <c r="G422" s="23">
        <v>16930.536388073404</v>
      </c>
      <c r="H422" s="23">
        <v>12225.990190095585</v>
      </c>
      <c r="I422" s="23">
        <v>8329.0177899304981</v>
      </c>
      <c r="J422" s="23">
        <v>6096.7881170737137</v>
      </c>
      <c r="K422" s="23">
        <v>4825.4315533441168</v>
      </c>
      <c r="L422" s="23">
        <v>4176.9668178428901</v>
      </c>
      <c r="M422" s="23">
        <v>3130.9575643178573</v>
      </c>
      <c r="N422" s="23">
        <v>2849.9380636596511</v>
      </c>
      <c r="O422" s="23">
        <v>1955.1043931756544</v>
      </c>
      <c r="P422" s="23">
        <v>1398.7727380924723</v>
      </c>
    </row>
    <row r="423" spans="1:16" x14ac:dyDescent="0.25">
      <c r="A423" s="19" t="s">
        <v>83</v>
      </c>
      <c r="B423" s="19" t="s">
        <v>84</v>
      </c>
      <c r="C423" s="19" t="s">
        <v>85</v>
      </c>
      <c r="D423" s="22">
        <v>22</v>
      </c>
      <c r="E423" s="23">
        <v>23726.015220034529</v>
      </c>
      <c r="F423" s="23">
        <v>19795.125575081674</v>
      </c>
      <c r="G423" s="23">
        <v>15027.725288356047</v>
      </c>
      <c r="H423" s="23">
        <v>10546.168267974788</v>
      </c>
      <c r="I423" s="23">
        <v>7348.1071739959725</v>
      </c>
      <c r="J423" s="23">
        <v>4899.866350628924</v>
      </c>
      <c r="K423" s="23">
        <v>3836.1658650618347</v>
      </c>
      <c r="L423" s="23">
        <v>3033.0613486315606</v>
      </c>
      <c r="M423" s="23">
        <v>2480.1249819259028</v>
      </c>
      <c r="N423" s="23">
        <v>2269.5536037275106</v>
      </c>
      <c r="O423" s="23">
        <v>2052.7322544831054</v>
      </c>
      <c r="P423" s="23">
        <v>2052.7322544831054</v>
      </c>
    </row>
    <row r="424" spans="1:16" x14ac:dyDescent="0.25">
      <c r="A424" s="19" t="s">
        <v>83</v>
      </c>
      <c r="B424" s="19" t="s">
        <v>84</v>
      </c>
      <c r="C424" s="19" t="s">
        <v>85</v>
      </c>
      <c r="D424" s="22">
        <v>23</v>
      </c>
      <c r="E424" s="23">
        <v>24700.191981021784</v>
      </c>
      <c r="F424" s="23">
        <v>21120.90336256722</v>
      </c>
      <c r="G424" s="23">
        <v>16219.304853347765</v>
      </c>
      <c r="H424" s="23">
        <v>11395.095940365065</v>
      </c>
      <c r="I424" s="23">
        <v>8399.3820382848444</v>
      </c>
      <c r="J424" s="23">
        <v>5712.4590967066761</v>
      </c>
      <c r="K424" s="23">
        <v>4338.1868561784486</v>
      </c>
      <c r="L424" s="23">
        <v>3722.4117116265793</v>
      </c>
      <c r="M424" s="23">
        <v>3014.1463773544365</v>
      </c>
      <c r="N424" s="23">
        <v>2787.6605682005984</v>
      </c>
      <c r="O424" s="23">
        <v>2182.0100165558438</v>
      </c>
      <c r="P424" s="23">
        <v>2135.3946221134347</v>
      </c>
    </row>
    <row r="425" spans="1:16" x14ac:dyDescent="0.25">
      <c r="A425" s="19" t="s">
        <v>83</v>
      </c>
      <c r="B425" s="19" t="s">
        <v>84</v>
      </c>
      <c r="C425" s="19" t="s">
        <v>85</v>
      </c>
      <c r="D425" s="22">
        <v>24</v>
      </c>
      <c r="E425" s="23">
        <v>26552.87542817483</v>
      </c>
      <c r="F425" s="23">
        <v>22581.190063077844</v>
      </c>
      <c r="G425" s="23">
        <v>17083.173232337649</v>
      </c>
      <c r="H425" s="23">
        <v>12140.352455359031</v>
      </c>
      <c r="I425" s="23">
        <v>9042.0702299187033</v>
      </c>
      <c r="J425" s="23">
        <v>6260.4369031132437</v>
      </c>
      <c r="K425" s="23">
        <v>4881.4818707171571</v>
      </c>
      <c r="L425" s="23">
        <v>4105.0723543172371</v>
      </c>
      <c r="M425" s="23">
        <v>3475.1321272075179</v>
      </c>
      <c r="N425" s="23">
        <v>2848.3473452220092</v>
      </c>
      <c r="O425" s="23">
        <v>2149.0088849849312</v>
      </c>
      <c r="P425" s="23">
        <v>1462.2594576798003</v>
      </c>
    </row>
    <row r="426" spans="1:16" x14ac:dyDescent="0.25">
      <c r="A426" s="19" t="s">
        <v>83</v>
      </c>
      <c r="B426" s="19" t="s">
        <v>84</v>
      </c>
      <c r="C426" s="19" t="s">
        <v>85</v>
      </c>
      <c r="D426" s="22">
        <v>25</v>
      </c>
      <c r="E426" s="23">
        <v>28018.341950249211</v>
      </c>
      <c r="F426" s="23">
        <v>20519.158244129707</v>
      </c>
      <c r="G426" s="23">
        <v>16315.785436419625</v>
      </c>
      <c r="H426" s="23">
        <v>11897.456037076916</v>
      </c>
      <c r="I426" s="23">
        <v>8710.5619072584668</v>
      </c>
      <c r="J426" s="23">
        <v>6110.6043022426793</v>
      </c>
      <c r="K426" s="23">
        <v>4717.9251996718222</v>
      </c>
      <c r="L426" s="23">
        <v>3883.7856107442512</v>
      </c>
      <c r="M426" s="23">
        <v>3343.5040035136872</v>
      </c>
      <c r="N426" s="23">
        <v>2769.6381888850706</v>
      </c>
      <c r="O426" s="23">
        <v>2132.1839339251997</v>
      </c>
      <c r="P426" s="23">
        <v>2127.374968896635</v>
      </c>
    </row>
    <row r="427" spans="1:16" x14ac:dyDescent="0.25">
      <c r="A427" s="19" t="s">
        <v>83</v>
      </c>
      <c r="B427" s="19" t="s">
        <v>84</v>
      </c>
      <c r="C427" s="19" t="s">
        <v>85</v>
      </c>
      <c r="D427" s="22">
        <v>26</v>
      </c>
      <c r="E427" s="23">
        <v>25146.166202789653</v>
      </c>
      <c r="F427" s="23">
        <v>20936.187464404356</v>
      </c>
      <c r="G427" s="23">
        <v>16367.188986359342</v>
      </c>
      <c r="H427" s="23">
        <v>11309.219511238189</v>
      </c>
      <c r="I427" s="23">
        <v>8175.6545756434598</v>
      </c>
      <c r="J427" s="23">
        <v>5580.9226846678184</v>
      </c>
      <c r="K427" s="23">
        <v>4163.4882978865799</v>
      </c>
      <c r="L427" s="23">
        <v>3545.6759306661697</v>
      </c>
      <c r="M427" s="23">
        <v>2950.5966425737802</v>
      </c>
      <c r="N427" s="23">
        <v>2587.6085220952045</v>
      </c>
      <c r="O427" s="23">
        <v>2152.6890317244338</v>
      </c>
      <c r="P427" s="23">
        <v>2043.6453028159758</v>
      </c>
    </row>
    <row r="428" spans="1:16" x14ac:dyDescent="0.25">
      <c r="A428" s="19" t="s">
        <v>83</v>
      </c>
      <c r="B428" s="19" t="s">
        <v>84</v>
      </c>
      <c r="C428" s="19" t="s">
        <v>85</v>
      </c>
      <c r="D428" s="22">
        <v>27</v>
      </c>
      <c r="E428" s="23">
        <v>27977.053435225287</v>
      </c>
      <c r="F428" s="23">
        <v>22134.352529574629</v>
      </c>
      <c r="G428" s="23">
        <v>17365.086380347431</v>
      </c>
      <c r="H428" s="23">
        <v>12463.028070876375</v>
      </c>
      <c r="I428" s="23">
        <v>9199.2244800953413</v>
      </c>
      <c r="J428" s="23">
        <v>6493.3582615899968</v>
      </c>
      <c r="K428" s="23">
        <v>5168.4882281709915</v>
      </c>
      <c r="L428" s="23">
        <v>4509.3982860792094</v>
      </c>
      <c r="M428" s="23">
        <v>3802.3084214548021</v>
      </c>
      <c r="N428" s="23">
        <v>3094.3825072089107</v>
      </c>
      <c r="O428" s="23">
        <v>2488.7563699312241</v>
      </c>
      <c r="P428" s="23">
        <v>2458.8339105250066</v>
      </c>
    </row>
    <row r="429" spans="1:16" x14ac:dyDescent="0.25">
      <c r="A429" s="19" t="s">
        <v>83</v>
      </c>
      <c r="B429" s="19" t="s">
        <v>84</v>
      </c>
      <c r="C429" s="19" t="s">
        <v>85</v>
      </c>
      <c r="D429" s="22">
        <v>28</v>
      </c>
      <c r="E429" s="23">
        <v>24900.223736899006</v>
      </c>
      <c r="F429" s="23">
        <v>20232.300766336455</v>
      </c>
      <c r="G429" s="23">
        <v>15447.20176175843</v>
      </c>
      <c r="H429" s="23">
        <v>10714.297024631574</v>
      </c>
      <c r="I429" s="23">
        <v>7459.515546367953</v>
      </c>
      <c r="J429" s="23">
        <v>5262.9623567784538</v>
      </c>
      <c r="K429" s="23">
        <v>4019.2797075126655</v>
      </c>
      <c r="L429" s="23">
        <v>3242.2666655136709</v>
      </c>
      <c r="M429" s="23">
        <v>2836.344257130007</v>
      </c>
      <c r="N429" s="23">
        <v>2421.1440880725081</v>
      </c>
      <c r="O429" s="23">
        <v>2291.4440673899053</v>
      </c>
      <c r="P429" s="23">
        <v>2239.8751451915477</v>
      </c>
    </row>
    <row r="430" spans="1:16" x14ac:dyDescent="0.25">
      <c r="A430" s="19" t="s">
        <v>83</v>
      </c>
      <c r="B430" s="19" t="s">
        <v>84</v>
      </c>
      <c r="C430" s="19" t="s">
        <v>85</v>
      </c>
      <c r="D430" s="22">
        <v>29</v>
      </c>
      <c r="E430" s="23">
        <v>27085.781289307295</v>
      </c>
      <c r="F430" s="23">
        <v>22683.410304418583</v>
      </c>
      <c r="G430" s="23">
        <v>17109.436800591462</v>
      </c>
      <c r="H430" s="23">
        <v>11748.241372816814</v>
      </c>
      <c r="I430" s="23">
        <v>8067.7951580138524</v>
      </c>
      <c r="J430" s="23">
        <v>5708.9257958797953</v>
      </c>
      <c r="K430" s="23">
        <v>4532.1943344663041</v>
      </c>
      <c r="L430" s="23">
        <v>3869.8115544858156</v>
      </c>
      <c r="M430" s="23">
        <v>3272.6152010613978</v>
      </c>
      <c r="N430" s="23">
        <v>2861.6963839569903</v>
      </c>
      <c r="O430" s="23">
        <v>1577.4254851676853</v>
      </c>
      <c r="P430" s="23">
        <v>1577.4254851676853</v>
      </c>
    </row>
    <row r="431" spans="1:16" x14ac:dyDescent="0.25">
      <c r="A431" s="19" t="s">
        <v>83</v>
      </c>
      <c r="B431" s="19" t="s">
        <v>84</v>
      </c>
      <c r="C431" s="19" t="s">
        <v>85</v>
      </c>
      <c r="D431" s="22">
        <v>30</v>
      </c>
      <c r="E431" s="23">
        <v>27358.476254917128</v>
      </c>
      <c r="F431" s="23">
        <v>22933.027606347605</v>
      </c>
      <c r="G431" s="23">
        <v>17324.717222018146</v>
      </c>
      <c r="H431" s="23">
        <v>12402.224149482952</v>
      </c>
      <c r="I431" s="23">
        <v>8758.3791941995023</v>
      </c>
      <c r="J431" s="23">
        <v>6275.141406039641</v>
      </c>
      <c r="K431" s="23">
        <v>4902.0680024950288</v>
      </c>
      <c r="L431" s="23">
        <v>4424.671371647496</v>
      </c>
      <c r="M431" s="23">
        <v>3618.4395576370016</v>
      </c>
      <c r="N431" s="23">
        <v>3120.6223891435347</v>
      </c>
      <c r="O431" s="23">
        <v>2420.3462986069985</v>
      </c>
      <c r="P431" s="23">
        <v>2343.5532162488075</v>
      </c>
    </row>
    <row r="432" spans="1:16" x14ac:dyDescent="0.25">
      <c r="A432" s="19" t="s">
        <v>83</v>
      </c>
      <c r="B432" s="19" t="s">
        <v>84</v>
      </c>
      <c r="C432" s="19" t="s">
        <v>85</v>
      </c>
      <c r="D432" s="22">
        <v>31</v>
      </c>
      <c r="E432" s="23">
        <v>29624.329987615707</v>
      </c>
      <c r="F432" s="23">
        <v>23849.886475380717</v>
      </c>
      <c r="G432" s="23">
        <v>17719.158854390447</v>
      </c>
      <c r="H432" s="23">
        <v>12115.617037320468</v>
      </c>
      <c r="I432" s="23">
        <v>8511.5107124283459</v>
      </c>
      <c r="J432" s="23">
        <v>6090.6300679557125</v>
      </c>
      <c r="K432" s="23">
        <v>4672.4747267005851</v>
      </c>
      <c r="L432" s="23">
        <v>3854.0910625832953</v>
      </c>
      <c r="M432" s="23">
        <v>3424.8091687386213</v>
      </c>
      <c r="N432" s="23">
        <v>2684.6816336970169</v>
      </c>
      <c r="O432" s="23">
        <v>2145.0323882590433</v>
      </c>
      <c r="P432" s="23">
        <v>1546.5993896561929</v>
      </c>
    </row>
    <row r="433" spans="1:16" x14ac:dyDescent="0.25">
      <c r="A433" s="19" t="s">
        <v>83</v>
      </c>
      <c r="B433" s="19" t="s">
        <v>84</v>
      </c>
      <c r="C433" s="19" t="s">
        <v>85</v>
      </c>
      <c r="D433" s="22">
        <v>32</v>
      </c>
      <c r="E433" s="23">
        <v>30382.6666171414</v>
      </c>
      <c r="F433" s="23">
        <v>21146.062213306894</v>
      </c>
      <c r="G433" s="23">
        <v>16491.381295882369</v>
      </c>
      <c r="H433" s="23">
        <v>11607.671244720867</v>
      </c>
      <c r="I433" s="23">
        <v>8142.8858048389329</v>
      </c>
      <c r="J433" s="23">
        <v>5689.9289756606922</v>
      </c>
      <c r="K433" s="23">
        <v>4311.7815730956136</v>
      </c>
      <c r="L433" s="23">
        <v>3590.920381257501</v>
      </c>
      <c r="M433" s="23">
        <v>3166.2081078697647</v>
      </c>
      <c r="N433" s="23">
        <v>2726.3081930847147</v>
      </c>
      <c r="O433" s="23">
        <v>1743.6672877780181</v>
      </c>
      <c r="P433" s="23">
        <v>1743.6672877780181</v>
      </c>
    </row>
    <row r="434" spans="1:16" x14ac:dyDescent="0.25">
      <c r="A434" s="19" t="s">
        <v>83</v>
      </c>
      <c r="B434" s="19" t="s">
        <v>84</v>
      </c>
      <c r="C434" s="19" t="s">
        <v>85</v>
      </c>
      <c r="D434" s="22">
        <v>33</v>
      </c>
      <c r="E434" s="23">
        <v>23913.275164998984</v>
      </c>
      <c r="F434" s="23">
        <v>19266.472667244838</v>
      </c>
      <c r="G434" s="23">
        <v>14836.221224674528</v>
      </c>
      <c r="H434" s="23">
        <v>10471.588718192828</v>
      </c>
      <c r="I434" s="23">
        <v>7651.429402951042</v>
      </c>
      <c r="J434" s="23">
        <v>5249.3880852802004</v>
      </c>
      <c r="K434" s="23">
        <v>3973.4127378122262</v>
      </c>
      <c r="L434" s="23">
        <v>3356.1612565073683</v>
      </c>
      <c r="M434" s="23">
        <v>2902.1314246005822</v>
      </c>
      <c r="N434" s="23">
        <v>2480.9000297357893</v>
      </c>
      <c r="O434" s="23">
        <v>1901.5489935694429</v>
      </c>
      <c r="P434" s="23">
        <v>1901.5489935694429</v>
      </c>
    </row>
    <row r="435" spans="1:16" x14ac:dyDescent="0.25">
      <c r="A435" s="19" t="s">
        <v>83</v>
      </c>
      <c r="B435" s="19" t="s">
        <v>84</v>
      </c>
      <c r="C435" s="19" t="s">
        <v>85</v>
      </c>
      <c r="D435" s="22">
        <v>34</v>
      </c>
      <c r="E435" s="23">
        <v>28868.307990530029</v>
      </c>
      <c r="F435" s="23">
        <v>25184.959032069761</v>
      </c>
      <c r="G435" s="23">
        <v>18952.991073473077</v>
      </c>
      <c r="H435" s="23">
        <v>12916.025201993423</v>
      </c>
      <c r="I435" s="23">
        <v>8899.1160224794621</v>
      </c>
      <c r="J435" s="23">
        <v>6236.5193564752981</v>
      </c>
      <c r="K435" s="23">
        <v>4606.6632623293081</v>
      </c>
      <c r="L435" s="23">
        <v>3653.0456198180859</v>
      </c>
      <c r="M435" s="23">
        <v>3005.7620166350748</v>
      </c>
      <c r="N435" s="23">
        <v>2530.4425393230995</v>
      </c>
      <c r="O435" s="23">
        <v>1292.1700792705183</v>
      </c>
      <c r="P435" s="23">
        <v>1292.1700792705183</v>
      </c>
    </row>
    <row r="436" spans="1:16" x14ac:dyDescent="0.25">
      <c r="A436" s="19" t="s">
        <v>83</v>
      </c>
      <c r="B436" s="19" t="s">
        <v>84</v>
      </c>
      <c r="C436" s="19" t="s">
        <v>85</v>
      </c>
      <c r="D436" s="22">
        <v>35</v>
      </c>
      <c r="E436" s="23">
        <v>21909.208361379409</v>
      </c>
      <c r="F436" s="23">
        <v>18108.080830344323</v>
      </c>
      <c r="G436" s="23">
        <v>14333.283351668904</v>
      </c>
      <c r="H436" s="23">
        <v>10178.884396696913</v>
      </c>
      <c r="I436" s="23">
        <v>7311.6854459937094</v>
      </c>
      <c r="J436" s="23">
        <v>4950.4881354845202</v>
      </c>
      <c r="K436" s="23">
        <v>3806.822687067222</v>
      </c>
      <c r="L436" s="23">
        <v>3247.6823932885673</v>
      </c>
      <c r="M436" s="23">
        <v>2723.8350004255194</v>
      </c>
      <c r="N436" s="23">
        <v>2521.920072631071</v>
      </c>
      <c r="O436" s="23">
        <v>1875.4435728337639</v>
      </c>
      <c r="P436" s="23">
        <v>1364.7754562523944</v>
      </c>
    </row>
    <row r="437" spans="1:16" x14ac:dyDescent="0.25">
      <c r="A437" s="19" t="s">
        <v>83</v>
      </c>
      <c r="B437" s="19" t="s">
        <v>84</v>
      </c>
      <c r="C437" s="19" t="s">
        <v>85</v>
      </c>
      <c r="D437" s="22">
        <v>36</v>
      </c>
      <c r="E437" s="23">
        <v>27698.625243834187</v>
      </c>
      <c r="F437" s="23">
        <v>20756.082240714451</v>
      </c>
      <c r="G437" s="23">
        <v>16415.762203093233</v>
      </c>
      <c r="H437" s="23">
        <v>12076.985763608023</v>
      </c>
      <c r="I437" s="23">
        <v>8746.6336493512808</v>
      </c>
      <c r="J437" s="23">
        <v>6069.1677992413825</v>
      </c>
      <c r="K437" s="23">
        <v>4485.633653898155</v>
      </c>
      <c r="L437" s="23">
        <v>3558.2624964748416</v>
      </c>
      <c r="M437" s="23">
        <v>3061.3175952463666</v>
      </c>
      <c r="N437" s="23">
        <v>2406.4106165384032</v>
      </c>
      <c r="O437" s="23">
        <v>2114.5793283083531</v>
      </c>
      <c r="P437" s="23">
        <v>1577.3866526133922</v>
      </c>
    </row>
    <row r="438" spans="1:16" x14ac:dyDescent="0.25">
      <c r="A438" s="19" t="s">
        <v>83</v>
      </c>
      <c r="B438" s="19" t="s">
        <v>84</v>
      </c>
      <c r="C438" s="19" t="s">
        <v>85</v>
      </c>
      <c r="D438" s="22">
        <v>37</v>
      </c>
      <c r="E438" s="23">
        <v>31816.531788602548</v>
      </c>
      <c r="F438" s="23">
        <v>24219.439874073265</v>
      </c>
      <c r="G438" s="23">
        <v>19967.967409177159</v>
      </c>
      <c r="H438" s="23">
        <v>13744.368464612979</v>
      </c>
      <c r="I438" s="23">
        <v>9863.7328217956419</v>
      </c>
      <c r="J438" s="23">
        <v>7047.2378607737319</v>
      </c>
      <c r="K438" s="23">
        <v>5191.0622322126837</v>
      </c>
      <c r="L438" s="23">
        <v>4219.3271954749725</v>
      </c>
      <c r="M438" s="23">
        <v>3740.4286838366688</v>
      </c>
      <c r="N438" s="23">
        <v>3252.2577207239606</v>
      </c>
      <c r="O438" s="23">
        <v>2266.7337315363288</v>
      </c>
      <c r="P438" s="23">
        <v>1889.5001004591984</v>
      </c>
    </row>
    <row r="439" spans="1:16" x14ac:dyDescent="0.25">
      <c r="A439" s="19" t="s">
        <v>83</v>
      </c>
      <c r="B439" s="19" t="s">
        <v>84</v>
      </c>
      <c r="C439" s="19" t="s">
        <v>85</v>
      </c>
      <c r="D439" s="22">
        <v>38</v>
      </c>
      <c r="E439" s="23">
        <v>25258.936885696716</v>
      </c>
      <c r="F439" s="23">
        <v>21717.314088876192</v>
      </c>
      <c r="G439" s="23">
        <v>16531.527070427725</v>
      </c>
      <c r="H439" s="23">
        <v>11297.760055567831</v>
      </c>
      <c r="I439" s="23">
        <v>8094.1679312312217</v>
      </c>
      <c r="J439" s="23">
        <v>5550.3377698970944</v>
      </c>
      <c r="K439" s="23">
        <v>4241.8260965590107</v>
      </c>
      <c r="L439" s="23">
        <v>3594.9429979766428</v>
      </c>
      <c r="M439" s="23">
        <v>2974.6709085452699</v>
      </c>
      <c r="N439" s="23">
        <v>2515.0392981878558</v>
      </c>
      <c r="O439" s="23">
        <v>1323.0595913677914</v>
      </c>
      <c r="P439" s="23">
        <v>1323.0595913677914</v>
      </c>
    </row>
    <row r="440" spans="1:16" x14ac:dyDescent="0.25">
      <c r="A440" s="19" t="s">
        <v>83</v>
      </c>
      <c r="B440" s="19" t="s">
        <v>84</v>
      </c>
      <c r="C440" s="19" t="s">
        <v>85</v>
      </c>
      <c r="D440" s="22">
        <v>39</v>
      </c>
      <c r="E440" s="23">
        <v>30659.002356814948</v>
      </c>
      <c r="F440" s="23">
        <v>25226.434820639803</v>
      </c>
      <c r="G440" s="23">
        <v>18960.460742447303</v>
      </c>
      <c r="H440" s="23">
        <v>13295.918791565029</v>
      </c>
      <c r="I440" s="23">
        <v>9208.2201948168022</v>
      </c>
      <c r="J440" s="23">
        <v>6250.4896271911084</v>
      </c>
      <c r="K440" s="23">
        <v>4933.1596104229657</v>
      </c>
      <c r="L440" s="23">
        <v>4053.6490412257722</v>
      </c>
      <c r="M440" s="23">
        <v>3601.2240947082269</v>
      </c>
      <c r="N440" s="23">
        <v>3047.9214645803218</v>
      </c>
      <c r="O440" s="23">
        <v>2044.8601406180487</v>
      </c>
      <c r="P440" s="23">
        <v>2044.8601406180487</v>
      </c>
    </row>
    <row r="441" spans="1:16" x14ac:dyDescent="0.25">
      <c r="A441" s="19" t="s">
        <v>83</v>
      </c>
      <c r="B441" s="19" t="s">
        <v>84</v>
      </c>
      <c r="C441" s="19" t="s">
        <v>85</v>
      </c>
      <c r="D441" s="22">
        <v>40</v>
      </c>
      <c r="E441" s="23">
        <v>29654.464076436572</v>
      </c>
      <c r="F441" s="23">
        <v>22028.526970810839</v>
      </c>
      <c r="G441" s="23">
        <v>17265.206672115317</v>
      </c>
      <c r="H441" s="23">
        <v>12454.619006569996</v>
      </c>
      <c r="I441" s="23">
        <v>9065.3536039403643</v>
      </c>
      <c r="J441" s="23">
        <v>6521.410757573185</v>
      </c>
      <c r="K441" s="23">
        <v>4799.2607215475819</v>
      </c>
      <c r="L441" s="23">
        <v>3892.678224916569</v>
      </c>
      <c r="M441" s="23">
        <v>3242.539901822287</v>
      </c>
      <c r="N441" s="23">
        <v>2406.5010696345817</v>
      </c>
      <c r="O441" s="23">
        <v>1522.9476093033506</v>
      </c>
      <c r="P441" s="23">
        <v>1522.9476093033506</v>
      </c>
    </row>
    <row r="442" spans="1:16" x14ac:dyDescent="0.25">
      <c r="A442" s="19" t="s">
        <v>83</v>
      </c>
      <c r="B442" s="19" t="s">
        <v>84</v>
      </c>
      <c r="C442" s="19" t="s">
        <v>85</v>
      </c>
      <c r="D442" s="22">
        <v>41</v>
      </c>
      <c r="E442" s="23">
        <v>26485.483544626924</v>
      </c>
      <c r="F442" s="23">
        <v>20625.44611226461</v>
      </c>
      <c r="G442" s="23">
        <v>15546.491189880917</v>
      </c>
      <c r="H442" s="23">
        <v>10983.84865915754</v>
      </c>
      <c r="I442" s="23">
        <v>7904.5282653034328</v>
      </c>
      <c r="J442" s="23">
        <v>5556.2824362841648</v>
      </c>
      <c r="K442" s="23">
        <v>4276.1169014581901</v>
      </c>
      <c r="L442" s="23">
        <v>3378.9557717380644</v>
      </c>
      <c r="M442" s="23">
        <v>2865.7415344766277</v>
      </c>
      <c r="N442" s="23">
        <v>2583.4464747970815</v>
      </c>
      <c r="O442" s="23">
        <v>1301.1792252803714</v>
      </c>
      <c r="P442" s="23">
        <v>1301.1792252803714</v>
      </c>
    </row>
    <row r="443" spans="1:16" x14ac:dyDescent="0.25">
      <c r="A443" s="19" t="s">
        <v>83</v>
      </c>
      <c r="B443" s="19" t="s">
        <v>84</v>
      </c>
      <c r="C443" s="19" t="s">
        <v>85</v>
      </c>
      <c r="D443" s="22">
        <v>42</v>
      </c>
      <c r="E443" s="23">
        <v>29873.883059202355</v>
      </c>
      <c r="F443" s="23">
        <v>24134.6344190329</v>
      </c>
      <c r="G443" s="23">
        <v>19011.304405241102</v>
      </c>
      <c r="H443" s="23">
        <v>13015.008813770628</v>
      </c>
      <c r="I443" s="23">
        <v>9600.5014607357389</v>
      </c>
      <c r="J443" s="23">
        <v>6769.859304454375</v>
      </c>
      <c r="K443" s="23">
        <v>5163.591744895878</v>
      </c>
      <c r="L443" s="23">
        <v>4254.9260245902651</v>
      </c>
      <c r="M443" s="23">
        <v>3469.8698783408245</v>
      </c>
      <c r="N443" s="23">
        <v>3098.6418179231891</v>
      </c>
      <c r="O443" s="23">
        <v>2353.8767855787096</v>
      </c>
      <c r="P443" s="23">
        <v>2353.8767855787096</v>
      </c>
    </row>
    <row r="444" spans="1:16" x14ac:dyDescent="0.25">
      <c r="A444" s="19" t="s">
        <v>83</v>
      </c>
      <c r="B444" s="19" t="s">
        <v>84</v>
      </c>
      <c r="C444" s="19" t="s">
        <v>85</v>
      </c>
      <c r="D444" s="22">
        <v>43</v>
      </c>
      <c r="E444" s="23">
        <v>32762.495923289662</v>
      </c>
      <c r="F444" s="23">
        <v>24722.047998204347</v>
      </c>
      <c r="G444" s="23">
        <v>18562.239426977983</v>
      </c>
      <c r="H444" s="23">
        <v>12946.13568603235</v>
      </c>
      <c r="I444" s="23">
        <v>9014.2080098155766</v>
      </c>
      <c r="J444" s="23">
        <v>5973.1360002487818</v>
      </c>
      <c r="K444" s="23">
        <v>4532.5061677909262</v>
      </c>
      <c r="L444" s="23">
        <v>3507.5078580611062</v>
      </c>
      <c r="M444" s="23">
        <v>3027.9644576395012</v>
      </c>
      <c r="N444" s="23">
        <v>2735.5641877676048</v>
      </c>
      <c r="O444" s="23">
        <v>2238.3520793730836</v>
      </c>
      <c r="P444" s="23">
        <v>1809.7650360767909</v>
      </c>
    </row>
    <row r="445" spans="1:16" x14ac:dyDescent="0.25">
      <c r="A445" s="19" t="s">
        <v>83</v>
      </c>
      <c r="B445" s="19" t="s">
        <v>84</v>
      </c>
      <c r="C445" s="19" t="s">
        <v>85</v>
      </c>
      <c r="D445" s="22">
        <v>44</v>
      </c>
      <c r="E445" s="23">
        <v>26032.319285514528</v>
      </c>
      <c r="F445" s="23">
        <v>21797.5716066971</v>
      </c>
      <c r="G445" s="23">
        <v>16698.529910726942</v>
      </c>
      <c r="H445" s="23">
        <v>11302.285075384478</v>
      </c>
      <c r="I445" s="23">
        <v>7843.5365062440524</v>
      </c>
      <c r="J445" s="23">
        <v>5372.9735861083209</v>
      </c>
      <c r="K445" s="23">
        <v>3982.5365600977279</v>
      </c>
      <c r="L445" s="23">
        <v>3419.4426826953882</v>
      </c>
      <c r="M445" s="23">
        <v>2677.9810645138618</v>
      </c>
      <c r="N445" s="23">
        <v>2258.2293168910946</v>
      </c>
      <c r="O445" s="23">
        <v>1133.6700823833442</v>
      </c>
      <c r="P445" s="23">
        <v>1133.6700823833442</v>
      </c>
    </row>
    <row r="446" spans="1:16" x14ac:dyDescent="0.25">
      <c r="A446" s="19" t="s">
        <v>83</v>
      </c>
      <c r="B446" s="19" t="s">
        <v>84</v>
      </c>
      <c r="C446" s="19" t="s">
        <v>85</v>
      </c>
      <c r="D446" s="22">
        <v>45</v>
      </c>
      <c r="E446" s="23">
        <v>21998.273142878556</v>
      </c>
      <c r="F446" s="23">
        <v>19006.090547892709</v>
      </c>
      <c r="G446" s="23">
        <v>14524.370501185433</v>
      </c>
      <c r="H446" s="23">
        <v>10547.703892823902</v>
      </c>
      <c r="I446" s="23">
        <v>7736.9488671660974</v>
      </c>
      <c r="J446" s="23">
        <v>5557.6026175168672</v>
      </c>
      <c r="K446" s="23">
        <v>4200.1573606806533</v>
      </c>
      <c r="L446" s="23">
        <v>3483.3916848091944</v>
      </c>
      <c r="M446" s="23">
        <v>2991.6300548509053</v>
      </c>
      <c r="N446" s="23">
        <v>2573.3255491014925</v>
      </c>
      <c r="O446" s="23">
        <v>2017.4047747454506</v>
      </c>
      <c r="P446" s="23">
        <v>1409.9367121356083</v>
      </c>
    </row>
    <row r="447" spans="1:16" x14ac:dyDescent="0.25">
      <c r="A447" s="19" t="s">
        <v>83</v>
      </c>
      <c r="B447" s="19" t="s">
        <v>84</v>
      </c>
      <c r="C447" s="19" t="s">
        <v>85</v>
      </c>
      <c r="D447" s="22">
        <v>46</v>
      </c>
      <c r="E447" s="23">
        <v>27580.987067456717</v>
      </c>
      <c r="F447" s="23">
        <v>21608.269579480348</v>
      </c>
      <c r="G447" s="23">
        <v>18104.348495428869</v>
      </c>
      <c r="H447" s="23">
        <v>12560.619276415311</v>
      </c>
      <c r="I447" s="23">
        <v>9620.1677749242735</v>
      </c>
      <c r="J447" s="23">
        <v>6928.4388959664093</v>
      </c>
      <c r="K447" s="23">
        <v>5141.3319686748355</v>
      </c>
      <c r="L447" s="23">
        <v>4089.9344390380875</v>
      </c>
      <c r="M447" s="23">
        <v>3385.3532797378525</v>
      </c>
      <c r="N447" s="23">
        <v>3017.0745493379582</v>
      </c>
      <c r="O447" s="23">
        <v>2423.0797511396227</v>
      </c>
      <c r="P447" s="23">
        <v>2423.0797511396227</v>
      </c>
    </row>
    <row r="448" spans="1:16" x14ac:dyDescent="0.25">
      <c r="A448" s="19" t="s">
        <v>83</v>
      </c>
      <c r="B448" s="19" t="s">
        <v>84</v>
      </c>
      <c r="C448" s="19" t="s">
        <v>85</v>
      </c>
      <c r="D448" s="22">
        <v>47</v>
      </c>
      <c r="E448" s="23">
        <v>27238.992556676665</v>
      </c>
      <c r="F448" s="23">
        <v>20202.367133434465</v>
      </c>
      <c r="G448" s="23">
        <v>15225.728547954421</v>
      </c>
      <c r="H448" s="23">
        <v>10759.425010645105</v>
      </c>
      <c r="I448" s="23">
        <v>7705.6450392289244</v>
      </c>
      <c r="J448" s="23">
        <v>5447.9808178981411</v>
      </c>
      <c r="K448" s="23">
        <v>4090.2634547746125</v>
      </c>
      <c r="L448" s="23">
        <v>3364.0853589336621</v>
      </c>
      <c r="M448" s="23">
        <v>2972.3955632968964</v>
      </c>
      <c r="N448" s="23">
        <v>2567.4608923324622</v>
      </c>
      <c r="O448" s="23">
        <v>2031.9550210385053</v>
      </c>
      <c r="P448" s="23">
        <v>2031.9550210385053</v>
      </c>
    </row>
    <row r="449" spans="1:16" x14ac:dyDescent="0.25">
      <c r="A449" s="19" t="s">
        <v>83</v>
      </c>
      <c r="B449" s="19" t="s">
        <v>84</v>
      </c>
      <c r="C449" s="19" t="s">
        <v>85</v>
      </c>
      <c r="D449" s="22">
        <v>48</v>
      </c>
      <c r="E449" s="23">
        <v>32961.369356680865</v>
      </c>
      <c r="F449" s="23">
        <v>21617.937891499874</v>
      </c>
      <c r="G449" s="23">
        <v>17464.604968462783</v>
      </c>
      <c r="H449" s="23">
        <v>12732.396170750848</v>
      </c>
      <c r="I449" s="23">
        <v>9068.4027606932395</v>
      </c>
      <c r="J449" s="23">
        <v>6400.4843861622476</v>
      </c>
      <c r="K449" s="23">
        <v>4528.8643385971054</v>
      </c>
      <c r="L449" s="23">
        <v>3942.4096023392426</v>
      </c>
      <c r="M449" s="23">
        <v>3458.4197662413467</v>
      </c>
      <c r="N449" s="23">
        <v>3010.7397471349723</v>
      </c>
      <c r="O449" s="23">
        <v>2297.2763498043328</v>
      </c>
      <c r="P449" s="23">
        <v>2208.0940301337778</v>
      </c>
    </row>
    <row r="450" spans="1:16" x14ac:dyDescent="0.25">
      <c r="A450" s="19" t="s">
        <v>83</v>
      </c>
      <c r="B450" s="19" t="s">
        <v>84</v>
      </c>
      <c r="C450" s="19" t="s">
        <v>85</v>
      </c>
      <c r="D450" s="22">
        <v>49</v>
      </c>
      <c r="E450" s="23">
        <v>23280.462159814469</v>
      </c>
      <c r="F450" s="23">
        <v>20388.129945334476</v>
      </c>
      <c r="G450" s="23">
        <v>15232.306469445886</v>
      </c>
      <c r="H450" s="23">
        <v>10961.808884024669</v>
      </c>
      <c r="I450" s="23">
        <v>7815.7154395873704</v>
      </c>
      <c r="J450" s="23">
        <v>5554.2851380040329</v>
      </c>
      <c r="K450" s="23">
        <v>4243.7856397125834</v>
      </c>
      <c r="L450" s="23">
        <v>3673.2972656820089</v>
      </c>
      <c r="M450" s="23">
        <v>3199.1428488385613</v>
      </c>
      <c r="N450" s="23">
        <v>2735.0255231138904</v>
      </c>
      <c r="O450" s="23">
        <v>2239.0457712135722</v>
      </c>
      <c r="P450" s="23">
        <v>2044.3653918959599</v>
      </c>
    </row>
    <row r="451" spans="1:16" x14ac:dyDescent="0.25">
      <c r="A451" s="19" t="s">
        <v>83</v>
      </c>
      <c r="B451" s="19" t="s">
        <v>84</v>
      </c>
      <c r="C451" s="19" t="s">
        <v>85</v>
      </c>
      <c r="D451" s="22">
        <v>50</v>
      </c>
      <c r="E451" s="23">
        <v>27160.384503946145</v>
      </c>
      <c r="F451" s="23">
        <v>19898.090039536299</v>
      </c>
      <c r="G451" s="23">
        <v>15098.711609650625</v>
      </c>
      <c r="H451" s="23">
        <v>10681.569469860106</v>
      </c>
      <c r="I451" s="23">
        <v>7324.598333863375</v>
      </c>
      <c r="J451" s="23">
        <v>4891.2957443633395</v>
      </c>
      <c r="K451" s="23">
        <v>3719.0897057134312</v>
      </c>
      <c r="L451" s="23">
        <v>3070.0958819087623</v>
      </c>
      <c r="M451" s="23">
        <v>2735.1913819281531</v>
      </c>
      <c r="N451" s="23">
        <v>2445.720002416736</v>
      </c>
      <c r="O451" s="23">
        <v>1665.5100342718008</v>
      </c>
      <c r="P451" s="23">
        <v>1665.5100342718008</v>
      </c>
    </row>
    <row r="452" spans="1:16" x14ac:dyDescent="0.25">
      <c r="A452" s="19" t="s">
        <v>83</v>
      </c>
      <c r="B452" s="19" t="s">
        <v>84</v>
      </c>
      <c r="C452" s="19" t="s">
        <v>85</v>
      </c>
      <c r="D452" s="22">
        <v>51</v>
      </c>
      <c r="E452" s="23">
        <v>22935.032080039375</v>
      </c>
      <c r="F452" s="23">
        <v>20412.672017509365</v>
      </c>
      <c r="G452" s="23">
        <v>16071.487215189485</v>
      </c>
      <c r="H452" s="23">
        <v>11390.833887467219</v>
      </c>
      <c r="I452" s="23">
        <v>8153.7008360168866</v>
      </c>
      <c r="J452" s="23">
        <v>5559.3338574896979</v>
      </c>
      <c r="K452" s="23">
        <v>4079.2939958043362</v>
      </c>
      <c r="L452" s="23">
        <v>3283.8083657966072</v>
      </c>
      <c r="M452" s="23">
        <v>2783.2911125441701</v>
      </c>
      <c r="N452" s="23">
        <v>2418.1532937965735</v>
      </c>
      <c r="O452" s="23">
        <v>1893.5110959118465</v>
      </c>
      <c r="P452" s="23">
        <v>1350.92419424117</v>
      </c>
    </row>
    <row r="453" spans="1:16" x14ac:dyDescent="0.25">
      <c r="A453" s="19" t="s">
        <v>83</v>
      </c>
      <c r="B453" s="19" t="s">
        <v>84</v>
      </c>
      <c r="C453" s="19" t="s">
        <v>85</v>
      </c>
      <c r="D453" s="22">
        <v>52</v>
      </c>
      <c r="E453" s="23">
        <v>23870.951257444452</v>
      </c>
      <c r="F453" s="23">
        <v>21877.376843452043</v>
      </c>
      <c r="G453" s="23">
        <v>16590.446845625655</v>
      </c>
      <c r="H453" s="23">
        <v>11306.785538000175</v>
      </c>
      <c r="I453" s="23">
        <v>8306.6778043702307</v>
      </c>
      <c r="J453" s="23">
        <v>5744.8570229482893</v>
      </c>
      <c r="K453" s="23">
        <v>4307.3046916350704</v>
      </c>
      <c r="L453" s="23">
        <v>3600.1282418517649</v>
      </c>
      <c r="M453" s="23">
        <v>2971.6550140808718</v>
      </c>
      <c r="N453" s="23">
        <v>2546.2288111336147</v>
      </c>
      <c r="O453" s="23">
        <v>2079.3673392969281</v>
      </c>
      <c r="P453" s="23">
        <v>2079.3673392969281</v>
      </c>
    </row>
    <row r="454" spans="1:16" x14ac:dyDescent="0.25">
      <c r="A454" s="19" t="s">
        <v>83</v>
      </c>
      <c r="B454" s="19" t="s">
        <v>84</v>
      </c>
      <c r="C454" s="19" t="s">
        <v>85</v>
      </c>
      <c r="D454" s="22">
        <v>53</v>
      </c>
      <c r="E454" s="23">
        <v>24152.461421793309</v>
      </c>
      <c r="F454" s="23">
        <v>19271.748398540443</v>
      </c>
      <c r="G454" s="23">
        <v>15935.896086709605</v>
      </c>
      <c r="H454" s="23">
        <v>11687.21001719366</v>
      </c>
      <c r="I454" s="23">
        <v>8470.9085219755871</v>
      </c>
      <c r="J454" s="23">
        <v>5895.5078733510782</v>
      </c>
      <c r="K454" s="23">
        <v>4553.6096295773086</v>
      </c>
      <c r="L454" s="23">
        <v>3816.3809575495338</v>
      </c>
      <c r="M454" s="23">
        <v>3086.5641334450443</v>
      </c>
      <c r="N454" s="23">
        <v>2789.4590625583919</v>
      </c>
      <c r="O454" s="23">
        <v>1439.0779582511973</v>
      </c>
      <c r="P454" s="23">
        <v>1439.0779582511973</v>
      </c>
    </row>
    <row r="455" spans="1:16" x14ac:dyDescent="0.25">
      <c r="A455" s="19" t="s">
        <v>83</v>
      </c>
      <c r="B455" s="19" t="s">
        <v>84</v>
      </c>
      <c r="C455" s="19" t="s">
        <v>85</v>
      </c>
      <c r="D455" s="22">
        <v>54</v>
      </c>
      <c r="E455" s="23">
        <v>23971.636641166177</v>
      </c>
      <c r="F455" s="23">
        <v>19035.547632201338</v>
      </c>
      <c r="G455" s="23">
        <v>14976.552323069836</v>
      </c>
      <c r="H455" s="23">
        <v>10912.926453148319</v>
      </c>
      <c r="I455" s="23">
        <v>7825.4143765318804</v>
      </c>
      <c r="J455" s="23">
        <v>5502.591075530021</v>
      </c>
      <c r="K455" s="23">
        <v>4019.096204728834</v>
      </c>
      <c r="L455" s="23">
        <v>3533.0274396036148</v>
      </c>
      <c r="M455" s="23">
        <v>3213.3782676965479</v>
      </c>
      <c r="N455" s="23">
        <v>2588.8084431832976</v>
      </c>
      <c r="O455" s="23">
        <v>2113.452793723603</v>
      </c>
      <c r="P455" s="23">
        <v>1880.891370436028</v>
      </c>
    </row>
    <row r="456" spans="1:16" x14ac:dyDescent="0.25">
      <c r="A456" s="19" t="s">
        <v>83</v>
      </c>
      <c r="B456" s="19" t="s">
        <v>84</v>
      </c>
      <c r="C456" s="19" t="s">
        <v>85</v>
      </c>
      <c r="D456" s="22">
        <v>55</v>
      </c>
      <c r="E456" s="23">
        <v>25305.600824601301</v>
      </c>
      <c r="F456" s="23">
        <v>19800.226755374879</v>
      </c>
      <c r="G456" s="23">
        <v>16440.509786087703</v>
      </c>
      <c r="H456" s="23">
        <v>12182.097090201549</v>
      </c>
      <c r="I456" s="23">
        <v>8773.3004875787574</v>
      </c>
      <c r="J456" s="23">
        <v>6145.0646078809277</v>
      </c>
      <c r="K456" s="23">
        <v>4667.3077991240061</v>
      </c>
      <c r="L456" s="23">
        <v>3762.095597611275</v>
      </c>
      <c r="M456" s="23">
        <v>3074.6667962567326</v>
      </c>
      <c r="N456" s="23">
        <v>2727.8606991506713</v>
      </c>
      <c r="O456" s="23">
        <v>2117.1433871925356</v>
      </c>
      <c r="P456" s="23">
        <v>1638.0396205407392</v>
      </c>
    </row>
    <row r="457" spans="1:16" x14ac:dyDescent="0.25">
      <c r="A457" s="19" t="s">
        <v>83</v>
      </c>
      <c r="B457" s="19" t="s">
        <v>84</v>
      </c>
      <c r="C457" s="19" t="s">
        <v>85</v>
      </c>
      <c r="D457" s="22">
        <v>56</v>
      </c>
      <c r="E457" s="23">
        <v>24050.274923983765</v>
      </c>
      <c r="F457" s="23">
        <v>20348.981870496864</v>
      </c>
      <c r="G457" s="23">
        <v>16108.543827274239</v>
      </c>
      <c r="H457" s="23">
        <v>11851.021998473605</v>
      </c>
      <c r="I457" s="23">
        <v>8467.0608984495375</v>
      </c>
      <c r="J457" s="23">
        <v>5911.6789138029008</v>
      </c>
      <c r="K457" s="23">
        <v>4526.7160652978519</v>
      </c>
      <c r="L457" s="23">
        <v>3868.6833314144078</v>
      </c>
      <c r="M457" s="23">
        <v>3402.3671725613513</v>
      </c>
      <c r="N457" s="23">
        <v>2944.6967520100457</v>
      </c>
      <c r="O457" s="23">
        <v>1660.2177962007877</v>
      </c>
      <c r="P457" s="23">
        <v>1660.2177962007877</v>
      </c>
    </row>
    <row r="458" spans="1:16" x14ac:dyDescent="0.25">
      <c r="A458" s="19" t="s">
        <v>83</v>
      </c>
      <c r="B458" s="19" t="s">
        <v>84</v>
      </c>
      <c r="C458" s="19" t="s">
        <v>85</v>
      </c>
      <c r="D458" s="22">
        <v>57</v>
      </c>
      <c r="E458" s="23">
        <v>23940.591506334986</v>
      </c>
      <c r="F458" s="23">
        <v>18611.792255415861</v>
      </c>
      <c r="G458" s="23">
        <v>14759.752274951223</v>
      </c>
      <c r="H458" s="23">
        <v>10592.642209374435</v>
      </c>
      <c r="I458" s="23">
        <v>7438.2282600617882</v>
      </c>
      <c r="J458" s="23">
        <v>5206.5631797294009</v>
      </c>
      <c r="K458" s="23">
        <v>3836.9261846682748</v>
      </c>
      <c r="L458" s="23">
        <v>3250.4018147825595</v>
      </c>
      <c r="M458" s="23">
        <v>2679.6563199649481</v>
      </c>
      <c r="N458" s="23">
        <v>2408.5058138181735</v>
      </c>
      <c r="O458" s="23">
        <v>2041.530409683628</v>
      </c>
      <c r="P458" s="23">
        <v>1908.7947962252633</v>
      </c>
    </row>
    <row r="459" spans="1:16" x14ac:dyDescent="0.25">
      <c r="A459" s="19" t="s">
        <v>83</v>
      </c>
      <c r="B459" s="19" t="s">
        <v>84</v>
      </c>
      <c r="C459" s="19" t="s">
        <v>85</v>
      </c>
      <c r="D459" s="22">
        <v>58</v>
      </c>
      <c r="E459" s="23">
        <v>30020.177576535178</v>
      </c>
      <c r="F459" s="23">
        <v>23215.693439019655</v>
      </c>
      <c r="G459" s="23">
        <v>17484.033607098991</v>
      </c>
      <c r="H459" s="23">
        <v>11736.232238245388</v>
      </c>
      <c r="I459" s="23">
        <v>8652.3267712986635</v>
      </c>
      <c r="J459" s="23">
        <v>6135.2785551386442</v>
      </c>
      <c r="K459" s="23">
        <v>4831.9678898625189</v>
      </c>
      <c r="L459" s="23">
        <v>3808.5294738380867</v>
      </c>
      <c r="M459" s="23">
        <v>3233.4057558187592</v>
      </c>
      <c r="N459" s="23">
        <v>2681.4730029579578</v>
      </c>
      <c r="O459" s="23">
        <v>2208.6520950228814</v>
      </c>
      <c r="P459" s="23">
        <v>1586.9995661708842</v>
      </c>
    </row>
    <row r="460" spans="1:16" x14ac:dyDescent="0.25">
      <c r="A460" s="19" t="s">
        <v>83</v>
      </c>
      <c r="B460" s="19" t="s">
        <v>84</v>
      </c>
      <c r="C460" s="19" t="s">
        <v>85</v>
      </c>
      <c r="D460" s="22">
        <v>59</v>
      </c>
      <c r="E460" s="23">
        <v>26805.827936831025</v>
      </c>
      <c r="F460" s="23">
        <v>23495.106111544679</v>
      </c>
      <c r="G460" s="23">
        <v>20020.924189377271</v>
      </c>
      <c r="H460" s="23">
        <v>14263.004454329975</v>
      </c>
      <c r="I460" s="23">
        <v>10018.516412388077</v>
      </c>
      <c r="J460" s="23">
        <v>6911.6397208693252</v>
      </c>
      <c r="K460" s="23">
        <v>4927.9151349675785</v>
      </c>
      <c r="L460" s="23">
        <v>4125.1457547736154</v>
      </c>
      <c r="M460" s="23">
        <v>3701.2806767698162</v>
      </c>
      <c r="N460" s="23">
        <v>3286.0261264704791</v>
      </c>
      <c r="O460" s="23">
        <v>2501.7107009348415</v>
      </c>
      <c r="P460" s="23">
        <v>2501.7107009348415</v>
      </c>
    </row>
    <row r="461" spans="1:16" x14ac:dyDescent="0.25">
      <c r="A461" s="19" t="s">
        <v>83</v>
      </c>
      <c r="B461" s="19" t="s">
        <v>84</v>
      </c>
      <c r="C461" s="19" t="s">
        <v>85</v>
      </c>
      <c r="D461" s="22">
        <v>60</v>
      </c>
      <c r="E461" s="23">
        <v>28207.836321242008</v>
      </c>
      <c r="F461" s="23">
        <v>21417.950763379529</v>
      </c>
      <c r="G461" s="23">
        <v>15740.323327184566</v>
      </c>
      <c r="H461" s="23">
        <v>10895.751425024375</v>
      </c>
      <c r="I461" s="23">
        <v>7691.5950627789007</v>
      </c>
      <c r="J461" s="23">
        <v>5393.8191572110072</v>
      </c>
      <c r="K461" s="23">
        <v>4205.2330481051313</v>
      </c>
      <c r="L461" s="23">
        <v>3326.1400264625177</v>
      </c>
      <c r="M461" s="23">
        <v>2843.8516639321251</v>
      </c>
      <c r="N461" s="23">
        <v>2308.1052539630423</v>
      </c>
      <c r="O461" s="23">
        <v>1957.1281833284484</v>
      </c>
      <c r="P461" s="23">
        <v>1612.1608575482128</v>
      </c>
    </row>
    <row r="462" spans="1:16" x14ac:dyDescent="0.25">
      <c r="A462" s="19" t="s">
        <v>83</v>
      </c>
      <c r="B462" s="19" t="s">
        <v>84</v>
      </c>
      <c r="C462" s="19" t="s">
        <v>85</v>
      </c>
      <c r="D462" s="22">
        <v>61</v>
      </c>
      <c r="E462" s="23">
        <v>25936.713002399891</v>
      </c>
      <c r="F462" s="23">
        <v>22666.259573528223</v>
      </c>
      <c r="G462" s="23">
        <v>16781.309344747002</v>
      </c>
      <c r="H462" s="23">
        <v>11306.325811742285</v>
      </c>
      <c r="I462" s="23">
        <v>7948.6604850285166</v>
      </c>
      <c r="J462" s="23">
        <v>5326.2950988801422</v>
      </c>
      <c r="K462" s="23">
        <v>4045.3810666414406</v>
      </c>
      <c r="L462" s="23">
        <v>3328.0685945850937</v>
      </c>
      <c r="M462" s="23">
        <v>2737.169784065361</v>
      </c>
      <c r="N462" s="23">
        <v>2422.5641298224482</v>
      </c>
      <c r="O462" s="23">
        <v>2025.0651892081441</v>
      </c>
      <c r="P462" s="23">
        <v>1965.9407406486578</v>
      </c>
    </row>
    <row r="463" spans="1:16" x14ac:dyDescent="0.25">
      <c r="A463" s="19" t="s">
        <v>83</v>
      </c>
      <c r="B463" s="19" t="s">
        <v>84</v>
      </c>
      <c r="C463" s="19" t="s">
        <v>85</v>
      </c>
      <c r="D463" s="22">
        <v>62</v>
      </c>
      <c r="E463" s="23">
        <v>22907.53416722791</v>
      </c>
      <c r="F463" s="23">
        <v>18010.285750328221</v>
      </c>
      <c r="G463" s="23">
        <v>15084.851742190232</v>
      </c>
      <c r="H463" s="23">
        <v>10774.752317412729</v>
      </c>
      <c r="I463" s="23">
        <v>7894.1648293304042</v>
      </c>
      <c r="J463" s="23">
        <v>5403.7592480641079</v>
      </c>
      <c r="K463" s="23">
        <v>4081.1855243441664</v>
      </c>
      <c r="L463" s="23">
        <v>3527.1506986706786</v>
      </c>
      <c r="M463" s="23">
        <v>3028.7111155696098</v>
      </c>
      <c r="N463" s="23">
        <v>2764.2875359472491</v>
      </c>
      <c r="O463" s="23">
        <v>2316.4044536483716</v>
      </c>
      <c r="P463" s="23">
        <v>2057.142148837107</v>
      </c>
    </row>
    <row r="464" spans="1:16" x14ac:dyDescent="0.25">
      <c r="A464" s="19" t="s">
        <v>83</v>
      </c>
      <c r="B464" s="19" t="s">
        <v>84</v>
      </c>
      <c r="C464" s="19" t="s">
        <v>85</v>
      </c>
      <c r="D464" s="22">
        <v>63</v>
      </c>
      <c r="E464" s="23">
        <v>24530.53186937053</v>
      </c>
      <c r="F464" s="23">
        <v>19848.400768852323</v>
      </c>
      <c r="G464" s="23">
        <v>15749.946455683141</v>
      </c>
      <c r="H464" s="23">
        <v>11430.661553756272</v>
      </c>
      <c r="I464" s="23">
        <v>8319.9052063031522</v>
      </c>
      <c r="J464" s="23">
        <v>5851.8453103958336</v>
      </c>
      <c r="K464" s="23">
        <v>4176.3482291085074</v>
      </c>
      <c r="L464" s="23">
        <v>3444.4966402690461</v>
      </c>
      <c r="M464" s="23">
        <v>2858.2213692909395</v>
      </c>
      <c r="N464" s="23">
        <v>2539.9142837345366</v>
      </c>
      <c r="O464" s="23">
        <v>2130.1959146594299</v>
      </c>
      <c r="P464" s="23">
        <v>1972.5730868378528</v>
      </c>
    </row>
    <row r="465" spans="1:16" x14ac:dyDescent="0.25">
      <c r="A465" s="19" t="s">
        <v>83</v>
      </c>
      <c r="B465" s="19" t="s">
        <v>84</v>
      </c>
      <c r="C465" s="19" t="s">
        <v>85</v>
      </c>
      <c r="D465" s="22">
        <v>64</v>
      </c>
      <c r="E465" s="23">
        <v>24944.052231368187</v>
      </c>
      <c r="F465" s="23">
        <v>21628.18083393222</v>
      </c>
      <c r="G465" s="23">
        <v>17725.446954179435</v>
      </c>
      <c r="H465" s="23">
        <v>12185.656099806516</v>
      </c>
      <c r="I465" s="23">
        <v>8656.7848791108554</v>
      </c>
      <c r="J465" s="23">
        <v>6203.159974290993</v>
      </c>
      <c r="K465" s="23">
        <v>4864.8346621137143</v>
      </c>
      <c r="L465" s="23">
        <v>3929.1141835248072</v>
      </c>
      <c r="M465" s="23">
        <v>3166.1812313275723</v>
      </c>
      <c r="N465" s="23">
        <v>2738.567449134217</v>
      </c>
      <c r="O465" s="23">
        <v>2291.0749572966984</v>
      </c>
      <c r="P465" s="23">
        <v>2291.0749572966984</v>
      </c>
    </row>
    <row r="466" spans="1:16" x14ac:dyDescent="0.25">
      <c r="A466" s="19" t="s">
        <v>83</v>
      </c>
      <c r="B466" s="19" t="s">
        <v>84</v>
      </c>
      <c r="C466" s="19" t="s">
        <v>85</v>
      </c>
      <c r="D466" s="22">
        <v>65</v>
      </c>
      <c r="E466" s="23">
        <v>26659.065451447292</v>
      </c>
      <c r="F466" s="23">
        <v>20483.772149271837</v>
      </c>
      <c r="G466" s="23">
        <v>15770.805936717301</v>
      </c>
      <c r="H466" s="23">
        <v>11243.112391142475</v>
      </c>
      <c r="I466" s="23">
        <v>8133.84031957962</v>
      </c>
      <c r="J466" s="23">
        <v>5699.5722194370937</v>
      </c>
      <c r="K466" s="23">
        <v>4330.4400478250063</v>
      </c>
      <c r="L466" s="23">
        <v>3417.0415271985594</v>
      </c>
      <c r="M466" s="23">
        <v>2805.7166139683613</v>
      </c>
      <c r="N466" s="23">
        <v>2289.538150683496</v>
      </c>
      <c r="O466" s="23">
        <v>1962.5187386985015</v>
      </c>
      <c r="P466" s="23">
        <v>1962.5187386985015</v>
      </c>
    </row>
    <row r="467" spans="1:16" x14ac:dyDescent="0.25">
      <c r="A467" s="19" t="s">
        <v>83</v>
      </c>
      <c r="B467" s="19" t="s">
        <v>84</v>
      </c>
      <c r="C467" s="19" t="s">
        <v>85</v>
      </c>
      <c r="D467" s="22">
        <v>66</v>
      </c>
      <c r="E467" s="23">
        <v>21440.102642638401</v>
      </c>
      <c r="F467" s="23">
        <v>17209.932937114067</v>
      </c>
      <c r="G467" s="23">
        <v>14093.437783292768</v>
      </c>
      <c r="H467" s="23">
        <v>9851.9999633541229</v>
      </c>
      <c r="I467" s="23">
        <v>7044.9302171345353</v>
      </c>
      <c r="J467" s="23">
        <v>4839.2672670777511</v>
      </c>
      <c r="K467" s="23">
        <v>3748.1488082881147</v>
      </c>
      <c r="L467" s="23">
        <v>2962.0965575634955</v>
      </c>
      <c r="M467" s="23">
        <v>2358.5693663834736</v>
      </c>
      <c r="N467" s="23">
        <v>1964.0401952594357</v>
      </c>
      <c r="O467" s="23">
        <v>1042.4575781407668</v>
      </c>
      <c r="P467" s="23">
        <v>1042.4575781407668</v>
      </c>
    </row>
    <row r="468" spans="1:16" x14ac:dyDescent="0.25">
      <c r="A468" s="19" t="s">
        <v>83</v>
      </c>
      <c r="B468" s="19" t="s">
        <v>84</v>
      </c>
      <c r="C468" s="19" t="s">
        <v>85</v>
      </c>
      <c r="D468" s="22">
        <v>67</v>
      </c>
      <c r="E468" s="23">
        <v>25813.465847879172</v>
      </c>
      <c r="F468" s="23">
        <v>23082.927326859317</v>
      </c>
      <c r="G468" s="23">
        <v>18855.783276940329</v>
      </c>
      <c r="H468" s="23">
        <v>13673.144590169642</v>
      </c>
      <c r="I468" s="23">
        <v>9438.4244560937532</v>
      </c>
      <c r="J468" s="23">
        <v>6479.424539914834</v>
      </c>
      <c r="K468" s="23">
        <v>5007.7114137083581</v>
      </c>
      <c r="L468" s="23">
        <v>3886.7706298149565</v>
      </c>
      <c r="M468" s="23">
        <v>3491.7778114748517</v>
      </c>
      <c r="N468" s="23">
        <v>2966.4910709901847</v>
      </c>
      <c r="O468" s="23">
        <v>2183.9038326156533</v>
      </c>
      <c r="P468" s="23">
        <v>2183.9038326156533</v>
      </c>
    </row>
    <row r="469" spans="1:16" x14ac:dyDescent="0.25">
      <c r="A469" s="19" t="s">
        <v>83</v>
      </c>
      <c r="B469" s="19" t="s">
        <v>84</v>
      </c>
      <c r="C469" s="19" t="s">
        <v>85</v>
      </c>
      <c r="D469" s="22">
        <v>68</v>
      </c>
      <c r="E469" s="23">
        <v>27186.877111087018</v>
      </c>
      <c r="F469" s="23">
        <v>21690.950941955642</v>
      </c>
      <c r="G469" s="23">
        <v>17471.108009385745</v>
      </c>
      <c r="H469" s="23">
        <v>12567.651268396216</v>
      </c>
      <c r="I469" s="23">
        <v>8728.6655237205523</v>
      </c>
      <c r="J469" s="23">
        <v>6155.6791719365101</v>
      </c>
      <c r="K469" s="23">
        <v>4729.9439124181345</v>
      </c>
      <c r="L469" s="23">
        <v>3921.5157715937421</v>
      </c>
      <c r="M469" s="23">
        <v>3092.9250877817999</v>
      </c>
      <c r="N469" s="23">
        <v>2937.2596020664582</v>
      </c>
      <c r="O469" s="23">
        <v>2255.1801985723669</v>
      </c>
      <c r="P469" s="23">
        <v>1640.551702054114</v>
      </c>
    </row>
    <row r="470" spans="1:16" x14ac:dyDescent="0.25">
      <c r="A470" s="19" t="s">
        <v>83</v>
      </c>
      <c r="B470" s="19" t="s">
        <v>84</v>
      </c>
      <c r="C470" s="19" t="s">
        <v>85</v>
      </c>
      <c r="D470" s="22">
        <v>69</v>
      </c>
      <c r="E470" s="23">
        <v>24076.249734240395</v>
      </c>
      <c r="F470" s="23">
        <v>18897.616790092707</v>
      </c>
      <c r="G470" s="23">
        <v>15168.788247721415</v>
      </c>
      <c r="H470" s="23">
        <v>11203.139366031239</v>
      </c>
      <c r="I470" s="23">
        <v>8215.0419996438213</v>
      </c>
      <c r="J470" s="23">
        <v>5702.5128247419489</v>
      </c>
      <c r="K470" s="23">
        <v>4268.5774456094514</v>
      </c>
      <c r="L470" s="23">
        <v>3554.4464297454028</v>
      </c>
      <c r="M470" s="23">
        <v>2902.4189851182309</v>
      </c>
      <c r="N470" s="23">
        <v>2478.2333543063141</v>
      </c>
      <c r="O470" s="23">
        <v>1965.9886998859092</v>
      </c>
      <c r="P470" s="23">
        <v>1423.5043598447714</v>
      </c>
    </row>
    <row r="471" spans="1:16" x14ac:dyDescent="0.25">
      <c r="A471" s="19" t="s">
        <v>83</v>
      </c>
      <c r="B471" s="19" t="s">
        <v>84</v>
      </c>
      <c r="C471" s="19" t="s">
        <v>85</v>
      </c>
      <c r="D471" s="22">
        <v>70</v>
      </c>
      <c r="E471" s="23">
        <v>25934.964560806773</v>
      </c>
      <c r="F471" s="23">
        <v>21206.076721726949</v>
      </c>
      <c r="G471" s="23">
        <v>16807.756931312782</v>
      </c>
      <c r="H471" s="23">
        <v>12029.821472331771</v>
      </c>
      <c r="I471" s="23">
        <v>8870.7811732607934</v>
      </c>
      <c r="J471" s="23">
        <v>6186.9671849665456</v>
      </c>
      <c r="K471" s="23">
        <v>4473.0828703455318</v>
      </c>
      <c r="L471" s="23">
        <v>3745.2020976052777</v>
      </c>
      <c r="M471" s="23">
        <v>3353.1442013876363</v>
      </c>
      <c r="N471" s="23">
        <v>2728.0729118600916</v>
      </c>
      <c r="O471" s="23">
        <v>1976.787510634847</v>
      </c>
      <c r="P471" s="23">
        <v>1402.6590497505811</v>
      </c>
    </row>
    <row r="472" spans="1:16" x14ac:dyDescent="0.25">
      <c r="A472" s="19" t="s">
        <v>83</v>
      </c>
      <c r="B472" s="19" t="s">
        <v>84</v>
      </c>
      <c r="C472" s="19" t="s">
        <v>85</v>
      </c>
      <c r="D472" s="22">
        <v>71</v>
      </c>
      <c r="E472" s="23">
        <v>26844.645785362605</v>
      </c>
      <c r="F472" s="23">
        <v>22397.712998416406</v>
      </c>
      <c r="G472" s="23">
        <v>18322.349590241312</v>
      </c>
      <c r="H472" s="23">
        <v>13281.619626146574</v>
      </c>
      <c r="I472" s="23">
        <v>9150.9404125899528</v>
      </c>
      <c r="J472" s="23">
        <v>6407.3396397083798</v>
      </c>
      <c r="K472" s="23">
        <v>4752.246879778002</v>
      </c>
      <c r="L472" s="23">
        <v>3753.337439045742</v>
      </c>
      <c r="M472" s="23">
        <v>3073.8921937304708</v>
      </c>
      <c r="N472" s="23">
        <v>2648.1201842033497</v>
      </c>
      <c r="O472" s="23">
        <v>2108.0268435505263</v>
      </c>
      <c r="P472" s="23">
        <v>1793.7702121241882</v>
      </c>
    </row>
    <row r="473" spans="1:16" x14ac:dyDescent="0.25">
      <c r="A473" s="19" t="s">
        <v>83</v>
      </c>
      <c r="B473" s="19" t="s">
        <v>84</v>
      </c>
      <c r="C473" s="19" t="s">
        <v>85</v>
      </c>
      <c r="D473" s="22">
        <v>72</v>
      </c>
      <c r="E473" s="23">
        <v>26743.113220876192</v>
      </c>
      <c r="F473" s="23">
        <v>19805.51584079516</v>
      </c>
      <c r="G473" s="23">
        <v>16666.49677315888</v>
      </c>
      <c r="H473" s="23">
        <v>12403.450276576081</v>
      </c>
      <c r="I473" s="23">
        <v>8607.1438863410767</v>
      </c>
      <c r="J473" s="23">
        <v>6268.1235114639985</v>
      </c>
      <c r="K473" s="23">
        <v>4767.9191016706791</v>
      </c>
      <c r="L473" s="23">
        <v>3891.5828285360776</v>
      </c>
      <c r="M473" s="23">
        <v>3362.6835852729919</v>
      </c>
      <c r="N473" s="23">
        <v>2787.1444739596986</v>
      </c>
      <c r="O473" s="23">
        <v>2097.2120606039643</v>
      </c>
      <c r="P473" s="23">
        <v>2097.2120606039643</v>
      </c>
    </row>
    <row r="474" spans="1:16" x14ac:dyDescent="0.25">
      <c r="A474" s="19" t="s">
        <v>83</v>
      </c>
      <c r="B474" s="19" t="s">
        <v>84</v>
      </c>
      <c r="C474" s="19" t="s">
        <v>85</v>
      </c>
      <c r="D474" s="22">
        <v>73</v>
      </c>
      <c r="E474" s="23">
        <v>23857.411118115953</v>
      </c>
      <c r="F474" s="23">
        <v>21629.909688396801</v>
      </c>
      <c r="G474" s="23">
        <v>16636.935711597318</v>
      </c>
      <c r="H474" s="23">
        <v>12187.545871745342</v>
      </c>
      <c r="I474" s="23">
        <v>8866.2169180109777</v>
      </c>
      <c r="J474" s="23">
        <v>6119.0379156446115</v>
      </c>
      <c r="K474" s="23">
        <v>4532.0362622459943</v>
      </c>
      <c r="L474" s="23">
        <v>3972.3708278830713</v>
      </c>
      <c r="M474" s="23">
        <v>3571.4593863218593</v>
      </c>
      <c r="N474" s="23">
        <v>2665.9044535295989</v>
      </c>
      <c r="O474" s="23">
        <v>2109.4982624596901</v>
      </c>
      <c r="P474" s="23">
        <v>1685.6265340193897</v>
      </c>
    </row>
    <row r="475" spans="1:16" x14ac:dyDescent="0.25">
      <c r="A475" s="19" t="s">
        <v>83</v>
      </c>
      <c r="B475" s="19" t="s">
        <v>84</v>
      </c>
      <c r="C475" s="19" t="s">
        <v>85</v>
      </c>
      <c r="D475" s="22">
        <v>74</v>
      </c>
      <c r="E475" s="23">
        <v>24097.286871466025</v>
      </c>
      <c r="F475" s="23">
        <v>17402.628160170694</v>
      </c>
      <c r="G475" s="23">
        <v>14336.537324381285</v>
      </c>
      <c r="H475" s="23">
        <v>10490.321234367766</v>
      </c>
      <c r="I475" s="23">
        <v>7330.1790405150059</v>
      </c>
      <c r="J475" s="23">
        <v>5223.1212060340158</v>
      </c>
      <c r="K475" s="23">
        <v>4028.9295782768954</v>
      </c>
      <c r="L475" s="23">
        <v>3379.7750774557785</v>
      </c>
      <c r="M475" s="23">
        <v>2854.6110656368983</v>
      </c>
      <c r="N475" s="23">
        <v>2453.0511053021464</v>
      </c>
      <c r="O475" s="23">
        <v>1928.584050918377</v>
      </c>
      <c r="P475" s="23">
        <v>1877.4281699807366</v>
      </c>
    </row>
    <row r="476" spans="1:16" x14ac:dyDescent="0.25">
      <c r="A476" s="19" t="s">
        <v>83</v>
      </c>
      <c r="B476" s="19" t="s">
        <v>84</v>
      </c>
      <c r="C476" s="19" t="s">
        <v>85</v>
      </c>
      <c r="D476" s="22">
        <v>75</v>
      </c>
      <c r="E476" s="23">
        <v>23473.147424023704</v>
      </c>
      <c r="F476" s="23">
        <v>19323.676425666894</v>
      </c>
      <c r="G476" s="23">
        <v>15926.197388711475</v>
      </c>
      <c r="H476" s="23">
        <v>11508.801204780224</v>
      </c>
      <c r="I476" s="23">
        <v>8319.9415425782809</v>
      </c>
      <c r="J476" s="23">
        <v>5623.2944092734906</v>
      </c>
      <c r="K476" s="23">
        <v>4105.4270655648425</v>
      </c>
      <c r="L476" s="23">
        <v>3666.4727162109161</v>
      </c>
      <c r="M476" s="23">
        <v>3049.8009381581551</v>
      </c>
      <c r="N476" s="23">
        <v>2321.6585754482608</v>
      </c>
      <c r="O476" s="23">
        <v>2262.6743978196596</v>
      </c>
      <c r="P476" s="23">
        <v>2156.077398205518</v>
      </c>
    </row>
    <row r="477" spans="1:16" x14ac:dyDescent="0.25">
      <c r="A477" s="19" t="s">
        <v>83</v>
      </c>
      <c r="B477" s="19" t="s">
        <v>84</v>
      </c>
      <c r="C477" s="19" t="s">
        <v>85</v>
      </c>
      <c r="D477" s="22">
        <v>76</v>
      </c>
      <c r="E477" s="23">
        <v>26139.173473614072</v>
      </c>
      <c r="F477" s="23">
        <v>20642.798800187949</v>
      </c>
      <c r="G477" s="23">
        <v>16100.224326574506</v>
      </c>
      <c r="H477" s="23">
        <v>12357.16454101134</v>
      </c>
      <c r="I477" s="23">
        <v>8591.0293929811687</v>
      </c>
      <c r="J477" s="23">
        <v>6125.0451521465338</v>
      </c>
      <c r="K477" s="23">
        <v>4763.6989933794021</v>
      </c>
      <c r="L477" s="23">
        <v>4037.5751582859812</v>
      </c>
      <c r="M477" s="23">
        <v>3660.7993284950976</v>
      </c>
      <c r="N477" s="23">
        <v>3088.8151989738408</v>
      </c>
      <c r="O477" s="23">
        <v>2202.7674871639915</v>
      </c>
      <c r="P477" s="23">
        <v>2202.7674871639915</v>
      </c>
    </row>
    <row r="478" spans="1:16" x14ac:dyDescent="0.25">
      <c r="A478" s="19" t="s">
        <v>83</v>
      </c>
      <c r="B478" s="19" t="s">
        <v>84</v>
      </c>
      <c r="C478" s="19" t="s">
        <v>85</v>
      </c>
      <c r="D478" s="22">
        <v>77</v>
      </c>
      <c r="E478" s="23">
        <v>21939.154653231184</v>
      </c>
      <c r="F478" s="23">
        <v>18143.227127794551</v>
      </c>
      <c r="G478" s="23">
        <v>14665.407308651966</v>
      </c>
      <c r="H478" s="23">
        <v>10594.956407970474</v>
      </c>
      <c r="I478" s="23">
        <v>7197.7927221136479</v>
      </c>
      <c r="J478" s="23">
        <v>5168.0365395895224</v>
      </c>
      <c r="K478" s="23">
        <v>4022.1743883277636</v>
      </c>
      <c r="L478" s="23">
        <v>3169.1338882923474</v>
      </c>
      <c r="M478" s="23">
        <v>2843.5778659300163</v>
      </c>
      <c r="N478" s="23">
        <v>2662.3978558758663</v>
      </c>
      <c r="O478" s="23">
        <v>2196.423595141835</v>
      </c>
      <c r="P478" s="23">
        <v>1852.0575939519142</v>
      </c>
    </row>
    <row r="479" spans="1:16" x14ac:dyDescent="0.25">
      <c r="A479" s="19" t="s">
        <v>83</v>
      </c>
      <c r="B479" s="19" t="s">
        <v>84</v>
      </c>
      <c r="C479" s="19" t="s">
        <v>85</v>
      </c>
      <c r="D479" s="22">
        <v>78</v>
      </c>
      <c r="E479" s="23">
        <v>28369.931682133069</v>
      </c>
      <c r="F479" s="23">
        <v>21117.027222654917</v>
      </c>
      <c r="G479" s="23">
        <v>15846.296962325496</v>
      </c>
      <c r="H479" s="23">
        <v>11662.996920685642</v>
      </c>
      <c r="I479" s="23">
        <v>8610.2354402148103</v>
      </c>
      <c r="J479" s="23">
        <v>6455.439980729825</v>
      </c>
      <c r="K479" s="23">
        <v>4819.7830747889057</v>
      </c>
      <c r="L479" s="23">
        <v>3974.16442687569</v>
      </c>
      <c r="M479" s="23">
        <v>3404.697603887872</v>
      </c>
      <c r="N479" s="23">
        <v>3071.0595434155853</v>
      </c>
      <c r="O479" s="23">
        <v>2098.1448970979304</v>
      </c>
      <c r="P479" s="23">
        <v>2098.1448970979304</v>
      </c>
    </row>
    <row r="480" spans="1:16" x14ac:dyDescent="0.25">
      <c r="A480" s="19" t="s">
        <v>83</v>
      </c>
      <c r="B480" s="19" t="s">
        <v>84</v>
      </c>
      <c r="C480" s="19" t="s">
        <v>85</v>
      </c>
      <c r="D480" s="22">
        <v>79</v>
      </c>
      <c r="E480" s="23">
        <v>33999.437038583215</v>
      </c>
      <c r="F480" s="23">
        <v>27276.579195956583</v>
      </c>
      <c r="G480" s="23">
        <v>18458.043138883611</v>
      </c>
      <c r="H480" s="23">
        <v>12654.129808464568</v>
      </c>
      <c r="I480" s="23">
        <v>9307.6236944677203</v>
      </c>
      <c r="J480" s="23">
        <v>6676.0514313598787</v>
      </c>
      <c r="K480" s="23">
        <v>4941.9475904453266</v>
      </c>
      <c r="L480" s="23">
        <v>4156.5383532949336</v>
      </c>
      <c r="M480" s="23">
        <v>3689.1936570352118</v>
      </c>
      <c r="N480" s="23">
        <v>2992.6351859643482</v>
      </c>
      <c r="O480" s="23">
        <v>2425.5431109337596</v>
      </c>
      <c r="P480" s="23">
        <v>2303.9601647068139</v>
      </c>
    </row>
    <row r="481" spans="1:16" x14ac:dyDescent="0.25">
      <c r="A481" s="19" t="s">
        <v>83</v>
      </c>
      <c r="B481" s="19" t="s">
        <v>84</v>
      </c>
      <c r="C481" s="19" t="s">
        <v>85</v>
      </c>
      <c r="D481" s="22">
        <v>80</v>
      </c>
      <c r="E481" s="23">
        <v>26624.977938159831</v>
      </c>
      <c r="F481" s="23">
        <v>21418.43446344553</v>
      </c>
      <c r="G481" s="23">
        <v>16145.591900674228</v>
      </c>
      <c r="H481" s="23">
        <v>11374.150465022572</v>
      </c>
      <c r="I481" s="23">
        <v>8303.1279608511104</v>
      </c>
      <c r="J481" s="23">
        <v>5747.3144842026013</v>
      </c>
      <c r="K481" s="23">
        <v>4215.9634684095354</v>
      </c>
      <c r="L481" s="23">
        <v>3319.557570139887</v>
      </c>
      <c r="M481" s="23">
        <v>2986.2221116350779</v>
      </c>
      <c r="N481" s="23">
        <v>2329.9099761860653</v>
      </c>
      <c r="O481" s="23">
        <v>1402.0270045368327</v>
      </c>
      <c r="P481" s="23">
        <v>1402.0270045368327</v>
      </c>
    </row>
    <row r="482" spans="1:16" x14ac:dyDescent="0.25">
      <c r="A482" s="19" t="s">
        <v>83</v>
      </c>
      <c r="B482" s="19" t="s">
        <v>84</v>
      </c>
      <c r="C482" s="19" t="s">
        <v>85</v>
      </c>
      <c r="D482" s="22">
        <v>81</v>
      </c>
      <c r="E482" s="23">
        <v>23413.639411034841</v>
      </c>
      <c r="F482" s="23">
        <v>19298.544780978435</v>
      </c>
      <c r="G482" s="23">
        <v>15757.827803803706</v>
      </c>
      <c r="H482" s="23">
        <v>11777.645069745977</v>
      </c>
      <c r="I482" s="23">
        <v>8908.1495989289815</v>
      </c>
      <c r="J482" s="23">
        <v>6187.9924172190222</v>
      </c>
      <c r="K482" s="23">
        <v>4621.2368439010716</v>
      </c>
      <c r="L482" s="23">
        <v>3853.9780828504804</v>
      </c>
      <c r="M482" s="23">
        <v>3308.8230548963666</v>
      </c>
      <c r="N482" s="23">
        <v>2636.0364271084509</v>
      </c>
      <c r="O482" s="23">
        <v>1559.175645223861</v>
      </c>
      <c r="P482" s="23">
        <v>1559.175645223861</v>
      </c>
    </row>
    <row r="483" spans="1:16" x14ac:dyDescent="0.25">
      <c r="A483" s="19" t="s">
        <v>83</v>
      </c>
      <c r="B483" s="19" t="s">
        <v>84</v>
      </c>
      <c r="C483" s="19" t="s">
        <v>85</v>
      </c>
      <c r="D483" s="22">
        <v>82</v>
      </c>
      <c r="E483" s="23">
        <v>21859.246810010693</v>
      </c>
      <c r="F483" s="23">
        <v>19770.629929676506</v>
      </c>
      <c r="G483" s="23">
        <v>16266.614647705192</v>
      </c>
      <c r="H483" s="23">
        <v>11637.850117552935</v>
      </c>
      <c r="I483" s="23">
        <v>8359.0085697180439</v>
      </c>
      <c r="J483" s="23">
        <v>5755.7680976631082</v>
      </c>
      <c r="K483" s="23">
        <v>4484.4638220881743</v>
      </c>
      <c r="L483" s="23">
        <v>3739.4218446611771</v>
      </c>
      <c r="M483" s="23">
        <v>3137.0416068484483</v>
      </c>
      <c r="N483" s="23">
        <v>2696.021298983138</v>
      </c>
      <c r="O483" s="23">
        <v>1321.4750911284814</v>
      </c>
      <c r="P483" s="23">
        <v>1321.4750911284814</v>
      </c>
    </row>
    <row r="484" spans="1:16" x14ac:dyDescent="0.25">
      <c r="A484" s="19" t="s">
        <v>83</v>
      </c>
      <c r="B484" s="19" t="s">
        <v>84</v>
      </c>
      <c r="C484" s="19" t="s">
        <v>85</v>
      </c>
      <c r="D484" s="22">
        <v>83</v>
      </c>
      <c r="E484" s="23">
        <v>37088.009338590578</v>
      </c>
      <c r="F484" s="23">
        <v>25859.622762744839</v>
      </c>
      <c r="G484" s="23">
        <v>20231.032595865414</v>
      </c>
      <c r="H484" s="23">
        <v>13927.094726104924</v>
      </c>
      <c r="I484" s="23">
        <v>9842.1614393982927</v>
      </c>
      <c r="J484" s="23">
        <v>6903.1861690136529</v>
      </c>
      <c r="K484" s="23">
        <v>4819.2638665955701</v>
      </c>
      <c r="L484" s="23">
        <v>3966.5127814973534</v>
      </c>
      <c r="M484" s="23">
        <v>3318.3464832545524</v>
      </c>
      <c r="N484" s="23">
        <v>2898.0225183326293</v>
      </c>
      <c r="O484" s="23">
        <v>2251.4549069134441</v>
      </c>
      <c r="P484" s="23">
        <v>1916.2491169122316</v>
      </c>
    </row>
    <row r="485" spans="1:16" x14ac:dyDescent="0.25">
      <c r="A485" s="19" t="s">
        <v>83</v>
      </c>
      <c r="B485" s="19" t="s">
        <v>84</v>
      </c>
      <c r="C485" s="19" t="s">
        <v>85</v>
      </c>
      <c r="D485" s="22">
        <v>84</v>
      </c>
      <c r="E485" s="23">
        <v>24133.91694364712</v>
      </c>
      <c r="F485" s="23">
        <v>19906.540999742429</v>
      </c>
      <c r="G485" s="23">
        <v>16006.531749916729</v>
      </c>
      <c r="H485" s="23">
        <v>11755.367088974714</v>
      </c>
      <c r="I485" s="23">
        <v>8375.956841450241</v>
      </c>
      <c r="J485" s="23">
        <v>6076.0145870934357</v>
      </c>
      <c r="K485" s="23">
        <v>4605.5070732350396</v>
      </c>
      <c r="L485" s="23">
        <v>4051.8129213475218</v>
      </c>
      <c r="M485" s="23">
        <v>3200.3765180302557</v>
      </c>
      <c r="N485" s="23">
        <v>2884.10956207967</v>
      </c>
      <c r="O485" s="23">
        <v>1643.2191187764754</v>
      </c>
      <c r="P485" s="23">
        <v>1643.2191187764754</v>
      </c>
    </row>
    <row r="486" spans="1:16" x14ac:dyDescent="0.25">
      <c r="A486" s="19" t="s">
        <v>83</v>
      </c>
      <c r="B486" s="19" t="s">
        <v>84</v>
      </c>
      <c r="C486" s="19" t="s">
        <v>85</v>
      </c>
      <c r="D486" s="22">
        <v>85</v>
      </c>
      <c r="E486" s="23">
        <v>26149.40607218576</v>
      </c>
      <c r="F486" s="23">
        <v>22027.232377319306</v>
      </c>
      <c r="G486" s="23">
        <v>17199.251392459679</v>
      </c>
      <c r="H486" s="23">
        <v>11801.549163198244</v>
      </c>
      <c r="I486" s="23">
        <v>8355.3644806516295</v>
      </c>
      <c r="J486" s="23">
        <v>5719.3837601151408</v>
      </c>
      <c r="K486" s="23">
        <v>4166.166918972106</v>
      </c>
      <c r="L486" s="23">
        <v>3324.9292469331804</v>
      </c>
      <c r="M486" s="23">
        <v>2658.6152247718874</v>
      </c>
      <c r="N486" s="23">
        <v>2176.6400129251219</v>
      </c>
      <c r="O486" s="23">
        <v>2007.3921543098174</v>
      </c>
      <c r="P486" s="23">
        <v>2007.3921543098174</v>
      </c>
    </row>
    <row r="487" spans="1:16" x14ac:dyDescent="0.25">
      <c r="A487" s="19" t="s">
        <v>83</v>
      </c>
      <c r="B487" s="19" t="s">
        <v>84</v>
      </c>
      <c r="C487" s="19" t="s">
        <v>85</v>
      </c>
      <c r="D487" s="22">
        <v>86</v>
      </c>
      <c r="E487" s="23">
        <v>30520.120104041744</v>
      </c>
      <c r="F487" s="23">
        <v>23261.424950206485</v>
      </c>
      <c r="G487" s="23">
        <v>17379.692304170021</v>
      </c>
      <c r="H487" s="23">
        <v>11712.251327522026</v>
      </c>
      <c r="I487" s="23">
        <v>7979.8080697977075</v>
      </c>
      <c r="J487" s="23">
        <v>5572.4878393270537</v>
      </c>
      <c r="K487" s="23">
        <v>3918.2600404416585</v>
      </c>
      <c r="L487" s="23">
        <v>3424.7477187342406</v>
      </c>
      <c r="M487" s="23">
        <v>3147.6731657010109</v>
      </c>
      <c r="N487" s="23">
        <v>2398.9050421025127</v>
      </c>
      <c r="O487" s="23">
        <v>1871.133022090632</v>
      </c>
      <c r="P487" s="23">
        <v>1871.133022090632</v>
      </c>
    </row>
    <row r="488" spans="1:16" x14ac:dyDescent="0.25">
      <c r="A488" s="19" t="s">
        <v>83</v>
      </c>
      <c r="B488" s="19" t="s">
        <v>84</v>
      </c>
      <c r="C488" s="19" t="s">
        <v>85</v>
      </c>
      <c r="D488" s="22">
        <v>87</v>
      </c>
      <c r="E488" s="23">
        <v>27508.273947388134</v>
      </c>
      <c r="F488" s="23">
        <v>20208.863373460023</v>
      </c>
      <c r="G488" s="23">
        <v>16465.700607135881</v>
      </c>
      <c r="H488" s="23">
        <v>11819.600989632423</v>
      </c>
      <c r="I488" s="23">
        <v>8537.8152148519821</v>
      </c>
      <c r="J488" s="23">
        <v>5964.125165290091</v>
      </c>
      <c r="K488" s="23">
        <v>4400.2311519221048</v>
      </c>
      <c r="L488" s="23">
        <v>3675.1209920614879</v>
      </c>
      <c r="M488" s="23">
        <v>3243.9638300269999</v>
      </c>
      <c r="N488" s="23">
        <v>2929.5551696792813</v>
      </c>
      <c r="O488" s="23">
        <v>2167.7038983989605</v>
      </c>
      <c r="P488" s="23">
        <v>2167.7038983989605</v>
      </c>
    </row>
    <row r="489" spans="1:16" x14ac:dyDescent="0.25">
      <c r="A489" s="19" t="s">
        <v>83</v>
      </c>
      <c r="B489" s="19" t="s">
        <v>84</v>
      </c>
      <c r="C489" s="19" t="s">
        <v>85</v>
      </c>
      <c r="D489" s="22">
        <v>88</v>
      </c>
      <c r="E489" s="23">
        <v>29558.888064036833</v>
      </c>
      <c r="F489" s="23">
        <v>21164.274836009838</v>
      </c>
      <c r="G489" s="23">
        <v>15865.727571597718</v>
      </c>
      <c r="H489" s="23">
        <v>11569.955527872227</v>
      </c>
      <c r="I489" s="23">
        <v>7674.6051732853985</v>
      </c>
      <c r="J489" s="23">
        <v>5229.0965066473327</v>
      </c>
      <c r="K489" s="23">
        <v>3852.611368571846</v>
      </c>
      <c r="L489" s="23">
        <v>3101.9733499827166</v>
      </c>
      <c r="M489" s="23">
        <v>2617.0960876527565</v>
      </c>
      <c r="N489" s="23">
        <v>2396.7269303630969</v>
      </c>
      <c r="O489" s="23">
        <v>1900.6064246901778</v>
      </c>
      <c r="P489" s="23">
        <v>1900.6064246901778</v>
      </c>
    </row>
    <row r="490" spans="1:16" x14ac:dyDescent="0.25">
      <c r="A490" s="19" t="s">
        <v>83</v>
      </c>
      <c r="B490" s="19" t="s">
        <v>84</v>
      </c>
      <c r="C490" s="19" t="s">
        <v>85</v>
      </c>
      <c r="D490" s="22">
        <v>89</v>
      </c>
      <c r="E490" s="23">
        <v>25282.25066837313</v>
      </c>
      <c r="F490" s="23">
        <v>18181.180342866348</v>
      </c>
      <c r="G490" s="23">
        <v>15140.159934300766</v>
      </c>
      <c r="H490" s="23">
        <v>10964.996740861276</v>
      </c>
      <c r="I490" s="23">
        <v>8100.2367901918906</v>
      </c>
      <c r="J490" s="23">
        <v>5851.9501768478858</v>
      </c>
      <c r="K490" s="23">
        <v>4547.4872114270865</v>
      </c>
      <c r="L490" s="23">
        <v>3987.9670951663761</v>
      </c>
      <c r="M490" s="23">
        <v>3250.4864238462696</v>
      </c>
      <c r="N490" s="23">
        <v>2671.3983331157515</v>
      </c>
      <c r="O490" s="23">
        <v>2169.7061287047636</v>
      </c>
      <c r="P490" s="23">
        <v>1748.0441613609396</v>
      </c>
    </row>
    <row r="491" spans="1:16" x14ac:dyDescent="0.25">
      <c r="A491" s="19" t="s">
        <v>83</v>
      </c>
      <c r="B491" s="19" t="s">
        <v>84</v>
      </c>
      <c r="C491" s="19" t="s">
        <v>85</v>
      </c>
      <c r="D491" s="22">
        <v>90</v>
      </c>
      <c r="E491" s="23">
        <v>26293.05030672457</v>
      </c>
      <c r="F491" s="23">
        <v>20806.795042662787</v>
      </c>
      <c r="G491" s="23">
        <v>17359.114405793553</v>
      </c>
      <c r="H491" s="23">
        <v>12305.823688483595</v>
      </c>
      <c r="I491" s="23">
        <v>8571.023142189486</v>
      </c>
      <c r="J491" s="23">
        <v>5993.8077537300223</v>
      </c>
      <c r="K491" s="23">
        <v>4615.1616796533854</v>
      </c>
      <c r="L491" s="23">
        <v>4029.72012941914</v>
      </c>
      <c r="M491" s="23">
        <v>3483.3076433927527</v>
      </c>
      <c r="N491" s="23">
        <v>3002.2337999291444</v>
      </c>
      <c r="O491" s="23">
        <v>2174.5887661915435</v>
      </c>
      <c r="P491" s="23">
        <v>2174.5887661915435</v>
      </c>
    </row>
    <row r="492" spans="1:16" x14ac:dyDescent="0.25">
      <c r="A492" s="19" t="s">
        <v>83</v>
      </c>
      <c r="B492" s="19" t="s">
        <v>84</v>
      </c>
      <c r="C492" s="19" t="s">
        <v>85</v>
      </c>
      <c r="D492" s="22">
        <v>91</v>
      </c>
      <c r="E492" s="23">
        <v>29058.764373504768</v>
      </c>
      <c r="F492" s="23">
        <v>25351.817360930789</v>
      </c>
      <c r="G492" s="23">
        <v>19634.23775488876</v>
      </c>
      <c r="H492" s="23">
        <v>12678.844679585967</v>
      </c>
      <c r="I492" s="23">
        <v>8941.6033528247881</v>
      </c>
      <c r="J492" s="23">
        <v>6259.9501015468677</v>
      </c>
      <c r="K492" s="23">
        <v>4672.3325931461404</v>
      </c>
      <c r="L492" s="23">
        <v>3631.5759133954816</v>
      </c>
      <c r="M492" s="23">
        <v>2890.7525513515252</v>
      </c>
      <c r="N492" s="23">
        <v>2475.8671029661155</v>
      </c>
      <c r="O492" s="23">
        <v>2318.6052464048316</v>
      </c>
      <c r="P492" s="23">
        <v>2198.7588150971342</v>
      </c>
    </row>
    <row r="493" spans="1:16" x14ac:dyDescent="0.25">
      <c r="A493" s="19" t="s">
        <v>83</v>
      </c>
      <c r="B493" s="19" t="s">
        <v>84</v>
      </c>
      <c r="C493" s="19" t="s">
        <v>85</v>
      </c>
      <c r="D493" s="22">
        <v>92</v>
      </c>
      <c r="E493" s="23">
        <v>31481.835645637097</v>
      </c>
      <c r="F493" s="23">
        <v>23908.267860055435</v>
      </c>
      <c r="G493" s="23">
        <v>18772.36649706561</v>
      </c>
      <c r="H493" s="23">
        <v>12963.418016572497</v>
      </c>
      <c r="I493" s="23">
        <v>8938.461402149831</v>
      </c>
      <c r="J493" s="23">
        <v>6345.4917896920742</v>
      </c>
      <c r="K493" s="23">
        <v>4849.5938310117835</v>
      </c>
      <c r="L493" s="23">
        <v>3949.4385284986047</v>
      </c>
      <c r="M493" s="23">
        <v>3174.7865978314221</v>
      </c>
      <c r="N493" s="23">
        <v>2527.1240924794929</v>
      </c>
      <c r="O493" s="23">
        <v>2187.3295284877981</v>
      </c>
      <c r="P493" s="23">
        <v>1665.6219498982152</v>
      </c>
    </row>
    <row r="494" spans="1:16" x14ac:dyDescent="0.25">
      <c r="A494" s="19" t="s">
        <v>83</v>
      </c>
      <c r="B494" s="19" t="s">
        <v>84</v>
      </c>
      <c r="C494" s="19" t="s">
        <v>85</v>
      </c>
      <c r="D494" s="22">
        <v>93</v>
      </c>
      <c r="E494" s="23">
        <v>23835.845723764862</v>
      </c>
      <c r="F494" s="23">
        <v>19539.700215851113</v>
      </c>
      <c r="G494" s="23">
        <v>14663.125524011281</v>
      </c>
      <c r="H494" s="23">
        <v>10374.611686935434</v>
      </c>
      <c r="I494" s="23">
        <v>7523.7481058820076</v>
      </c>
      <c r="J494" s="23">
        <v>5270.895020504995</v>
      </c>
      <c r="K494" s="23">
        <v>4121.1959358139047</v>
      </c>
      <c r="L494" s="23">
        <v>3377.6885336541195</v>
      </c>
      <c r="M494" s="23">
        <v>2806.8772101218797</v>
      </c>
      <c r="N494" s="23">
        <v>2517.0115251335333</v>
      </c>
      <c r="O494" s="23">
        <v>1677.0032388409909</v>
      </c>
      <c r="P494" s="23">
        <v>1205.6786216138873</v>
      </c>
    </row>
    <row r="495" spans="1:16" x14ac:dyDescent="0.25">
      <c r="A495" s="19" t="s">
        <v>83</v>
      </c>
      <c r="B495" s="19" t="s">
        <v>84</v>
      </c>
      <c r="C495" s="19" t="s">
        <v>85</v>
      </c>
      <c r="D495" s="22">
        <v>94</v>
      </c>
      <c r="E495" s="23">
        <v>29047.991228348033</v>
      </c>
      <c r="F495" s="23">
        <v>25180.672169656926</v>
      </c>
      <c r="G495" s="23">
        <v>19442.301580302319</v>
      </c>
      <c r="H495" s="23">
        <v>14061.288402950948</v>
      </c>
      <c r="I495" s="23">
        <v>9594.322031634425</v>
      </c>
      <c r="J495" s="23">
        <v>6378.5407635913498</v>
      </c>
      <c r="K495" s="23">
        <v>4733.3711711561109</v>
      </c>
      <c r="L495" s="23">
        <v>4150.1531450076463</v>
      </c>
      <c r="M495" s="23">
        <v>3387.7524552409045</v>
      </c>
      <c r="N495" s="23">
        <v>2956.9257141564071</v>
      </c>
      <c r="O495" s="23">
        <v>2230.8856677962631</v>
      </c>
      <c r="P495" s="23">
        <v>2230.8856677962631</v>
      </c>
    </row>
    <row r="496" spans="1:16" x14ac:dyDescent="0.25">
      <c r="A496" s="19" t="s">
        <v>83</v>
      </c>
      <c r="B496" s="19" t="s">
        <v>84</v>
      </c>
      <c r="C496" s="19" t="s">
        <v>85</v>
      </c>
      <c r="D496" s="22">
        <v>95</v>
      </c>
      <c r="E496" s="23">
        <v>25988.351416692822</v>
      </c>
      <c r="F496" s="23">
        <v>21044.717894744208</v>
      </c>
      <c r="G496" s="23">
        <v>16272.312571534845</v>
      </c>
      <c r="H496" s="23">
        <v>11390.77901933919</v>
      </c>
      <c r="I496" s="23">
        <v>8293.0358203844535</v>
      </c>
      <c r="J496" s="23">
        <v>5774.708989440689</v>
      </c>
      <c r="K496" s="23">
        <v>4367.6392228334798</v>
      </c>
      <c r="L496" s="23">
        <v>3618.8407434403039</v>
      </c>
      <c r="M496" s="23">
        <v>2945.7771255247167</v>
      </c>
      <c r="N496" s="23">
        <v>2362.3993329297564</v>
      </c>
      <c r="O496" s="23">
        <v>1586.7651853794002</v>
      </c>
      <c r="P496" s="23">
        <v>1586.7651853794002</v>
      </c>
    </row>
    <row r="497" spans="1:16" x14ac:dyDescent="0.25">
      <c r="A497" s="19" t="s">
        <v>83</v>
      </c>
      <c r="B497" s="19" t="s">
        <v>84</v>
      </c>
      <c r="C497" s="19" t="s">
        <v>85</v>
      </c>
      <c r="D497" s="22">
        <v>96</v>
      </c>
      <c r="E497" s="23">
        <v>24461.937765977244</v>
      </c>
      <c r="F497" s="23">
        <v>20311.138115938084</v>
      </c>
      <c r="G497" s="23">
        <v>15076.175474462254</v>
      </c>
      <c r="H497" s="23">
        <v>10697.351385133859</v>
      </c>
      <c r="I497" s="23">
        <v>7788.6532306931804</v>
      </c>
      <c r="J497" s="23">
        <v>5385.8826792357659</v>
      </c>
      <c r="K497" s="23">
        <v>4225.3442034706341</v>
      </c>
      <c r="L497" s="23">
        <v>3507.2348566870141</v>
      </c>
      <c r="M497" s="23">
        <v>3125.7896089050278</v>
      </c>
      <c r="N497" s="23">
        <v>2790.7364428301989</v>
      </c>
      <c r="O497" s="23">
        <v>2112.6469243886459</v>
      </c>
      <c r="P497" s="23">
        <v>2022.3187059341626</v>
      </c>
    </row>
    <row r="498" spans="1:16" x14ac:dyDescent="0.25">
      <c r="A498" s="19" t="s">
        <v>83</v>
      </c>
      <c r="B498" s="19" t="s">
        <v>84</v>
      </c>
      <c r="C498" s="19" t="s">
        <v>85</v>
      </c>
      <c r="D498" s="22">
        <v>97</v>
      </c>
      <c r="E498" s="23">
        <v>26296.279289974864</v>
      </c>
      <c r="F498" s="23">
        <v>21952.926089026954</v>
      </c>
      <c r="G498" s="23">
        <v>17085.41823316407</v>
      </c>
      <c r="H498" s="23">
        <v>12098.797811902255</v>
      </c>
      <c r="I498" s="23">
        <v>8359.9459727053872</v>
      </c>
      <c r="J498" s="23">
        <v>5942.3574735645607</v>
      </c>
      <c r="K498" s="23">
        <v>4321.0509103560516</v>
      </c>
      <c r="L498" s="23">
        <v>3366.6998988885034</v>
      </c>
      <c r="M498" s="23">
        <v>2774.9446876855591</v>
      </c>
      <c r="N498" s="23">
        <v>2297.1844640899931</v>
      </c>
      <c r="O498" s="23">
        <v>2016.0455581845856</v>
      </c>
      <c r="P498" s="23">
        <v>1396.4389302907634</v>
      </c>
    </row>
    <row r="499" spans="1:16" x14ac:dyDescent="0.25">
      <c r="A499" s="19" t="s">
        <v>83</v>
      </c>
      <c r="B499" s="19" t="s">
        <v>84</v>
      </c>
      <c r="C499" s="19" t="s">
        <v>85</v>
      </c>
      <c r="D499" s="22">
        <v>98</v>
      </c>
      <c r="E499" s="23">
        <v>23877.871030448365</v>
      </c>
      <c r="F499" s="23">
        <v>19950.777692627729</v>
      </c>
      <c r="G499" s="23">
        <v>15436.575600272201</v>
      </c>
      <c r="H499" s="23">
        <v>10650.022964965568</v>
      </c>
      <c r="I499" s="23">
        <v>7503.997173849878</v>
      </c>
      <c r="J499" s="23">
        <v>5108.0173838739229</v>
      </c>
      <c r="K499" s="23">
        <v>3956.0168574047475</v>
      </c>
      <c r="L499" s="23">
        <v>3354.311645866424</v>
      </c>
      <c r="M499" s="23">
        <v>2869.0480958398543</v>
      </c>
      <c r="N499" s="23">
        <v>2500.2588008594771</v>
      </c>
      <c r="O499" s="23">
        <v>1895.6701028138948</v>
      </c>
      <c r="P499" s="23">
        <v>1663.3477914621301</v>
      </c>
    </row>
    <row r="500" spans="1:16" x14ac:dyDescent="0.25">
      <c r="A500" s="19" t="s">
        <v>83</v>
      </c>
      <c r="B500" s="19" t="s">
        <v>84</v>
      </c>
      <c r="C500" s="19" t="s">
        <v>85</v>
      </c>
      <c r="D500" s="22">
        <v>99</v>
      </c>
      <c r="E500" s="23">
        <v>25489.820795834108</v>
      </c>
      <c r="F500" s="23">
        <v>20134.141781133694</v>
      </c>
      <c r="G500" s="23">
        <v>16406.69596980853</v>
      </c>
      <c r="H500" s="23">
        <v>11764.977548173712</v>
      </c>
      <c r="I500" s="23">
        <v>8284.9004721762631</v>
      </c>
      <c r="J500" s="23">
        <v>5739.7705181229339</v>
      </c>
      <c r="K500" s="23">
        <v>4463.0295826308729</v>
      </c>
      <c r="L500" s="23">
        <v>3667.0393473760228</v>
      </c>
      <c r="M500" s="23">
        <v>3159.1664498278669</v>
      </c>
      <c r="N500" s="23">
        <v>2774.4224833538728</v>
      </c>
      <c r="O500" s="23">
        <v>1607.0022927095249</v>
      </c>
      <c r="P500" s="23">
        <v>1607.0022927095249</v>
      </c>
    </row>
    <row r="501" spans="1:16" x14ac:dyDescent="0.25">
      <c r="A501" s="19" t="s">
        <v>83</v>
      </c>
      <c r="B501" s="19" t="s">
        <v>84</v>
      </c>
      <c r="C501" s="19" t="s">
        <v>85</v>
      </c>
      <c r="D501" s="22">
        <v>100</v>
      </c>
      <c r="E501" s="23">
        <v>26484.058387618061</v>
      </c>
      <c r="F501" s="23">
        <v>22457.017614760316</v>
      </c>
      <c r="G501" s="23">
        <v>17371.505901672826</v>
      </c>
      <c r="H501" s="23">
        <v>12301.894095053629</v>
      </c>
      <c r="I501" s="23">
        <v>8566.5984644726541</v>
      </c>
      <c r="J501" s="23">
        <v>5925.9878992270942</v>
      </c>
      <c r="K501" s="23">
        <v>4709.1906780758873</v>
      </c>
      <c r="L501" s="23">
        <v>3915.5825872377063</v>
      </c>
      <c r="M501" s="23">
        <v>3390.9405314710134</v>
      </c>
      <c r="N501" s="23">
        <v>2709.2382666081203</v>
      </c>
      <c r="O501" s="23">
        <v>2249.5113811220913</v>
      </c>
      <c r="P501" s="23">
        <v>2221.057793022962</v>
      </c>
    </row>
    <row r="502" spans="1:16" x14ac:dyDescent="0.25">
      <c r="A502" s="19" t="s">
        <v>86</v>
      </c>
      <c r="B502" s="19" t="s">
        <v>87</v>
      </c>
      <c r="C502" s="19" t="s">
        <v>78</v>
      </c>
      <c r="D502" s="22">
        <v>1</v>
      </c>
      <c r="E502" s="23">
        <v>58974.105961941539</v>
      </c>
      <c r="F502" s="23">
        <v>43241.501214536525</v>
      </c>
      <c r="G502" s="23">
        <v>35995.820982163481</v>
      </c>
      <c r="H502" s="23">
        <v>22529.347120238985</v>
      </c>
      <c r="I502" s="23">
        <v>14030.030536469763</v>
      </c>
      <c r="J502" s="23">
        <v>9544.6036266733645</v>
      </c>
      <c r="K502" s="23">
        <v>6819.7182237362385</v>
      </c>
      <c r="L502" s="23">
        <v>5924.1201593175228</v>
      </c>
      <c r="M502" s="23">
        <v>5093.1496474211726</v>
      </c>
      <c r="N502" s="23">
        <v>4371.9106499982709</v>
      </c>
      <c r="O502" s="23">
        <v>3901.8887190204987</v>
      </c>
      <c r="P502" s="23">
        <v>3869.0787999433273</v>
      </c>
    </row>
    <row r="503" spans="1:16" x14ac:dyDescent="0.25">
      <c r="A503" s="19" t="s">
        <v>86</v>
      </c>
      <c r="B503" s="19" t="s">
        <v>87</v>
      </c>
      <c r="C503" s="19" t="s">
        <v>78</v>
      </c>
      <c r="D503" s="22">
        <v>2</v>
      </c>
      <c r="E503" s="23">
        <v>61715.419651665448</v>
      </c>
      <c r="F503" s="23">
        <v>41662.433354238463</v>
      </c>
      <c r="G503" s="23">
        <v>32193.843763923032</v>
      </c>
      <c r="H503" s="23">
        <v>22019.863652965454</v>
      </c>
      <c r="I503" s="23">
        <v>13723.119979422163</v>
      </c>
      <c r="J503" s="23">
        <v>9142.9306816667722</v>
      </c>
      <c r="K503" s="23">
        <v>7076.643943404848</v>
      </c>
      <c r="L503" s="23">
        <v>5799.9380926782433</v>
      </c>
      <c r="M503" s="23">
        <v>4668.4323447814586</v>
      </c>
      <c r="N503" s="23">
        <v>4194.2657786221425</v>
      </c>
      <c r="O503" s="23">
        <v>3789.7747926247685</v>
      </c>
      <c r="P503" s="23">
        <v>3789.7747926247685</v>
      </c>
    </row>
    <row r="504" spans="1:16" x14ac:dyDescent="0.25">
      <c r="A504" s="19" t="s">
        <v>86</v>
      </c>
      <c r="B504" s="19" t="s">
        <v>87</v>
      </c>
      <c r="C504" s="19" t="s">
        <v>78</v>
      </c>
      <c r="D504" s="22">
        <v>3</v>
      </c>
      <c r="E504" s="23">
        <v>61665.335277707178</v>
      </c>
      <c r="F504" s="23">
        <v>45053.447548333825</v>
      </c>
      <c r="G504" s="23">
        <v>37731.506875077917</v>
      </c>
      <c r="H504" s="23">
        <v>23572.270910515483</v>
      </c>
      <c r="I504" s="23">
        <v>14654.738329350184</v>
      </c>
      <c r="J504" s="23">
        <v>9041.2848660933687</v>
      </c>
      <c r="K504" s="23">
        <v>7255.313589063695</v>
      </c>
      <c r="L504" s="23">
        <v>6057.2375665245181</v>
      </c>
      <c r="M504" s="23">
        <v>5682.112860375596</v>
      </c>
      <c r="N504" s="23">
        <v>4585.4980873671666</v>
      </c>
      <c r="O504" s="23">
        <v>3358.9030045398295</v>
      </c>
      <c r="P504" s="23">
        <v>3102.7263985784525</v>
      </c>
    </row>
    <row r="505" spans="1:16" x14ac:dyDescent="0.25">
      <c r="A505" s="19" t="s">
        <v>86</v>
      </c>
      <c r="B505" s="19" t="s">
        <v>87</v>
      </c>
      <c r="C505" s="19" t="s">
        <v>78</v>
      </c>
      <c r="D505" s="22">
        <v>4</v>
      </c>
      <c r="E505" s="23">
        <v>69839.353599682116</v>
      </c>
      <c r="F505" s="23">
        <v>54071.120742777988</v>
      </c>
      <c r="G505" s="23">
        <v>43513.283110583085</v>
      </c>
      <c r="H505" s="23">
        <v>25473.683423673523</v>
      </c>
      <c r="I505" s="23">
        <v>15935.824713604316</v>
      </c>
      <c r="J505" s="23">
        <v>10339.357537151835</v>
      </c>
      <c r="K505" s="23">
        <v>7863.9780301779174</v>
      </c>
      <c r="L505" s="23">
        <v>6845.9329888992297</v>
      </c>
      <c r="M505" s="23">
        <v>5748.3445819387325</v>
      </c>
      <c r="N505" s="23">
        <v>4797.8322189976652</v>
      </c>
      <c r="O505" s="23">
        <v>4179.1379941090154</v>
      </c>
      <c r="P505" s="23">
        <v>4106.393006534443</v>
      </c>
    </row>
    <row r="506" spans="1:16" x14ac:dyDescent="0.25">
      <c r="A506" s="19" t="s">
        <v>86</v>
      </c>
      <c r="B506" s="19" t="s">
        <v>87</v>
      </c>
      <c r="C506" s="19" t="s">
        <v>78</v>
      </c>
      <c r="D506" s="22">
        <v>5</v>
      </c>
      <c r="E506" s="23">
        <v>64153.388120244759</v>
      </c>
      <c r="F506" s="23">
        <v>45173.341833940191</v>
      </c>
      <c r="G506" s="23">
        <v>36582.105474636723</v>
      </c>
      <c r="H506" s="23">
        <v>23611.298313293475</v>
      </c>
      <c r="I506" s="23">
        <v>14153.06176974679</v>
      </c>
      <c r="J506" s="23">
        <v>8923.9838611062078</v>
      </c>
      <c r="K506" s="23">
        <v>6516.5175264930194</v>
      </c>
      <c r="L506" s="23">
        <v>5644.9247496087391</v>
      </c>
      <c r="M506" s="23">
        <v>4667.3290627375172</v>
      </c>
      <c r="N506" s="23">
        <v>3904.2885865633725</v>
      </c>
      <c r="O506" s="23">
        <v>3511.0591366478243</v>
      </c>
      <c r="P506" s="23">
        <v>3458.6839855070966</v>
      </c>
    </row>
    <row r="507" spans="1:16" x14ac:dyDescent="0.25">
      <c r="A507" s="19" t="s">
        <v>86</v>
      </c>
      <c r="B507" s="19" t="s">
        <v>87</v>
      </c>
      <c r="C507" s="19" t="s">
        <v>78</v>
      </c>
      <c r="D507" s="22">
        <v>6</v>
      </c>
      <c r="E507" s="23">
        <v>65808.986475304642</v>
      </c>
      <c r="F507" s="23">
        <v>50735.104591571908</v>
      </c>
      <c r="G507" s="23">
        <v>40979.705762241931</v>
      </c>
      <c r="H507" s="23">
        <v>25235.742325056861</v>
      </c>
      <c r="I507" s="23">
        <v>16446.201550948812</v>
      </c>
      <c r="J507" s="23">
        <v>10287.477895209866</v>
      </c>
      <c r="K507" s="23">
        <v>7150.9518829393319</v>
      </c>
      <c r="L507" s="23">
        <v>6411.5383594013674</v>
      </c>
      <c r="M507" s="23">
        <v>5989.0759589049439</v>
      </c>
      <c r="N507" s="23">
        <v>4834.4587824032351</v>
      </c>
      <c r="O507" s="23">
        <v>4222.7242703370966</v>
      </c>
      <c r="P507" s="23">
        <v>4222.7242703370966</v>
      </c>
    </row>
    <row r="508" spans="1:16" x14ac:dyDescent="0.25">
      <c r="A508" s="19" t="s">
        <v>86</v>
      </c>
      <c r="B508" s="19" t="s">
        <v>87</v>
      </c>
      <c r="C508" s="19" t="s">
        <v>78</v>
      </c>
      <c r="D508" s="22">
        <v>7</v>
      </c>
      <c r="E508" s="23">
        <v>53846.596653356028</v>
      </c>
      <c r="F508" s="23">
        <v>42954.996466493569</v>
      </c>
      <c r="G508" s="23">
        <v>34987.886742694704</v>
      </c>
      <c r="H508" s="23">
        <v>24882.812134781339</v>
      </c>
      <c r="I508" s="23">
        <v>15286.713175455372</v>
      </c>
      <c r="J508" s="23">
        <v>9893.9727819271902</v>
      </c>
      <c r="K508" s="23">
        <v>7589.4980994622529</v>
      </c>
      <c r="L508" s="23">
        <v>6606.3573291578514</v>
      </c>
      <c r="M508" s="23">
        <v>5512.3012332702183</v>
      </c>
      <c r="N508" s="23">
        <v>4585.3101753915334</v>
      </c>
      <c r="O508" s="23">
        <v>4141.0535982086139</v>
      </c>
      <c r="P508" s="23">
        <v>4016.0285328245232</v>
      </c>
    </row>
    <row r="509" spans="1:16" x14ac:dyDescent="0.25">
      <c r="A509" s="19" t="s">
        <v>86</v>
      </c>
      <c r="B509" s="19" t="s">
        <v>87</v>
      </c>
      <c r="C509" s="19" t="s">
        <v>78</v>
      </c>
      <c r="D509" s="22">
        <v>8</v>
      </c>
      <c r="E509" s="23">
        <v>81706.033672135192</v>
      </c>
      <c r="F509" s="23">
        <v>56280.447938830803</v>
      </c>
      <c r="G509" s="23">
        <v>38688.625805038748</v>
      </c>
      <c r="H509" s="23">
        <v>22894.209906453085</v>
      </c>
      <c r="I509" s="23">
        <v>14541.641799616005</v>
      </c>
      <c r="J509" s="23">
        <v>9499.9587237103606</v>
      </c>
      <c r="K509" s="23">
        <v>7031.1107101680891</v>
      </c>
      <c r="L509" s="23">
        <v>6168.2281309050713</v>
      </c>
      <c r="M509" s="23">
        <v>5300.705509582659</v>
      </c>
      <c r="N509" s="23">
        <v>4210.723643712483</v>
      </c>
      <c r="O509" s="23">
        <v>3755.9905099436382</v>
      </c>
      <c r="P509" s="23">
        <v>3743.0338273747025</v>
      </c>
    </row>
    <row r="510" spans="1:16" x14ac:dyDescent="0.25">
      <c r="A510" s="19" t="s">
        <v>86</v>
      </c>
      <c r="B510" s="19" t="s">
        <v>87</v>
      </c>
      <c r="C510" s="19" t="s">
        <v>78</v>
      </c>
      <c r="D510" s="22">
        <v>9</v>
      </c>
      <c r="E510" s="23">
        <v>64286.147940959083</v>
      </c>
      <c r="F510" s="23">
        <v>57011.614045787712</v>
      </c>
      <c r="G510" s="23">
        <v>43675.114009371959</v>
      </c>
      <c r="H510" s="23">
        <v>27969.061261320003</v>
      </c>
      <c r="I510" s="23">
        <v>15764.50818323627</v>
      </c>
      <c r="J510" s="23">
        <v>9983.6485517608326</v>
      </c>
      <c r="K510" s="23">
        <v>7855.7401665707139</v>
      </c>
      <c r="L510" s="23">
        <v>6668.9348245757092</v>
      </c>
      <c r="M510" s="23">
        <v>5429.4421656068434</v>
      </c>
      <c r="N510" s="23">
        <v>4737.2538427684631</v>
      </c>
      <c r="O510" s="23">
        <v>4173.5267851833687</v>
      </c>
      <c r="P510" s="23">
        <v>4173.5267851833687</v>
      </c>
    </row>
    <row r="511" spans="1:16" x14ac:dyDescent="0.25">
      <c r="A511" s="19" t="s">
        <v>86</v>
      </c>
      <c r="B511" s="19" t="s">
        <v>87</v>
      </c>
      <c r="C511" s="19" t="s">
        <v>78</v>
      </c>
      <c r="D511" s="22">
        <v>10</v>
      </c>
      <c r="E511" s="23">
        <v>49151.186506383594</v>
      </c>
      <c r="F511" s="23">
        <v>42188.069730408286</v>
      </c>
      <c r="G511" s="23">
        <v>31968.046691218577</v>
      </c>
      <c r="H511" s="23">
        <v>21003.427463018194</v>
      </c>
      <c r="I511" s="23">
        <v>13353.984396595564</v>
      </c>
      <c r="J511" s="23">
        <v>9031.2900455950221</v>
      </c>
      <c r="K511" s="23">
        <v>6688.9780519989781</v>
      </c>
      <c r="L511" s="23">
        <v>5796.8765246632238</v>
      </c>
      <c r="M511" s="23">
        <v>5031.0103308839389</v>
      </c>
      <c r="N511" s="23">
        <v>4391.6992693788161</v>
      </c>
      <c r="O511" s="23">
        <v>3619.7620727078893</v>
      </c>
      <c r="P511" s="23">
        <v>3376.6112088940322</v>
      </c>
    </row>
    <row r="512" spans="1:16" x14ac:dyDescent="0.25">
      <c r="A512" s="19" t="s">
        <v>86</v>
      </c>
      <c r="B512" s="19" t="s">
        <v>87</v>
      </c>
      <c r="C512" s="19" t="s">
        <v>78</v>
      </c>
      <c r="D512" s="22">
        <v>11</v>
      </c>
      <c r="E512" s="23">
        <v>75538.517333059979</v>
      </c>
      <c r="F512" s="23">
        <v>52399.077208335199</v>
      </c>
      <c r="G512" s="23">
        <v>40333.628953092957</v>
      </c>
      <c r="H512" s="23">
        <v>24733.721090197101</v>
      </c>
      <c r="I512" s="23">
        <v>15711.043011365076</v>
      </c>
      <c r="J512" s="23">
        <v>9920.5171244525573</v>
      </c>
      <c r="K512" s="23">
        <v>6561.7316018557258</v>
      </c>
      <c r="L512" s="23">
        <v>5888.8126723733249</v>
      </c>
      <c r="M512" s="23">
        <v>5561.3843535217866</v>
      </c>
      <c r="N512" s="23">
        <v>4499.7936212405084</v>
      </c>
      <c r="O512" s="23">
        <v>3922.5215208202098</v>
      </c>
      <c r="P512" s="23">
        <v>3811.8546932832573</v>
      </c>
    </row>
    <row r="513" spans="1:16" x14ac:dyDescent="0.25">
      <c r="A513" s="19" t="s">
        <v>86</v>
      </c>
      <c r="B513" s="19" t="s">
        <v>87</v>
      </c>
      <c r="C513" s="19" t="s">
        <v>78</v>
      </c>
      <c r="D513" s="22">
        <v>12</v>
      </c>
      <c r="E513" s="23">
        <v>68401.083182864793</v>
      </c>
      <c r="F513" s="23">
        <v>50336.768714844999</v>
      </c>
      <c r="G513" s="23">
        <v>41948.909961968835</v>
      </c>
      <c r="H513" s="23">
        <v>24949.793546211313</v>
      </c>
      <c r="I513" s="23">
        <v>15023.530235069489</v>
      </c>
      <c r="J513" s="23">
        <v>9843.3634014338586</v>
      </c>
      <c r="K513" s="23">
        <v>7202.0699855127177</v>
      </c>
      <c r="L513" s="23">
        <v>6084.5592511525538</v>
      </c>
      <c r="M513" s="23">
        <v>5391.5103918576233</v>
      </c>
      <c r="N513" s="23">
        <v>4226.1948004436945</v>
      </c>
      <c r="O513" s="23">
        <v>3872.7875616206943</v>
      </c>
      <c r="P513" s="23">
        <v>3872.7875616206943</v>
      </c>
    </row>
    <row r="514" spans="1:16" x14ac:dyDescent="0.25">
      <c r="A514" s="19" t="s">
        <v>86</v>
      </c>
      <c r="B514" s="19" t="s">
        <v>87</v>
      </c>
      <c r="C514" s="19" t="s">
        <v>78</v>
      </c>
      <c r="D514" s="22">
        <v>13</v>
      </c>
      <c r="E514" s="23">
        <v>67522.564496224935</v>
      </c>
      <c r="F514" s="23">
        <v>45842.786860517415</v>
      </c>
      <c r="G514" s="23">
        <v>34054.351847715217</v>
      </c>
      <c r="H514" s="23">
        <v>21626.866545390447</v>
      </c>
      <c r="I514" s="23">
        <v>15141.825943270051</v>
      </c>
      <c r="J514" s="23">
        <v>9679.2025020606161</v>
      </c>
      <c r="K514" s="23">
        <v>7079.4563313398758</v>
      </c>
      <c r="L514" s="23">
        <v>6085.0711612827226</v>
      </c>
      <c r="M514" s="23">
        <v>5619.0185529782138</v>
      </c>
      <c r="N514" s="23">
        <v>4368.6636728179647</v>
      </c>
      <c r="O514" s="23">
        <v>3139.5826989864408</v>
      </c>
      <c r="P514" s="23">
        <v>3139.5826989864408</v>
      </c>
    </row>
    <row r="515" spans="1:16" x14ac:dyDescent="0.25">
      <c r="A515" s="19" t="s">
        <v>86</v>
      </c>
      <c r="B515" s="19" t="s">
        <v>87</v>
      </c>
      <c r="C515" s="19" t="s">
        <v>78</v>
      </c>
      <c r="D515" s="22">
        <v>14</v>
      </c>
      <c r="E515" s="23">
        <v>55488.714784318181</v>
      </c>
      <c r="F515" s="23">
        <v>51153.348959138741</v>
      </c>
      <c r="G515" s="23">
        <v>40209.321528436696</v>
      </c>
      <c r="H515" s="23">
        <v>24261.861095053915</v>
      </c>
      <c r="I515" s="23">
        <v>13707.431132390251</v>
      </c>
      <c r="J515" s="23">
        <v>8975.7417359669653</v>
      </c>
      <c r="K515" s="23">
        <v>6601.9648067240896</v>
      </c>
      <c r="L515" s="23">
        <v>5463.1232497625579</v>
      </c>
      <c r="M515" s="23">
        <v>4686.7229452298707</v>
      </c>
      <c r="N515" s="23">
        <v>4070.2179744598361</v>
      </c>
      <c r="O515" s="23">
        <v>3428.8238621052269</v>
      </c>
      <c r="P515" s="23">
        <v>3428.8238621052269</v>
      </c>
    </row>
    <row r="516" spans="1:16" x14ac:dyDescent="0.25">
      <c r="A516" s="19" t="s">
        <v>86</v>
      </c>
      <c r="B516" s="19" t="s">
        <v>87</v>
      </c>
      <c r="C516" s="19" t="s">
        <v>78</v>
      </c>
      <c r="D516" s="22">
        <v>15</v>
      </c>
      <c r="E516" s="23">
        <v>63210.206867799294</v>
      </c>
      <c r="F516" s="23">
        <v>46078.990856430661</v>
      </c>
      <c r="G516" s="23">
        <v>36840.607450617455</v>
      </c>
      <c r="H516" s="23">
        <v>22535.88413630021</v>
      </c>
      <c r="I516" s="23">
        <v>14148.793556540442</v>
      </c>
      <c r="J516" s="23">
        <v>9847.3178992480007</v>
      </c>
      <c r="K516" s="23">
        <v>7884.1937891783455</v>
      </c>
      <c r="L516" s="23">
        <v>6402.3803428838637</v>
      </c>
      <c r="M516" s="23">
        <v>5237.3843413248978</v>
      </c>
      <c r="N516" s="23">
        <v>4824.3442493023622</v>
      </c>
      <c r="O516" s="23">
        <v>4159.1823745773527</v>
      </c>
      <c r="P516" s="23">
        <v>4106.0949177236589</v>
      </c>
    </row>
    <row r="517" spans="1:16" x14ac:dyDescent="0.25">
      <c r="A517" s="19" t="s">
        <v>86</v>
      </c>
      <c r="B517" s="19" t="s">
        <v>87</v>
      </c>
      <c r="C517" s="19" t="s">
        <v>78</v>
      </c>
      <c r="D517" s="22">
        <v>16</v>
      </c>
      <c r="E517" s="23">
        <v>63939.607093973696</v>
      </c>
      <c r="F517" s="23">
        <v>42964.254418722048</v>
      </c>
      <c r="G517" s="23">
        <v>35207.207604725496</v>
      </c>
      <c r="H517" s="23">
        <v>23229.018001875458</v>
      </c>
      <c r="I517" s="23">
        <v>15497.414162178695</v>
      </c>
      <c r="J517" s="23">
        <v>9944.4275339594078</v>
      </c>
      <c r="K517" s="23">
        <v>7650.3100600976377</v>
      </c>
      <c r="L517" s="23">
        <v>6356.5359487173309</v>
      </c>
      <c r="M517" s="23">
        <v>5181.5509919719952</v>
      </c>
      <c r="N517" s="23">
        <v>4478.5859018032224</v>
      </c>
      <c r="O517" s="23">
        <v>3467.0975487057194</v>
      </c>
      <c r="P517" s="23">
        <v>3467.0975487057194</v>
      </c>
    </row>
    <row r="518" spans="1:16" x14ac:dyDescent="0.25">
      <c r="A518" s="19" t="s">
        <v>86</v>
      </c>
      <c r="B518" s="19" t="s">
        <v>87</v>
      </c>
      <c r="C518" s="19" t="s">
        <v>78</v>
      </c>
      <c r="D518" s="22">
        <v>17</v>
      </c>
      <c r="E518" s="23">
        <v>71072.17864928121</v>
      </c>
      <c r="F518" s="23">
        <v>53325.554347786521</v>
      </c>
      <c r="G518" s="23">
        <v>43336.135563836506</v>
      </c>
      <c r="H518" s="23">
        <v>24588.339196150271</v>
      </c>
      <c r="I518" s="23">
        <v>14943.804552147603</v>
      </c>
      <c r="J518" s="23">
        <v>9757.1964854826492</v>
      </c>
      <c r="K518" s="23">
        <v>7412.3266830355951</v>
      </c>
      <c r="L518" s="23">
        <v>6255.1613492420656</v>
      </c>
      <c r="M518" s="23">
        <v>5066.7046704638888</v>
      </c>
      <c r="N518" s="23">
        <v>4503.0272011652114</v>
      </c>
      <c r="O518" s="23">
        <v>4233.5849223046589</v>
      </c>
      <c r="P518" s="23">
        <v>4117.2235897434603</v>
      </c>
    </row>
    <row r="519" spans="1:16" x14ac:dyDescent="0.25">
      <c r="A519" s="19" t="s">
        <v>86</v>
      </c>
      <c r="B519" s="19" t="s">
        <v>87</v>
      </c>
      <c r="C519" s="19" t="s">
        <v>78</v>
      </c>
      <c r="D519" s="22">
        <v>18</v>
      </c>
      <c r="E519" s="23">
        <v>62472.742785493778</v>
      </c>
      <c r="F519" s="23">
        <v>43638.786593053388</v>
      </c>
      <c r="G519" s="23">
        <v>35249.259161425769</v>
      </c>
      <c r="H519" s="23">
        <v>22930.505089563347</v>
      </c>
      <c r="I519" s="23">
        <v>13802.316671156072</v>
      </c>
      <c r="J519" s="23">
        <v>9385.5577725482417</v>
      </c>
      <c r="K519" s="23">
        <v>6907.8589935955051</v>
      </c>
      <c r="L519" s="23">
        <v>5827.3031073192105</v>
      </c>
      <c r="M519" s="23">
        <v>4775.466856946492</v>
      </c>
      <c r="N519" s="23">
        <v>4369.2681471624701</v>
      </c>
      <c r="O519" s="23">
        <v>4076.6646111475097</v>
      </c>
      <c r="P519" s="23">
        <v>3937.2434076703298</v>
      </c>
    </row>
    <row r="520" spans="1:16" x14ac:dyDescent="0.25">
      <c r="A520" s="19" t="s">
        <v>86</v>
      </c>
      <c r="B520" s="19" t="s">
        <v>87</v>
      </c>
      <c r="C520" s="19" t="s">
        <v>78</v>
      </c>
      <c r="D520" s="22">
        <v>19</v>
      </c>
      <c r="E520" s="23">
        <v>60402.392951962094</v>
      </c>
      <c r="F520" s="23">
        <v>52096.721120622547</v>
      </c>
      <c r="G520" s="23">
        <v>41016.954307959786</v>
      </c>
      <c r="H520" s="23">
        <v>24341.225574226872</v>
      </c>
      <c r="I520" s="23">
        <v>14356.092798096084</v>
      </c>
      <c r="J520" s="23">
        <v>9950.6979373339527</v>
      </c>
      <c r="K520" s="23">
        <v>7049.2255219524213</v>
      </c>
      <c r="L520" s="23">
        <v>6017.2501659888376</v>
      </c>
      <c r="M520" s="23">
        <v>4952.6019268827313</v>
      </c>
      <c r="N520" s="23">
        <v>4215.349658914527</v>
      </c>
      <c r="O520" s="23">
        <v>3823.0613902905002</v>
      </c>
      <c r="P520" s="23">
        <v>3823.0613902905002</v>
      </c>
    </row>
    <row r="521" spans="1:16" x14ac:dyDescent="0.25">
      <c r="A521" s="19" t="s">
        <v>86</v>
      </c>
      <c r="B521" s="19" t="s">
        <v>87</v>
      </c>
      <c r="C521" s="19" t="s">
        <v>78</v>
      </c>
      <c r="D521" s="22">
        <v>20</v>
      </c>
      <c r="E521" s="23">
        <v>58511.773670012932</v>
      </c>
      <c r="F521" s="23">
        <v>46577.750317099883</v>
      </c>
      <c r="G521" s="23">
        <v>34299.765068365115</v>
      </c>
      <c r="H521" s="23">
        <v>22465.259690549672</v>
      </c>
      <c r="I521" s="23">
        <v>14583.735933505068</v>
      </c>
      <c r="J521" s="23">
        <v>10194.515086345822</v>
      </c>
      <c r="K521" s="23">
        <v>7585.1336294199491</v>
      </c>
      <c r="L521" s="23">
        <v>6384.3336634962479</v>
      </c>
      <c r="M521" s="23">
        <v>4759.1630248382126</v>
      </c>
      <c r="N521" s="23">
        <v>4103.5726855301873</v>
      </c>
      <c r="O521" s="23">
        <v>3836.02035879706</v>
      </c>
      <c r="P521" s="23">
        <v>3836.02035879706</v>
      </c>
    </row>
    <row r="522" spans="1:16" x14ac:dyDescent="0.25">
      <c r="A522" s="19" t="s">
        <v>86</v>
      </c>
      <c r="B522" s="19" t="s">
        <v>87</v>
      </c>
      <c r="C522" s="19" t="s">
        <v>78</v>
      </c>
      <c r="D522" s="22">
        <v>21</v>
      </c>
      <c r="E522" s="23">
        <v>56461.537064159689</v>
      </c>
      <c r="F522" s="23">
        <v>49469.008775166672</v>
      </c>
      <c r="G522" s="23">
        <v>37200.064709191858</v>
      </c>
      <c r="H522" s="23">
        <v>21469.250600512445</v>
      </c>
      <c r="I522" s="23">
        <v>14742.072602996746</v>
      </c>
      <c r="J522" s="23">
        <v>9601.6913997327229</v>
      </c>
      <c r="K522" s="23">
        <v>7468.9184146203042</v>
      </c>
      <c r="L522" s="23">
        <v>6560.431231057375</v>
      </c>
      <c r="M522" s="23">
        <v>4874.0481673429013</v>
      </c>
      <c r="N522" s="23">
        <v>4602.5238421673084</v>
      </c>
      <c r="O522" s="23">
        <v>4017.7965892206821</v>
      </c>
      <c r="P522" s="23">
        <v>4017.7965892206821</v>
      </c>
    </row>
    <row r="523" spans="1:16" x14ac:dyDescent="0.25">
      <c r="A523" s="19" t="s">
        <v>86</v>
      </c>
      <c r="B523" s="19" t="s">
        <v>87</v>
      </c>
      <c r="C523" s="19" t="s">
        <v>78</v>
      </c>
      <c r="D523" s="22">
        <v>22</v>
      </c>
      <c r="E523" s="23">
        <v>50247.251906576406</v>
      </c>
      <c r="F523" s="23">
        <v>43075.702643113233</v>
      </c>
      <c r="G523" s="23">
        <v>33829.691588282221</v>
      </c>
      <c r="H523" s="23">
        <v>22456.548684750818</v>
      </c>
      <c r="I523" s="23">
        <v>12482.62027632426</v>
      </c>
      <c r="J523" s="23">
        <v>7715.2575589264588</v>
      </c>
      <c r="K523" s="23">
        <v>5316.724632386462</v>
      </c>
      <c r="L523" s="23">
        <v>4748.027632729666</v>
      </c>
      <c r="M523" s="23">
        <v>4074.8342034045372</v>
      </c>
      <c r="N523" s="23">
        <v>3516.4465627923032</v>
      </c>
      <c r="O523" s="23">
        <v>3058.5775023597307</v>
      </c>
      <c r="P523" s="23">
        <v>3058.5775023597307</v>
      </c>
    </row>
    <row r="524" spans="1:16" x14ac:dyDescent="0.25">
      <c r="A524" s="19" t="s">
        <v>86</v>
      </c>
      <c r="B524" s="19" t="s">
        <v>87</v>
      </c>
      <c r="C524" s="19" t="s">
        <v>78</v>
      </c>
      <c r="D524" s="22">
        <v>23</v>
      </c>
      <c r="E524" s="23">
        <v>72865.315320266047</v>
      </c>
      <c r="F524" s="23">
        <v>54996.948590213375</v>
      </c>
      <c r="G524" s="23">
        <v>41190.120421470558</v>
      </c>
      <c r="H524" s="23">
        <v>22956.464763982658</v>
      </c>
      <c r="I524" s="23">
        <v>12954.344698454173</v>
      </c>
      <c r="J524" s="23">
        <v>9160.3456205220627</v>
      </c>
      <c r="K524" s="23">
        <v>6830.059802427596</v>
      </c>
      <c r="L524" s="23">
        <v>5929.8679428367486</v>
      </c>
      <c r="M524" s="23">
        <v>5557.9249381768041</v>
      </c>
      <c r="N524" s="23">
        <v>4348.8164228447431</v>
      </c>
      <c r="O524" s="23">
        <v>3792.1857696652719</v>
      </c>
      <c r="P524" s="23">
        <v>3759.9219216016722</v>
      </c>
    </row>
    <row r="525" spans="1:16" x14ac:dyDescent="0.25">
      <c r="A525" s="19" t="s">
        <v>86</v>
      </c>
      <c r="B525" s="19" t="s">
        <v>87</v>
      </c>
      <c r="C525" s="19" t="s">
        <v>78</v>
      </c>
      <c r="D525" s="22">
        <v>24</v>
      </c>
      <c r="E525" s="23">
        <v>74526.439571030234</v>
      </c>
      <c r="F525" s="23">
        <v>48501.048151957126</v>
      </c>
      <c r="G525" s="23">
        <v>38740.412486657093</v>
      </c>
      <c r="H525" s="23">
        <v>22601.451079563023</v>
      </c>
      <c r="I525" s="23">
        <v>14019.464610874151</v>
      </c>
      <c r="J525" s="23">
        <v>9468.5811046260096</v>
      </c>
      <c r="K525" s="23">
        <v>6955.6865479309809</v>
      </c>
      <c r="L525" s="23">
        <v>5435.9811779580759</v>
      </c>
      <c r="M525" s="23">
        <v>4816.6331433163559</v>
      </c>
      <c r="N525" s="23">
        <v>4557.5752714063665</v>
      </c>
      <c r="O525" s="23">
        <v>4160.6046726737886</v>
      </c>
      <c r="P525" s="23">
        <v>4160.6046726737886</v>
      </c>
    </row>
    <row r="526" spans="1:16" x14ac:dyDescent="0.25">
      <c r="A526" s="19" t="s">
        <v>86</v>
      </c>
      <c r="B526" s="19" t="s">
        <v>87</v>
      </c>
      <c r="C526" s="19" t="s">
        <v>78</v>
      </c>
      <c r="D526" s="22">
        <v>25</v>
      </c>
      <c r="E526" s="23">
        <v>82627.234350723316</v>
      </c>
      <c r="F526" s="23">
        <v>51540.229116932445</v>
      </c>
      <c r="G526" s="23">
        <v>37689.370753054674</v>
      </c>
      <c r="H526" s="23">
        <v>22010.94818404</v>
      </c>
      <c r="I526" s="23">
        <v>14052.920830297138</v>
      </c>
      <c r="J526" s="23">
        <v>9194.4212340550675</v>
      </c>
      <c r="K526" s="23">
        <v>6843.0614874089306</v>
      </c>
      <c r="L526" s="23">
        <v>5517.057832062641</v>
      </c>
      <c r="M526" s="23">
        <v>4446.854758754489</v>
      </c>
      <c r="N526" s="23">
        <v>4043.3775697623241</v>
      </c>
      <c r="O526" s="23">
        <v>3603.0126230779506</v>
      </c>
      <c r="P526" s="23">
        <v>3603.0126230779506</v>
      </c>
    </row>
    <row r="527" spans="1:16" x14ac:dyDescent="0.25">
      <c r="A527" s="19" t="s">
        <v>86</v>
      </c>
      <c r="B527" s="19" t="s">
        <v>87</v>
      </c>
      <c r="C527" s="19" t="s">
        <v>78</v>
      </c>
      <c r="D527" s="22">
        <v>26</v>
      </c>
      <c r="E527" s="23">
        <v>76156.334916415348</v>
      </c>
      <c r="F527" s="23">
        <v>48390.014974935206</v>
      </c>
      <c r="G527" s="23">
        <v>37919.673553912704</v>
      </c>
      <c r="H527" s="23">
        <v>23779.480266501148</v>
      </c>
      <c r="I527" s="23">
        <v>14307.35616808116</v>
      </c>
      <c r="J527" s="23">
        <v>9089.6812539854291</v>
      </c>
      <c r="K527" s="23">
        <v>6568.1976356270434</v>
      </c>
      <c r="L527" s="23">
        <v>5604.6598651472796</v>
      </c>
      <c r="M527" s="23">
        <v>4494.4212854104444</v>
      </c>
      <c r="N527" s="23">
        <v>4199.2487931781798</v>
      </c>
      <c r="O527" s="23">
        <v>3644.8551182072074</v>
      </c>
      <c r="P527" s="23">
        <v>3644.8551182072074</v>
      </c>
    </row>
    <row r="528" spans="1:16" x14ac:dyDescent="0.25">
      <c r="A528" s="19" t="s">
        <v>86</v>
      </c>
      <c r="B528" s="19" t="s">
        <v>87</v>
      </c>
      <c r="C528" s="19" t="s">
        <v>78</v>
      </c>
      <c r="D528" s="22">
        <v>27</v>
      </c>
      <c r="E528" s="23">
        <v>76900.105908941536</v>
      </c>
      <c r="F528" s="23">
        <v>52502.708136699614</v>
      </c>
      <c r="G528" s="23">
        <v>41381.861187744318</v>
      </c>
      <c r="H528" s="23">
        <v>25468.691214148759</v>
      </c>
      <c r="I528" s="23">
        <v>15939.527201866198</v>
      </c>
      <c r="J528" s="23">
        <v>10367.763477568878</v>
      </c>
      <c r="K528" s="23">
        <v>7321.4374394283996</v>
      </c>
      <c r="L528" s="23">
        <v>6075.9584028133468</v>
      </c>
      <c r="M528" s="23">
        <v>5159.4381514653624</v>
      </c>
      <c r="N528" s="23">
        <v>4652.7698297754814</v>
      </c>
      <c r="O528" s="23">
        <v>4282.0534680851943</v>
      </c>
      <c r="P528" s="23">
        <v>4102.1006746540679</v>
      </c>
    </row>
    <row r="529" spans="1:16" x14ac:dyDescent="0.25">
      <c r="A529" s="19" t="s">
        <v>86</v>
      </c>
      <c r="B529" s="19" t="s">
        <v>87</v>
      </c>
      <c r="C529" s="19" t="s">
        <v>78</v>
      </c>
      <c r="D529" s="22">
        <v>28</v>
      </c>
      <c r="E529" s="23">
        <v>77186.826416792028</v>
      </c>
      <c r="F529" s="23">
        <v>50982.681817994307</v>
      </c>
      <c r="G529" s="23">
        <v>45281.393926062337</v>
      </c>
      <c r="H529" s="23">
        <v>24541.209787438944</v>
      </c>
      <c r="I529" s="23">
        <v>14265.840084591411</v>
      </c>
      <c r="J529" s="23">
        <v>9246.0027496030307</v>
      </c>
      <c r="K529" s="23">
        <v>6559.6048704582827</v>
      </c>
      <c r="L529" s="23">
        <v>5723.70856517009</v>
      </c>
      <c r="M529" s="23">
        <v>4962.659190956666</v>
      </c>
      <c r="N529" s="23">
        <v>4273.7480644467487</v>
      </c>
      <c r="O529" s="23">
        <v>3689.1221951935131</v>
      </c>
      <c r="P529" s="23">
        <v>3689.1221951935131</v>
      </c>
    </row>
    <row r="530" spans="1:16" x14ac:dyDescent="0.25">
      <c r="A530" s="19" t="s">
        <v>86</v>
      </c>
      <c r="B530" s="19" t="s">
        <v>87</v>
      </c>
      <c r="C530" s="19" t="s">
        <v>78</v>
      </c>
      <c r="D530" s="22">
        <v>29</v>
      </c>
      <c r="E530" s="23">
        <v>51070.420248171737</v>
      </c>
      <c r="F530" s="23">
        <v>47511.200476208527</v>
      </c>
      <c r="G530" s="23">
        <v>40382.921376905419</v>
      </c>
      <c r="H530" s="23">
        <v>24499.643229324891</v>
      </c>
      <c r="I530" s="23">
        <v>14753.219639061119</v>
      </c>
      <c r="J530" s="23">
        <v>9846.1874652482638</v>
      </c>
      <c r="K530" s="23">
        <v>6793.3145131440606</v>
      </c>
      <c r="L530" s="23">
        <v>5621.9848294145668</v>
      </c>
      <c r="M530" s="23">
        <v>4782.8597448011542</v>
      </c>
      <c r="N530" s="23">
        <v>4579.958450990749</v>
      </c>
      <c r="O530" s="23">
        <v>4067.870737789453</v>
      </c>
      <c r="P530" s="23">
        <v>4067.870737789453</v>
      </c>
    </row>
    <row r="531" spans="1:16" x14ac:dyDescent="0.25">
      <c r="A531" s="19" t="s">
        <v>86</v>
      </c>
      <c r="B531" s="19" t="s">
        <v>87</v>
      </c>
      <c r="C531" s="19" t="s">
        <v>78</v>
      </c>
      <c r="D531" s="22">
        <v>30</v>
      </c>
      <c r="E531" s="23">
        <v>56414.233856906954</v>
      </c>
      <c r="F531" s="23">
        <v>46796.926529482167</v>
      </c>
      <c r="G531" s="23">
        <v>38091.003745678805</v>
      </c>
      <c r="H531" s="23">
        <v>23393.381951849595</v>
      </c>
      <c r="I531" s="23">
        <v>15409.655602617095</v>
      </c>
      <c r="J531" s="23">
        <v>10136.143825091565</v>
      </c>
      <c r="K531" s="23">
        <v>7213.6694369706993</v>
      </c>
      <c r="L531" s="23">
        <v>6403.2011941989331</v>
      </c>
      <c r="M531" s="23">
        <v>5092.0957595277769</v>
      </c>
      <c r="N531" s="23">
        <v>4577.8005655973802</v>
      </c>
      <c r="O531" s="23">
        <v>4187.9413055283567</v>
      </c>
      <c r="P531" s="23">
        <v>4187.9413055283567</v>
      </c>
    </row>
    <row r="532" spans="1:16" x14ac:dyDescent="0.25">
      <c r="A532" s="19" t="s">
        <v>86</v>
      </c>
      <c r="B532" s="19" t="s">
        <v>87</v>
      </c>
      <c r="C532" s="19" t="s">
        <v>78</v>
      </c>
      <c r="D532" s="22">
        <v>31</v>
      </c>
      <c r="E532" s="23">
        <v>65433.536860696724</v>
      </c>
      <c r="F532" s="23">
        <v>51416.275586759344</v>
      </c>
      <c r="G532" s="23">
        <v>36285.34438043378</v>
      </c>
      <c r="H532" s="23">
        <v>23782.581574816279</v>
      </c>
      <c r="I532" s="23">
        <v>14571.766204037292</v>
      </c>
      <c r="J532" s="23">
        <v>9820.4429287870789</v>
      </c>
      <c r="K532" s="23">
        <v>7080.5663020152879</v>
      </c>
      <c r="L532" s="23">
        <v>5932.1614365782434</v>
      </c>
      <c r="M532" s="23">
        <v>4912.7060832527313</v>
      </c>
      <c r="N532" s="23">
        <v>4112.2133844217296</v>
      </c>
      <c r="O532" s="23">
        <v>3637.7419373708162</v>
      </c>
      <c r="P532" s="23">
        <v>3637.7419373708162</v>
      </c>
    </row>
    <row r="533" spans="1:16" x14ac:dyDescent="0.25">
      <c r="A533" s="19" t="s">
        <v>86</v>
      </c>
      <c r="B533" s="19" t="s">
        <v>87</v>
      </c>
      <c r="C533" s="19" t="s">
        <v>78</v>
      </c>
      <c r="D533" s="22">
        <v>32</v>
      </c>
      <c r="E533" s="23">
        <v>70133.512188500521</v>
      </c>
      <c r="F533" s="23">
        <v>45707.433319670061</v>
      </c>
      <c r="G533" s="23">
        <v>34492.691654221999</v>
      </c>
      <c r="H533" s="23">
        <v>23809.544599063465</v>
      </c>
      <c r="I533" s="23">
        <v>15384.188757140537</v>
      </c>
      <c r="J533" s="23">
        <v>9601.8575838205143</v>
      </c>
      <c r="K533" s="23">
        <v>7297.4885802832459</v>
      </c>
      <c r="L533" s="23">
        <v>6122.4811223791257</v>
      </c>
      <c r="M533" s="23">
        <v>5418.2709693231418</v>
      </c>
      <c r="N533" s="23">
        <v>4420.8457776033365</v>
      </c>
      <c r="O533" s="23">
        <v>3575.4481594806621</v>
      </c>
      <c r="P533" s="23">
        <v>3575.4481594806621</v>
      </c>
    </row>
    <row r="534" spans="1:16" x14ac:dyDescent="0.25">
      <c r="A534" s="19" t="s">
        <v>86</v>
      </c>
      <c r="B534" s="19" t="s">
        <v>87</v>
      </c>
      <c r="C534" s="19" t="s">
        <v>78</v>
      </c>
      <c r="D534" s="22">
        <v>33</v>
      </c>
      <c r="E534" s="23">
        <v>60814.959777763936</v>
      </c>
      <c r="F534" s="23">
        <v>41493.268839250042</v>
      </c>
      <c r="G534" s="23">
        <v>34542.929263056925</v>
      </c>
      <c r="H534" s="23">
        <v>20580.727750027709</v>
      </c>
      <c r="I534" s="23">
        <v>11876.786767965841</v>
      </c>
      <c r="J534" s="23">
        <v>8489.5344248708825</v>
      </c>
      <c r="K534" s="23">
        <v>5929.6995054461395</v>
      </c>
      <c r="L534" s="23">
        <v>5042.8375421954042</v>
      </c>
      <c r="M534" s="23">
        <v>4651.4253042775063</v>
      </c>
      <c r="N534" s="23">
        <v>4309.6489456300214</v>
      </c>
      <c r="O534" s="23">
        <v>3519.7737311300352</v>
      </c>
      <c r="P534" s="23">
        <v>3519.7737311300352</v>
      </c>
    </row>
    <row r="535" spans="1:16" x14ac:dyDescent="0.25">
      <c r="A535" s="19" t="s">
        <v>86</v>
      </c>
      <c r="B535" s="19" t="s">
        <v>87</v>
      </c>
      <c r="C535" s="19" t="s">
        <v>78</v>
      </c>
      <c r="D535" s="22">
        <v>34</v>
      </c>
      <c r="E535" s="23">
        <v>56551.797139055132</v>
      </c>
      <c r="F535" s="23">
        <v>47243.691898364923</v>
      </c>
      <c r="G535" s="23">
        <v>37456.379168043568</v>
      </c>
      <c r="H535" s="23">
        <v>23764.947131920002</v>
      </c>
      <c r="I535" s="23">
        <v>13731.515276513472</v>
      </c>
      <c r="J535" s="23">
        <v>9452.0799913477767</v>
      </c>
      <c r="K535" s="23">
        <v>6961.111204172058</v>
      </c>
      <c r="L535" s="23">
        <v>6145.7652956041429</v>
      </c>
      <c r="M535" s="23">
        <v>5384.5058446034654</v>
      </c>
      <c r="N535" s="23">
        <v>4648.362118036488</v>
      </c>
      <c r="O535" s="23">
        <v>3943.3392279403688</v>
      </c>
      <c r="P535" s="23">
        <v>3876.2777111565051</v>
      </c>
    </row>
    <row r="536" spans="1:16" x14ac:dyDescent="0.25">
      <c r="A536" s="19" t="s">
        <v>86</v>
      </c>
      <c r="B536" s="19" t="s">
        <v>87</v>
      </c>
      <c r="C536" s="19" t="s">
        <v>78</v>
      </c>
      <c r="D536" s="22">
        <v>35</v>
      </c>
      <c r="E536" s="23">
        <v>66563.122478175297</v>
      </c>
      <c r="F536" s="23">
        <v>48550.367313060691</v>
      </c>
      <c r="G536" s="23">
        <v>36303.880070492662</v>
      </c>
      <c r="H536" s="23">
        <v>21441.872694558653</v>
      </c>
      <c r="I536" s="23">
        <v>13510.485806193519</v>
      </c>
      <c r="J536" s="23">
        <v>8882.321880748761</v>
      </c>
      <c r="K536" s="23">
        <v>6657.251088461966</v>
      </c>
      <c r="L536" s="23">
        <v>5347.0992871549606</v>
      </c>
      <c r="M536" s="23">
        <v>4652.6182798238624</v>
      </c>
      <c r="N536" s="23">
        <v>4176.4976265776841</v>
      </c>
      <c r="O536" s="23">
        <v>3595.0315630122709</v>
      </c>
      <c r="P536" s="23">
        <v>3503.1222724032446</v>
      </c>
    </row>
    <row r="537" spans="1:16" x14ac:dyDescent="0.25">
      <c r="A537" s="19" t="s">
        <v>86</v>
      </c>
      <c r="B537" s="19" t="s">
        <v>87</v>
      </c>
      <c r="C537" s="19" t="s">
        <v>78</v>
      </c>
      <c r="D537" s="22">
        <v>36</v>
      </c>
      <c r="E537" s="23">
        <v>77143.875893369608</v>
      </c>
      <c r="F537" s="23">
        <v>50786.598715784756</v>
      </c>
      <c r="G537" s="23">
        <v>36483.002356477744</v>
      </c>
      <c r="H537" s="23">
        <v>24651.94233844032</v>
      </c>
      <c r="I537" s="23">
        <v>15195.727362255189</v>
      </c>
      <c r="J537" s="23">
        <v>10389.783486207623</v>
      </c>
      <c r="K537" s="23">
        <v>7246.4553225360869</v>
      </c>
      <c r="L537" s="23">
        <v>6367.0597761116487</v>
      </c>
      <c r="M537" s="23">
        <v>5445.1243571488549</v>
      </c>
      <c r="N537" s="23">
        <v>4708.581045000371</v>
      </c>
      <c r="O537" s="23">
        <v>4329.7090182576367</v>
      </c>
      <c r="P537" s="23">
        <v>4329.7090182576367</v>
      </c>
    </row>
    <row r="538" spans="1:16" x14ac:dyDescent="0.25">
      <c r="A538" s="19" t="s">
        <v>86</v>
      </c>
      <c r="B538" s="19" t="s">
        <v>87</v>
      </c>
      <c r="C538" s="19" t="s">
        <v>78</v>
      </c>
      <c r="D538" s="22">
        <v>37</v>
      </c>
      <c r="E538" s="23">
        <v>72649.925940266708</v>
      </c>
      <c r="F538" s="23">
        <v>58299.109747841256</v>
      </c>
      <c r="G538" s="23">
        <v>43135.153791563498</v>
      </c>
      <c r="H538" s="23">
        <v>26878.442712434578</v>
      </c>
      <c r="I538" s="23">
        <v>17200.372251364526</v>
      </c>
      <c r="J538" s="23">
        <v>10885.737521727937</v>
      </c>
      <c r="K538" s="23">
        <v>8245.8375662891849</v>
      </c>
      <c r="L538" s="23">
        <v>6800.1904356855439</v>
      </c>
      <c r="M538" s="23">
        <v>6111.9747793860806</v>
      </c>
      <c r="N538" s="23">
        <v>4983.6940423171282</v>
      </c>
      <c r="O538" s="23">
        <v>4531.1733045312994</v>
      </c>
      <c r="P538" s="23">
        <v>4531.1733045312994</v>
      </c>
    </row>
    <row r="539" spans="1:16" x14ac:dyDescent="0.25">
      <c r="A539" s="19" t="s">
        <v>86</v>
      </c>
      <c r="B539" s="19" t="s">
        <v>87</v>
      </c>
      <c r="C539" s="19" t="s">
        <v>78</v>
      </c>
      <c r="D539" s="22">
        <v>38</v>
      </c>
      <c r="E539" s="23">
        <v>61746.0799061652</v>
      </c>
      <c r="F539" s="23">
        <v>53318.744231272663</v>
      </c>
      <c r="G539" s="23">
        <v>40259.472390116658</v>
      </c>
      <c r="H539" s="23">
        <v>26033.901387385304</v>
      </c>
      <c r="I539" s="23">
        <v>14824.674165774974</v>
      </c>
      <c r="J539" s="23">
        <v>9555.8497885417528</v>
      </c>
      <c r="K539" s="23">
        <v>6845.9844818378533</v>
      </c>
      <c r="L539" s="23">
        <v>5951.4370437786256</v>
      </c>
      <c r="M539" s="23">
        <v>4743.7060506850376</v>
      </c>
      <c r="N539" s="23">
        <v>3915.851827581816</v>
      </c>
      <c r="O539" s="23">
        <v>3786.6475785973121</v>
      </c>
      <c r="P539" s="23">
        <v>3688.8387164830615</v>
      </c>
    </row>
    <row r="540" spans="1:16" x14ac:dyDescent="0.25">
      <c r="A540" s="19" t="s">
        <v>86</v>
      </c>
      <c r="B540" s="19" t="s">
        <v>87</v>
      </c>
      <c r="C540" s="19" t="s">
        <v>78</v>
      </c>
      <c r="D540" s="22">
        <v>39</v>
      </c>
      <c r="E540" s="23">
        <v>84801.985153449321</v>
      </c>
      <c r="F540" s="23">
        <v>55670.068876336954</v>
      </c>
      <c r="G540" s="23">
        <v>45256.398887212701</v>
      </c>
      <c r="H540" s="23">
        <v>27110.110329364903</v>
      </c>
      <c r="I540" s="23">
        <v>17399.484464625635</v>
      </c>
      <c r="J540" s="23">
        <v>11153.500147706529</v>
      </c>
      <c r="K540" s="23">
        <v>8751.506095235487</v>
      </c>
      <c r="L540" s="23">
        <v>7357.8631833508907</v>
      </c>
      <c r="M540" s="23">
        <v>6938.6582561780178</v>
      </c>
      <c r="N540" s="23">
        <v>5410.6937723781803</v>
      </c>
      <c r="O540" s="23">
        <v>5035.9774068667193</v>
      </c>
      <c r="P540" s="23">
        <v>5024.9059241319546</v>
      </c>
    </row>
    <row r="541" spans="1:16" x14ac:dyDescent="0.25">
      <c r="A541" s="19" t="s">
        <v>86</v>
      </c>
      <c r="B541" s="19" t="s">
        <v>87</v>
      </c>
      <c r="C541" s="19" t="s">
        <v>78</v>
      </c>
      <c r="D541" s="22">
        <v>40</v>
      </c>
      <c r="E541" s="23">
        <v>78729.004547010816</v>
      </c>
      <c r="F541" s="23">
        <v>54540.923371217636</v>
      </c>
      <c r="G541" s="23">
        <v>43102.488319775897</v>
      </c>
      <c r="H541" s="23">
        <v>27006.075166482424</v>
      </c>
      <c r="I541" s="23">
        <v>16650.414655092925</v>
      </c>
      <c r="J541" s="23">
        <v>10662.542954004484</v>
      </c>
      <c r="K541" s="23">
        <v>7583.7498356660553</v>
      </c>
      <c r="L541" s="23">
        <v>6537.2094149029672</v>
      </c>
      <c r="M541" s="23">
        <v>5310.1396158391017</v>
      </c>
      <c r="N541" s="23">
        <v>4361.2999836022536</v>
      </c>
      <c r="O541" s="23">
        <v>3995.434472540438</v>
      </c>
      <c r="P541" s="23">
        <v>3995.434472540438</v>
      </c>
    </row>
    <row r="542" spans="1:16" x14ac:dyDescent="0.25">
      <c r="A542" s="19" t="s">
        <v>86</v>
      </c>
      <c r="B542" s="19" t="s">
        <v>87</v>
      </c>
      <c r="C542" s="19" t="s">
        <v>78</v>
      </c>
      <c r="D542" s="22">
        <v>41</v>
      </c>
      <c r="E542" s="23">
        <v>63432.283339144094</v>
      </c>
      <c r="F542" s="23">
        <v>45565.539776898055</v>
      </c>
      <c r="G542" s="23">
        <v>37216.77841919686</v>
      </c>
      <c r="H542" s="23">
        <v>22960.649147793778</v>
      </c>
      <c r="I542" s="23">
        <v>13933.150363438272</v>
      </c>
      <c r="J542" s="23">
        <v>9735.6018316574518</v>
      </c>
      <c r="K542" s="23">
        <v>6788.1631463519088</v>
      </c>
      <c r="L542" s="23">
        <v>6021.7683502832288</v>
      </c>
      <c r="M542" s="23">
        <v>4753.2108009169224</v>
      </c>
      <c r="N542" s="23">
        <v>4323.9123086757609</v>
      </c>
      <c r="O542" s="23">
        <v>4028.2435315261005</v>
      </c>
      <c r="P542" s="23">
        <v>4015.8979760044926</v>
      </c>
    </row>
    <row r="543" spans="1:16" x14ac:dyDescent="0.25">
      <c r="A543" s="19" t="s">
        <v>86</v>
      </c>
      <c r="B543" s="19" t="s">
        <v>87</v>
      </c>
      <c r="C543" s="19" t="s">
        <v>78</v>
      </c>
      <c r="D543" s="22">
        <v>42</v>
      </c>
      <c r="E543" s="23">
        <v>75532.633666277208</v>
      </c>
      <c r="F543" s="23">
        <v>57788.131573285122</v>
      </c>
      <c r="G543" s="23">
        <v>44402.770819767589</v>
      </c>
      <c r="H543" s="23">
        <v>26795.932441546553</v>
      </c>
      <c r="I543" s="23">
        <v>16237.991239907773</v>
      </c>
      <c r="J543" s="23">
        <v>10923.114228880197</v>
      </c>
      <c r="K543" s="23">
        <v>7888.834396655504</v>
      </c>
      <c r="L543" s="23">
        <v>6628.1987444419219</v>
      </c>
      <c r="M543" s="23">
        <v>5585.9505510949803</v>
      </c>
      <c r="N543" s="23">
        <v>4855.9671558760447</v>
      </c>
      <c r="O543" s="23">
        <v>4193.9287065862982</v>
      </c>
      <c r="P543" s="23">
        <v>4058.0476491879663</v>
      </c>
    </row>
    <row r="544" spans="1:16" x14ac:dyDescent="0.25">
      <c r="A544" s="19" t="s">
        <v>86</v>
      </c>
      <c r="B544" s="19" t="s">
        <v>87</v>
      </c>
      <c r="C544" s="19" t="s">
        <v>78</v>
      </c>
      <c r="D544" s="22">
        <v>43</v>
      </c>
      <c r="E544" s="23">
        <v>77494.763790981655</v>
      </c>
      <c r="F544" s="23">
        <v>65111.632513473749</v>
      </c>
      <c r="G544" s="23">
        <v>46097.162990158853</v>
      </c>
      <c r="H544" s="23">
        <v>30059.77181136865</v>
      </c>
      <c r="I544" s="23">
        <v>17049.954680176888</v>
      </c>
      <c r="J544" s="23">
        <v>10358.915593738391</v>
      </c>
      <c r="K544" s="23">
        <v>7495.2394011689858</v>
      </c>
      <c r="L544" s="23">
        <v>6435.9656521150173</v>
      </c>
      <c r="M544" s="23">
        <v>5665.4724881218526</v>
      </c>
      <c r="N544" s="23">
        <v>4738.7764283402694</v>
      </c>
      <c r="O544" s="23">
        <v>4075.3125489716635</v>
      </c>
      <c r="P544" s="23">
        <v>4075.3125489716635</v>
      </c>
    </row>
    <row r="545" spans="1:16" x14ac:dyDescent="0.25">
      <c r="A545" s="19" t="s">
        <v>86</v>
      </c>
      <c r="B545" s="19" t="s">
        <v>87</v>
      </c>
      <c r="C545" s="19" t="s">
        <v>78</v>
      </c>
      <c r="D545" s="22">
        <v>44</v>
      </c>
      <c r="E545" s="23">
        <v>66427.651168788783</v>
      </c>
      <c r="F545" s="23">
        <v>53836.983439267264</v>
      </c>
      <c r="G545" s="23">
        <v>41064.498192845705</v>
      </c>
      <c r="H545" s="23">
        <v>24217.522000258232</v>
      </c>
      <c r="I545" s="23">
        <v>14400.517694978038</v>
      </c>
      <c r="J545" s="23">
        <v>9297.5732080298494</v>
      </c>
      <c r="K545" s="23">
        <v>6824.8789167591804</v>
      </c>
      <c r="L545" s="23">
        <v>5845.2875380980722</v>
      </c>
      <c r="M545" s="23">
        <v>5102.2751703520744</v>
      </c>
      <c r="N545" s="23">
        <v>4483.7804253028862</v>
      </c>
      <c r="O545" s="23">
        <v>3503.3945858164639</v>
      </c>
      <c r="P545" s="23">
        <v>3399.6920523218982</v>
      </c>
    </row>
    <row r="546" spans="1:16" x14ac:dyDescent="0.25">
      <c r="A546" s="19" t="s">
        <v>86</v>
      </c>
      <c r="B546" s="19" t="s">
        <v>87</v>
      </c>
      <c r="C546" s="19" t="s">
        <v>78</v>
      </c>
      <c r="D546" s="22">
        <v>45</v>
      </c>
      <c r="E546" s="23">
        <v>52938.815635768216</v>
      </c>
      <c r="F546" s="23">
        <v>38994.723653925641</v>
      </c>
      <c r="G546" s="23">
        <v>31359.611558358218</v>
      </c>
      <c r="H546" s="23">
        <v>20526.80058488937</v>
      </c>
      <c r="I546" s="23">
        <v>13076.864735986255</v>
      </c>
      <c r="J546" s="23">
        <v>9052.8445131167555</v>
      </c>
      <c r="K546" s="23">
        <v>6601.8052712846502</v>
      </c>
      <c r="L546" s="23">
        <v>5761.7506428623619</v>
      </c>
      <c r="M546" s="23">
        <v>4750.6767457589967</v>
      </c>
      <c r="N546" s="23">
        <v>4139.4463031749501</v>
      </c>
      <c r="O546" s="23">
        <v>3759.95615447501</v>
      </c>
      <c r="P546" s="23">
        <v>3759.95615447501</v>
      </c>
    </row>
    <row r="547" spans="1:16" x14ac:dyDescent="0.25">
      <c r="A547" s="19" t="s">
        <v>86</v>
      </c>
      <c r="B547" s="19" t="s">
        <v>87</v>
      </c>
      <c r="C547" s="19" t="s">
        <v>78</v>
      </c>
      <c r="D547" s="22">
        <v>46</v>
      </c>
      <c r="E547" s="23">
        <v>70281.079515560894</v>
      </c>
      <c r="F547" s="23">
        <v>56027.332676818274</v>
      </c>
      <c r="G547" s="23">
        <v>43756.670369051528</v>
      </c>
      <c r="H547" s="23">
        <v>24133.542117489797</v>
      </c>
      <c r="I547" s="23">
        <v>15756.147034120633</v>
      </c>
      <c r="J547" s="23">
        <v>10145.660480558558</v>
      </c>
      <c r="K547" s="23">
        <v>7856.6986539610016</v>
      </c>
      <c r="L547" s="23">
        <v>6833.7567640255529</v>
      </c>
      <c r="M547" s="23">
        <v>5253.9852710128171</v>
      </c>
      <c r="N547" s="23">
        <v>4815.3956260898749</v>
      </c>
      <c r="O547" s="23">
        <v>4327.4346200966838</v>
      </c>
      <c r="P547" s="23">
        <v>4327.4346200966838</v>
      </c>
    </row>
    <row r="548" spans="1:16" x14ac:dyDescent="0.25">
      <c r="A548" s="19" t="s">
        <v>86</v>
      </c>
      <c r="B548" s="19" t="s">
        <v>87</v>
      </c>
      <c r="C548" s="19" t="s">
        <v>78</v>
      </c>
      <c r="D548" s="22">
        <v>47</v>
      </c>
      <c r="E548" s="23">
        <v>70560.518905500925</v>
      </c>
      <c r="F548" s="23">
        <v>44923.465739548636</v>
      </c>
      <c r="G548" s="23">
        <v>33255.424385012033</v>
      </c>
      <c r="H548" s="23">
        <v>22106.524888709711</v>
      </c>
      <c r="I548" s="23">
        <v>12916.974838227217</v>
      </c>
      <c r="J548" s="23">
        <v>8462.3636283146243</v>
      </c>
      <c r="K548" s="23">
        <v>6301.1607766116249</v>
      </c>
      <c r="L548" s="23">
        <v>5411.0319836067511</v>
      </c>
      <c r="M548" s="23">
        <v>4052.1780266314381</v>
      </c>
      <c r="N548" s="23">
        <v>3718.5007744248378</v>
      </c>
      <c r="O548" s="23">
        <v>3545.0036972485718</v>
      </c>
      <c r="P548" s="23">
        <v>3526.1914840213249</v>
      </c>
    </row>
    <row r="549" spans="1:16" x14ac:dyDescent="0.25">
      <c r="A549" s="19" t="s">
        <v>86</v>
      </c>
      <c r="B549" s="19" t="s">
        <v>87</v>
      </c>
      <c r="C549" s="19" t="s">
        <v>78</v>
      </c>
      <c r="D549" s="22">
        <v>48</v>
      </c>
      <c r="E549" s="23">
        <v>77526.900339239059</v>
      </c>
      <c r="F549" s="23">
        <v>57727.159379166558</v>
      </c>
      <c r="G549" s="23">
        <v>48649.364842528572</v>
      </c>
      <c r="H549" s="23">
        <v>28320.594771160828</v>
      </c>
      <c r="I549" s="23">
        <v>16304.635632045958</v>
      </c>
      <c r="J549" s="23">
        <v>10495.759175551273</v>
      </c>
      <c r="K549" s="23">
        <v>7490.2022950884902</v>
      </c>
      <c r="L549" s="23">
        <v>6567.9332724491323</v>
      </c>
      <c r="M549" s="23">
        <v>5711.4081043763972</v>
      </c>
      <c r="N549" s="23">
        <v>4958.2568365623592</v>
      </c>
      <c r="O549" s="23">
        <v>4260.2590185889239</v>
      </c>
      <c r="P549" s="23">
        <v>4260.2590185889239</v>
      </c>
    </row>
    <row r="550" spans="1:16" x14ac:dyDescent="0.25">
      <c r="A550" s="19" t="s">
        <v>86</v>
      </c>
      <c r="B550" s="19" t="s">
        <v>87</v>
      </c>
      <c r="C550" s="19" t="s">
        <v>78</v>
      </c>
      <c r="D550" s="22">
        <v>49</v>
      </c>
      <c r="E550" s="23">
        <v>63559.238300867524</v>
      </c>
      <c r="F550" s="23">
        <v>43567.0955869873</v>
      </c>
      <c r="G550" s="23">
        <v>36481.720421924307</v>
      </c>
      <c r="H550" s="23">
        <v>23028.237125375745</v>
      </c>
      <c r="I550" s="23">
        <v>13682.593213284328</v>
      </c>
      <c r="J550" s="23">
        <v>9252.8363133034545</v>
      </c>
      <c r="K550" s="23">
        <v>6892.2782822106183</v>
      </c>
      <c r="L550" s="23">
        <v>5638.0008848922844</v>
      </c>
      <c r="M550" s="23">
        <v>4953.0394092898869</v>
      </c>
      <c r="N550" s="23">
        <v>4165.8316039246511</v>
      </c>
      <c r="O550" s="23">
        <v>3842.0334733361074</v>
      </c>
      <c r="P550" s="23">
        <v>3842.0334733361074</v>
      </c>
    </row>
    <row r="551" spans="1:16" x14ac:dyDescent="0.25">
      <c r="A551" s="19" t="s">
        <v>86</v>
      </c>
      <c r="B551" s="19" t="s">
        <v>87</v>
      </c>
      <c r="C551" s="19" t="s">
        <v>78</v>
      </c>
      <c r="D551" s="22">
        <v>50</v>
      </c>
      <c r="E551" s="23">
        <v>58073.846103143187</v>
      </c>
      <c r="F551" s="23">
        <v>45745.49229341912</v>
      </c>
      <c r="G551" s="23">
        <v>36673.332524118232</v>
      </c>
      <c r="H551" s="23">
        <v>22021.072528803306</v>
      </c>
      <c r="I551" s="23">
        <v>13107.153026332706</v>
      </c>
      <c r="J551" s="23">
        <v>8899.5975993214979</v>
      </c>
      <c r="K551" s="23">
        <v>6931.5852747581112</v>
      </c>
      <c r="L551" s="23">
        <v>5491.3344129672187</v>
      </c>
      <c r="M551" s="23">
        <v>4887.7612916918397</v>
      </c>
      <c r="N551" s="23">
        <v>4360.3753703130733</v>
      </c>
      <c r="O551" s="23">
        <v>3919.2748472576709</v>
      </c>
      <c r="P551" s="23">
        <v>3896.9883801135757</v>
      </c>
    </row>
    <row r="552" spans="1:16" x14ac:dyDescent="0.25">
      <c r="A552" s="19" t="s">
        <v>86</v>
      </c>
      <c r="B552" s="19" t="s">
        <v>87</v>
      </c>
      <c r="C552" s="19" t="s">
        <v>78</v>
      </c>
      <c r="D552" s="22">
        <v>51</v>
      </c>
      <c r="E552" s="23">
        <v>54957.423133176424</v>
      </c>
      <c r="F552" s="23">
        <v>42120.140264655536</v>
      </c>
      <c r="G552" s="23">
        <v>33615.748659040175</v>
      </c>
      <c r="H552" s="23">
        <v>21554.534608363661</v>
      </c>
      <c r="I552" s="23">
        <v>13374.50243739936</v>
      </c>
      <c r="J552" s="23">
        <v>8426.1767397356962</v>
      </c>
      <c r="K552" s="23">
        <v>6483.2361582281865</v>
      </c>
      <c r="L552" s="23">
        <v>5686.5199046127409</v>
      </c>
      <c r="M552" s="23">
        <v>5563.6066982996981</v>
      </c>
      <c r="N552" s="23">
        <v>4593.4562992902165</v>
      </c>
      <c r="O552" s="23">
        <v>3733.2815345164554</v>
      </c>
      <c r="P552" s="23">
        <v>3492.9248640371129</v>
      </c>
    </row>
    <row r="553" spans="1:16" x14ac:dyDescent="0.25">
      <c r="A553" s="19" t="s">
        <v>86</v>
      </c>
      <c r="B553" s="19" t="s">
        <v>87</v>
      </c>
      <c r="C553" s="19" t="s">
        <v>78</v>
      </c>
      <c r="D553" s="22">
        <v>52</v>
      </c>
      <c r="E553" s="23">
        <v>55068.017375941752</v>
      </c>
      <c r="F553" s="23">
        <v>43087.704558332167</v>
      </c>
      <c r="G553" s="23">
        <v>33585.358681978505</v>
      </c>
      <c r="H553" s="23">
        <v>20467.422856849913</v>
      </c>
      <c r="I553" s="23">
        <v>13111.175216853668</v>
      </c>
      <c r="J553" s="23">
        <v>8592.7883600753739</v>
      </c>
      <c r="K553" s="23">
        <v>6317.199477088835</v>
      </c>
      <c r="L553" s="23">
        <v>5690.6801458178379</v>
      </c>
      <c r="M553" s="23">
        <v>4703.8960184627613</v>
      </c>
      <c r="N553" s="23">
        <v>4223.9709783819608</v>
      </c>
      <c r="O553" s="23">
        <v>3752.4760748944809</v>
      </c>
      <c r="P553" s="23">
        <v>3681.2425486583475</v>
      </c>
    </row>
    <row r="554" spans="1:16" x14ac:dyDescent="0.25">
      <c r="A554" s="19" t="s">
        <v>86</v>
      </c>
      <c r="B554" s="19" t="s">
        <v>87</v>
      </c>
      <c r="C554" s="19" t="s">
        <v>78</v>
      </c>
      <c r="D554" s="22">
        <v>53</v>
      </c>
      <c r="E554" s="23">
        <v>75263.168721100141</v>
      </c>
      <c r="F554" s="23">
        <v>49604.278432811669</v>
      </c>
      <c r="G554" s="23">
        <v>33955.354150319698</v>
      </c>
      <c r="H554" s="23">
        <v>21770.136844347493</v>
      </c>
      <c r="I554" s="23">
        <v>13652.515681953872</v>
      </c>
      <c r="J554" s="23">
        <v>8911.2197949262882</v>
      </c>
      <c r="K554" s="23">
        <v>6313.0052532619638</v>
      </c>
      <c r="L554" s="23">
        <v>5557.9623101322413</v>
      </c>
      <c r="M554" s="23">
        <v>4507.7395496825238</v>
      </c>
      <c r="N554" s="23">
        <v>3938.3085597330023</v>
      </c>
      <c r="O554" s="23">
        <v>3774.9536327181963</v>
      </c>
      <c r="P554" s="23">
        <v>3747.380343530137</v>
      </c>
    </row>
    <row r="555" spans="1:16" x14ac:dyDescent="0.25">
      <c r="A555" s="19" t="s">
        <v>86</v>
      </c>
      <c r="B555" s="19" t="s">
        <v>87</v>
      </c>
      <c r="C555" s="19" t="s">
        <v>78</v>
      </c>
      <c r="D555" s="22">
        <v>54</v>
      </c>
      <c r="E555" s="23">
        <v>56027.864698425794</v>
      </c>
      <c r="F555" s="23">
        <v>43692.767517718719</v>
      </c>
      <c r="G555" s="23">
        <v>38774.133559641072</v>
      </c>
      <c r="H555" s="23">
        <v>21962.718547764125</v>
      </c>
      <c r="I555" s="23">
        <v>12969.024452221571</v>
      </c>
      <c r="J555" s="23">
        <v>8863.5932268563174</v>
      </c>
      <c r="K555" s="23">
        <v>6455.3456916912164</v>
      </c>
      <c r="L555" s="23">
        <v>5192.558955750389</v>
      </c>
      <c r="M555" s="23">
        <v>4259.3035122892979</v>
      </c>
      <c r="N555" s="23">
        <v>3991.290233222765</v>
      </c>
      <c r="O555" s="23">
        <v>3575.1053369841834</v>
      </c>
      <c r="P555" s="23">
        <v>3575.1053369841834</v>
      </c>
    </row>
    <row r="556" spans="1:16" x14ac:dyDescent="0.25">
      <c r="A556" s="19" t="s">
        <v>86</v>
      </c>
      <c r="B556" s="19" t="s">
        <v>87</v>
      </c>
      <c r="C556" s="19" t="s">
        <v>78</v>
      </c>
      <c r="D556" s="22">
        <v>55</v>
      </c>
      <c r="E556" s="23">
        <v>70235.853222300619</v>
      </c>
      <c r="F556" s="23">
        <v>49358.708745501121</v>
      </c>
      <c r="G556" s="23">
        <v>36945.272106481745</v>
      </c>
      <c r="H556" s="23">
        <v>22324.708334899358</v>
      </c>
      <c r="I556" s="23">
        <v>13993.252819657479</v>
      </c>
      <c r="J556" s="23">
        <v>9390.025297875196</v>
      </c>
      <c r="K556" s="23">
        <v>6761.3183293388538</v>
      </c>
      <c r="L556" s="23">
        <v>5960.8664471124412</v>
      </c>
      <c r="M556" s="23">
        <v>5116.9892209653917</v>
      </c>
      <c r="N556" s="23">
        <v>4074.7795291456373</v>
      </c>
      <c r="O556" s="23">
        <v>3849.7820409935334</v>
      </c>
      <c r="P556" s="23">
        <v>3849.7820409935334</v>
      </c>
    </row>
    <row r="557" spans="1:16" x14ac:dyDescent="0.25">
      <c r="A557" s="19" t="s">
        <v>86</v>
      </c>
      <c r="B557" s="19" t="s">
        <v>87</v>
      </c>
      <c r="C557" s="19" t="s">
        <v>78</v>
      </c>
      <c r="D557" s="22">
        <v>56</v>
      </c>
      <c r="E557" s="23">
        <v>66475.960303655782</v>
      </c>
      <c r="F557" s="23">
        <v>47265.008992299983</v>
      </c>
      <c r="G557" s="23">
        <v>37791.647319384305</v>
      </c>
      <c r="H557" s="23">
        <v>24125.333765971263</v>
      </c>
      <c r="I557" s="23">
        <v>14550.156945414066</v>
      </c>
      <c r="J557" s="23">
        <v>9601.8092012931957</v>
      </c>
      <c r="K557" s="23">
        <v>7047.1131618609697</v>
      </c>
      <c r="L557" s="23">
        <v>6055.4805231102482</v>
      </c>
      <c r="M557" s="23">
        <v>5433.5980015774012</v>
      </c>
      <c r="N557" s="23">
        <v>4404.3757226987263</v>
      </c>
      <c r="O557" s="23">
        <v>3879.9503409073236</v>
      </c>
      <c r="P557" s="23">
        <v>3798.3300051680262</v>
      </c>
    </row>
    <row r="558" spans="1:16" x14ac:dyDescent="0.25">
      <c r="A558" s="19" t="s">
        <v>86</v>
      </c>
      <c r="B558" s="19" t="s">
        <v>87</v>
      </c>
      <c r="C558" s="19" t="s">
        <v>78</v>
      </c>
      <c r="D558" s="22">
        <v>57</v>
      </c>
      <c r="E558" s="23">
        <v>62583.454726235424</v>
      </c>
      <c r="F558" s="23">
        <v>53282.063859606387</v>
      </c>
      <c r="G558" s="23">
        <v>40863.755311175832</v>
      </c>
      <c r="H558" s="23">
        <v>23302.646474875637</v>
      </c>
      <c r="I558" s="23">
        <v>14213.652270333545</v>
      </c>
      <c r="J558" s="23">
        <v>9144.0035262958845</v>
      </c>
      <c r="K558" s="23">
        <v>6258.471268767883</v>
      </c>
      <c r="L558" s="23">
        <v>5520.0555943013705</v>
      </c>
      <c r="M558" s="23">
        <v>5018.6133039193082</v>
      </c>
      <c r="N558" s="23">
        <v>4243.8091746593645</v>
      </c>
      <c r="O558" s="23">
        <v>3475.2305113663865</v>
      </c>
      <c r="P558" s="23">
        <v>3468.6667693258801</v>
      </c>
    </row>
    <row r="559" spans="1:16" x14ac:dyDescent="0.25">
      <c r="A559" s="19" t="s">
        <v>86</v>
      </c>
      <c r="B559" s="19" t="s">
        <v>87</v>
      </c>
      <c r="C559" s="19" t="s">
        <v>78</v>
      </c>
      <c r="D559" s="22">
        <v>58</v>
      </c>
      <c r="E559" s="23">
        <v>80264.006492199507</v>
      </c>
      <c r="F559" s="23">
        <v>52666.480092788035</v>
      </c>
      <c r="G559" s="23">
        <v>42273.503856132862</v>
      </c>
      <c r="H559" s="23">
        <v>26654.987551058308</v>
      </c>
      <c r="I559" s="23">
        <v>15280.017012028462</v>
      </c>
      <c r="J559" s="23">
        <v>10036.2788053943</v>
      </c>
      <c r="K559" s="23">
        <v>6824.5694392395581</v>
      </c>
      <c r="L559" s="23">
        <v>6060.479068543239</v>
      </c>
      <c r="M559" s="23">
        <v>5187.9444139169045</v>
      </c>
      <c r="N559" s="23">
        <v>4415.5253285650306</v>
      </c>
      <c r="O559" s="23">
        <v>3893.7814378245275</v>
      </c>
      <c r="P559" s="23">
        <v>3869.4403343660929</v>
      </c>
    </row>
    <row r="560" spans="1:16" x14ac:dyDescent="0.25">
      <c r="A560" s="19" t="s">
        <v>86</v>
      </c>
      <c r="B560" s="19" t="s">
        <v>87</v>
      </c>
      <c r="C560" s="19" t="s">
        <v>78</v>
      </c>
      <c r="D560" s="22">
        <v>59</v>
      </c>
      <c r="E560" s="23">
        <v>60757.06522779735</v>
      </c>
      <c r="F560" s="23">
        <v>50844.571802054168</v>
      </c>
      <c r="G560" s="23">
        <v>38676.074431637047</v>
      </c>
      <c r="H560" s="23">
        <v>25261.768580427222</v>
      </c>
      <c r="I560" s="23">
        <v>15710.823412509795</v>
      </c>
      <c r="J560" s="23">
        <v>10508.964031396519</v>
      </c>
      <c r="K560" s="23">
        <v>7461.0846375458223</v>
      </c>
      <c r="L560" s="23">
        <v>6710.9994850930125</v>
      </c>
      <c r="M560" s="23">
        <v>6096.3919633944688</v>
      </c>
      <c r="N560" s="23">
        <v>5005.8692334770703</v>
      </c>
      <c r="O560" s="23">
        <v>4166.6505779663948</v>
      </c>
      <c r="P560" s="23">
        <v>3771.2467462105828</v>
      </c>
    </row>
    <row r="561" spans="1:16" x14ac:dyDescent="0.25">
      <c r="A561" s="19" t="s">
        <v>86</v>
      </c>
      <c r="B561" s="19" t="s">
        <v>87</v>
      </c>
      <c r="C561" s="19" t="s">
        <v>78</v>
      </c>
      <c r="D561" s="22">
        <v>60</v>
      </c>
      <c r="E561" s="23">
        <v>83191.979546510833</v>
      </c>
      <c r="F561" s="23">
        <v>54032.290554441679</v>
      </c>
      <c r="G561" s="23">
        <v>38769.035222968268</v>
      </c>
      <c r="H561" s="23">
        <v>24633.681715267012</v>
      </c>
      <c r="I561" s="23">
        <v>15797.469102105331</v>
      </c>
      <c r="J561" s="23">
        <v>9823.587104755492</v>
      </c>
      <c r="K561" s="23">
        <v>7267.2863156877929</v>
      </c>
      <c r="L561" s="23">
        <v>5885.5445218698787</v>
      </c>
      <c r="M561" s="23">
        <v>4554.1840626757094</v>
      </c>
      <c r="N561" s="23">
        <v>3997.276643927562</v>
      </c>
      <c r="O561" s="23">
        <v>3740.3600744235687</v>
      </c>
      <c r="P561" s="23">
        <v>3740.3600744235687</v>
      </c>
    </row>
    <row r="562" spans="1:16" x14ac:dyDescent="0.25">
      <c r="A562" s="19" t="s">
        <v>86</v>
      </c>
      <c r="B562" s="19" t="s">
        <v>87</v>
      </c>
      <c r="C562" s="19" t="s">
        <v>78</v>
      </c>
      <c r="D562" s="22">
        <v>61</v>
      </c>
      <c r="E562" s="23">
        <v>70269.219457545405</v>
      </c>
      <c r="F562" s="23">
        <v>51542.242277504738</v>
      </c>
      <c r="G562" s="23">
        <v>41082.185409978294</v>
      </c>
      <c r="H562" s="23">
        <v>24374.668583574898</v>
      </c>
      <c r="I562" s="23">
        <v>14863.780413219998</v>
      </c>
      <c r="J562" s="23">
        <v>8749.9435707432949</v>
      </c>
      <c r="K562" s="23">
        <v>6502.8502905468067</v>
      </c>
      <c r="L562" s="23">
        <v>5790.9948762048334</v>
      </c>
      <c r="M562" s="23">
        <v>5383.1959375377855</v>
      </c>
      <c r="N562" s="23">
        <v>4139.6265393740296</v>
      </c>
      <c r="O562" s="23">
        <v>3264.0114497467371</v>
      </c>
      <c r="P562" s="23">
        <v>3264.0114497467371</v>
      </c>
    </row>
    <row r="563" spans="1:16" x14ac:dyDescent="0.25">
      <c r="A563" s="19" t="s">
        <v>86</v>
      </c>
      <c r="B563" s="19" t="s">
        <v>87</v>
      </c>
      <c r="C563" s="19" t="s">
        <v>78</v>
      </c>
      <c r="D563" s="22">
        <v>62</v>
      </c>
      <c r="E563" s="23">
        <v>61849.507399199101</v>
      </c>
      <c r="F563" s="23">
        <v>47171.615989779406</v>
      </c>
      <c r="G563" s="23">
        <v>35769.42777400557</v>
      </c>
      <c r="H563" s="23">
        <v>21506.900337674047</v>
      </c>
      <c r="I563" s="23">
        <v>13595.921434187927</v>
      </c>
      <c r="J563" s="23">
        <v>9365.4800511075446</v>
      </c>
      <c r="K563" s="23">
        <v>7022.0570255516841</v>
      </c>
      <c r="L563" s="23">
        <v>5903.0425520369372</v>
      </c>
      <c r="M563" s="23">
        <v>5254.9407931994529</v>
      </c>
      <c r="N563" s="23">
        <v>4661.5866577899842</v>
      </c>
      <c r="O563" s="23">
        <v>4294.098126120638</v>
      </c>
      <c r="P563" s="23">
        <v>4294.098126120638</v>
      </c>
    </row>
    <row r="564" spans="1:16" x14ac:dyDescent="0.25">
      <c r="A564" s="19" t="s">
        <v>86</v>
      </c>
      <c r="B564" s="19" t="s">
        <v>87</v>
      </c>
      <c r="C564" s="19" t="s">
        <v>78</v>
      </c>
      <c r="D564" s="22">
        <v>63</v>
      </c>
      <c r="E564" s="23">
        <v>56368.051854858946</v>
      </c>
      <c r="F564" s="23">
        <v>43273.970776334201</v>
      </c>
      <c r="G564" s="23">
        <v>35344.263099496005</v>
      </c>
      <c r="H564" s="23">
        <v>22098.262047054723</v>
      </c>
      <c r="I564" s="23">
        <v>12496.471404717695</v>
      </c>
      <c r="J564" s="23">
        <v>8453.4629611923338</v>
      </c>
      <c r="K564" s="23">
        <v>5889.0474157989856</v>
      </c>
      <c r="L564" s="23">
        <v>5128.2569586081463</v>
      </c>
      <c r="M564" s="23">
        <v>4263.7974856506244</v>
      </c>
      <c r="N564" s="23">
        <v>3676.5035055121648</v>
      </c>
      <c r="O564" s="23">
        <v>3470.6945433828473</v>
      </c>
      <c r="P564" s="23">
        <v>3470.6945433828473</v>
      </c>
    </row>
    <row r="565" spans="1:16" x14ac:dyDescent="0.25">
      <c r="A565" s="19" t="s">
        <v>86</v>
      </c>
      <c r="B565" s="19" t="s">
        <v>87</v>
      </c>
      <c r="C565" s="19" t="s">
        <v>78</v>
      </c>
      <c r="D565" s="22">
        <v>64</v>
      </c>
      <c r="E565" s="23">
        <v>73177.550896150948</v>
      </c>
      <c r="F565" s="23">
        <v>50986.06738572476</v>
      </c>
      <c r="G565" s="23">
        <v>37208.015698720563</v>
      </c>
      <c r="H565" s="23">
        <v>21466.455055335227</v>
      </c>
      <c r="I565" s="23">
        <v>14096.786981457406</v>
      </c>
      <c r="J565" s="23">
        <v>9883.0448573788744</v>
      </c>
      <c r="K565" s="23">
        <v>7168.3516771932655</v>
      </c>
      <c r="L565" s="23">
        <v>5819.3567702322753</v>
      </c>
      <c r="M565" s="23">
        <v>5025.8019506074725</v>
      </c>
      <c r="N565" s="23">
        <v>4407.5865483878642</v>
      </c>
      <c r="O565" s="23">
        <v>4154.2821712021732</v>
      </c>
      <c r="P565" s="23">
        <v>4154.2821712021732</v>
      </c>
    </row>
    <row r="566" spans="1:16" x14ac:dyDescent="0.25">
      <c r="A566" s="19" t="s">
        <v>86</v>
      </c>
      <c r="B566" s="19" t="s">
        <v>87</v>
      </c>
      <c r="C566" s="19" t="s">
        <v>78</v>
      </c>
      <c r="D566" s="22">
        <v>65</v>
      </c>
      <c r="E566" s="23">
        <v>54676.692008169419</v>
      </c>
      <c r="F566" s="23">
        <v>43550.073065345852</v>
      </c>
      <c r="G566" s="23">
        <v>34038.756903069392</v>
      </c>
      <c r="H566" s="23">
        <v>21864.2597595353</v>
      </c>
      <c r="I566" s="23">
        <v>12960.004336973316</v>
      </c>
      <c r="J566" s="23">
        <v>8687.6185440213139</v>
      </c>
      <c r="K566" s="23">
        <v>6292.6266590108071</v>
      </c>
      <c r="L566" s="23">
        <v>5402.3723917192883</v>
      </c>
      <c r="M566" s="23">
        <v>4525.5712220851492</v>
      </c>
      <c r="N566" s="23">
        <v>3825.6310665355886</v>
      </c>
      <c r="O566" s="23">
        <v>3675.6193504876424</v>
      </c>
      <c r="P566" s="23">
        <v>3675.6193504876424</v>
      </c>
    </row>
    <row r="567" spans="1:16" x14ac:dyDescent="0.25">
      <c r="A567" s="19" t="s">
        <v>86</v>
      </c>
      <c r="B567" s="19" t="s">
        <v>87</v>
      </c>
      <c r="C567" s="19" t="s">
        <v>78</v>
      </c>
      <c r="D567" s="22">
        <v>66</v>
      </c>
      <c r="E567" s="23">
        <v>51682.418042219528</v>
      </c>
      <c r="F567" s="23">
        <v>40214.900130695096</v>
      </c>
      <c r="G567" s="23">
        <v>29161.037516311957</v>
      </c>
      <c r="H567" s="23">
        <v>16673.113097208887</v>
      </c>
      <c r="I567" s="23">
        <v>10501.164667086177</v>
      </c>
      <c r="J567" s="23">
        <v>7335.6691819811413</v>
      </c>
      <c r="K567" s="23">
        <v>5368.7317461555376</v>
      </c>
      <c r="L567" s="23">
        <v>4809.5591290953698</v>
      </c>
      <c r="M567" s="23">
        <v>4350.370613215081</v>
      </c>
      <c r="N567" s="23">
        <v>3264.9956248661947</v>
      </c>
      <c r="O567" s="23">
        <v>2900.27561670355</v>
      </c>
      <c r="P567" s="23">
        <v>2900.27561670355</v>
      </c>
    </row>
    <row r="568" spans="1:16" x14ac:dyDescent="0.25">
      <c r="A568" s="19" t="s">
        <v>86</v>
      </c>
      <c r="B568" s="19" t="s">
        <v>87</v>
      </c>
      <c r="C568" s="19" t="s">
        <v>78</v>
      </c>
      <c r="D568" s="22">
        <v>67</v>
      </c>
      <c r="E568" s="23">
        <v>76807.620705227775</v>
      </c>
      <c r="F568" s="23">
        <v>51898.309747171596</v>
      </c>
      <c r="G568" s="23">
        <v>42402.14612636785</v>
      </c>
      <c r="H568" s="23">
        <v>24790.583403315337</v>
      </c>
      <c r="I568" s="23">
        <v>15887.654447760782</v>
      </c>
      <c r="J568" s="23">
        <v>10520.062210799022</v>
      </c>
      <c r="K568" s="23">
        <v>7586.0655296239547</v>
      </c>
      <c r="L568" s="23">
        <v>6746.5578521552334</v>
      </c>
      <c r="M568" s="23">
        <v>5650.7366945918202</v>
      </c>
      <c r="N568" s="23">
        <v>4822.2850832282711</v>
      </c>
      <c r="O568" s="23">
        <v>4291.5469957765163</v>
      </c>
      <c r="P568" s="23">
        <v>4160.4176364529858</v>
      </c>
    </row>
    <row r="569" spans="1:16" x14ac:dyDescent="0.25">
      <c r="A569" s="19" t="s">
        <v>86</v>
      </c>
      <c r="B569" s="19" t="s">
        <v>87</v>
      </c>
      <c r="C569" s="19" t="s">
        <v>78</v>
      </c>
      <c r="D569" s="22">
        <v>68</v>
      </c>
      <c r="E569" s="23">
        <v>63347.214690141642</v>
      </c>
      <c r="F569" s="23">
        <v>44524.483601732718</v>
      </c>
      <c r="G569" s="23">
        <v>34857.590713407277</v>
      </c>
      <c r="H569" s="23">
        <v>23921.049427559312</v>
      </c>
      <c r="I569" s="23">
        <v>15125.070231935804</v>
      </c>
      <c r="J569" s="23">
        <v>9855.9184048257703</v>
      </c>
      <c r="K569" s="23">
        <v>7607.5709549222793</v>
      </c>
      <c r="L569" s="23">
        <v>6268.3287745026109</v>
      </c>
      <c r="M569" s="23">
        <v>4989.4693184297812</v>
      </c>
      <c r="N569" s="23">
        <v>4284.3539758075858</v>
      </c>
      <c r="O569" s="23">
        <v>3988.4420060712523</v>
      </c>
      <c r="P569" s="23">
        <v>3929.3093872343429</v>
      </c>
    </row>
    <row r="570" spans="1:16" x14ac:dyDescent="0.25">
      <c r="A570" s="19" t="s">
        <v>86</v>
      </c>
      <c r="B570" s="19" t="s">
        <v>87</v>
      </c>
      <c r="C570" s="19" t="s">
        <v>78</v>
      </c>
      <c r="D570" s="22">
        <v>69</v>
      </c>
      <c r="E570" s="23">
        <v>61975.42636073129</v>
      </c>
      <c r="F570" s="23">
        <v>43453.253959217116</v>
      </c>
      <c r="G570" s="23">
        <v>36813.065965598566</v>
      </c>
      <c r="H570" s="23">
        <v>25745.015712432476</v>
      </c>
      <c r="I570" s="23">
        <v>14662.611761428108</v>
      </c>
      <c r="J570" s="23">
        <v>9217.7469059363739</v>
      </c>
      <c r="K570" s="23">
        <v>7035.0894337535465</v>
      </c>
      <c r="L570" s="23">
        <v>5830.4866774321172</v>
      </c>
      <c r="M570" s="23">
        <v>5084.2829762367901</v>
      </c>
      <c r="N570" s="23">
        <v>4419.5023262595287</v>
      </c>
      <c r="O570" s="23">
        <v>3837.2272698562178</v>
      </c>
      <c r="P570" s="23">
        <v>3819.3603992362609</v>
      </c>
    </row>
    <row r="571" spans="1:16" x14ac:dyDescent="0.25">
      <c r="A571" s="19" t="s">
        <v>86</v>
      </c>
      <c r="B571" s="19" t="s">
        <v>87</v>
      </c>
      <c r="C571" s="19" t="s">
        <v>78</v>
      </c>
      <c r="D571" s="22">
        <v>70</v>
      </c>
      <c r="E571" s="23">
        <v>59034.4447046391</v>
      </c>
      <c r="F571" s="23">
        <v>45873.556395579166</v>
      </c>
      <c r="G571" s="23">
        <v>36570.890144239216</v>
      </c>
      <c r="H571" s="23">
        <v>21227.201987830969</v>
      </c>
      <c r="I571" s="23">
        <v>13098.599847915066</v>
      </c>
      <c r="J571" s="23">
        <v>8942.3463655171381</v>
      </c>
      <c r="K571" s="23">
        <v>6497.0205222358154</v>
      </c>
      <c r="L571" s="23">
        <v>5649.6591843067563</v>
      </c>
      <c r="M571" s="23">
        <v>4625.6925142150349</v>
      </c>
      <c r="N571" s="23">
        <v>4083.2498007652812</v>
      </c>
      <c r="O571" s="23">
        <v>3801.2538061722917</v>
      </c>
      <c r="P571" s="23">
        <v>3693.7436523836309</v>
      </c>
    </row>
    <row r="572" spans="1:16" x14ac:dyDescent="0.25">
      <c r="A572" s="19" t="s">
        <v>86</v>
      </c>
      <c r="B572" s="19" t="s">
        <v>87</v>
      </c>
      <c r="C572" s="19" t="s">
        <v>78</v>
      </c>
      <c r="D572" s="22">
        <v>71</v>
      </c>
      <c r="E572" s="23">
        <v>81989.315627357981</v>
      </c>
      <c r="F572" s="23">
        <v>59457.303214410116</v>
      </c>
      <c r="G572" s="23">
        <v>37746.186776096001</v>
      </c>
      <c r="H572" s="23">
        <v>24468.616776380433</v>
      </c>
      <c r="I572" s="23">
        <v>15899.402422306808</v>
      </c>
      <c r="J572" s="23">
        <v>10018.531772816248</v>
      </c>
      <c r="K572" s="23">
        <v>7489.0979399096232</v>
      </c>
      <c r="L572" s="23">
        <v>6406.8402042075859</v>
      </c>
      <c r="M572" s="23">
        <v>5929.563880976918</v>
      </c>
      <c r="N572" s="23">
        <v>4585.3937336161916</v>
      </c>
      <c r="O572" s="23">
        <v>4023.1636079235946</v>
      </c>
      <c r="P572" s="23">
        <v>3819.77429462496</v>
      </c>
    </row>
    <row r="573" spans="1:16" x14ac:dyDescent="0.25">
      <c r="A573" s="19" t="s">
        <v>86</v>
      </c>
      <c r="B573" s="19" t="s">
        <v>87</v>
      </c>
      <c r="C573" s="19" t="s">
        <v>78</v>
      </c>
      <c r="D573" s="22">
        <v>72</v>
      </c>
      <c r="E573" s="23">
        <v>53566.92864282526</v>
      </c>
      <c r="F573" s="23">
        <v>44908.05486525884</v>
      </c>
      <c r="G573" s="23">
        <v>34709.168934802561</v>
      </c>
      <c r="H573" s="23">
        <v>22922.573717284275</v>
      </c>
      <c r="I573" s="23">
        <v>13958.60677893745</v>
      </c>
      <c r="J573" s="23">
        <v>9564.8700015063077</v>
      </c>
      <c r="K573" s="23">
        <v>6990.0454829190494</v>
      </c>
      <c r="L573" s="23">
        <v>5817.6129507722071</v>
      </c>
      <c r="M573" s="23">
        <v>4588.6113866910555</v>
      </c>
      <c r="N573" s="23">
        <v>4437.8268297324958</v>
      </c>
      <c r="O573" s="23">
        <v>3844.8025316832795</v>
      </c>
      <c r="P573" s="23">
        <v>3613.1437813660309</v>
      </c>
    </row>
    <row r="574" spans="1:16" x14ac:dyDescent="0.25">
      <c r="A574" s="19" t="s">
        <v>86</v>
      </c>
      <c r="B574" s="19" t="s">
        <v>87</v>
      </c>
      <c r="C574" s="19" t="s">
        <v>78</v>
      </c>
      <c r="D574" s="22">
        <v>73</v>
      </c>
      <c r="E574" s="23">
        <v>44972.998456251597</v>
      </c>
      <c r="F574" s="23">
        <v>40579.963406457056</v>
      </c>
      <c r="G574" s="23">
        <v>32300.748309150735</v>
      </c>
      <c r="H574" s="23">
        <v>21817.987158237498</v>
      </c>
      <c r="I574" s="23">
        <v>13744.097358630494</v>
      </c>
      <c r="J574" s="23">
        <v>9625.1348553491771</v>
      </c>
      <c r="K574" s="23">
        <v>7001.6811187630574</v>
      </c>
      <c r="L574" s="23">
        <v>5942.6801695171571</v>
      </c>
      <c r="M574" s="23">
        <v>5200.4484562988946</v>
      </c>
      <c r="N574" s="23">
        <v>4810.0733497713381</v>
      </c>
      <c r="O574" s="23">
        <v>4101.3847042582711</v>
      </c>
      <c r="P574" s="23">
        <v>4088.1048986377577</v>
      </c>
    </row>
    <row r="575" spans="1:16" x14ac:dyDescent="0.25">
      <c r="A575" s="19" t="s">
        <v>86</v>
      </c>
      <c r="B575" s="19" t="s">
        <v>87</v>
      </c>
      <c r="C575" s="19" t="s">
        <v>78</v>
      </c>
      <c r="D575" s="22">
        <v>74</v>
      </c>
      <c r="E575" s="23">
        <v>56242.513887281493</v>
      </c>
      <c r="F575" s="23">
        <v>43521.478836952898</v>
      </c>
      <c r="G575" s="23">
        <v>35511.998066362277</v>
      </c>
      <c r="H575" s="23">
        <v>20130.717457637144</v>
      </c>
      <c r="I575" s="23">
        <v>12763.902855978597</v>
      </c>
      <c r="J575" s="23">
        <v>8471.2957423733933</v>
      </c>
      <c r="K575" s="23">
        <v>6099.9358472422218</v>
      </c>
      <c r="L575" s="23">
        <v>5583.575568005941</v>
      </c>
      <c r="M575" s="23">
        <v>4545.6400844404743</v>
      </c>
      <c r="N575" s="23">
        <v>3712.8367283927923</v>
      </c>
      <c r="O575" s="23">
        <v>3385.0587856838556</v>
      </c>
      <c r="P575" s="23">
        <v>3385.0587856838556</v>
      </c>
    </row>
    <row r="576" spans="1:16" x14ac:dyDescent="0.25">
      <c r="A576" s="19" t="s">
        <v>86</v>
      </c>
      <c r="B576" s="19" t="s">
        <v>87</v>
      </c>
      <c r="C576" s="19" t="s">
        <v>78</v>
      </c>
      <c r="D576" s="22">
        <v>75</v>
      </c>
      <c r="E576" s="23">
        <v>50952.284277451268</v>
      </c>
      <c r="F576" s="23">
        <v>41790.091119746758</v>
      </c>
      <c r="G576" s="23">
        <v>36814.47095209908</v>
      </c>
      <c r="H576" s="23">
        <v>23767.661964659397</v>
      </c>
      <c r="I576" s="23">
        <v>13848.022714822127</v>
      </c>
      <c r="J576" s="23">
        <v>9392.0622465508768</v>
      </c>
      <c r="K576" s="23">
        <v>6788.6400577531349</v>
      </c>
      <c r="L576" s="23">
        <v>5891.2588297386046</v>
      </c>
      <c r="M576" s="23">
        <v>4974.1474398079363</v>
      </c>
      <c r="N576" s="23">
        <v>4398.2656354170658</v>
      </c>
      <c r="O576" s="23">
        <v>4050.8049943643173</v>
      </c>
      <c r="P576" s="23">
        <v>4050.8049943643173</v>
      </c>
    </row>
    <row r="577" spans="1:16" x14ac:dyDescent="0.25">
      <c r="A577" s="19" t="s">
        <v>86</v>
      </c>
      <c r="B577" s="19" t="s">
        <v>87</v>
      </c>
      <c r="C577" s="19" t="s">
        <v>78</v>
      </c>
      <c r="D577" s="22">
        <v>76</v>
      </c>
      <c r="E577" s="23">
        <v>79959.071168449183</v>
      </c>
      <c r="F577" s="23">
        <v>57271.185994602129</v>
      </c>
      <c r="G577" s="23">
        <v>43185.026503588444</v>
      </c>
      <c r="H577" s="23">
        <v>29497.788193366396</v>
      </c>
      <c r="I577" s="23">
        <v>17883.786573515943</v>
      </c>
      <c r="J577" s="23">
        <v>11835.300513872233</v>
      </c>
      <c r="K577" s="23">
        <v>8169.855356377283</v>
      </c>
      <c r="L577" s="23">
        <v>6672.4290494886018</v>
      </c>
      <c r="M577" s="23">
        <v>5955.1155219900274</v>
      </c>
      <c r="N577" s="23">
        <v>5401.4000737403248</v>
      </c>
      <c r="O577" s="23">
        <v>4465.3299252309407</v>
      </c>
      <c r="P577" s="23">
        <v>4465.3299252309407</v>
      </c>
    </row>
    <row r="578" spans="1:16" x14ac:dyDescent="0.25">
      <c r="A578" s="19" t="s">
        <v>86</v>
      </c>
      <c r="B578" s="19" t="s">
        <v>87</v>
      </c>
      <c r="C578" s="19" t="s">
        <v>78</v>
      </c>
      <c r="D578" s="22">
        <v>77</v>
      </c>
      <c r="E578" s="23">
        <v>45307.096711295053</v>
      </c>
      <c r="F578" s="23">
        <v>36064.514999816827</v>
      </c>
      <c r="G578" s="23">
        <v>28516.218942114785</v>
      </c>
      <c r="H578" s="23">
        <v>19554.604446340159</v>
      </c>
      <c r="I578" s="23">
        <v>12984.325769864688</v>
      </c>
      <c r="J578" s="23">
        <v>8188.2110846300357</v>
      </c>
      <c r="K578" s="23">
        <v>5780.0572748642662</v>
      </c>
      <c r="L578" s="23">
        <v>5042.1040844606277</v>
      </c>
      <c r="M578" s="23">
        <v>4230.8294301144379</v>
      </c>
      <c r="N578" s="23">
        <v>3601.04037196839</v>
      </c>
      <c r="O578" s="23">
        <v>3392.4031746043829</v>
      </c>
      <c r="P578" s="23">
        <v>3392.4031746043829</v>
      </c>
    </row>
    <row r="579" spans="1:16" x14ac:dyDescent="0.25">
      <c r="A579" s="19" t="s">
        <v>86</v>
      </c>
      <c r="B579" s="19" t="s">
        <v>87</v>
      </c>
      <c r="C579" s="19" t="s">
        <v>78</v>
      </c>
      <c r="D579" s="22">
        <v>78</v>
      </c>
      <c r="E579" s="23">
        <v>72813.100052957074</v>
      </c>
      <c r="F579" s="23">
        <v>49069.057176779701</v>
      </c>
      <c r="G579" s="23">
        <v>36361.24400815089</v>
      </c>
      <c r="H579" s="23">
        <v>24358.942060993544</v>
      </c>
      <c r="I579" s="23">
        <v>15525.245331846951</v>
      </c>
      <c r="J579" s="23">
        <v>9894.4166524677421</v>
      </c>
      <c r="K579" s="23">
        <v>7522.2161703484144</v>
      </c>
      <c r="L579" s="23">
        <v>6330.4615696224746</v>
      </c>
      <c r="M579" s="23">
        <v>5069.928759523902</v>
      </c>
      <c r="N579" s="23">
        <v>4448.4652268492946</v>
      </c>
      <c r="O579" s="23">
        <v>3915.2201163134373</v>
      </c>
      <c r="P579" s="23">
        <v>3915.2201163134373</v>
      </c>
    </row>
    <row r="580" spans="1:16" x14ac:dyDescent="0.25">
      <c r="A580" s="19" t="s">
        <v>86</v>
      </c>
      <c r="B580" s="19" t="s">
        <v>87</v>
      </c>
      <c r="C580" s="19" t="s">
        <v>78</v>
      </c>
      <c r="D580" s="22">
        <v>79</v>
      </c>
      <c r="E580" s="23">
        <v>64589.065991721734</v>
      </c>
      <c r="F580" s="23">
        <v>48953.609117861975</v>
      </c>
      <c r="G580" s="23">
        <v>38850.791176463405</v>
      </c>
      <c r="H580" s="23">
        <v>24656.583115185658</v>
      </c>
      <c r="I580" s="23">
        <v>14257.603693387793</v>
      </c>
      <c r="J580" s="23">
        <v>9648.0285019939511</v>
      </c>
      <c r="K580" s="23">
        <v>6784.3560210040778</v>
      </c>
      <c r="L580" s="23">
        <v>5950.5017804950676</v>
      </c>
      <c r="M580" s="23">
        <v>5061.4904888202245</v>
      </c>
      <c r="N580" s="23">
        <v>4527.22597259953</v>
      </c>
      <c r="O580" s="23">
        <v>3800.9311587966108</v>
      </c>
      <c r="P580" s="23">
        <v>3557.6164093040411</v>
      </c>
    </row>
    <row r="581" spans="1:16" x14ac:dyDescent="0.25">
      <c r="A581" s="19" t="s">
        <v>86</v>
      </c>
      <c r="B581" s="19" t="s">
        <v>87</v>
      </c>
      <c r="C581" s="19" t="s">
        <v>78</v>
      </c>
      <c r="D581" s="22">
        <v>80</v>
      </c>
      <c r="E581" s="23">
        <v>82401.492433101695</v>
      </c>
      <c r="F581" s="23">
        <v>55618.679660282258</v>
      </c>
      <c r="G581" s="23">
        <v>43435.845089472576</v>
      </c>
      <c r="H581" s="23">
        <v>25230.452653175416</v>
      </c>
      <c r="I581" s="23">
        <v>14457.26512465296</v>
      </c>
      <c r="J581" s="23">
        <v>9423.225540578429</v>
      </c>
      <c r="K581" s="23">
        <v>6829.8245454973576</v>
      </c>
      <c r="L581" s="23">
        <v>5803.4945452568863</v>
      </c>
      <c r="M581" s="23">
        <v>4516.7482721887327</v>
      </c>
      <c r="N581" s="23">
        <v>4234.7918371441201</v>
      </c>
      <c r="O581" s="23">
        <v>4102.4203669068074</v>
      </c>
      <c r="P581" s="23">
        <v>4015.9325892915258</v>
      </c>
    </row>
    <row r="582" spans="1:16" x14ac:dyDescent="0.25">
      <c r="A582" s="19" t="s">
        <v>86</v>
      </c>
      <c r="B582" s="19" t="s">
        <v>87</v>
      </c>
      <c r="C582" s="19" t="s">
        <v>78</v>
      </c>
      <c r="D582" s="22">
        <v>81</v>
      </c>
      <c r="E582" s="23">
        <v>53529.151304929415</v>
      </c>
      <c r="F582" s="23">
        <v>43168.467694600709</v>
      </c>
      <c r="G582" s="23">
        <v>32469.357964491042</v>
      </c>
      <c r="H582" s="23">
        <v>21954.579357138551</v>
      </c>
      <c r="I582" s="23">
        <v>14304.249122725001</v>
      </c>
      <c r="J582" s="23">
        <v>9760.6674516931052</v>
      </c>
      <c r="K582" s="23">
        <v>6985.7839279036261</v>
      </c>
      <c r="L582" s="23">
        <v>6194.3279589015965</v>
      </c>
      <c r="M582" s="23">
        <v>5554.8156245917871</v>
      </c>
      <c r="N582" s="23">
        <v>4306.1918442536835</v>
      </c>
      <c r="O582" s="23">
        <v>4064.9448242653089</v>
      </c>
      <c r="P582" s="23">
        <v>3904.3792543351392</v>
      </c>
    </row>
    <row r="583" spans="1:16" x14ac:dyDescent="0.25">
      <c r="A583" s="19" t="s">
        <v>86</v>
      </c>
      <c r="B583" s="19" t="s">
        <v>87</v>
      </c>
      <c r="C583" s="19" t="s">
        <v>78</v>
      </c>
      <c r="D583" s="22">
        <v>82</v>
      </c>
      <c r="E583" s="23">
        <v>56048.160075717373</v>
      </c>
      <c r="F583" s="23">
        <v>46593.24309840842</v>
      </c>
      <c r="G583" s="23">
        <v>34094.70983355261</v>
      </c>
      <c r="H583" s="23">
        <v>22392.635907809588</v>
      </c>
      <c r="I583" s="23">
        <v>13893.710975364962</v>
      </c>
      <c r="J583" s="23">
        <v>9654.5639902952244</v>
      </c>
      <c r="K583" s="23">
        <v>7201.6234009409145</v>
      </c>
      <c r="L583" s="23">
        <v>5869.1288101545188</v>
      </c>
      <c r="M583" s="23">
        <v>5237.2761581995301</v>
      </c>
      <c r="N583" s="23">
        <v>4481.4928903877171</v>
      </c>
      <c r="O583" s="23">
        <v>4173.0583528551133</v>
      </c>
      <c r="P583" s="23">
        <v>4173.0583528551133</v>
      </c>
    </row>
    <row r="584" spans="1:16" x14ac:dyDescent="0.25">
      <c r="A584" s="19" t="s">
        <v>86</v>
      </c>
      <c r="B584" s="19" t="s">
        <v>87</v>
      </c>
      <c r="C584" s="19" t="s">
        <v>78</v>
      </c>
      <c r="D584" s="22">
        <v>83</v>
      </c>
      <c r="E584" s="23">
        <v>91147.90113678007</v>
      </c>
      <c r="F584" s="23">
        <v>63842.482986104696</v>
      </c>
      <c r="G584" s="23">
        <v>48043.089265648727</v>
      </c>
      <c r="H584" s="23">
        <v>28030.956158985871</v>
      </c>
      <c r="I584" s="23">
        <v>16511.206373938727</v>
      </c>
      <c r="J584" s="23">
        <v>10579.57950201882</v>
      </c>
      <c r="K584" s="23">
        <v>7892.0609764929422</v>
      </c>
      <c r="L584" s="23">
        <v>6864.4496767669134</v>
      </c>
      <c r="M584" s="23">
        <v>6257.2808932817579</v>
      </c>
      <c r="N584" s="23">
        <v>5262.2095171777746</v>
      </c>
      <c r="O584" s="23">
        <v>4072.0716605570201</v>
      </c>
      <c r="P584" s="23">
        <v>3708.484037490914</v>
      </c>
    </row>
    <row r="585" spans="1:16" x14ac:dyDescent="0.25">
      <c r="A585" s="19" t="s">
        <v>86</v>
      </c>
      <c r="B585" s="19" t="s">
        <v>87</v>
      </c>
      <c r="C585" s="19" t="s">
        <v>78</v>
      </c>
      <c r="D585" s="22">
        <v>84</v>
      </c>
      <c r="E585" s="23">
        <v>71412.82340893746</v>
      </c>
      <c r="F585" s="23">
        <v>52687.163802374438</v>
      </c>
      <c r="G585" s="23">
        <v>40450.897221483421</v>
      </c>
      <c r="H585" s="23">
        <v>24038.647976797976</v>
      </c>
      <c r="I585" s="23">
        <v>14111.905084465034</v>
      </c>
      <c r="J585" s="23">
        <v>10090.770744404739</v>
      </c>
      <c r="K585" s="23">
        <v>7668.187055709257</v>
      </c>
      <c r="L585" s="23">
        <v>6721.824852290436</v>
      </c>
      <c r="M585" s="23">
        <v>5431.3928556062274</v>
      </c>
      <c r="N585" s="23">
        <v>4688.0324226487255</v>
      </c>
      <c r="O585" s="23">
        <v>4283.0655165135631</v>
      </c>
      <c r="P585" s="23">
        <v>4206.9305634120938</v>
      </c>
    </row>
    <row r="586" spans="1:16" x14ac:dyDescent="0.25">
      <c r="A586" s="19" t="s">
        <v>86</v>
      </c>
      <c r="B586" s="19" t="s">
        <v>87</v>
      </c>
      <c r="C586" s="19" t="s">
        <v>78</v>
      </c>
      <c r="D586" s="22">
        <v>85</v>
      </c>
      <c r="E586" s="23">
        <v>52766.419852548315</v>
      </c>
      <c r="F586" s="23">
        <v>42804.569776005243</v>
      </c>
      <c r="G586" s="23">
        <v>31817.021418111774</v>
      </c>
      <c r="H586" s="23">
        <v>21904.683950667772</v>
      </c>
      <c r="I586" s="23">
        <v>13362.027626167997</v>
      </c>
      <c r="J586" s="23">
        <v>8758.9347624209768</v>
      </c>
      <c r="K586" s="23">
        <v>6874.826298492243</v>
      </c>
      <c r="L586" s="23">
        <v>6033.4947289812226</v>
      </c>
      <c r="M586" s="23">
        <v>5407.5917472148767</v>
      </c>
      <c r="N586" s="23">
        <v>4963.1503516100538</v>
      </c>
      <c r="O586" s="23">
        <v>4040.7454174891691</v>
      </c>
      <c r="P586" s="23">
        <v>4017.8597734517775</v>
      </c>
    </row>
    <row r="587" spans="1:16" x14ac:dyDescent="0.25">
      <c r="A587" s="19" t="s">
        <v>86</v>
      </c>
      <c r="B587" s="19" t="s">
        <v>87</v>
      </c>
      <c r="C587" s="19" t="s">
        <v>78</v>
      </c>
      <c r="D587" s="22">
        <v>86</v>
      </c>
      <c r="E587" s="23">
        <v>90196.136715353161</v>
      </c>
      <c r="F587" s="23">
        <v>51112.412624887693</v>
      </c>
      <c r="G587" s="23">
        <v>37758.140297338236</v>
      </c>
      <c r="H587" s="23">
        <v>21132.043625074162</v>
      </c>
      <c r="I587" s="23">
        <v>13593.367439026199</v>
      </c>
      <c r="J587" s="23">
        <v>8960.741900819914</v>
      </c>
      <c r="K587" s="23">
        <v>6832.1563508236741</v>
      </c>
      <c r="L587" s="23">
        <v>5293.0903741158518</v>
      </c>
      <c r="M587" s="23">
        <v>4847.6595309358463</v>
      </c>
      <c r="N587" s="23">
        <v>4154.1894268462347</v>
      </c>
      <c r="O587" s="23">
        <v>3581.5672486745539</v>
      </c>
      <c r="P587" s="23">
        <v>3417.3597259634016</v>
      </c>
    </row>
    <row r="588" spans="1:16" x14ac:dyDescent="0.25">
      <c r="A588" s="19" t="s">
        <v>86</v>
      </c>
      <c r="B588" s="19" t="s">
        <v>87</v>
      </c>
      <c r="C588" s="19" t="s">
        <v>78</v>
      </c>
      <c r="D588" s="22">
        <v>87</v>
      </c>
      <c r="E588" s="23">
        <v>81596.362676811827</v>
      </c>
      <c r="F588" s="23">
        <v>49619.600364875943</v>
      </c>
      <c r="G588" s="23">
        <v>38912.749652294056</v>
      </c>
      <c r="H588" s="23">
        <v>23057.322389010144</v>
      </c>
      <c r="I588" s="23">
        <v>13767.836553192006</v>
      </c>
      <c r="J588" s="23">
        <v>9312.282877663587</v>
      </c>
      <c r="K588" s="23">
        <v>6861.3806615532949</v>
      </c>
      <c r="L588" s="23">
        <v>6175.2522649535495</v>
      </c>
      <c r="M588" s="23">
        <v>4816.0214936451366</v>
      </c>
      <c r="N588" s="23">
        <v>4381.1498156827183</v>
      </c>
      <c r="O588" s="23">
        <v>3891.335215176347</v>
      </c>
      <c r="P588" s="23">
        <v>3891.335215176347</v>
      </c>
    </row>
    <row r="589" spans="1:16" x14ac:dyDescent="0.25">
      <c r="A589" s="19" t="s">
        <v>86</v>
      </c>
      <c r="B589" s="19" t="s">
        <v>87</v>
      </c>
      <c r="C589" s="19" t="s">
        <v>78</v>
      </c>
      <c r="D589" s="22">
        <v>88</v>
      </c>
      <c r="E589" s="23">
        <v>58018.473618190816</v>
      </c>
      <c r="F589" s="23">
        <v>44521.073295930262</v>
      </c>
      <c r="G589" s="23">
        <v>33823.089406230458</v>
      </c>
      <c r="H589" s="23">
        <v>20083.705770112036</v>
      </c>
      <c r="I589" s="23">
        <v>12958.694804598435</v>
      </c>
      <c r="J589" s="23">
        <v>8204.0671414206827</v>
      </c>
      <c r="K589" s="23">
        <v>5988.5208662109653</v>
      </c>
      <c r="L589" s="23">
        <v>5402.5017284800015</v>
      </c>
      <c r="M589" s="23">
        <v>4097.9303027055075</v>
      </c>
      <c r="N589" s="23">
        <v>3471.7705918263932</v>
      </c>
      <c r="O589" s="23">
        <v>3214.2912052048214</v>
      </c>
      <c r="P589" s="23">
        <v>3214.2912052048214</v>
      </c>
    </row>
    <row r="590" spans="1:16" x14ac:dyDescent="0.25">
      <c r="A590" s="19" t="s">
        <v>86</v>
      </c>
      <c r="B590" s="19" t="s">
        <v>87</v>
      </c>
      <c r="C590" s="19" t="s">
        <v>78</v>
      </c>
      <c r="D590" s="22">
        <v>89</v>
      </c>
      <c r="E590" s="23">
        <v>54620.958568804192</v>
      </c>
      <c r="F590" s="23">
        <v>38925.865843056024</v>
      </c>
      <c r="G590" s="23">
        <v>32941.679765475499</v>
      </c>
      <c r="H590" s="23">
        <v>22298.787740051434</v>
      </c>
      <c r="I590" s="23">
        <v>13545.358102656281</v>
      </c>
      <c r="J590" s="23">
        <v>9180.0788818206056</v>
      </c>
      <c r="K590" s="23">
        <v>6704.7574944434846</v>
      </c>
      <c r="L590" s="23">
        <v>6066.6779296006316</v>
      </c>
      <c r="M590" s="23">
        <v>5257.9816692251088</v>
      </c>
      <c r="N590" s="23">
        <v>4269.4523395834312</v>
      </c>
      <c r="O590" s="23">
        <v>3954.3619182672196</v>
      </c>
      <c r="P590" s="23">
        <v>3954.3619182672196</v>
      </c>
    </row>
    <row r="591" spans="1:16" x14ac:dyDescent="0.25">
      <c r="A591" s="19" t="s">
        <v>86</v>
      </c>
      <c r="B591" s="19" t="s">
        <v>87</v>
      </c>
      <c r="C591" s="19" t="s">
        <v>78</v>
      </c>
      <c r="D591" s="22">
        <v>90</v>
      </c>
      <c r="E591" s="23">
        <v>75956.698340289353</v>
      </c>
      <c r="F591" s="23">
        <v>54036.528023933992</v>
      </c>
      <c r="G591" s="23">
        <v>44698.877053756623</v>
      </c>
      <c r="H591" s="23">
        <v>25803.256957028512</v>
      </c>
      <c r="I591" s="23">
        <v>16072.534186496776</v>
      </c>
      <c r="J591" s="23">
        <v>11000.923558470247</v>
      </c>
      <c r="K591" s="23">
        <v>7364.9689344298986</v>
      </c>
      <c r="L591" s="23">
        <v>6472.7340634516077</v>
      </c>
      <c r="M591" s="23">
        <v>5537.9194812842843</v>
      </c>
      <c r="N591" s="23">
        <v>4453.9150621619719</v>
      </c>
      <c r="O591" s="23">
        <v>3978.9875933099584</v>
      </c>
      <c r="P591" s="23">
        <v>3978.9875933099584</v>
      </c>
    </row>
    <row r="592" spans="1:16" x14ac:dyDescent="0.25">
      <c r="A592" s="19" t="s">
        <v>86</v>
      </c>
      <c r="B592" s="19" t="s">
        <v>87</v>
      </c>
      <c r="C592" s="19" t="s">
        <v>78</v>
      </c>
      <c r="D592" s="22">
        <v>91</v>
      </c>
      <c r="E592" s="23">
        <v>79110.737536275934</v>
      </c>
      <c r="F592" s="23">
        <v>52747.478622820869</v>
      </c>
      <c r="G592" s="23">
        <v>40487.351927541575</v>
      </c>
      <c r="H592" s="23">
        <v>26091.572938945461</v>
      </c>
      <c r="I592" s="23">
        <v>15577.019096605045</v>
      </c>
      <c r="J592" s="23">
        <v>10209.378469371997</v>
      </c>
      <c r="K592" s="23">
        <v>7300.0799566133837</v>
      </c>
      <c r="L592" s="23">
        <v>6123.9938698931319</v>
      </c>
      <c r="M592" s="23">
        <v>5107.9033244429975</v>
      </c>
      <c r="N592" s="23">
        <v>4536.3128032184295</v>
      </c>
      <c r="O592" s="23">
        <v>4106.3192196346581</v>
      </c>
      <c r="P592" s="23">
        <v>4026.3649461542564</v>
      </c>
    </row>
    <row r="593" spans="1:16" x14ac:dyDescent="0.25">
      <c r="A593" s="19" t="s">
        <v>86</v>
      </c>
      <c r="B593" s="19" t="s">
        <v>87</v>
      </c>
      <c r="C593" s="19" t="s">
        <v>78</v>
      </c>
      <c r="D593" s="22">
        <v>92</v>
      </c>
      <c r="E593" s="23">
        <v>80809.9140996473</v>
      </c>
      <c r="F593" s="23">
        <v>52458.326506786238</v>
      </c>
      <c r="G593" s="23">
        <v>36261.359849893037</v>
      </c>
      <c r="H593" s="23">
        <v>25603.350757168264</v>
      </c>
      <c r="I593" s="23">
        <v>15364.120673215686</v>
      </c>
      <c r="J593" s="23">
        <v>10095.030095479045</v>
      </c>
      <c r="K593" s="23">
        <v>7326.2690616383752</v>
      </c>
      <c r="L593" s="23">
        <v>6124.4535033371167</v>
      </c>
      <c r="M593" s="23">
        <v>5074.9452351612726</v>
      </c>
      <c r="N593" s="23">
        <v>4588.0366786836048</v>
      </c>
      <c r="O593" s="23">
        <v>3804.8162360895276</v>
      </c>
      <c r="P593" s="23">
        <v>3804.8162360895276</v>
      </c>
    </row>
    <row r="594" spans="1:16" x14ac:dyDescent="0.25">
      <c r="A594" s="19" t="s">
        <v>86</v>
      </c>
      <c r="B594" s="19" t="s">
        <v>87</v>
      </c>
      <c r="C594" s="19" t="s">
        <v>78</v>
      </c>
      <c r="D594" s="22">
        <v>93</v>
      </c>
      <c r="E594" s="23">
        <v>79842.327559212994</v>
      </c>
      <c r="F594" s="23">
        <v>49316.402733651412</v>
      </c>
      <c r="G594" s="23">
        <v>41641.797806829563</v>
      </c>
      <c r="H594" s="23">
        <v>23914.941442991916</v>
      </c>
      <c r="I594" s="23">
        <v>13362.734758970591</v>
      </c>
      <c r="J594" s="23">
        <v>8872.6735304257181</v>
      </c>
      <c r="K594" s="23">
        <v>6154.8220202230468</v>
      </c>
      <c r="L594" s="23">
        <v>4932.8061923702644</v>
      </c>
      <c r="M594" s="23">
        <v>4184.9026578060357</v>
      </c>
      <c r="N594" s="23">
        <v>4094.6398304948366</v>
      </c>
      <c r="O594" s="23">
        <v>3559.6717055733543</v>
      </c>
      <c r="P594" s="23">
        <v>3441.3967301824714</v>
      </c>
    </row>
    <row r="595" spans="1:16" x14ac:dyDescent="0.25">
      <c r="A595" s="19" t="s">
        <v>86</v>
      </c>
      <c r="B595" s="19" t="s">
        <v>87</v>
      </c>
      <c r="C595" s="19" t="s">
        <v>78</v>
      </c>
      <c r="D595" s="22">
        <v>94</v>
      </c>
      <c r="E595" s="23">
        <v>85802.250308680334</v>
      </c>
      <c r="F595" s="23">
        <v>61323.929180866326</v>
      </c>
      <c r="G595" s="23">
        <v>47284.565073349324</v>
      </c>
      <c r="H595" s="23">
        <v>27935.227739786023</v>
      </c>
      <c r="I595" s="23">
        <v>16737.034239213925</v>
      </c>
      <c r="J595" s="23">
        <v>11193.298384938413</v>
      </c>
      <c r="K595" s="23">
        <v>8237.9072318579165</v>
      </c>
      <c r="L595" s="23">
        <v>7256.8097616500127</v>
      </c>
      <c r="M595" s="23">
        <v>6738.4022463709116</v>
      </c>
      <c r="N595" s="23">
        <v>5481.7490761300805</v>
      </c>
      <c r="O595" s="23">
        <v>4460.030177966064</v>
      </c>
      <c r="P595" s="23">
        <v>4318.1311745131097</v>
      </c>
    </row>
    <row r="596" spans="1:16" x14ac:dyDescent="0.25">
      <c r="A596" s="19" t="s">
        <v>86</v>
      </c>
      <c r="B596" s="19" t="s">
        <v>87</v>
      </c>
      <c r="C596" s="19" t="s">
        <v>78</v>
      </c>
      <c r="D596" s="22">
        <v>95</v>
      </c>
      <c r="E596" s="23">
        <v>86539.716392439441</v>
      </c>
      <c r="F596" s="23">
        <v>60213.584557257127</v>
      </c>
      <c r="G596" s="23">
        <v>43166.420528288661</v>
      </c>
      <c r="H596" s="23">
        <v>25419.675295992412</v>
      </c>
      <c r="I596" s="23">
        <v>14516.036813111947</v>
      </c>
      <c r="J596" s="23">
        <v>9790.2238399043454</v>
      </c>
      <c r="K596" s="23">
        <v>6958.8153399366702</v>
      </c>
      <c r="L596" s="23">
        <v>6057.2610446326289</v>
      </c>
      <c r="M596" s="23">
        <v>4870.96484761382</v>
      </c>
      <c r="N596" s="23">
        <v>4088.025336698493</v>
      </c>
      <c r="O596" s="23">
        <v>4007.9449646103576</v>
      </c>
      <c r="P596" s="23">
        <v>4007.9449646103576</v>
      </c>
    </row>
    <row r="597" spans="1:16" x14ac:dyDescent="0.25">
      <c r="A597" s="19" t="s">
        <v>86</v>
      </c>
      <c r="B597" s="19" t="s">
        <v>87</v>
      </c>
      <c r="C597" s="19" t="s">
        <v>78</v>
      </c>
      <c r="D597" s="22">
        <v>96</v>
      </c>
      <c r="E597" s="23">
        <v>74630.994960408701</v>
      </c>
      <c r="F597" s="23">
        <v>54140.965739746731</v>
      </c>
      <c r="G597" s="23">
        <v>36948.119737209199</v>
      </c>
      <c r="H597" s="23">
        <v>24690.087541849916</v>
      </c>
      <c r="I597" s="23">
        <v>15082.284570507059</v>
      </c>
      <c r="J597" s="23">
        <v>9234.7103734125303</v>
      </c>
      <c r="K597" s="23">
        <v>6861.58338580295</v>
      </c>
      <c r="L597" s="23">
        <v>5591.4283800403027</v>
      </c>
      <c r="M597" s="23">
        <v>4597.0479141364367</v>
      </c>
      <c r="N597" s="23">
        <v>4080.3993607269731</v>
      </c>
      <c r="O597" s="23">
        <v>3829.4508500176835</v>
      </c>
      <c r="P597" s="23">
        <v>3829.4508500176835</v>
      </c>
    </row>
    <row r="598" spans="1:16" x14ac:dyDescent="0.25">
      <c r="A598" s="19" t="s">
        <v>86</v>
      </c>
      <c r="B598" s="19" t="s">
        <v>87</v>
      </c>
      <c r="C598" s="19" t="s">
        <v>78</v>
      </c>
      <c r="D598" s="22">
        <v>97</v>
      </c>
      <c r="E598" s="23">
        <v>72022.263278014158</v>
      </c>
      <c r="F598" s="23">
        <v>60762.435507275877</v>
      </c>
      <c r="G598" s="23">
        <v>44062.775957018581</v>
      </c>
      <c r="H598" s="23">
        <v>26297.811635628794</v>
      </c>
      <c r="I598" s="23">
        <v>15472.106454623201</v>
      </c>
      <c r="J598" s="23">
        <v>10190.959568961007</v>
      </c>
      <c r="K598" s="23">
        <v>6846.4860915281188</v>
      </c>
      <c r="L598" s="23">
        <v>5914.279018999111</v>
      </c>
      <c r="M598" s="23">
        <v>4529.9115694527145</v>
      </c>
      <c r="N598" s="23">
        <v>4124.6877424829199</v>
      </c>
      <c r="O598" s="23">
        <v>3814.7811399615539</v>
      </c>
      <c r="P598" s="23">
        <v>3814.7811399615539</v>
      </c>
    </row>
    <row r="599" spans="1:16" x14ac:dyDescent="0.25">
      <c r="A599" s="19" t="s">
        <v>86</v>
      </c>
      <c r="B599" s="19" t="s">
        <v>87</v>
      </c>
      <c r="C599" s="19" t="s">
        <v>78</v>
      </c>
      <c r="D599" s="22">
        <v>98</v>
      </c>
      <c r="E599" s="23">
        <v>47985.260079655272</v>
      </c>
      <c r="F599" s="23">
        <v>38878.412322229429</v>
      </c>
      <c r="G599" s="23">
        <v>30279.142205923879</v>
      </c>
      <c r="H599" s="23">
        <v>19493.285120347966</v>
      </c>
      <c r="I599" s="23">
        <v>12737.092512067635</v>
      </c>
      <c r="J599" s="23">
        <v>8430.7161303559787</v>
      </c>
      <c r="K599" s="23">
        <v>5878.4018471739337</v>
      </c>
      <c r="L599" s="23">
        <v>5161.0567672098932</v>
      </c>
      <c r="M599" s="23">
        <v>4044.8163816337737</v>
      </c>
      <c r="N599" s="23">
        <v>3467.415871914412</v>
      </c>
      <c r="O599" s="23">
        <v>3432.127053420686</v>
      </c>
      <c r="P599" s="23">
        <v>3432.127053420686</v>
      </c>
    </row>
    <row r="600" spans="1:16" x14ac:dyDescent="0.25">
      <c r="A600" s="19" t="s">
        <v>86</v>
      </c>
      <c r="B600" s="19" t="s">
        <v>87</v>
      </c>
      <c r="C600" s="19" t="s">
        <v>78</v>
      </c>
      <c r="D600" s="22">
        <v>99</v>
      </c>
      <c r="E600" s="23">
        <v>68391.728724611399</v>
      </c>
      <c r="F600" s="23">
        <v>47827.181199642735</v>
      </c>
      <c r="G600" s="23">
        <v>35703.896613240868</v>
      </c>
      <c r="H600" s="23">
        <v>22467.967475528272</v>
      </c>
      <c r="I600" s="23">
        <v>14359.517037257296</v>
      </c>
      <c r="J600" s="23">
        <v>9540.6952541440569</v>
      </c>
      <c r="K600" s="23">
        <v>7202.4737312096368</v>
      </c>
      <c r="L600" s="23">
        <v>5905.5326822575753</v>
      </c>
      <c r="M600" s="23">
        <v>5244.9153502545159</v>
      </c>
      <c r="N600" s="23">
        <v>4491.8587603059941</v>
      </c>
      <c r="O600" s="23">
        <v>4425.0512813254472</v>
      </c>
      <c r="P600" s="23">
        <v>4425.0512813254472</v>
      </c>
    </row>
    <row r="601" spans="1:16" x14ac:dyDescent="0.25">
      <c r="A601" s="19" t="s">
        <v>86</v>
      </c>
      <c r="B601" s="19" t="s">
        <v>87</v>
      </c>
      <c r="C601" s="19" t="s">
        <v>78</v>
      </c>
      <c r="D601" s="22">
        <v>100</v>
      </c>
      <c r="E601" s="23">
        <v>75049.117389829349</v>
      </c>
      <c r="F601" s="23">
        <v>47749.557628829825</v>
      </c>
      <c r="G601" s="23">
        <v>33704.434727442291</v>
      </c>
      <c r="H601" s="23">
        <v>21922.362165652903</v>
      </c>
      <c r="I601" s="23">
        <v>13689.031486856988</v>
      </c>
      <c r="J601" s="23">
        <v>9106.7479521395471</v>
      </c>
      <c r="K601" s="23">
        <v>7037.7907946877303</v>
      </c>
      <c r="L601" s="23">
        <v>5662.3828330804999</v>
      </c>
      <c r="M601" s="23">
        <v>4650.9038153156407</v>
      </c>
      <c r="N601" s="23">
        <v>4033.4937636162472</v>
      </c>
      <c r="O601" s="23">
        <v>3722.8908046287424</v>
      </c>
      <c r="P601" s="23">
        <v>3641.9789895227213</v>
      </c>
    </row>
    <row r="602" spans="1:16" x14ac:dyDescent="0.25">
      <c r="A602" s="19" t="s">
        <v>88</v>
      </c>
      <c r="B602" s="19" t="s">
        <v>89</v>
      </c>
      <c r="C602" s="19" t="s">
        <v>85</v>
      </c>
      <c r="D602" s="22">
        <v>1</v>
      </c>
      <c r="E602" s="23">
        <v>52095.451021399545</v>
      </c>
      <c r="F602" s="23">
        <v>37112.557267793112</v>
      </c>
      <c r="G602" s="23">
        <v>28767.723269387116</v>
      </c>
      <c r="H602" s="23">
        <v>17828.355672914513</v>
      </c>
      <c r="I602" s="23">
        <v>10934.074687008968</v>
      </c>
      <c r="J602" s="23">
        <v>7243.0790280710235</v>
      </c>
      <c r="K602" s="23">
        <v>5271.5975463448376</v>
      </c>
      <c r="L602" s="23">
        <v>4198.1188691346306</v>
      </c>
      <c r="M602" s="23">
        <v>3613.888935025393</v>
      </c>
      <c r="N602" s="23">
        <v>3084.284673243003</v>
      </c>
      <c r="O602" s="23">
        <v>2330.9783306708573</v>
      </c>
      <c r="P602" s="23">
        <v>2203.0455996362239</v>
      </c>
    </row>
    <row r="603" spans="1:16" x14ac:dyDescent="0.25">
      <c r="A603" s="19" t="s">
        <v>88</v>
      </c>
      <c r="B603" s="19" t="s">
        <v>89</v>
      </c>
      <c r="C603" s="19" t="s">
        <v>85</v>
      </c>
      <c r="D603" s="22">
        <v>2</v>
      </c>
      <c r="E603" s="23">
        <v>58974.664084551601</v>
      </c>
      <c r="F603" s="23">
        <v>38615.709258313786</v>
      </c>
      <c r="G603" s="23">
        <v>29278.191379131891</v>
      </c>
      <c r="H603" s="23">
        <v>16972.49048838393</v>
      </c>
      <c r="I603" s="23">
        <v>10433.231525132573</v>
      </c>
      <c r="J603" s="23">
        <v>7089.0142150943666</v>
      </c>
      <c r="K603" s="23">
        <v>5103.3659646168726</v>
      </c>
      <c r="L603" s="23">
        <v>4135.2923159987349</v>
      </c>
      <c r="M603" s="23">
        <v>3636.9970744807597</v>
      </c>
      <c r="N603" s="23">
        <v>3136.5607127417002</v>
      </c>
      <c r="O603" s="23">
        <v>2415.0399984140718</v>
      </c>
      <c r="P603" s="23">
        <v>2323.5899062840344</v>
      </c>
    </row>
    <row r="604" spans="1:16" x14ac:dyDescent="0.25">
      <c r="A604" s="19" t="s">
        <v>88</v>
      </c>
      <c r="B604" s="19" t="s">
        <v>89</v>
      </c>
      <c r="C604" s="19" t="s">
        <v>85</v>
      </c>
      <c r="D604" s="22">
        <v>3</v>
      </c>
      <c r="E604" s="23">
        <v>48402.911823357019</v>
      </c>
      <c r="F604" s="23">
        <v>34344.387204399231</v>
      </c>
      <c r="G604" s="23">
        <v>26227.976838646086</v>
      </c>
      <c r="H604" s="23">
        <v>15576.568081456491</v>
      </c>
      <c r="I604" s="23">
        <v>9551.9065301756418</v>
      </c>
      <c r="J604" s="23">
        <v>6034.0901639421463</v>
      </c>
      <c r="K604" s="23">
        <v>4388.6561999612895</v>
      </c>
      <c r="L604" s="23">
        <v>3534.9575262707453</v>
      </c>
      <c r="M604" s="23">
        <v>2968.6162465444572</v>
      </c>
      <c r="N604" s="23">
        <v>2564.836207939979</v>
      </c>
      <c r="O604" s="23">
        <v>2364.1315507710847</v>
      </c>
      <c r="P604" s="23">
        <v>2295.8901893861712</v>
      </c>
    </row>
    <row r="605" spans="1:16" x14ac:dyDescent="0.25">
      <c r="A605" s="19" t="s">
        <v>88</v>
      </c>
      <c r="B605" s="19" t="s">
        <v>89</v>
      </c>
      <c r="C605" s="19" t="s">
        <v>85</v>
      </c>
      <c r="D605" s="22">
        <v>4</v>
      </c>
      <c r="E605" s="23">
        <v>71898.346877122094</v>
      </c>
      <c r="F605" s="23">
        <v>49430.77290169878</v>
      </c>
      <c r="G605" s="23">
        <v>34062.180820636553</v>
      </c>
      <c r="H605" s="23">
        <v>20396.636037299304</v>
      </c>
      <c r="I605" s="23">
        <v>12600.388782833334</v>
      </c>
      <c r="J605" s="23">
        <v>7539.1635569996679</v>
      </c>
      <c r="K605" s="23">
        <v>5540.2248017114071</v>
      </c>
      <c r="L605" s="23">
        <v>4378.8526203502634</v>
      </c>
      <c r="M605" s="23">
        <v>3854.1300833154137</v>
      </c>
      <c r="N605" s="23">
        <v>3107.6406170356377</v>
      </c>
      <c r="O605" s="23">
        <v>2308.5388899873165</v>
      </c>
      <c r="P605" s="23">
        <v>2168.71870706153</v>
      </c>
    </row>
    <row r="606" spans="1:16" x14ac:dyDescent="0.25">
      <c r="A606" s="19" t="s">
        <v>88</v>
      </c>
      <c r="B606" s="19" t="s">
        <v>89</v>
      </c>
      <c r="C606" s="19" t="s">
        <v>85</v>
      </c>
      <c r="D606" s="22">
        <v>5</v>
      </c>
      <c r="E606" s="23">
        <v>66725.525883385999</v>
      </c>
      <c r="F606" s="23">
        <v>47771.218294594</v>
      </c>
      <c r="G606" s="23">
        <v>31120.365821959705</v>
      </c>
      <c r="H606" s="23">
        <v>17521.628384186246</v>
      </c>
      <c r="I606" s="23">
        <v>10300.599872350213</v>
      </c>
      <c r="J606" s="23">
        <v>6446.6715826993013</v>
      </c>
      <c r="K606" s="23">
        <v>4649.4823777091033</v>
      </c>
      <c r="L606" s="23">
        <v>3550.2992386073865</v>
      </c>
      <c r="M606" s="23">
        <v>3001.9028581906541</v>
      </c>
      <c r="N606" s="23">
        <v>2464.384699283778</v>
      </c>
      <c r="O606" s="23">
        <v>1816.8898378327301</v>
      </c>
      <c r="P606" s="23">
        <v>1816.8898378327301</v>
      </c>
    </row>
    <row r="607" spans="1:16" x14ac:dyDescent="0.25">
      <c r="A607" s="19" t="s">
        <v>88</v>
      </c>
      <c r="B607" s="19" t="s">
        <v>89</v>
      </c>
      <c r="C607" s="19" t="s">
        <v>85</v>
      </c>
      <c r="D607" s="22">
        <v>6</v>
      </c>
      <c r="E607" s="23">
        <v>57958.243259421281</v>
      </c>
      <c r="F607" s="23">
        <v>43515.992336350886</v>
      </c>
      <c r="G607" s="23">
        <v>34250.600136852852</v>
      </c>
      <c r="H607" s="23">
        <v>19939.4527072819</v>
      </c>
      <c r="I607" s="23">
        <v>12641.39842804468</v>
      </c>
      <c r="J607" s="23">
        <v>7761.8592911623327</v>
      </c>
      <c r="K607" s="23">
        <v>5544.3871569209186</v>
      </c>
      <c r="L607" s="23">
        <v>4533.210801063251</v>
      </c>
      <c r="M607" s="23">
        <v>3864.6210414963239</v>
      </c>
      <c r="N607" s="23">
        <v>3312.4153440987589</v>
      </c>
      <c r="O607" s="23">
        <v>2439.1259492291274</v>
      </c>
      <c r="P607" s="23">
        <v>2307.1410075031818</v>
      </c>
    </row>
    <row r="608" spans="1:16" x14ac:dyDescent="0.25">
      <c r="A608" s="19" t="s">
        <v>88</v>
      </c>
      <c r="B608" s="19" t="s">
        <v>89</v>
      </c>
      <c r="C608" s="19" t="s">
        <v>85</v>
      </c>
      <c r="D608" s="22">
        <v>7</v>
      </c>
      <c r="E608" s="23">
        <v>47663.240924978163</v>
      </c>
      <c r="F608" s="23">
        <v>39288.782430875028</v>
      </c>
      <c r="G608" s="23">
        <v>31265.611149704524</v>
      </c>
      <c r="H608" s="23">
        <v>21182.259250861822</v>
      </c>
      <c r="I608" s="23">
        <v>13296.61313265635</v>
      </c>
      <c r="J608" s="23">
        <v>8739.2882851281611</v>
      </c>
      <c r="K608" s="23">
        <v>6350.3799687285737</v>
      </c>
      <c r="L608" s="23">
        <v>4897.1635940729566</v>
      </c>
      <c r="M608" s="23">
        <v>4234.361637218175</v>
      </c>
      <c r="N608" s="23">
        <v>3441.2846655929884</v>
      </c>
      <c r="O608" s="23">
        <v>2993.8415542203406</v>
      </c>
      <c r="P608" s="23">
        <v>2787.3826904904618</v>
      </c>
    </row>
    <row r="609" spans="1:16" x14ac:dyDescent="0.25">
      <c r="A609" s="19" t="s">
        <v>88</v>
      </c>
      <c r="B609" s="19" t="s">
        <v>89</v>
      </c>
      <c r="C609" s="19" t="s">
        <v>85</v>
      </c>
      <c r="D609" s="22">
        <v>8</v>
      </c>
      <c r="E609" s="23">
        <v>62140.358057469071</v>
      </c>
      <c r="F609" s="23">
        <v>40652.023347145783</v>
      </c>
      <c r="G609" s="23">
        <v>31500.743415245255</v>
      </c>
      <c r="H609" s="23">
        <v>18721.964190731684</v>
      </c>
      <c r="I609" s="23">
        <v>11021.28916531954</v>
      </c>
      <c r="J609" s="23">
        <v>6775.3646926341526</v>
      </c>
      <c r="K609" s="23">
        <v>4779.3351177344866</v>
      </c>
      <c r="L609" s="23">
        <v>3786.4269869343443</v>
      </c>
      <c r="M609" s="23">
        <v>3364.6051164672408</v>
      </c>
      <c r="N609" s="23">
        <v>2659.0513988470543</v>
      </c>
      <c r="O609" s="23">
        <v>2402.0321510174535</v>
      </c>
      <c r="P609" s="23">
        <v>1997.4675598717979</v>
      </c>
    </row>
    <row r="610" spans="1:16" x14ac:dyDescent="0.25">
      <c r="A610" s="19" t="s">
        <v>88</v>
      </c>
      <c r="B610" s="19" t="s">
        <v>89</v>
      </c>
      <c r="C610" s="19" t="s">
        <v>85</v>
      </c>
      <c r="D610" s="22">
        <v>9</v>
      </c>
      <c r="E610" s="23">
        <v>50124.414005156912</v>
      </c>
      <c r="F610" s="23">
        <v>38860.626423212467</v>
      </c>
      <c r="G610" s="23">
        <v>29766.113795778223</v>
      </c>
      <c r="H610" s="23">
        <v>18261.052089948629</v>
      </c>
      <c r="I610" s="23">
        <v>10717.532617431205</v>
      </c>
      <c r="J610" s="23">
        <v>7088.2842035177955</v>
      </c>
      <c r="K610" s="23">
        <v>4962.3583945011242</v>
      </c>
      <c r="L610" s="23">
        <v>3895.9052095507627</v>
      </c>
      <c r="M610" s="23">
        <v>3362.3251768502287</v>
      </c>
      <c r="N610" s="23">
        <v>3098.6410162096627</v>
      </c>
      <c r="O610" s="23">
        <v>2594.6114059216243</v>
      </c>
      <c r="P610" s="23">
        <v>2419.9323453257866</v>
      </c>
    </row>
    <row r="611" spans="1:16" x14ac:dyDescent="0.25">
      <c r="A611" s="19" t="s">
        <v>88</v>
      </c>
      <c r="B611" s="19" t="s">
        <v>89</v>
      </c>
      <c r="C611" s="19" t="s">
        <v>85</v>
      </c>
      <c r="D611" s="22">
        <v>10</v>
      </c>
      <c r="E611" s="23">
        <v>51203.158124977243</v>
      </c>
      <c r="F611" s="23">
        <v>35628.314718268819</v>
      </c>
      <c r="G611" s="23">
        <v>27361.171728143177</v>
      </c>
      <c r="H611" s="23">
        <v>17668.278799040778</v>
      </c>
      <c r="I611" s="23">
        <v>10720.045505776425</v>
      </c>
      <c r="J611" s="23">
        <v>6972.789674093031</v>
      </c>
      <c r="K611" s="23">
        <v>5021.5055420111848</v>
      </c>
      <c r="L611" s="23">
        <v>3809.5450827642339</v>
      </c>
      <c r="M611" s="23">
        <v>3341.0214155234789</v>
      </c>
      <c r="N611" s="23">
        <v>2728.9321753151003</v>
      </c>
      <c r="O611" s="23">
        <v>2085.631247973723</v>
      </c>
      <c r="P611" s="23">
        <v>1978.0635128817198</v>
      </c>
    </row>
    <row r="612" spans="1:16" x14ac:dyDescent="0.25">
      <c r="A612" s="19" t="s">
        <v>88</v>
      </c>
      <c r="B612" s="19" t="s">
        <v>89</v>
      </c>
      <c r="C612" s="19" t="s">
        <v>85</v>
      </c>
      <c r="D612" s="22">
        <v>11</v>
      </c>
      <c r="E612" s="23">
        <v>55934.809270724552</v>
      </c>
      <c r="F612" s="23">
        <v>43395.164308144915</v>
      </c>
      <c r="G612" s="23">
        <v>30269.741680255789</v>
      </c>
      <c r="H612" s="23">
        <v>17673.969590223747</v>
      </c>
      <c r="I612" s="23">
        <v>10511.511471188967</v>
      </c>
      <c r="J612" s="23">
        <v>6730.045112756502</v>
      </c>
      <c r="K612" s="23">
        <v>4751.4667290826101</v>
      </c>
      <c r="L612" s="23">
        <v>3901.2886296111728</v>
      </c>
      <c r="M612" s="23">
        <v>3204.7022095591469</v>
      </c>
      <c r="N612" s="23">
        <v>2674.3511616453338</v>
      </c>
      <c r="O612" s="23">
        <v>2069.2119946377629</v>
      </c>
      <c r="P612" s="23">
        <v>2069.2119946377629</v>
      </c>
    </row>
    <row r="613" spans="1:16" x14ac:dyDescent="0.25">
      <c r="A613" s="19" t="s">
        <v>88</v>
      </c>
      <c r="B613" s="19" t="s">
        <v>89</v>
      </c>
      <c r="C613" s="19" t="s">
        <v>85</v>
      </c>
      <c r="D613" s="22">
        <v>12</v>
      </c>
      <c r="E613" s="23">
        <v>53193.492029775873</v>
      </c>
      <c r="F613" s="23">
        <v>43049.93955001748</v>
      </c>
      <c r="G613" s="23">
        <v>31712.268924245767</v>
      </c>
      <c r="H613" s="23">
        <v>19835.214999920801</v>
      </c>
      <c r="I613" s="23">
        <v>11586.85206960717</v>
      </c>
      <c r="J613" s="23">
        <v>7604.0883467883395</v>
      </c>
      <c r="K613" s="23">
        <v>5485.4215556686622</v>
      </c>
      <c r="L613" s="23">
        <v>4561.5799479229318</v>
      </c>
      <c r="M613" s="23">
        <v>3735.797694458071</v>
      </c>
      <c r="N613" s="23">
        <v>3299.3640966684511</v>
      </c>
      <c r="O613" s="23">
        <v>2610.6603220222282</v>
      </c>
      <c r="P613" s="23">
        <v>2245.5901556388135</v>
      </c>
    </row>
    <row r="614" spans="1:16" x14ac:dyDescent="0.25">
      <c r="A614" s="19" t="s">
        <v>88</v>
      </c>
      <c r="B614" s="19" t="s">
        <v>89</v>
      </c>
      <c r="C614" s="19" t="s">
        <v>85</v>
      </c>
      <c r="D614" s="22">
        <v>13</v>
      </c>
      <c r="E614" s="23">
        <v>65387.853106425289</v>
      </c>
      <c r="F614" s="23">
        <v>47892.057806642508</v>
      </c>
      <c r="G614" s="23">
        <v>33514.348293019233</v>
      </c>
      <c r="H614" s="23">
        <v>19609.109961598369</v>
      </c>
      <c r="I614" s="23">
        <v>11600.88216331022</v>
      </c>
      <c r="J614" s="23">
        <v>7438.947918176199</v>
      </c>
      <c r="K614" s="23">
        <v>5326.3221571537415</v>
      </c>
      <c r="L614" s="23">
        <v>4313.6656241396649</v>
      </c>
      <c r="M614" s="23">
        <v>3735.7709140744432</v>
      </c>
      <c r="N614" s="23">
        <v>3202.7640381109013</v>
      </c>
      <c r="O614" s="23">
        <v>2605.6148990334809</v>
      </c>
      <c r="P614" s="23">
        <v>2603.7707859295783</v>
      </c>
    </row>
    <row r="615" spans="1:16" x14ac:dyDescent="0.25">
      <c r="A615" s="19" t="s">
        <v>88</v>
      </c>
      <c r="B615" s="19" t="s">
        <v>89</v>
      </c>
      <c r="C615" s="19" t="s">
        <v>85</v>
      </c>
      <c r="D615" s="22">
        <v>14</v>
      </c>
      <c r="E615" s="23">
        <v>50052.721149283017</v>
      </c>
      <c r="F615" s="23">
        <v>42490.252342238215</v>
      </c>
      <c r="G615" s="23">
        <v>29935.914932896096</v>
      </c>
      <c r="H615" s="23">
        <v>18738.923475891166</v>
      </c>
      <c r="I615" s="23">
        <v>11544.598717327661</v>
      </c>
      <c r="J615" s="23">
        <v>7140.8616472247249</v>
      </c>
      <c r="K615" s="23">
        <v>4982.0660066378287</v>
      </c>
      <c r="L615" s="23">
        <v>4233.7587784660036</v>
      </c>
      <c r="M615" s="23">
        <v>3124.2323801679577</v>
      </c>
      <c r="N615" s="23">
        <v>2608.4264938080069</v>
      </c>
      <c r="O615" s="23">
        <v>1822.6477545403268</v>
      </c>
      <c r="P615" s="23">
        <v>1822.6477545403268</v>
      </c>
    </row>
    <row r="616" spans="1:16" x14ac:dyDescent="0.25">
      <c r="A616" s="19" t="s">
        <v>88</v>
      </c>
      <c r="B616" s="19" t="s">
        <v>89</v>
      </c>
      <c r="C616" s="19" t="s">
        <v>85</v>
      </c>
      <c r="D616" s="22">
        <v>15</v>
      </c>
      <c r="E616" s="23">
        <v>53620.072562696398</v>
      </c>
      <c r="F616" s="23">
        <v>38445.12791850826</v>
      </c>
      <c r="G616" s="23">
        <v>28720.22104782414</v>
      </c>
      <c r="H616" s="23">
        <v>16507.103890861079</v>
      </c>
      <c r="I616" s="23">
        <v>10316.359911838632</v>
      </c>
      <c r="J616" s="23">
        <v>7107.6931162490073</v>
      </c>
      <c r="K616" s="23">
        <v>5170.9525133135803</v>
      </c>
      <c r="L616" s="23">
        <v>4223.5047573551419</v>
      </c>
      <c r="M616" s="23">
        <v>3690.454753275797</v>
      </c>
      <c r="N616" s="23">
        <v>3116.0303095490335</v>
      </c>
      <c r="O616" s="23">
        <v>2613.5652994544103</v>
      </c>
      <c r="P616" s="23">
        <v>2486.7972485248688</v>
      </c>
    </row>
    <row r="617" spans="1:16" x14ac:dyDescent="0.25">
      <c r="A617" s="19" t="s">
        <v>88</v>
      </c>
      <c r="B617" s="19" t="s">
        <v>89</v>
      </c>
      <c r="C617" s="19" t="s">
        <v>85</v>
      </c>
      <c r="D617" s="22">
        <v>16</v>
      </c>
      <c r="E617" s="23">
        <v>61147.504339216299</v>
      </c>
      <c r="F617" s="23">
        <v>40303.232563926715</v>
      </c>
      <c r="G617" s="23">
        <v>28805.040252841747</v>
      </c>
      <c r="H617" s="23">
        <v>18132.958667209758</v>
      </c>
      <c r="I617" s="23">
        <v>11040.426013162258</v>
      </c>
      <c r="J617" s="23">
        <v>7043.1295348964732</v>
      </c>
      <c r="K617" s="23">
        <v>5049.7417097845464</v>
      </c>
      <c r="L617" s="23">
        <v>4131.6248707881805</v>
      </c>
      <c r="M617" s="23">
        <v>3541.3096261580677</v>
      </c>
      <c r="N617" s="23">
        <v>2842.3978138074281</v>
      </c>
      <c r="O617" s="23">
        <v>2446.7588636829564</v>
      </c>
      <c r="P617" s="23">
        <v>2410.8051844022034</v>
      </c>
    </row>
    <row r="618" spans="1:16" x14ac:dyDescent="0.25">
      <c r="A618" s="19" t="s">
        <v>88</v>
      </c>
      <c r="B618" s="19" t="s">
        <v>89</v>
      </c>
      <c r="C618" s="19" t="s">
        <v>85</v>
      </c>
      <c r="D618" s="22">
        <v>17</v>
      </c>
      <c r="E618" s="23">
        <v>66939.065295185253</v>
      </c>
      <c r="F618" s="23">
        <v>54110.920619412158</v>
      </c>
      <c r="G618" s="23">
        <v>33537.327697646469</v>
      </c>
      <c r="H618" s="23">
        <v>19856.133727679433</v>
      </c>
      <c r="I618" s="23">
        <v>11652.776973435804</v>
      </c>
      <c r="J618" s="23">
        <v>7362.8768828449738</v>
      </c>
      <c r="K618" s="23">
        <v>5043.5060851646003</v>
      </c>
      <c r="L618" s="23">
        <v>4071.431771387357</v>
      </c>
      <c r="M618" s="23">
        <v>3446.510938735159</v>
      </c>
      <c r="N618" s="23">
        <v>2734.926913810566</v>
      </c>
      <c r="O618" s="23">
        <v>2106.0427408836972</v>
      </c>
      <c r="P618" s="23">
        <v>2106.0427408836972</v>
      </c>
    </row>
    <row r="619" spans="1:16" x14ac:dyDescent="0.25">
      <c r="A619" s="19" t="s">
        <v>88</v>
      </c>
      <c r="B619" s="19" t="s">
        <v>89</v>
      </c>
      <c r="C619" s="19" t="s">
        <v>85</v>
      </c>
      <c r="D619" s="22">
        <v>18</v>
      </c>
      <c r="E619" s="23">
        <v>64284.769971539608</v>
      </c>
      <c r="F619" s="23">
        <v>45810.059522455871</v>
      </c>
      <c r="G619" s="23">
        <v>31791.876227714263</v>
      </c>
      <c r="H619" s="23">
        <v>19673.591247576471</v>
      </c>
      <c r="I619" s="23">
        <v>11963.60095265097</v>
      </c>
      <c r="J619" s="23">
        <v>7648.8127101795872</v>
      </c>
      <c r="K619" s="23">
        <v>5260.3515242397043</v>
      </c>
      <c r="L619" s="23">
        <v>4285.9716456193801</v>
      </c>
      <c r="M619" s="23">
        <v>3911.6663714980964</v>
      </c>
      <c r="N619" s="23">
        <v>3260.5667297566979</v>
      </c>
      <c r="O619" s="23">
        <v>2582.3651525267023</v>
      </c>
      <c r="P619" s="23">
        <v>2526.9156051116261</v>
      </c>
    </row>
    <row r="620" spans="1:16" x14ac:dyDescent="0.25">
      <c r="A620" s="19" t="s">
        <v>88</v>
      </c>
      <c r="B620" s="19" t="s">
        <v>89</v>
      </c>
      <c r="C620" s="19" t="s">
        <v>85</v>
      </c>
      <c r="D620" s="22">
        <v>19</v>
      </c>
      <c r="E620" s="23">
        <v>65875.960137238726</v>
      </c>
      <c r="F620" s="23">
        <v>48236.818192940096</v>
      </c>
      <c r="G620" s="23">
        <v>35675.100139524715</v>
      </c>
      <c r="H620" s="23">
        <v>21024.996924872637</v>
      </c>
      <c r="I620" s="23">
        <v>12681.984571212537</v>
      </c>
      <c r="J620" s="23">
        <v>8088.4239225857345</v>
      </c>
      <c r="K620" s="23">
        <v>5565.0194442864904</v>
      </c>
      <c r="L620" s="23">
        <v>4545.6250264054406</v>
      </c>
      <c r="M620" s="23">
        <v>3550.8833402622736</v>
      </c>
      <c r="N620" s="23">
        <v>3043.8426934373729</v>
      </c>
      <c r="O620" s="23">
        <v>2413.0641477786926</v>
      </c>
      <c r="P620" s="23">
        <v>2162.7473659936572</v>
      </c>
    </row>
    <row r="621" spans="1:16" x14ac:dyDescent="0.25">
      <c r="A621" s="19" t="s">
        <v>88</v>
      </c>
      <c r="B621" s="19" t="s">
        <v>89</v>
      </c>
      <c r="C621" s="19" t="s">
        <v>85</v>
      </c>
      <c r="D621" s="22">
        <v>20</v>
      </c>
      <c r="E621" s="23">
        <v>52143.007323942584</v>
      </c>
      <c r="F621" s="23">
        <v>41213.19330092163</v>
      </c>
      <c r="G621" s="23">
        <v>31984.737778650957</v>
      </c>
      <c r="H621" s="23">
        <v>20773.715340473136</v>
      </c>
      <c r="I621" s="23">
        <v>12294.976241799679</v>
      </c>
      <c r="J621" s="23">
        <v>8400.4663188734339</v>
      </c>
      <c r="K621" s="23">
        <v>5915.7944765251805</v>
      </c>
      <c r="L621" s="23">
        <v>4714.4792414884469</v>
      </c>
      <c r="M621" s="23">
        <v>3630.3087205619436</v>
      </c>
      <c r="N621" s="23">
        <v>3330.3212871725018</v>
      </c>
      <c r="O621" s="23">
        <v>2640.1942682222393</v>
      </c>
      <c r="P621" s="23">
        <v>2190.7939163472861</v>
      </c>
    </row>
    <row r="622" spans="1:16" x14ac:dyDescent="0.25">
      <c r="A622" s="19" t="s">
        <v>88</v>
      </c>
      <c r="B622" s="19" t="s">
        <v>89</v>
      </c>
      <c r="C622" s="19" t="s">
        <v>85</v>
      </c>
      <c r="D622" s="22">
        <v>21</v>
      </c>
      <c r="E622" s="23">
        <v>69355.157534682294</v>
      </c>
      <c r="F622" s="23">
        <v>44832.754962347521</v>
      </c>
      <c r="G622" s="23">
        <v>32604.298179365331</v>
      </c>
      <c r="H622" s="23">
        <v>19567.553030027382</v>
      </c>
      <c r="I622" s="23">
        <v>12343.107850038949</v>
      </c>
      <c r="J622" s="23">
        <v>7892.0095156907346</v>
      </c>
      <c r="K622" s="23">
        <v>5505.1881214091418</v>
      </c>
      <c r="L622" s="23">
        <v>4353.0940260830821</v>
      </c>
      <c r="M622" s="23">
        <v>3713.5015632613217</v>
      </c>
      <c r="N622" s="23">
        <v>3118.0414662210487</v>
      </c>
      <c r="O622" s="23">
        <v>2584.1286034122745</v>
      </c>
      <c r="P622" s="23">
        <v>2565.9073853194018</v>
      </c>
    </row>
    <row r="623" spans="1:16" x14ac:dyDescent="0.25">
      <c r="A623" s="19" t="s">
        <v>88</v>
      </c>
      <c r="B623" s="19" t="s">
        <v>89</v>
      </c>
      <c r="C623" s="19" t="s">
        <v>85</v>
      </c>
      <c r="D623" s="22">
        <v>22</v>
      </c>
      <c r="E623" s="23">
        <v>55481.597151528935</v>
      </c>
      <c r="F623" s="23">
        <v>41479.046593154599</v>
      </c>
      <c r="G623" s="23">
        <v>30380.717366436857</v>
      </c>
      <c r="H623" s="23">
        <v>16751.185850795289</v>
      </c>
      <c r="I623" s="23">
        <v>10346.839957435788</v>
      </c>
      <c r="J623" s="23">
        <v>6628.9123341263739</v>
      </c>
      <c r="K623" s="23">
        <v>4766.0406709373528</v>
      </c>
      <c r="L623" s="23">
        <v>3826.9237244548931</v>
      </c>
      <c r="M623" s="23">
        <v>3259.4516775675147</v>
      </c>
      <c r="N623" s="23">
        <v>2679.3349679598346</v>
      </c>
      <c r="O623" s="23">
        <v>2086.790836206641</v>
      </c>
      <c r="P623" s="23">
        <v>1493.9368136252283</v>
      </c>
    </row>
    <row r="624" spans="1:16" x14ac:dyDescent="0.25">
      <c r="A624" s="19" t="s">
        <v>88</v>
      </c>
      <c r="B624" s="19" t="s">
        <v>89</v>
      </c>
      <c r="C624" s="19" t="s">
        <v>85</v>
      </c>
      <c r="D624" s="22">
        <v>23</v>
      </c>
      <c r="E624" s="23">
        <v>66969.72461166307</v>
      </c>
      <c r="F624" s="23">
        <v>44585.51166723956</v>
      </c>
      <c r="G624" s="23">
        <v>31026.466997083648</v>
      </c>
      <c r="H624" s="23">
        <v>19384.797466114145</v>
      </c>
      <c r="I624" s="23">
        <v>11938.396659491216</v>
      </c>
      <c r="J624" s="23">
        <v>7642.8885012452265</v>
      </c>
      <c r="K624" s="23">
        <v>5385.0511455590768</v>
      </c>
      <c r="L624" s="23">
        <v>4393.0411873096546</v>
      </c>
      <c r="M624" s="23">
        <v>3667.0031058453287</v>
      </c>
      <c r="N624" s="23">
        <v>3045.8700036371038</v>
      </c>
      <c r="O624" s="23">
        <v>2348.7310910667543</v>
      </c>
      <c r="P624" s="23">
        <v>2326.8929306194977</v>
      </c>
    </row>
    <row r="625" spans="1:16" x14ac:dyDescent="0.25">
      <c r="A625" s="19" t="s">
        <v>88</v>
      </c>
      <c r="B625" s="19" t="s">
        <v>89</v>
      </c>
      <c r="C625" s="19" t="s">
        <v>85</v>
      </c>
      <c r="D625" s="22">
        <v>24</v>
      </c>
      <c r="E625" s="23">
        <v>60252.325006399435</v>
      </c>
      <c r="F625" s="23">
        <v>48545.883563775504</v>
      </c>
      <c r="G625" s="23">
        <v>33578.265216879023</v>
      </c>
      <c r="H625" s="23">
        <v>20745.483895251757</v>
      </c>
      <c r="I625" s="23">
        <v>12461.294560395014</v>
      </c>
      <c r="J625" s="23">
        <v>7977.4355277812983</v>
      </c>
      <c r="K625" s="23">
        <v>5637.7861873700222</v>
      </c>
      <c r="L625" s="23">
        <v>4628.3264717000357</v>
      </c>
      <c r="M625" s="23">
        <v>3927.3154493019169</v>
      </c>
      <c r="N625" s="23">
        <v>3239.143725748791</v>
      </c>
      <c r="O625" s="23">
        <v>2109.3619709395407</v>
      </c>
      <c r="P625" s="23">
        <v>2109.3619709395407</v>
      </c>
    </row>
    <row r="626" spans="1:16" x14ac:dyDescent="0.25">
      <c r="A626" s="19" t="s">
        <v>88</v>
      </c>
      <c r="B626" s="19" t="s">
        <v>89</v>
      </c>
      <c r="C626" s="19" t="s">
        <v>85</v>
      </c>
      <c r="D626" s="22">
        <v>25</v>
      </c>
      <c r="E626" s="23">
        <v>56988.340239834717</v>
      </c>
      <c r="F626" s="23">
        <v>43010.57170812269</v>
      </c>
      <c r="G626" s="23">
        <v>30644.249218329278</v>
      </c>
      <c r="H626" s="23">
        <v>18805.992433923209</v>
      </c>
      <c r="I626" s="23">
        <v>11460.614360691901</v>
      </c>
      <c r="J626" s="23">
        <v>7600.8279988205613</v>
      </c>
      <c r="K626" s="23">
        <v>5587.0429335722256</v>
      </c>
      <c r="L626" s="23">
        <v>4423.2847637947752</v>
      </c>
      <c r="M626" s="23">
        <v>3905.5538232041081</v>
      </c>
      <c r="N626" s="23">
        <v>3007.4547045636896</v>
      </c>
      <c r="O626" s="23">
        <v>2359.2117648609051</v>
      </c>
      <c r="P626" s="23">
        <v>2266.940418182447</v>
      </c>
    </row>
    <row r="627" spans="1:16" x14ac:dyDescent="0.25">
      <c r="A627" s="19" t="s">
        <v>88</v>
      </c>
      <c r="B627" s="19" t="s">
        <v>89</v>
      </c>
      <c r="C627" s="19" t="s">
        <v>85</v>
      </c>
      <c r="D627" s="22">
        <v>26</v>
      </c>
      <c r="E627" s="23">
        <v>53908.416631739565</v>
      </c>
      <c r="F627" s="23">
        <v>44954.030891786308</v>
      </c>
      <c r="G627" s="23">
        <v>31298.660403838723</v>
      </c>
      <c r="H627" s="23">
        <v>20346.182222141379</v>
      </c>
      <c r="I627" s="23">
        <v>12407.744195016638</v>
      </c>
      <c r="J627" s="23">
        <v>7416.4924332815081</v>
      </c>
      <c r="K627" s="23">
        <v>5058.2465872196735</v>
      </c>
      <c r="L627" s="23">
        <v>4318.4640537781415</v>
      </c>
      <c r="M627" s="23">
        <v>3557.2679626726517</v>
      </c>
      <c r="N627" s="23">
        <v>2798.8342702478708</v>
      </c>
      <c r="O627" s="23">
        <v>2323.3875073476111</v>
      </c>
      <c r="P627" s="23">
        <v>1989.9934389694592</v>
      </c>
    </row>
    <row r="628" spans="1:16" x14ac:dyDescent="0.25">
      <c r="A628" s="19" t="s">
        <v>88</v>
      </c>
      <c r="B628" s="19" t="s">
        <v>89</v>
      </c>
      <c r="C628" s="19" t="s">
        <v>85</v>
      </c>
      <c r="D628" s="22">
        <v>27</v>
      </c>
      <c r="E628" s="23">
        <v>62095.45163315205</v>
      </c>
      <c r="F628" s="23">
        <v>50858.984252075541</v>
      </c>
      <c r="G628" s="23">
        <v>35953.720103811735</v>
      </c>
      <c r="H628" s="23">
        <v>22440.194002989967</v>
      </c>
      <c r="I628" s="23">
        <v>13859.492704087343</v>
      </c>
      <c r="J628" s="23">
        <v>8795.0305190349609</v>
      </c>
      <c r="K628" s="23">
        <v>6056.5423532733339</v>
      </c>
      <c r="L628" s="23">
        <v>4983.7506987773086</v>
      </c>
      <c r="M628" s="23">
        <v>4177.1405418818622</v>
      </c>
      <c r="N628" s="23">
        <v>3569.6313637404833</v>
      </c>
      <c r="O628" s="23">
        <v>2658.8084099418074</v>
      </c>
      <c r="P628" s="23">
        <v>2583.5047989857462</v>
      </c>
    </row>
    <row r="629" spans="1:16" x14ac:dyDescent="0.25">
      <c r="A629" s="19" t="s">
        <v>88</v>
      </c>
      <c r="B629" s="19" t="s">
        <v>89</v>
      </c>
      <c r="C629" s="19" t="s">
        <v>85</v>
      </c>
      <c r="D629" s="22">
        <v>28</v>
      </c>
      <c r="E629" s="23">
        <v>55089.362873601021</v>
      </c>
      <c r="F629" s="23">
        <v>43748.460379924807</v>
      </c>
      <c r="G629" s="23">
        <v>31441.025371960397</v>
      </c>
      <c r="H629" s="23">
        <v>18789.137601055307</v>
      </c>
      <c r="I629" s="23">
        <v>10783.482519341544</v>
      </c>
      <c r="J629" s="23">
        <v>6631.0749594235604</v>
      </c>
      <c r="K629" s="23">
        <v>4825.9856931225604</v>
      </c>
      <c r="L629" s="23">
        <v>3997.3206896846705</v>
      </c>
      <c r="M629" s="23">
        <v>3316.2330286454171</v>
      </c>
      <c r="N629" s="23">
        <v>2843.8701499834137</v>
      </c>
      <c r="O629" s="23">
        <v>2115.0413141725276</v>
      </c>
      <c r="P629" s="23">
        <v>2088.4972465602773</v>
      </c>
    </row>
    <row r="630" spans="1:16" x14ac:dyDescent="0.25">
      <c r="A630" s="19" t="s">
        <v>88</v>
      </c>
      <c r="B630" s="19" t="s">
        <v>89</v>
      </c>
      <c r="C630" s="19" t="s">
        <v>85</v>
      </c>
      <c r="D630" s="22">
        <v>29</v>
      </c>
      <c r="E630" s="23">
        <v>55310.630704710522</v>
      </c>
      <c r="F630" s="23">
        <v>47617.657361695849</v>
      </c>
      <c r="G630" s="23">
        <v>32639.92487243556</v>
      </c>
      <c r="H630" s="23">
        <v>19920.408694509606</v>
      </c>
      <c r="I630" s="23">
        <v>11399.108565957344</v>
      </c>
      <c r="J630" s="23">
        <v>7315.2883558507156</v>
      </c>
      <c r="K630" s="23">
        <v>5401.5852366404306</v>
      </c>
      <c r="L630" s="23">
        <v>4334.4558708190334</v>
      </c>
      <c r="M630" s="23">
        <v>3860.5729386973503</v>
      </c>
      <c r="N630" s="23">
        <v>3159.871993538366</v>
      </c>
      <c r="O630" s="23">
        <v>2339.0514578748239</v>
      </c>
      <c r="P630" s="23">
        <v>2311.6833677657469</v>
      </c>
    </row>
    <row r="631" spans="1:16" x14ac:dyDescent="0.25">
      <c r="A631" s="19" t="s">
        <v>88</v>
      </c>
      <c r="B631" s="19" t="s">
        <v>89</v>
      </c>
      <c r="C631" s="19" t="s">
        <v>85</v>
      </c>
      <c r="D631" s="22">
        <v>30</v>
      </c>
      <c r="E631" s="23">
        <v>55505.48532532018</v>
      </c>
      <c r="F631" s="23">
        <v>41995.47594935105</v>
      </c>
      <c r="G631" s="23">
        <v>32150.070753370124</v>
      </c>
      <c r="H631" s="23">
        <v>19729.892940537764</v>
      </c>
      <c r="I631" s="23">
        <v>12178.770408991022</v>
      </c>
      <c r="J631" s="23">
        <v>8163.3344766389318</v>
      </c>
      <c r="K631" s="23">
        <v>5776.9975432600795</v>
      </c>
      <c r="L631" s="23">
        <v>4631.8002963974768</v>
      </c>
      <c r="M631" s="23">
        <v>3765.6281543735404</v>
      </c>
      <c r="N631" s="23">
        <v>2905.4067507556051</v>
      </c>
      <c r="O631" s="23">
        <v>2484.8416542673758</v>
      </c>
      <c r="P631" s="23">
        <v>2443.7096046043457</v>
      </c>
    </row>
    <row r="632" spans="1:16" x14ac:dyDescent="0.25">
      <c r="A632" s="19" t="s">
        <v>88</v>
      </c>
      <c r="B632" s="19" t="s">
        <v>89</v>
      </c>
      <c r="C632" s="19" t="s">
        <v>85</v>
      </c>
      <c r="D632" s="22">
        <v>31</v>
      </c>
      <c r="E632" s="23">
        <v>64275.933302551217</v>
      </c>
      <c r="F632" s="23">
        <v>44521.908915562577</v>
      </c>
      <c r="G632" s="23">
        <v>32369.219390250437</v>
      </c>
      <c r="H632" s="23">
        <v>18017.870262027373</v>
      </c>
      <c r="I632" s="23">
        <v>11357.514439336157</v>
      </c>
      <c r="J632" s="23">
        <v>7438.560246668284</v>
      </c>
      <c r="K632" s="23">
        <v>5298.8093794882207</v>
      </c>
      <c r="L632" s="23">
        <v>4425.3462097196034</v>
      </c>
      <c r="M632" s="23">
        <v>3723.0742817778873</v>
      </c>
      <c r="N632" s="23">
        <v>3274.6472572007988</v>
      </c>
      <c r="O632" s="23">
        <v>2410.8645112251957</v>
      </c>
      <c r="P632" s="23">
        <v>2316.7604623495063</v>
      </c>
    </row>
    <row r="633" spans="1:16" x14ac:dyDescent="0.25">
      <c r="A633" s="19" t="s">
        <v>88</v>
      </c>
      <c r="B633" s="19" t="s">
        <v>89</v>
      </c>
      <c r="C633" s="19" t="s">
        <v>85</v>
      </c>
      <c r="D633" s="22">
        <v>32</v>
      </c>
      <c r="E633" s="23">
        <v>57745.075358821719</v>
      </c>
      <c r="F633" s="23">
        <v>41926.80579534026</v>
      </c>
      <c r="G633" s="23">
        <v>29671.399353669487</v>
      </c>
      <c r="H633" s="23">
        <v>19244.827846351556</v>
      </c>
      <c r="I633" s="23">
        <v>11424.412025639889</v>
      </c>
      <c r="J633" s="23">
        <v>7153.6969962411258</v>
      </c>
      <c r="K633" s="23">
        <v>5062.316416915899</v>
      </c>
      <c r="L633" s="23">
        <v>4118.9128875641791</v>
      </c>
      <c r="M633" s="23">
        <v>3333.835706861471</v>
      </c>
      <c r="N633" s="23">
        <v>2752.0938307334754</v>
      </c>
      <c r="O633" s="23">
        <v>2453.1544872408199</v>
      </c>
      <c r="P633" s="23">
        <v>2347.4478757440925</v>
      </c>
    </row>
    <row r="634" spans="1:16" x14ac:dyDescent="0.25">
      <c r="A634" s="19" t="s">
        <v>88</v>
      </c>
      <c r="B634" s="19" t="s">
        <v>89</v>
      </c>
      <c r="C634" s="19" t="s">
        <v>85</v>
      </c>
      <c r="D634" s="22">
        <v>33</v>
      </c>
      <c r="E634" s="23">
        <v>48304.364057046216</v>
      </c>
      <c r="F634" s="23">
        <v>40029.10815738597</v>
      </c>
      <c r="G634" s="23">
        <v>29497.100981008571</v>
      </c>
      <c r="H634" s="23">
        <v>17526.917898394979</v>
      </c>
      <c r="I634" s="23">
        <v>10583.684928218372</v>
      </c>
      <c r="J634" s="23">
        <v>6706.4148663316264</v>
      </c>
      <c r="K634" s="23">
        <v>4977.1139576372616</v>
      </c>
      <c r="L634" s="23">
        <v>4253.0910390861218</v>
      </c>
      <c r="M634" s="23">
        <v>3412.5696912620151</v>
      </c>
      <c r="N634" s="23">
        <v>2943.4362565912065</v>
      </c>
      <c r="O634" s="23">
        <v>2019.4464906851924</v>
      </c>
      <c r="P634" s="23">
        <v>1942.1455962646075</v>
      </c>
    </row>
    <row r="635" spans="1:16" x14ac:dyDescent="0.25">
      <c r="A635" s="19" t="s">
        <v>88</v>
      </c>
      <c r="B635" s="19" t="s">
        <v>89</v>
      </c>
      <c r="C635" s="19" t="s">
        <v>85</v>
      </c>
      <c r="D635" s="22">
        <v>34</v>
      </c>
      <c r="E635" s="23">
        <v>65626.919089314324</v>
      </c>
      <c r="F635" s="23">
        <v>49145.016740319952</v>
      </c>
      <c r="G635" s="23">
        <v>35720.166966807592</v>
      </c>
      <c r="H635" s="23">
        <v>22000.993088840696</v>
      </c>
      <c r="I635" s="23">
        <v>13318.972922000017</v>
      </c>
      <c r="J635" s="23">
        <v>8594.9841661699375</v>
      </c>
      <c r="K635" s="23">
        <v>5733.0534899833056</v>
      </c>
      <c r="L635" s="23">
        <v>4675.0651109261516</v>
      </c>
      <c r="M635" s="23">
        <v>3946.7491480844287</v>
      </c>
      <c r="N635" s="23">
        <v>3268.3220240094906</v>
      </c>
      <c r="O635" s="23">
        <v>2404.7851066107096</v>
      </c>
      <c r="P635" s="23">
        <v>2398.8118468806638</v>
      </c>
    </row>
    <row r="636" spans="1:16" x14ac:dyDescent="0.25">
      <c r="A636" s="19" t="s">
        <v>88</v>
      </c>
      <c r="B636" s="19" t="s">
        <v>89</v>
      </c>
      <c r="C636" s="19" t="s">
        <v>85</v>
      </c>
      <c r="D636" s="22">
        <v>35</v>
      </c>
      <c r="E636" s="23">
        <v>54405.779726516615</v>
      </c>
      <c r="F636" s="23">
        <v>33816.012327011595</v>
      </c>
      <c r="G636" s="23">
        <v>25592.92498901111</v>
      </c>
      <c r="H636" s="23">
        <v>15896.482275904595</v>
      </c>
      <c r="I636" s="23">
        <v>9871.8624530318248</v>
      </c>
      <c r="J636" s="23">
        <v>6781.0535266845118</v>
      </c>
      <c r="K636" s="23">
        <v>4646.1581420134216</v>
      </c>
      <c r="L636" s="23">
        <v>3852.3825319935145</v>
      </c>
      <c r="M636" s="23">
        <v>3400.4515374901493</v>
      </c>
      <c r="N636" s="23">
        <v>2757.5836668282859</v>
      </c>
      <c r="O636" s="23">
        <v>2204.7264072859293</v>
      </c>
      <c r="P636" s="23">
        <v>1979.9902877122422</v>
      </c>
    </row>
    <row r="637" spans="1:16" x14ac:dyDescent="0.25">
      <c r="A637" s="19" t="s">
        <v>88</v>
      </c>
      <c r="B637" s="19" t="s">
        <v>89</v>
      </c>
      <c r="C637" s="19" t="s">
        <v>85</v>
      </c>
      <c r="D637" s="22">
        <v>36</v>
      </c>
      <c r="E637" s="23">
        <v>55282.42801737546</v>
      </c>
      <c r="F637" s="23">
        <v>44393.484010062377</v>
      </c>
      <c r="G637" s="23">
        <v>33493.535393996484</v>
      </c>
      <c r="H637" s="23">
        <v>20515.131464933842</v>
      </c>
      <c r="I637" s="23">
        <v>11956.214328697031</v>
      </c>
      <c r="J637" s="23">
        <v>7794.2141336302575</v>
      </c>
      <c r="K637" s="23">
        <v>5406.3042576606395</v>
      </c>
      <c r="L637" s="23">
        <v>4553.6197847059357</v>
      </c>
      <c r="M637" s="23">
        <v>3522.104317945294</v>
      </c>
      <c r="N637" s="23">
        <v>2910.6763770658135</v>
      </c>
      <c r="O637" s="23">
        <v>2284.6527701729942</v>
      </c>
      <c r="P637" s="23">
        <v>2284.6527701729942</v>
      </c>
    </row>
    <row r="638" spans="1:16" x14ac:dyDescent="0.25">
      <c r="A638" s="19" t="s">
        <v>88</v>
      </c>
      <c r="B638" s="19" t="s">
        <v>89</v>
      </c>
      <c r="C638" s="19" t="s">
        <v>85</v>
      </c>
      <c r="D638" s="22">
        <v>37</v>
      </c>
      <c r="E638" s="23">
        <v>64056.077396930283</v>
      </c>
      <c r="F638" s="23">
        <v>44792.637337316715</v>
      </c>
      <c r="G638" s="23">
        <v>34408.389638256878</v>
      </c>
      <c r="H638" s="23">
        <v>21529.703002243263</v>
      </c>
      <c r="I638" s="23">
        <v>13254.005992875547</v>
      </c>
      <c r="J638" s="23">
        <v>8154.8553585869431</v>
      </c>
      <c r="K638" s="23">
        <v>5999.6656795322688</v>
      </c>
      <c r="L638" s="23">
        <v>4577.2834319598123</v>
      </c>
      <c r="M638" s="23">
        <v>4007.3773063817475</v>
      </c>
      <c r="N638" s="23">
        <v>3545.4854854678197</v>
      </c>
      <c r="O638" s="23">
        <v>2947.2260142976779</v>
      </c>
      <c r="P638" s="23">
        <v>2835.2638041460518</v>
      </c>
    </row>
    <row r="639" spans="1:16" x14ac:dyDescent="0.25">
      <c r="A639" s="19" t="s">
        <v>88</v>
      </c>
      <c r="B639" s="19" t="s">
        <v>89</v>
      </c>
      <c r="C639" s="19" t="s">
        <v>85</v>
      </c>
      <c r="D639" s="22">
        <v>38</v>
      </c>
      <c r="E639" s="23">
        <v>58295.07925803386</v>
      </c>
      <c r="F639" s="23">
        <v>45703.261557077698</v>
      </c>
      <c r="G639" s="23">
        <v>32618.110302799505</v>
      </c>
      <c r="H639" s="23">
        <v>19747.272077451464</v>
      </c>
      <c r="I639" s="23">
        <v>11566.496351794627</v>
      </c>
      <c r="J639" s="23">
        <v>7304.4444579484734</v>
      </c>
      <c r="K639" s="23">
        <v>5183.3377231327886</v>
      </c>
      <c r="L639" s="23">
        <v>3988.8575003990509</v>
      </c>
      <c r="M639" s="23">
        <v>3498.8214340589907</v>
      </c>
      <c r="N639" s="23">
        <v>2921.5932881403482</v>
      </c>
      <c r="O639" s="23">
        <v>2257.2382566416177</v>
      </c>
      <c r="P639" s="23">
        <v>2170.976995850071</v>
      </c>
    </row>
    <row r="640" spans="1:16" x14ac:dyDescent="0.25">
      <c r="A640" s="19" t="s">
        <v>88</v>
      </c>
      <c r="B640" s="19" t="s">
        <v>89</v>
      </c>
      <c r="C640" s="19" t="s">
        <v>85</v>
      </c>
      <c r="D640" s="22">
        <v>39</v>
      </c>
      <c r="E640" s="23">
        <v>62443.372440702835</v>
      </c>
      <c r="F640" s="23">
        <v>49503.231532830934</v>
      </c>
      <c r="G640" s="23">
        <v>35547.765741466486</v>
      </c>
      <c r="H640" s="23">
        <v>21811.464277638759</v>
      </c>
      <c r="I640" s="23">
        <v>12824.477836959679</v>
      </c>
      <c r="J640" s="23">
        <v>8272.6907316353772</v>
      </c>
      <c r="K640" s="23">
        <v>5957.8421283619964</v>
      </c>
      <c r="L640" s="23">
        <v>4854.3736612187167</v>
      </c>
      <c r="M640" s="23">
        <v>4218.4810522969174</v>
      </c>
      <c r="N640" s="23">
        <v>3510.7980234371435</v>
      </c>
      <c r="O640" s="23">
        <v>2881.2863735060728</v>
      </c>
      <c r="P640" s="23">
        <v>2463.2681839067277</v>
      </c>
    </row>
    <row r="641" spans="1:16" x14ac:dyDescent="0.25">
      <c r="A641" s="19" t="s">
        <v>88</v>
      </c>
      <c r="B641" s="19" t="s">
        <v>89</v>
      </c>
      <c r="C641" s="19" t="s">
        <v>85</v>
      </c>
      <c r="D641" s="22">
        <v>40</v>
      </c>
      <c r="E641" s="23">
        <v>68860.885859865433</v>
      </c>
      <c r="F641" s="23">
        <v>49500.768626988029</v>
      </c>
      <c r="G641" s="23">
        <v>35315.782484935473</v>
      </c>
      <c r="H641" s="23">
        <v>21239.835069750679</v>
      </c>
      <c r="I641" s="23">
        <v>12723.409143322948</v>
      </c>
      <c r="J641" s="23">
        <v>8210.6776328181913</v>
      </c>
      <c r="K641" s="23">
        <v>5541.5389347906757</v>
      </c>
      <c r="L641" s="23">
        <v>4801.3111227746876</v>
      </c>
      <c r="M641" s="23">
        <v>4153.3640623582651</v>
      </c>
      <c r="N641" s="23">
        <v>3331.7343287653566</v>
      </c>
      <c r="O641" s="23">
        <v>2711.3357367612575</v>
      </c>
      <c r="P641" s="23">
        <v>2428.1593103039227</v>
      </c>
    </row>
    <row r="642" spans="1:16" x14ac:dyDescent="0.25">
      <c r="A642" s="19" t="s">
        <v>88</v>
      </c>
      <c r="B642" s="19" t="s">
        <v>89</v>
      </c>
      <c r="C642" s="19" t="s">
        <v>85</v>
      </c>
      <c r="D642" s="22">
        <v>41</v>
      </c>
      <c r="E642" s="23">
        <v>55985.16413710788</v>
      </c>
      <c r="F642" s="23">
        <v>39962.379883410664</v>
      </c>
      <c r="G642" s="23">
        <v>27779.95601956877</v>
      </c>
      <c r="H642" s="23">
        <v>17544.113955968114</v>
      </c>
      <c r="I642" s="23">
        <v>10720.889664761435</v>
      </c>
      <c r="J642" s="23">
        <v>7055.7523081701111</v>
      </c>
      <c r="K642" s="23">
        <v>5213.086660078091</v>
      </c>
      <c r="L642" s="23">
        <v>4205.4189064576067</v>
      </c>
      <c r="M642" s="23">
        <v>3681.856499072248</v>
      </c>
      <c r="N642" s="23">
        <v>3238.4780881971333</v>
      </c>
      <c r="O642" s="23">
        <v>2765.254934403898</v>
      </c>
      <c r="P642" s="23">
        <v>2012.5638152689041</v>
      </c>
    </row>
    <row r="643" spans="1:16" x14ac:dyDescent="0.25">
      <c r="A643" s="19" t="s">
        <v>88</v>
      </c>
      <c r="B643" s="19" t="s">
        <v>89</v>
      </c>
      <c r="C643" s="19" t="s">
        <v>85</v>
      </c>
      <c r="D643" s="22">
        <v>42</v>
      </c>
      <c r="E643" s="23">
        <v>59116.57001910566</v>
      </c>
      <c r="F643" s="23">
        <v>41803.048937128347</v>
      </c>
      <c r="G643" s="23">
        <v>33630.08308071379</v>
      </c>
      <c r="H643" s="23">
        <v>21001.914024118909</v>
      </c>
      <c r="I643" s="23">
        <v>12967.432775903399</v>
      </c>
      <c r="J643" s="23">
        <v>8808.8789776370468</v>
      </c>
      <c r="K643" s="23">
        <v>6124.2345349602656</v>
      </c>
      <c r="L643" s="23">
        <v>4763.5572275144077</v>
      </c>
      <c r="M643" s="23">
        <v>3937.1898560008703</v>
      </c>
      <c r="N643" s="23">
        <v>3310.07711247817</v>
      </c>
      <c r="O643" s="23">
        <v>2495.2511387636387</v>
      </c>
      <c r="P643" s="23">
        <v>2400.4377782892961</v>
      </c>
    </row>
    <row r="644" spans="1:16" x14ac:dyDescent="0.25">
      <c r="A644" s="19" t="s">
        <v>88</v>
      </c>
      <c r="B644" s="19" t="s">
        <v>89</v>
      </c>
      <c r="C644" s="19" t="s">
        <v>85</v>
      </c>
      <c r="D644" s="22">
        <v>43</v>
      </c>
      <c r="E644" s="23">
        <v>60372.532877869475</v>
      </c>
      <c r="F644" s="23">
        <v>43973.180677492521</v>
      </c>
      <c r="G644" s="23">
        <v>31997.428083772178</v>
      </c>
      <c r="H644" s="23">
        <v>19734.204523582233</v>
      </c>
      <c r="I644" s="23">
        <v>12017.585966081577</v>
      </c>
      <c r="J644" s="23">
        <v>7813.2834844158679</v>
      </c>
      <c r="K644" s="23">
        <v>5383.0735868002939</v>
      </c>
      <c r="L644" s="23">
        <v>4314.7853222339036</v>
      </c>
      <c r="M644" s="23">
        <v>3872.354716486805</v>
      </c>
      <c r="N644" s="23">
        <v>2982.6324252042109</v>
      </c>
      <c r="O644" s="23">
        <v>2738.1702262473914</v>
      </c>
      <c r="P644" s="23">
        <v>2732.2942537626659</v>
      </c>
    </row>
    <row r="645" spans="1:16" x14ac:dyDescent="0.25">
      <c r="A645" s="19" t="s">
        <v>88</v>
      </c>
      <c r="B645" s="19" t="s">
        <v>89</v>
      </c>
      <c r="C645" s="19" t="s">
        <v>85</v>
      </c>
      <c r="D645" s="22">
        <v>44</v>
      </c>
      <c r="E645" s="23">
        <v>58389.788312453282</v>
      </c>
      <c r="F645" s="23">
        <v>45755.054947596487</v>
      </c>
      <c r="G645" s="23">
        <v>33261.212676191666</v>
      </c>
      <c r="H645" s="23">
        <v>18410.031770174079</v>
      </c>
      <c r="I645" s="23">
        <v>10665.082881776154</v>
      </c>
      <c r="J645" s="23">
        <v>6631.9950800379838</v>
      </c>
      <c r="K645" s="23">
        <v>4673.3004169461819</v>
      </c>
      <c r="L645" s="23">
        <v>3673.4350081440643</v>
      </c>
      <c r="M645" s="23">
        <v>3154.6990135745086</v>
      </c>
      <c r="N645" s="23">
        <v>2765.4166437081453</v>
      </c>
      <c r="O645" s="23">
        <v>1827.3311903918952</v>
      </c>
      <c r="P645" s="23">
        <v>1720.4682730476184</v>
      </c>
    </row>
    <row r="646" spans="1:16" x14ac:dyDescent="0.25">
      <c r="A646" s="19" t="s">
        <v>88</v>
      </c>
      <c r="B646" s="19" t="s">
        <v>89</v>
      </c>
      <c r="C646" s="19" t="s">
        <v>85</v>
      </c>
      <c r="D646" s="22">
        <v>45</v>
      </c>
      <c r="E646" s="23">
        <v>57036.037315801819</v>
      </c>
      <c r="F646" s="23">
        <v>34981.388297321602</v>
      </c>
      <c r="G646" s="23">
        <v>26153.968612524452</v>
      </c>
      <c r="H646" s="23">
        <v>16472.515612782052</v>
      </c>
      <c r="I646" s="23">
        <v>10266.075837675186</v>
      </c>
      <c r="J646" s="23">
        <v>6889.271922204518</v>
      </c>
      <c r="K646" s="23">
        <v>5200.5119336891894</v>
      </c>
      <c r="L646" s="23">
        <v>4107.2156103267289</v>
      </c>
      <c r="M646" s="23">
        <v>3350.0912533351502</v>
      </c>
      <c r="N646" s="23">
        <v>3104.3154344172854</v>
      </c>
      <c r="O646" s="23">
        <v>2201.7106893507589</v>
      </c>
      <c r="P646" s="23">
        <v>2201.7106893507589</v>
      </c>
    </row>
    <row r="647" spans="1:16" x14ac:dyDescent="0.25">
      <c r="A647" s="19" t="s">
        <v>88</v>
      </c>
      <c r="B647" s="19" t="s">
        <v>89</v>
      </c>
      <c r="C647" s="19" t="s">
        <v>85</v>
      </c>
      <c r="D647" s="22">
        <v>46</v>
      </c>
      <c r="E647" s="23">
        <v>60414.505205410504</v>
      </c>
      <c r="F647" s="23">
        <v>43901.721488968498</v>
      </c>
      <c r="G647" s="23">
        <v>32234.091531389633</v>
      </c>
      <c r="H647" s="23">
        <v>20628.631725949526</v>
      </c>
      <c r="I647" s="23">
        <v>12354.106351795437</v>
      </c>
      <c r="J647" s="23">
        <v>7921.7076877225818</v>
      </c>
      <c r="K647" s="23">
        <v>5743.7352976400925</v>
      </c>
      <c r="L647" s="23">
        <v>4546.8182743238913</v>
      </c>
      <c r="M647" s="23">
        <v>3987.1399587353485</v>
      </c>
      <c r="N647" s="23">
        <v>3375.6314941630167</v>
      </c>
      <c r="O647" s="23">
        <v>2939.6043820205696</v>
      </c>
      <c r="P647" s="23">
        <v>2915.6068666540164</v>
      </c>
    </row>
    <row r="648" spans="1:16" x14ac:dyDescent="0.25">
      <c r="A648" s="19" t="s">
        <v>88</v>
      </c>
      <c r="B648" s="19" t="s">
        <v>89</v>
      </c>
      <c r="C648" s="19" t="s">
        <v>85</v>
      </c>
      <c r="D648" s="22">
        <v>47</v>
      </c>
      <c r="E648" s="23">
        <v>59626.274606611267</v>
      </c>
      <c r="F648" s="23">
        <v>40109.577625824124</v>
      </c>
      <c r="G648" s="23">
        <v>30853.610997801778</v>
      </c>
      <c r="H648" s="23">
        <v>18168.138573567543</v>
      </c>
      <c r="I648" s="23">
        <v>10670.728038724452</v>
      </c>
      <c r="J648" s="23">
        <v>6885.8507711691855</v>
      </c>
      <c r="K648" s="23">
        <v>5007.122817211427</v>
      </c>
      <c r="L648" s="23">
        <v>4013.0987360376776</v>
      </c>
      <c r="M648" s="23">
        <v>3447.4840916294843</v>
      </c>
      <c r="N648" s="23">
        <v>2793.8855120948351</v>
      </c>
      <c r="O648" s="23">
        <v>2277.6213373625219</v>
      </c>
      <c r="P648" s="23">
        <v>2044.7475395202996</v>
      </c>
    </row>
    <row r="649" spans="1:16" x14ac:dyDescent="0.25">
      <c r="A649" s="19" t="s">
        <v>88</v>
      </c>
      <c r="B649" s="19" t="s">
        <v>89</v>
      </c>
      <c r="C649" s="19" t="s">
        <v>85</v>
      </c>
      <c r="D649" s="22">
        <v>48</v>
      </c>
      <c r="E649" s="23">
        <v>62860.438176157069</v>
      </c>
      <c r="F649" s="23">
        <v>45702.56544044202</v>
      </c>
      <c r="G649" s="23">
        <v>32727.111789564919</v>
      </c>
      <c r="H649" s="23">
        <v>19414.670889250661</v>
      </c>
      <c r="I649" s="23">
        <v>12087.890868016497</v>
      </c>
      <c r="J649" s="23">
        <v>7847.1665238591659</v>
      </c>
      <c r="K649" s="23">
        <v>5396.5665080747312</v>
      </c>
      <c r="L649" s="23">
        <v>4588.5222596666972</v>
      </c>
      <c r="M649" s="23">
        <v>3640.194332306316</v>
      </c>
      <c r="N649" s="23">
        <v>3233.9912959991616</v>
      </c>
      <c r="O649" s="23">
        <v>2669.9194770659956</v>
      </c>
      <c r="P649" s="23">
        <v>2610.1143188521296</v>
      </c>
    </row>
    <row r="650" spans="1:16" x14ac:dyDescent="0.25">
      <c r="A650" s="19" t="s">
        <v>88</v>
      </c>
      <c r="B650" s="19" t="s">
        <v>89</v>
      </c>
      <c r="C650" s="19" t="s">
        <v>85</v>
      </c>
      <c r="D650" s="22">
        <v>49</v>
      </c>
      <c r="E650" s="23">
        <v>52939.120657761079</v>
      </c>
      <c r="F650" s="23">
        <v>36452.28650120963</v>
      </c>
      <c r="G650" s="23">
        <v>28878.926898455356</v>
      </c>
      <c r="H650" s="23">
        <v>18533.805409610166</v>
      </c>
      <c r="I650" s="23">
        <v>10854.198786554871</v>
      </c>
      <c r="J650" s="23">
        <v>6908.742890093713</v>
      </c>
      <c r="K650" s="23">
        <v>5038.1226960000731</v>
      </c>
      <c r="L650" s="23">
        <v>3977.820095945191</v>
      </c>
      <c r="M650" s="23">
        <v>3418.6453305649011</v>
      </c>
      <c r="N650" s="23">
        <v>3128.8257640870438</v>
      </c>
      <c r="O650" s="23">
        <v>2538.6059717248249</v>
      </c>
      <c r="P650" s="23">
        <v>2361.1503797414121</v>
      </c>
    </row>
    <row r="651" spans="1:16" x14ac:dyDescent="0.25">
      <c r="A651" s="19" t="s">
        <v>88</v>
      </c>
      <c r="B651" s="19" t="s">
        <v>89</v>
      </c>
      <c r="C651" s="19" t="s">
        <v>85</v>
      </c>
      <c r="D651" s="22">
        <v>50</v>
      </c>
      <c r="E651" s="23">
        <v>51909.074776494774</v>
      </c>
      <c r="F651" s="23">
        <v>39229.657208533812</v>
      </c>
      <c r="G651" s="23">
        <v>28232.62886666381</v>
      </c>
      <c r="H651" s="23">
        <v>16243.562529998137</v>
      </c>
      <c r="I651" s="23">
        <v>9695.669788643112</v>
      </c>
      <c r="J651" s="23">
        <v>6406.3685104392907</v>
      </c>
      <c r="K651" s="23">
        <v>4573.4138071994012</v>
      </c>
      <c r="L651" s="23">
        <v>3603.5023001980521</v>
      </c>
      <c r="M651" s="23">
        <v>3068.6871602543688</v>
      </c>
      <c r="N651" s="23">
        <v>2609.6744242393011</v>
      </c>
      <c r="O651" s="23">
        <v>2277.0630595975249</v>
      </c>
      <c r="P651" s="23">
        <v>2163.9017030502569</v>
      </c>
    </row>
    <row r="652" spans="1:16" x14ac:dyDescent="0.25">
      <c r="A652" s="19" t="s">
        <v>88</v>
      </c>
      <c r="B652" s="19" t="s">
        <v>89</v>
      </c>
      <c r="C652" s="19" t="s">
        <v>85</v>
      </c>
      <c r="D652" s="22">
        <v>51</v>
      </c>
      <c r="E652" s="23">
        <v>51020.663493814674</v>
      </c>
      <c r="F652" s="23">
        <v>40902.677431385593</v>
      </c>
      <c r="G652" s="23">
        <v>29218.510697778442</v>
      </c>
      <c r="H652" s="23">
        <v>18906.049690804422</v>
      </c>
      <c r="I652" s="23">
        <v>11777.076288624377</v>
      </c>
      <c r="J652" s="23">
        <v>7642.155345370883</v>
      </c>
      <c r="K652" s="23">
        <v>5521.8040512712305</v>
      </c>
      <c r="L652" s="23">
        <v>4642.9304873955043</v>
      </c>
      <c r="M652" s="23">
        <v>3980.9558878514331</v>
      </c>
      <c r="N652" s="23">
        <v>3354.7132954796907</v>
      </c>
      <c r="O652" s="23">
        <v>2254.6139596800549</v>
      </c>
      <c r="P652" s="23">
        <v>2016.8187509624111</v>
      </c>
    </row>
    <row r="653" spans="1:16" x14ac:dyDescent="0.25">
      <c r="A653" s="19" t="s">
        <v>88</v>
      </c>
      <c r="B653" s="19" t="s">
        <v>89</v>
      </c>
      <c r="C653" s="19" t="s">
        <v>85</v>
      </c>
      <c r="D653" s="22">
        <v>52</v>
      </c>
      <c r="E653" s="23">
        <v>47858.387882618408</v>
      </c>
      <c r="F653" s="23">
        <v>37855.992593066891</v>
      </c>
      <c r="G653" s="23">
        <v>27788.697618119921</v>
      </c>
      <c r="H653" s="23">
        <v>18513.356099256238</v>
      </c>
      <c r="I653" s="23">
        <v>11047.455985256258</v>
      </c>
      <c r="J653" s="23">
        <v>7453.7058920455993</v>
      </c>
      <c r="K653" s="23">
        <v>5237.8730948506527</v>
      </c>
      <c r="L653" s="23">
        <v>4112.0120299582995</v>
      </c>
      <c r="M653" s="23">
        <v>3577.8898702501956</v>
      </c>
      <c r="N653" s="23">
        <v>3044.4337358677008</v>
      </c>
      <c r="O653" s="23">
        <v>2149.1950862087074</v>
      </c>
      <c r="P653" s="23">
        <v>2071.5008195804689</v>
      </c>
    </row>
    <row r="654" spans="1:16" x14ac:dyDescent="0.25">
      <c r="A654" s="19" t="s">
        <v>88</v>
      </c>
      <c r="B654" s="19" t="s">
        <v>89</v>
      </c>
      <c r="C654" s="19" t="s">
        <v>85</v>
      </c>
      <c r="D654" s="22">
        <v>53</v>
      </c>
      <c r="E654" s="23">
        <v>62055.341488321581</v>
      </c>
      <c r="F654" s="23">
        <v>44240.136022881605</v>
      </c>
      <c r="G654" s="23">
        <v>32653.069539226508</v>
      </c>
      <c r="H654" s="23">
        <v>20007.817663199403</v>
      </c>
      <c r="I654" s="23">
        <v>12430.709054405872</v>
      </c>
      <c r="J654" s="23">
        <v>7604.2883880848158</v>
      </c>
      <c r="K654" s="23">
        <v>5219.8864615508937</v>
      </c>
      <c r="L654" s="23">
        <v>4505.9883908492066</v>
      </c>
      <c r="M654" s="23">
        <v>3947.2590064052897</v>
      </c>
      <c r="N654" s="23">
        <v>3270.0373514348539</v>
      </c>
      <c r="O654" s="23">
        <v>2314.3578011790651</v>
      </c>
      <c r="P654" s="23">
        <v>2171.7317999093984</v>
      </c>
    </row>
    <row r="655" spans="1:16" x14ac:dyDescent="0.25">
      <c r="A655" s="19" t="s">
        <v>88</v>
      </c>
      <c r="B655" s="19" t="s">
        <v>89</v>
      </c>
      <c r="C655" s="19" t="s">
        <v>85</v>
      </c>
      <c r="D655" s="22">
        <v>54</v>
      </c>
      <c r="E655" s="23">
        <v>51368.559589094039</v>
      </c>
      <c r="F655" s="23">
        <v>40160.140576108475</v>
      </c>
      <c r="G655" s="23">
        <v>29983.885514168636</v>
      </c>
      <c r="H655" s="23">
        <v>17298.983709644035</v>
      </c>
      <c r="I655" s="23">
        <v>11081.272875107587</v>
      </c>
      <c r="J655" s="23">
        <v>7226.6555517989964</v>
      </c>
      <c r="K655" s="23">
        <v>5053.8140962418192</v>
      </c>
      <c r="L655" s="23">
        <v>4070.4973053425974</v>
      </c>
      <c r="M655" s="23">
        <v>3386.458908803002</v>
      </c>
      <c r="N655" s="23">
        <v>2813.9399156703071</v>
      </c>
      <c r="O655" s="23">
        <v>2331.4894948666438</v>
      </c>
      <c r="P655" s="23">
        <v>2273.5231597961529</v>
      </c>
    </row>
    <row r="656" spans="1:16" x14ac:dyDescent="0.25">
      <c r="A656" s="19" t="s">
        <v>88</v>
      </c>
      <c r="B656" s="19" t="s">
        <v>89</v>
      </c>
      <c r="C656" s="19" t="s">
        <v>85</v>
      </c>
      <c r="D656" s="22">
        <v>55</v>
      </c>
      <c r="E656" s="23">
        <v>56679.350322654405</v>
      </c>
      <c r="F656" s="23">
        <v>44131.230287114944</v>
      </c>
      <c r="G656" s="23">
        <v>32144.740573711239</v>
      </c>
      <c r="H656" s="23">
        <v>19909.151837910347</v>
      </c>
      <c r="I656" s="23">
        <v>12214.214880929874</v>
      </c>
      <c r="J656" s="23">
        <v>7382.4280710829253</v>
      </c>
      <c r="K656" s="23">
        <v>5435.7605655376665</v>
      </c>
      <c r="L656" s="23">
        <v>4319.9120480990186</v>
      </c>
      <c r="M656" s="23">
        <v>3714.9674989397604</v>
      </c>
      <c r="N656" s="23">
        <v>3030.3585700045364</v>
      </c>
      <c r="O656" s="23">
        <v>2751.8718068003932</v>
      </c>
      <c r="P656" s="23">
        <v>2316.8278350330725</v>
      </c>
    </row>
    <row r="657" spans="1:16" x14ac:dyDescent="0.25">
      <c r="A657" s="19" t="s">
        <v>88</v>
      </c>
      <c r="B657" s="19" t="s">
        <v>89</v>
      </c>
      <c r="C657" s="19" t="s">
        <v>85</v>
      </c>
      <c r="D657" s="22">
        <v>56</v>
      </c>
      <c r="E657" s="23">
        <v>45973.524097163761</v>
      </c>
      <c r="F657" s="23">
        <v>36385.178272979516</v>
      </c>
      <c r="G657" s="23">
        <v>28183.248276950948</v>
      </c>
      <c r="H657" s="23">
        <v>17342.472854253123</v>
      </c>
      <c r="I657" s="23">
        <v>10873.238992185879</v>
      </c>
      <c r="J657" s="23">
        <v>6984.9231463260103</v>
      </c>
      <c r="K657" s="23">
        <v>5071.4785408413263</v>
      </c>
      <c r="L657" s="23">
        <v>4012.1059687870802</v>
      </c>
      <c r="M657" s="23">
        <v>3492.5363252097191</v>
      </c>
      <c r="N657" s="23">
        <v>2926.833076614017</v>
      </c>
      <c r="O657" s="23">
        <v>2120.4142076683984</v>
      </c>
      <c r="P657" s="23">
        <v>2120.4142076683984</v>
      </c>
    </row>
    <row r="658" spans="1:16" x14ac:dyDescent="0.25">
      <c r="A658" s="19" t="s">
        <v>88</v>
      </c>
      <c r="B658" s="19" t="s">
        <v>89</v>
      </c>
      <c r="C658" s="19" t="s">
        <v>85</v>
      </c>
      <c r="D658" s="22">
        <v>57</v>
      </c>
      <c r="E658" s="23">
        <v>60804.918703921147</v>
      </c>
      <c r="F658" s="23">
        <v>41292.201853575483</v>
      </c>
      <c r="G658" s="23">
        <v>30269.035539982582</v>
      </c>
      <c r="H658" s="23">
        <v>18154.70981111009</v>
      </c>
      <c r="I658" s="23">
        <v>10833.898568758188</v>
      </c>
      <c r="J658" s="23">
        <v>6629.8828267232839</v>
      </c>
      <c r="K658" s="23">
        <v>4841.045437612047</v>
      </c>
      <c r="L658" s="23">
        <v>3837.9618254057932</v>
      </c>
      <c r="M658" s="23">
        <v>3205.9126477406594</v>
      </c>
      <c r="N658" s="23">
        <v>2871.734466846221</v>
      </c>
      <c r="O658" s="23">
        <v>2270.5210845556544</v>
      </c>
      <c r="P658" s="23">
        <v>2082.5189363557793</v>
      </c>
    </row>
    <row r="659" spans="1:16" x14ac:dyDescent="0.25">
      <c r="A659" s="19" t="s">
        <v>88</v>
      </c>
      <c r="B659" s="19" t="s">
        <v>89</v>
      </c>
      <c r="C659" s="19" t="s">
        <v>85</v>
      </c>
      <c r="D659" s="22">
        <v>58</v>
      </c>
      <c r="E659" s="23">
        <v>58217.37796704386</v>
      </c>
      <c r="F659" s="23">
        <v>40614.230683105678</v>
      </c>
      <c r="G659" s="23">
        <v>31016.374686271389</v>
      </c>
      <c r="H659" s="23">
        <v>19923.438468600743</v>
      </c>
      <c r="I659" s="23">
        <v>12168.075886278404</v>
      </c>
      <c r="J659" s="23">
        <v>7825.4805954074864</v>
      </c>
      <c r="K659" s="23">
        <v>5550.0442808894168</v>
      </c>
      <c r="L659" s="23">
        <v>4564.402533886815</v>
      </c>
      <c r="M659" s="23">
        <v>3868.3089790591766</v>
      </c>
      <c r="N659" s="23">
        <v>3243.5467276086874</v>
      </c>
      <c r="O659" s="23">
        <v>2614.9680562806166</v>
      </c>
      <c r="P659" s="23">
        <v>2361.2599201519579</v>
      </c>
    </row>
    <row r="660" spans="1:16" x14ac:dyDescent="0.25">
      <c r="A660" s="19" t="s">
        <v>88</v>
      </c>
      <c r="B660" s="19" t="s">
        <v>89</v>
      </c>
      <c r="C660" s="19" t="s">
        <v>85</v>
      </c>
      <c r="D660" s="22">
        <v>59</v>
      </c>
      <c r="E660" s="23">
        <v>63481.72575782612</v>
      </c>
      <c r="F660" s="23">
        <v>42102.47580206822</v>
      </c>
      <c r="G660" s="23">
        <v>32607.910041779061</v>
      </c>
      <c r="H660" s="23">
        <v>20880.376053484062</v>
      </c>
      <c r="I660" s="23">
        <v>12858.495452708055</v>
      </c>
      <c r="J660" s="23">
        <v>8215.6457753496234</v>
      </c>
      <c r="K660" s="23">
        <v>5926.6570212080887</v>
      </c>
      <c r="L660" s="23">
        <v>4886.0448858923619</v>
      </c>
      <c r="M660" s="23">
        <v>4010.4328968187669</v>
      </c>
      <c r="N660" s="23">
        <v>3040.8499767054464</v>
      </c>
      <c r="O660" s="23">
        <v>2416.4224607427268</v>
      </c>
      <c r="P660" s="23">
        <v>2416.4224607427268</v>
      </c>
    </row>
    <row r="661" spans="1:16" x14ac:dyDescent="0.25">
      <c r="A661" s="19" t="s">
        <v>88</v>
      </c>
      <c r="B661" s="19" t="s">
        <v>89</v>
      </c>
      <c r="C661" s="19" t="s">
        <v>85</v>
      </c>
      <c r="D661" s="22">
        <v>60</v>
      </c>
      <c r="E661" s="23">
        <v>65887.784469332866</v>
      </c>
      <c r="F661" s="23">
        <v>46416.717090064791</v>
      </c>
      <c r="G661" s="23">
        <v>32610.701041327204</v>
      </c>
      <c r="H661" s="23">
        <v>18748.297937743944</v>
      </c>
      <c r="I661" s="23">
        <v>10922.717111634298</v>
      </c>
      <c r="J661" s="23">
        <v>6865.877397015076</v>
      </c>
      <c r="K661" s="23">
        <v>5112.6004284017199</v>
      </c>
      <c r="L661" s="23">
        <v>4169.0443592087058</v>
      </c>
      <c r="M661" s="23">
        <v>3609.3439566347784</v>
      </c>
      <c r="N661" s="23">
        <v>3016.9654903875066</v>
      </c>
      <c r="O661" s="23">
        <v>2123.4519040374712</v>
      </c>
      <c r="P661" s="23">
        <v>2032.5815317569018</v>
      </c>
    </row>
    <row r="662" spans="1:16" x14ac:dyDescent="0.25">
      <c r="A662" s="19" t="s">
        <v>88</v>
      </c>
      <c r="B662" s="19" t="s">
        <v>89</v>
      </c>
      <c r="C662" s="19" t="s">
        <v>85</v>
      </c>
      <c r="D662" s="22">
        <v>61</v>
      </c>
      <c r="E662" s="23">
        <v>55674.18895601578</v>
      </c>
      <c r="F662" s="23">
        <v>45030.535059499809</v>
      </c>
      <c r="G662" s="23">
        <v>32533.90376600327</v>
      </c>
      <c r="H662" s="23">
        <v>18573.229003810789</v>
      </c>
      <c r="I662" s="23">
        <v>10807.199274657871</v>
      </c>
      <c r="J662" s="23">
        <v>6911.4754606580409</v>
      </c>
      <c r="K662" s="23">
        <v>4780.5116785794489</v>
      </c>
      <c r="L662" s="23">
        <v>3789.8770712823971</v>
      </c>
      <c r="M662" s="23">
        <v>3199.9168103177303</v>
      </c>
      <c r="N662" s="23">
        <v>2594.2218164027286</v>
      </c>
      <c r="O662" s="23">
        <v>2053.3183984288121</v>
      </c>
      <c r="P662" s="23">
        <v>2053.3183984288121</v>
      </c>
    </row>
    <row r="663" spans="1:16" x14ac:dyDescent="0.25">
      <c r="A663" s="19" t="s">
        <v>88</v>
      </c>
      <c r="B663" s="19" t="s">
        <v>89</v>
      </c>
      <c r="C663" s="19" t="s">
        <v>85</v>
      </c>
      <c r="D663" s="22">
        <v>62</v>
      </c>
      <c r="E663" s="23">
        <v>44895.225629232198</v>
      </c>
      <c r="F663" s="23">
        <v>35077.127823980758</v>
      </c>
      <c r="G663" s="23">
        <v>26776.416577992783</v>
      </c>
      <c r="H663" s="23">
        <v>16884.147056737802</v>
      </c>
      <c r="I663" s="23">
        <v>10082.431733444459</v>
      </c>
      <c r="J663" s="23">
        <v>6710.6727894087044</v>
      </c>
      <c r="K663" s="23">
        <v>4983.4759733312258</v>
      </c>
      <c r="L663" s="23">
        <v>3912.4632333072077</v>
      </c>
      <c r="M663" s="23">
        <v>3245.476350734989</v>
      </c>
      <c r="N663" s="23">
        <v>2738.9804025429667</v>
      </c>
      <c r="O663" s="23">
        <v>2115.0643851102313</v>
      </c>
      <c r="P663" s="23">
        <v>2115.0643851102313</v>
      </c>
    </row>
    <row r="664" spans="1:16" x14ac:dyDescent="0.25">
      <c r="A664" s="19" t="s">
        <v>88</v>
      </c>
      <c r="B664" s="19" t="s">
        <v>89</v>
      </c>
      <c r="C664" s="19" t="s">
        <v>85</v>
      </c>
      <c r="D664" s="22">
        <v>63</v>
      </c>
      <c r="E664" s="23">
        <v>56217.60888343503</v>
      </c>
      <c r="F664" s="23">
        <v>40595.731343478714</v>
      </c>
      <c r="G664" s="23">
        <v>29629.099116507798</v>
      </c>
      <c r="H664" s="23">
        <v>18562.330847798388</v>
      </c>
      <c r="I664" s="23">
        <v>11526.321217014744</v>
      </c>
      <c r="J664" s="23">
        <v>7406.4419325637464</v>
      </c>
      <c r="K664" s="23">
        <v>5027.1177386465542</v>
      </c>
      <c r="L664" s="23">
        <v>4153.1934639714918</v>
      </c>
      <c r="M664" s="23">
        <v>3668.0207881777369</v>
      </c>
      <c r="N664" s="23">
        <v>2814.1586451543085</v>
      </c>
      <c r="O664" s="23">
        <v>2355.5028855100736</v>
      </c>
      <c r="P664" s="23">
        <v>2265.2909016788963</v>
      </c>
    </row>
    <row r="665" spans="1:16" x14ac:dyDescent="0.25">
      <c r="A665" s="19" t="s">
        <v>88</v>
      </c>
      <c r="B665" s="19" t="s">
        <v>89</v>
      </c>
      <c r="C665" s="19" t="s">
        <v>85</v>
      </c>
      <c r="D665" s="22">
        <v>64</v>
      </c>
      <c r="E665" s="23">
        <v>53882.615251618583</v>
      </c>
      <c r="F665" s="23">
        <v>42077.032899873098</v>
      </c>
      <c r="G665" s="23">
        <v>32654.76672804484</v>
      </c>
      <c r="H665" s="23">
        <v>19737.079616538955</v>
      </c>
      <c r="I665" s="23">
        <v>11911.410908819198</v>
      </c>
      <c r="J665" s="23">
        <v>7462.0791603145035</v>
      </c>
      <c r="K665" s="23">
        <v>5347.4539343467641</v>
      </c>
      <c r="L665" s="23">
        <v>4340.8689566254088</v>
      </c>
      <c r="M665" s="23">
        <v>3642.4173193995384</v>
      </c>
      <c r="N665" s="23">
        <v>3144.3328991049821</v>
      </c>
      <c r="O665" s="23">
        <v>2773.5598162233478</v>
      </c>
      <c r="P665" s="23">
        <v>2761.6699384002682</v>
      </c>
    </row>
    <row r="666" spans="1:16" x14ac:dyDescent="0.25">
      <c r="A666" s="19" t="s">
        <v>88</v>
      </c>
      <c r="B666" s="19" t="s">
        <v>89</v>
      </c>
      <c r="C666" s="19" t="s">
        <v>85</v>
      </c>
      <c r="D666" s="22">
        <v>65</v>
      </c>
      <c r="E666" s="23">
        <v>56770.857319360388</v>
      </c>
      <c r="F666" s="23">
        <v>40931.699375481854</v>
      </c>
      <c r="G666" s="23">
        <v>30042.438714588632</v>
      </c>
      <c r="H666" s="23">
        <v>19542.563353308444</v>
      </c>
      <c r="I666" s="23">
        <v>11534.405052301374</v>
      </c>
      <c r="J666" s="23">
        <v>7317.3703692854169</v>
      </c>
      <c r="K666" s="23">
        <v>5090.2415810114644</v>
      </c>
      <c r="L666" s="23">
        <v>4067.9513515758804</v>
      </c>
      <c r="M666" s="23">
        <v>3271.095662868619</v>
      </c>
      <c r="N666" s="23">
        <v>2910.8887805166823</v>
      </c>
      <c r="O666" s="23">
        <v>2363.8536708071661</v>
      </c>
      <c r="P666" s="23">
        <v>2361.8089168575211</v>
      </c>
    </row>
    <row r="667" spans="1:16" x14ac:dyDescent="0.25">
      <c r="A667" s="19" t="s">
        <v>88</v>
      </c>
      <c r="B667" s="19" t="s">
        <v>89</v>
      </c>
      <c r="C667" s="19" t="s">
        <v>85</v>
      </c>
      <c r="D667" s="22">
        <v>66</v>
      </c>
      <c r="E667" s="23">
        <v>42896.251134899612</v>
      </c>
      <c r="F667" s="23">
        <v>35051.518689388598</v>
      </c>
      <c r="G667" s="23">
        <v>27002.372788960252</v>
      </c>
      <c r="H667" s="23">
        <v>16974.3487524962</v>
      </c>
      <c r="I667" s="23">
        <v>10360.754219095206</v>
      </c>
      <c r="J667" s="23">
        <v>6724.1121079209088</v>
      </c>
      <c r="K667" s="23">
        <v>4725.5811641793098</v>
      </c>
      <c r="L667" s="23">
        <v>3781.6347765043997</v>
      </c>
      <c r="M667" s="23">
        <v>3210.3174922917387</v>
      </c>
      <c r="N667" s="23">
        <v>2580.0801075570466</v>
      </c>
      <c r="O667" s="23">
        <v>1676.2808934690072</v>
      </c>
      <c r="P667" s="23">
        <v>1561.7684651519839</v>
      </c>
    </row>
    <row r="668" spans="1:16" x14ac:dyDescent="0.25">
      <c r="A668" s="19" t="s">
        <v>88</v>
      </c>
      <c r="B668" s="19" t="s">
        <v>89</v>
      </c>
      <c r="C668" s="19" t="s">
        <v>85</v>
      </c>
      <c r="D668" s="22">
        <v>67</v>
      </c>
      <c r="E668" s="23">
        <v>53523.396471200103</v>
      </c>
      <c r="F668" s="23">
        <v>43957.015846490533</v>
      </c>
      <c r="G668" s="23">
        <v>33538.538845686184</v>
      </c>
      <c r="H668" s="23">
        <v>22525.825215793055</v>
      </c>
      <c r="I668" s="23">
        <v>12859.069836742352</v>
      </c>
      <c r="J668" s="23">
        <v>8401.349162095752</v>
      </c>
      <c r="K668" s="23">
        <v>5682.3561020752086</v>
      </c>
      <c r="L668" s="23">
        <v>4580.5489778665651</v>
      </c>
      <c r="M668" s="23">
        <v>3963.2104172509821</v>
      </c>
      <c r="N668" s="23">
        <v>3243.2522912657628</v>
      </c>
      <c r="O668" s="23">
        <v>2580.2570590688642</v>
      </c>
      <c r="P668" s="23">
        <v>2571.497094272449</v>
      </c>
    </row>
    <row r="669" spans="1:16" x14ac:dyDescent="0.25">
      <c r="A669" s="19" t="s">
        <v>88</v>
      </c>
      <c r="B669" s="19" t="s">
        <v>89</v>
      </c>
      <c r="C669" s="19" t="s">
        <v>85</v>
      </c>
      <c r="D669" s="22">
        <v>68</v>
      </c>
      <c r="E669" s="23">
        <v>53206.757256660043</v>
      </c>
      <c r="F669" s="23">
        <v>40693.904434770564</v>
      </c>
      <c r="G669" s="23">
        <v>32848.415703985724</v>
      </c>
      <c r="H669" s="23">
        <v>19632.819376898366</v>
      </c>
      <c r="I669" s="23">
        <v>12165.669600473197</v>
      </c>
      <c r="J669" s="23">
        <v>7859.7330978409027</v>
      </c>
      <c r="K669" s="23">
        <v>5618.0624467439029</v>
      </c>
      <c r="L669" s="23">
        <v>4627.675440249257</v>
      </c>
      <c r="M669" s="23">
        <v>4016.4126424312976</v>
      </c>
      <c r="N669" s="23">
        <v>3370.8379185233407</v>
      </c>
      <c r="O669" s="23">
        <v>2788.5994933697698</v>
      </c>
      <c r="P669" s="23">
        <v>2679.5548148709395</v>
      </c>
    </row>
    <row r="670" spans="1:16" x14ac:dyDescent="0.25">
      <c r="A670" s="19" t="s">
        <v>88</v>
      </c>
      <c r="B670" s="19" t="s">
        <v>89</v>
      </c>
      <c r="C670" s="19" t="s">
        <v>85</v>
      </c>
      <c r="D670" s="22">
        <v>69</v>
      </c>
      <c r="E670" s="23">
        <v>49517.858194784581</v>
      </c>
      <c r="F670" s="23">
        <v>41200.45627668513</v>
      </c>
      <c r="G670" s="23">
        <v>29318.410300098294</v>
      </c>
      <c r="H670" s="23">
        <v>18233.898817850837</v>
      </c>
      <c r="I670" s="23">
        <v>10947.936851456427</v>
      </c>
      <c r="J670" s="23">
        <v>7293.8736611493514</v>
      </c>
      <c r="K670" s="23">
        <v>5044.8265964110042</v>
      </c>
      <c r="L670" s="23">
        <v>4097.9613225962166</v>
      </c>
      <c r="M670" s="23">
        <v>3457.7608522404366</v>
      </c>
      <c r="N670" s="23">
        <v>3182.5989460858868</v>
      </c>
      <c r="O670" s="23">
        <v>2178.7047397502879</v>
      </c>
      <c r="P670" s="23">
        <v>2078.7004663806729</v>
      </c>
    </row>
    <row r="671" spans="1:16" x14ac:dyDescent="0.25">
      <c r="A671" s="19" t="s">
        <v>88</v>
      </c>
      <c r="B671" s="19" t="s">
        <v>89</v>
      </c>
      <c r="C671" s="19" t="s">
        <v>85</v>
      </c>
      <c r="D671" s="22">
        <v>70</v>
      </c>
      <c r="E671" s="23">
        <v>49936.224460176076</v>
      </c>
      <c r="F671" s="23">
        <v>40082.916245721572</v>
      </c>
      <c r="G671" s="23">
        <v>29737.422222998597</v>
      </c>
      <c r="H671" s="23">
        <v>19698.566306030982</v>
      </c>
      <c r="I671" s="23">
        <v>12164.110135315808</v>
      </c>
      <c r="J671" s="23">
        <v>7971.145915289354</v>
      </c>
      <c r="K671" s="23">
        <v>5453.2077593264949</v>
      </c>
      <c r="L671" s="23">
        <v>4334.797565973503</v>
      </c>
      <c r="M671" s="23">
        <v>3707.8177636947739</v>
      </c>
      <c r="N671" s="23">
        <v>2893.3509647706173</v>
      </c>
      <c r="O671" s="23">
        <v>2379.8360071464331</v>
      </c>
      <c r="P671" s="23">
        <v>2091.5766590368544</v>
      </c>
    </row>
    <row r="672" spans="1:16" x14ac:dyDescent="0.25">
      <c r="A672" s="19" t="s">
        <v>88</v>
      </c>
      <c r="B672" s="19" t="s">
        <v>89</v>
      </c>
      <c r="C672" s="19" t="s">
        <v>85</v>
      </c>
      <c r="D672" s="22">
        <v>71</v>
      </c>
      <c r="E672" s="23">
        <v>56800.354869338182</v>
      </c>
      <c r="F672" s="23">
        <v>45359.169916145271</v>
      </c>
      <c r="G672" s="23">
        <v>33514.270404812829</v>
      </c>
      <c r="H672" s="23">
        <v>20866.186780820393</v>
      </c>
      <c r="I672" s="23">
        <v>12376.929541687794</v>
      </c>
      <c r="J672" s="23">
        <v>7851.9644551993279</v>
      </c>
      <c r="K672" s="23">
        <v>5605.5262507309881</v>
      </c>
      <c r="L672" s="23">
        <v>4351.0512525890026</v>
      </c>
      <c r="M672" s="23">
        <v>3866.9535061999136</v>
      </c>
      <c r="N672" s="23">
        <v>3126.8969285668077</v>
      </c>
      <c r="O672" s="23">
        <v>2689.9256589871843</v>
      </c>
      <c r="P672" s="23">
        <v>2689.9256589871843</v>
      </c>
    </row>
    <row r="673" spans="1:16" x14ac:dyDescent="0.25">
      <c r="A673" s="19" t="s">
        <v>88</v>
      </c>
      <c r="B673" s="19" t="s">
        <v>89</v>
      </c>
      <c r="C673" s="19" t="s">
        <v>85</v>
      </c>
      <c r="D673" s="22">
        <v>72</v>
      </c>
      <c r="E673" s="23">
        <v>58800.459440053804</v>
      </c>
      <c r="F673" s="23">
        <v>41864.694792329799</v>
      </c>
      <c r="G673" s="23">
        <v>30350.177778509846</v>
      </c>
      <c r="H673" s="23">
        <v>19213.627606941453</v>
      </c>
      <c r="I673" s="23">
        <v>11547.779201168763</v>
      </c>
      <c r="J673" s="23">
        <v>7417.185540628685</v>
      </c>
      <c r="K673" s="23">
        <v>5284.6172737198831</v>
      </c>
      <c r="L673" s="23">
        <v>4370.9005335333168</v>
      </c>
      <c r="M673" s="23">
        <v>3616.9211828131342</v>
      </c>
      <c r="N673" s="23">
        <v>3067.1679686431303</v>
      </c>
      <c r="O673" s="23">
        <v>2672.6486029556468</v>
      </c>
      <c r="P673" s="23">
        <v>2351.6863841922418</v>
      </c>
    </row>
    <row r="674" spans="1:16" x14ac:dyDescent="0.25">
      <c r="A674" s="19" t="s">
        <v>88</v>
      </c>
      <c r="B674" s="19" t="s">
        <v>89</v>
      </c>
      <c r="C674" s="19" t="s">
        <v>85</v>
      </c>
      <c r="D674" s="22">
        <v>73</v>
      </c>
      <c r="E674" s="23">
        <v>57798.822987944463</v>
      </c>
      <c r="F674" s="23">
        <v>39124.375548577591</v>
      </c>
      <c r="G674" s="23">
        <v>29526.705181963054</v>
      </c>
      <c r="H674" s="23">
        <v>19433.431026964859</v>
      </c>
      <c r="I674" s="23">
        <v>11890.923802787131</v>
      </c>
      <c r="J674" s="23">
        <v>8002.0998655595768</v>
      </c>
      <c r="K674" s="23">
        <v>5699.3214146724222</v>
      </c>
      <c r="L674" s="23">
        <v>4474.6761064031207</v>
      </c>
      <c r="M674" s="23">
        <v>3905.3948997984762</v>
      </c>
      <c r="N674" s="23">
        <v>3123.5566755677987</v>
      </c>
      <c r="O674" s="23">
        <v>2434.4778287788272</v>
      </c>
      <c r="P674" s="23">
        <v>2408.3847723362587</v>
      </c>
    </row>
    <row r="675" spans="1:16" x14ac:dyDescent="0.25">
      <c r="A675" s="19" t="s">
        <v>88</v>
      </c>
      <c r="B675" s="19" t="s">
        <v>89</v>
      </c>
      <c r="C675" s="19" t="s">
        <v>85</v>
      </c>
      <c r="D675" s="22">
        <v>74</v>
      </c>
      <c r="E675" s="23">
        <v>54507.253786922884</v>
      </c>
      <c r="F675" s="23">
        <v>37527.289050623345</v>
      </c>
      <c r="G675" s="23">
        <v>27923.713107989079</v>
      </c>
      <c r="H675" s="23">
        <v>17191.862146696491</v>
      </c>
      <c r="I675" s="23">
        <v>10200.905107363</v>
      </c>
      <c r="J675" s="23">
        <v>6545.2053598536895</v>
      </c>
      <c r="K675" s="23">
        <v>4486.7299744022739</v>
      </c>
      <c r="L675" s="23">
        <v>3566.1326943001227</v>
      </c>
      <c r="M675" s="23">
        <v>3084.8960199051553</v>
      </c>
      <c r="N675" s="23">
        <v>2583.7671245655147</v>
      </c>
      <c r="O675" s="23">
        <v>2225.8299030469198</v>
      </c>
      <c r="P675" s="23">
        <v>2225.8299030469198</v>
      </c>
    </row>
    <row r="676" spans="1:16" x14ac:dyDescent="0.25">
      <c r="A676" s="19" t="s">
        <v>88</v>
      </c>
      <c r="B676" s="19" t="s">
        <v>89</v>
      </c>
      <c r="C676" s="19" t="s">
        <v>85</v>
      </c>
      <c r="D676" s="22">
        <v>75</v>
      </c>
      <c r="E676" s="23">
        <v>46931.484889761392</v>
      </c>
      <c r="F676" s="23">
        <v>37856.621895739161</v>
      </c>
      <c r="G676" s="23">
        <v>28275.49567525824</v>
      </c>
      <c r="H676" s="23">
        <v>18042.307557918684</v>
      </c>
      <c r="I676" s="23">
        <v>11210.631037732492</v>
      </c>
      <c r="J676" s="23">
        <v>7228.8522843358423</v>
      </c>
      <c r="K676" s="23">
        <v>5108.6925252011297</v>
      </c>
      <c r="L676" s="23">
        <v>4231.3857510247863</v>
      </c>
      <c r="M676" s="23">
        <v>3542.3818485608708</v>
      </c>
      <c r="N676" s="23">
        <v>3065.9731095473776</v>
      </c>
      <c r="O676" s="23">
        <v>2384.5276027274326</v>
      </c>
      <c r="P676" s="23">
        <v>2180.7030534623423</v>
      </c>
    </row>
    <row r="677" spans="1:16" x14ac:dyDescent="0.25">
      <c r="A677" s="19" t="s">
        <v>88</v>
      </c>
      <c r="B677" s="19" t="s">
        <v>89</v>
      </c>
      <c r="C677" s="19" t="s">
        <v>85</v>
      </c>
      <c r="D677" s="22">
        <v>76</v>
      </c>
      <c r="E677" s="23">
        <v>59409.966744235746</v>
      </c>
      <c r="F677" s="23">
        <v>42785.156316616107</v>
      </c>
      <c r="G677" s="23">
        <v>32681.777880228412</v>
      </c>
      <c r="H677" s="23">
        <v>19378.949801556075</v>
      </c>
      <c r="I677" s="23">
        <v>11401.264490930567</v>
      </c>
      <c r="J677" s="23">
        <v>7413.0713818980812</v>
      </c>
      <c r="K677" s="23">
        <v>5542.6217222970918</v>
      </c>
      <c r="L677" s="23">
        <v>4507.5104508463901</v>
      </c>
      <c r="M677" s="23">
        <v>3712.668520741473</v>
      </c>
      <c r="N677" s="23">
        <v>3370.8818365684747</v>
      </c>
      <c r="O677" s="23">
        <v>3086.4182836190885</v>
      </c>
      <c r="P677" s="23">
        <v>2894.7157111203078</v>
      </c>
    </row>
    <row r="678" spans="1:16" x14ac:dyDescent="0.25">
      <c r="A678" s="19" t="s">
        <v>88</v>
      </c>
      <c r="B678" s="19" t="s">
        <v>89</v>
      </c>
      <c r="C678" s="19" t="s">
        <v>85</v>
      </c>
      <c r="D678" s="22">
        <v>77</v>
      </c>
      <c r="E678" s="23">
        <v>46448.47235597008</v>
      </c>
      <c r="F678" s="23">
        <v>33836.091558110304</v>
      </c>
      <c r="G678" s="23">
        <v>25569.396554973402</v>
      </c>
      <c r="H678" s="23">
        <v>15415.952972241968</v>
      </c>
      <c r="I678" s="23">
        <v>9259.4795666996051</v>
      </c>
      <c r="J678" s="23">
        <v>6197.0056770505598</v>
      </c>
      <c r="K678" s="23">
        <v>4524.9070718557068</v>
      </c>
      <c r="L678" s="23">
        <v>3602.7962606315427</v>
      </c>
      <c r="M678" s="23">
        <v>2946.2988484221069</v>
      </c>
      <c r="N678" s="23">
        <v>2422.9035275368433</v>
      </c>
      <c r="O678" s="23">
        <v>1797.9970873082898</v>
      </c>
      <c r="P678" s="23">
        <v>1797.9970873082898</v>
      </c>
    </row>
    <row r="679" spans="1:16" x14ac:dyDescent="0.25">
      <c r="A679" s="19" t="s">
        <v>88</v>
      </c>
      <c r="B679" s="19" t="s">
        <v>89</v>
      </c>
      <c r="C679" s="19" t="s">
        <v>85</v>
      </c>
      <c r="D679" s="22">
        <v>78</v>
      </c>
      <c r="E679" s="23">
        <v>55372.023697384153</v>
      </c>
      <c r="F679" s="23">
        <v>39027.202262001818</v>
      </c>
      <c r="G679" s="23">
        <v>29192.735430321402</v>
      </c>
      <c r="H679" s="23">
        <v>17863.774630803124</v>
      </c>
      <c r="I679" s="23">
        <v>11058.273792296182</v>
      </c>
      <c r="J679" s="23">
        <v>7353.750363396055</v>
      </c>
      <c r="K679" s="23">
        <v>5498.6673232778403</v>
      </c>
      <c r="L679" s="23">
        <v>4449.9318571141694</v>
      </c>
      <c r="M679" s="23">
        <v>3867.1386561612176</v>
      </c>
      <c r="N679" s="23">
        <v>3371.2071383672437</v>
      </c>
      <c r="O679" s="23">
        <v>2732.1701400924749</v>
      </c>
      <c r="P679" s="23">
        <v>2604.6078835531584</v>
      </c>
    </row>
    <row r="680" spans="1:16" x14ac:dyDescent="0.25">
      <c r="A680" s="19" t="s">
        <v>88</v>
      </c>
      <c r="B680" s="19" t="s">
        <v>89</v>
      </c>
      <c r="C680" s="19" t="s">
        <v>85</v>
      </c>
      <c r="D680" s="22">
        <v>79</v>
      </c>
      <c r="E680" s="23">
        <v>70056.900845886557</v>
      </c>
      <c r="F680" s="23">
        <v>47061.970287260825</v>
      </c>
      <c r="G680" s="23">
        <v>33358.455549564525</v>
      </c>
      <c r="H680" s="23">
        <v>21719.70706476528</v>
      </c>
      <c r="I680" s="23">
        <v>12148.03885552571</v>
      </c>
      <c r="J680" s="23">
        <v>7563.9991201940493</v>
      </c>
      <c r="K680" s="23">
        <v>5445.0900547425945</v>
      </c>
      <c r="L680" s="23">
        <v>4457.0594738252275</v>
      </c>
      <c r="M680" s="23">
        <v>3840.4597075033744</v>
      </c>
      <c r="N680" s="23">
        <v>3238.6779409478531</v>
      </c>
      <c r="O680" s="23">
        <v>2132.4748336756343</v>
      </c>
      <c r="P680" s="23">
        <v>2017.5045025845918</v>
      </c>
    </row>
    <row r="681" spans="1:16" x14ac:dyDescent="0.25">
      <c r="A681" s="19" t="s">
        <v>88</v>
      </c>
      <c r="B681" s="19" t="s">
        <v>89</v>
      </c>
      <c r="C681" s="19" t="s">
        <v>85</v>
      </c>
      <c r="D681" s="22">
        <v>80</v>
      </c>
      <c r="E681" s="23">
        <v>54488.800451368414</v>
      </c>
      <c r="F681" s="23">
        <v>40129.15152732352</v>
      </c>
      <c r="G681" s="23">
        <v>31073.569847027207</v>
      </c>
      <c r="H681" s="23">
        <v>18062.299988949311</v>
      </c>
      <c r="I681" s="23">
        <v>11284.348849472788</v>
      </c>
      <c r="J681" s="23">
        <v>7375.5202041906414</v>
      </c>
      <c r="K681" s="23">
        <v>5059.0946994217611</v>
      </c>
      <c r="L681" s="23">
        <v>4166.1692575235802</v>
      </c>
      <c r="M681" s="23">
        <v>3524.0482383735539</v>
      </c>
      <c r="N681" s="23">
        <v>3092.0323726644087</v>
      </c>
      <c r="O681" s="23">
        <v>2212.0635842026759</v>
      </c>
      <c r="P681" s="23">
        <v>2101.1952617015818</v>
      </c>
    </row>
    <row r="682" spans="1:16" x14ac:dyDescent="0.25">
      <c r="A682" s="19" t="s">
        <v>88</v>
      </c>
      <c r="B682" s="19" t="s">
        <v>89</v>
      </c>
      <c r="C682" s="19" t="s">
        <v>85</v>
      </c>
      <c r="D682" s="22">
        <v>81</v>
      </c>
      <c r="E682" s="23">
        <v>49931.582535498266</v>
      </c>
      <c r="F682" s="23">
        <v>39019.181582962257</v>
      </c>
      <c r="G682" s="23">
        <v>29382.711410653996</v>
      </c>
      <c r="H682" s="23">
        <v>18489.64171158263</v>
      </c>
      <c r="I682" s="23">
        <v>11446.824573359962</v>
      </c>
      <c r="J682" s="23">
        <v>7598.9569792187303</v>
      </c>
      <c r="K682" s="23">
        <v>5440.0629978396682</v>
      </c>
      <c r="L682" s="23">
        <v>4159.2940212450512</v>
      </c>
      <c r="M682" s="23">
        <v>3625.2917356567359</v>
      </c>
      <c r="N682" s="23">
        <v>3028.6764640502333</v>
      </c>
      <c r="O682" s="23">
        <v>2359.8187974716534</v>
      </c>
      <c r="P682" s="23">
        <v>2347.1735312102928</v>
      </c>
    </row>
    <row r="683" spans="1:16" x14ac:dyDescent="0.25">
      <c r="A683" s="19" t="s">
        <v>88</v>
      </c>
      <c r="B683" s="19" t="s">
        <v>89</v>
      </c>
      <c r="C683" s="19" t="s">
        <v>85</v>
      </c>
      <c r="D683" s="22">
        <v>82</v>
      </c>
      <c r="E683" s="23">
        <v>48976.667010870202</v>
      </c>
      <c r="F683" s="23">
        <v>37305.106189800128</v>
      </c>
      <c r="G683" s="23">
        <v>28850.250653526484</v>
      </c>
      <c r="H683" s="23">
        <v>18034.821906037781</v>
      </c>
      <c r="I683" s="23">
        <v>11282.485674336422</v>
      </c>
      <c r="J683" s="23">
        <v>7761.9089219472398</v>
      </c>
      <c r="K683" s="23">
        <v>5597.3175944803143</v>
      </c>
      <c r="L683" s="23">
        <v>4400.5401100774188</v>
      </c>
      <c r="M683" s="23">
        <v>3752.9240720609268</v>
      </c>
      <c r="N683" s="23">
        <v>2965.387158204227</v>
      </c>
      <c r="O683" s="23">
        <v>1951.2134570178303</v>
      </c>
      <c r="P683" s="23">
        <v>1951.2134570178303</v>
      </c>
    </row>
    <row r="684" spans="1:16" x14ac:dyDescent="0.25">
      <c r="A684" s="19" t="s">
        <v>88</v>
      </c>
      <c r="B684" s="19" t="s">
        <v>89</v>
      </c>
      <c r="C684" s="19" t="s">
        <v>85</v>
      </c>
      <c r="D684" s="22">
        <v>83</v>
      </c>
      <c r="E684" s="23">
        <v>87755.27822957866</v>
      </c>
      <c r="F684" s="23">
        <v>55925.077970881037</v>
      </c>
      <c r="G684" s="23">
        <v>37002.180788606005</v>
      </c>
      <c r="H684" s="23">
        <v>24202.192080590379</v>
      </c>
      <c r="I684" s="23">
        <v>13120.197476963913</v>
      </c>
      <c r="J684" s="23">
        <v>8277.5763351688456</v>
      </c>
      <c r="K684" s="23">
        <v>5571.4939721757401</v>
      </c>
      <c r="L684" s="23">
        <v>4585.7047567154523</v>
      </c>
      <c r="M684" s="23">
        <v>3613.5902200977011</v>
      </c>
      <c r="N684" s="23">
        <v>3095.6303848163052</v>
      </c>
      <c r="O684" s="23">
        <v>2420.469517687407</v>
      </c>
      <c r="P684" s="23">
        <v>2355.5321638042042</v>
      </c>
    </row>
    <row r="685" spans="1:16" x14ac:dyDescent="0.25">
      <c r="A685" s="19" t="s">
        <v>88</v>
      </c>
      <c r="B685" s="19" t="s">
        <v>89</v>
      </c>
      <c r="C685" s="19" t="s">
        <v>85</v>
      </c>
      <c r="D685" s="22">
        <v>84</v>
      </c>
      <c r="E685" s="23">
        <v>50382.764851155596</v>
      </c>
      <c r="F685" s="23">
        <v>38144.884739346089</v>
      </c>
      <c r="G685" s="23">
        <v>29025.667206932943</v>
      </c>
      <c r="H685" s="23">
        <v>17974.285980160676</v>
      </c>
      <c r="I685" s="23">
        <v>10995.998493731333</v>
      </c>
      <c r="J685" s="23">
        <v>7419.7421568155069</v>
      </c>
      <c r="K685" s="23">
        <v>5208.0664149937957</v>
      </c>
      <c r="L685" s="23">
        <v>4415.5998645916743</v>
      </c>
      <c r="M685" s="23">
        <v>3861.240107458993</v>
      </c>
      <c r="N685" s="23">
        <v>3305.5274835045666</v>
      </c>
      <c r="O685" s="23">
        <v>2551.6820406289535</v>
      </c>
      <c r="P685" s="23">
        <v>2468.499017969742</v>
      </c>
    </row>
    <row r="686" spans="1:16" x14ac:dyDescent="0.25">
      <c r="A686" s="19" t="s">
        <v>88</v>
      </c>
      <c r="B686" s="19" t="s">
        <v>89</v>
      </c>
      <c r="C686" s="19" t="s">
        <v>85</v>
      </c>
      <c r="D686" s="22">
        <v>85</v>
      </c>
      <c r="E686" s="23">
        <v>57297.554104285839</v>
      </c>
      <c r="F686" s="23">
        <v>42363.107029235209</v>
      </c>
      <c r="G686" s="23">
        <v>32632.934856497246</v>
      </c>
      <c r="H686" s="23">
        <v>20831.67229531995</v>
      </c>
      <c r="I686" s="23">
        <v>11915.259949306021</v>
      </c>
      <c r="J686" s="23">
        <v>7501.9778128255803</v>
      </c>
      <c r="K686" s="23">
        <v>5170.5426074409406</v>
      </c>
      <c r="L686" s="23">
        <v>4336.3261286847628</v>
      </c>
      <c r="M686" s="23">
        <v>3699.2106570538699</v>
      </c>
      <c r="N686" s="23">
        <v>3096.4308720456452</v>
      </c>
      <c r="O686" s="23">
        <v>2134.5577050431598</v>
      </c>
      <c r="P686" s="23">
        <v>2123.4413525351274</v>
      </c>
    </row>
    <row r="687" spans="1:16" x14ac:dyDescent="0.25">
      <c r="A687" s="19" t="s">
        <v>88</v>
      </c>
      <c r="B687" s="19" t="s">
        <v>89</v>
      </c>
      <c r="C687" s="19" t="s">
        <v>85</v>
      </c>
      <c r="D687" s="22">
        <v>86</v>
      </c>
      <c r="E687" s="23">
        <v>55303.933592682479</v>
      </c>
      <c r="F687" s="23">
        <v>43473.002908054877</v>
      </c>
      <c r="G687" s="23">
        <v>31572.112940737617</v>
      </c>
      <c r="H687" s="23">
        <v>21242.24575240233</v>
      </c>
      <c r="I687" s="23">
        <v>12228.866184470422</v>
      </c>
      <c r="J687" s="23">
        <v>6924.3236984650794</v>
      </c>
      <c r="K687" s="23">
        <v>4975.84072468462</v>
      </c>
      <c r="L687" s="23">
        <v>4029.0702465472564</v>
      </c>
      <c r="M687" s="23">
        <v>3535.9081213616637</v>
      </c>
      <c r="N687" s="23">
        <v>3023.280418220781</v>
      </c>
      <c r="O687" s="23">
        <v>2355.4012064427893</v>
      </c>
      <c r="P687" s="23">
        <v>1827.3580850110436</v>
      </c>
    </row>
    <row r="688" spans="1:16" x14ac:dyDescent="0.25">
      <c r="A688" s="19" t="s">
        <v>88</v>
      </c>
      <c r="B688" s="19" t="s">
        <v>89</v>
      </c>
      <c r="C688" s="19" t="s">
        <v>85</v>
      </c>
      <c r="D688" s="22">
        <v>87</v>
      </c>
      <c r="E688" s="23">
        <v>53782.177868056489</v>
      </c>
      <c r="F688" s="23">
        <v>42524.168675580797</v>
      </c>
      <c r="G688" s="23">
        <v>31063.820849418633</v>
      </c>
      <c r="H688" s="23">
        <v>18226.55815775229</v>
      </c>
      <c r="I688" s="23">
        <v>11236.75011734134</v>
      </c>
      <c r="J688" s="23">
        <v>7304.6132629576159</v>
      </c>
      <c r="K688" s="23">
        <v>5176.9996658115479</v>
      </c>
      <c r="L688" s="23">
        <v>4129.7177073406383</v>
      </c>
      <c r="M688" s="23">
        <v>3787.9862496765686</v>
      </c>
      <c r="N688" s="23">
        <v>2935.3306775799369</v>
      </c>
      <c r="O688" s="23">
        <v>2377.5478946491385</v>
      </c>
      <c r="P688" s="23">
        <v>2312.4868331344228</v>
      </c>
    </row>
    <row r="689" spans="1:16" x14ac:dyDescent="0.25">
      <c r="A689" s="19" t="s">
        <v>88</v>
      </c>
      <c r="B689" s="19" t="s">
        <v>89</v>
      </c>
      <c r="C689" s="19" t="s">
        <v>85</v>
      </c>
      <c r="D689" s="22">
        <v>88</v>
      </c>
      <c r="E689" s="23">
        <v>69166.760199182318</v>
      </c>
      <c r="F689" s="23">
        <v>42029.841191848049</v>
      </c>
      <c r="G689" s="23">
        <v>31308.271322145778</v>
      </c>
      <c r="H689" s="23">
        <v>17049.883935689973</v>
      </c>
      <c r="I689" s="23">
        <v>10282.377686177926</v>
      </c>
      <c r="J689" s="23">
        <v>6551.3897301039633</v>
      </c>
      <c r="K689" s="23">
        <v>4659.4515653106364</v>
      </c>
      <c r="L689" s="23">
        <v>3844.7217596404985</v>
      </c>
      <c r="M689" s="23">
        <v>3305.4375901406775</v>
      </c>
      <c r="N689" s="23">
        <v>2750.7141302766954</v>
      </c>
      <c r="O689" s="23">
        <v>1927.9196259879818</v>
      </c>
      <c r="P689" s="23">
        <v>1871.2544935781461</v>
      </c>
    </row>
    <row r="690" spans="1:16" x14ac:dyDescent="0.25">
      <c r="A690" s="19" t="s">
        <v>88</v>
      </c>
      <c r="B690" s="19" t="s">
        <v>89</v>
      </c>
      <c r="C690" s="19" t="s">
        <v>85</v>
      </c>
      <c r="D690" s="22">
        <v>89</v>
      </c>
      <c r="E690" s="23">
        <v>50181.505365030622</v>
      </c>
      <c r="F690" s="23">
        <v>36901.871359282195</v>
      </c>
      <c r="G690" s="23">
        <v>28149.617064357022</v>
      </c>
      <c r="H690" s="23">
        <v>16639.019630865529</v>
      </c>
      <c r="I690" s="23">
        <v>10189.406211975556</v>
      </c>
      <c r="J690" s="23">
        <v>6681.5995392156128</v>
      </c>
      <c r="K690" s="23">
        <v>4729.6260694381072</v>
      </c>
      <c r="L690" s="23">
        <v>3914.1122033695729</v>
      </c>
      <c r="M690" s="23">
        <v>3408.7207808012909</v>
      </c>
      <c r="N690" s="23">
        <v>3016.9148630225154</v>
      </c>
      <c r="O690" s="23">
        <v>2461.0211696151423</v>
      </c>
      <c r="P690" s="23">
        <v>2412.1164684780838</v>
      </c>
    </row>
    <row r="691" spans="1:16" x14ac:dyDescent="0.25">
      <c r="A691" s="19" t="s">
        <v>88</v>
      </c>
      <c r="B691" s="19" t="s">
        <v>89</v>
      </c>
      <c r="C691" s="19" t="s">
        <v>85</v>
      </c>
      <c r="D691" s="22">
        <v>90</v>
      </c>
      <c r="E691" s="23">
        <v>51626.268122342102</v>
      </c>
      <c r="F691" s="23">
        <v>40776.455667826034</v>
      </c>
      <c r="G691" s="23">
        <v>30493.594562991013</v>
      </c>
      <c r="H691" s="23">
        <v>18539.432580448643</v>
      </c>
      <c r="I691" s="23">
        <v>11246.557965499309</v>
      </c>
      <c r="J691" s="23">
        <v>7762.1802443728911</v>
      </c>
      <c r="K691" s="23">
        <v>5607.1005904246658</v>
      </c>
      <c r="L691" s="23">
        <v>4529.2514898041609</v>
      </c>
      <c r="M691" s="23">
        <v>3818.1842078526138</v>
      </c>
      <c r="N691" s="23">
        <v>3285.4117917878525</v>
      </c>
      <c r="O691" s="23">
        <v>2214.3972805519402</v>
      </c>
      <c r="P691" s="23">
        <v>2064.9074107673141</v>
      </c>
    </row>
    <row r="692" spans="1:16" x14ac:dyDescent="0.25">
      <c r="A692" s="19" t="s">
        <v>88</v>
      </c>
      <c r="B692" s="19" t="s">
        <v>89</v>
      </c>
      <c r="C692" s="19" t="s">
        <v>85</v>
      </c>
      <c r="D692" s="22">
        <v>91</v>
      </c>
      <c r="E692" s="23">
        <v>62407.781234904258</v>
      </c>
      <c r="F692" s="23">
        <v>50418.296084275797</v>
      </c>
      <c r="G692" s="23">
        <v>34866.227650374502</v>
      </c>
      <c r="H692" s="23">
        <v>22402.302890804098</v>
      </c>
      <c r="I692" s="23">
        <v>13560.184471414326</v>
      </c>
      <c r="J692" s="23">
        <v>8457.0455098194361</v>
      </c>
      <c r="K692" s="23">
        <v>5760.3023477384868</v>
      </c>
      <c r="L692" s="23">
        <v>4772.3943606657122</v>
      </c>
      <c r="M692" s="23">
        <v>3735.3814420547428</v>
      </c>
      <c r="N692" s="23">
        <v>3306.9751813502412</v>
      </c>
      <c r="O692" s="23">
        <v>2614.0701555003252</v>
      </c>
      <c r="P692" s="23">
        <v>2235.435369544281</v>
      </c>
    </row>
    <row r="693" spans="1:16" x14ac:dyDescent="0.25">
      <c r="A693" s="19" t="s">
        <v>88</v>
      </c>
      <c r="B693" s="19" t="s">
        <v>89</v>
      </c>
      <c r="C693" s="19" t="s">
        <v>85</v>
      </c>
      <c r="D693" s="22">
        <v>92</v>
      </c>
      <c r="E693" s="23">
        <v>57493.533162745269</v>
      </c>
      <c r="F693" s="23">
        <v>43347.308772673648</v>
      </c>
      <c r="G693" s="23">
        <v>33352.834831341235</v>
      </c>
      <c r="H693" s="23">
        <v>19521.72850568498</v>
      </c>
      <c r="I693" s="23">
        <v>11842.941025091079</v>
      </c>
      <c r="J693" s="23">
        <v>8052.3805566663141</v>
      </c>
      <c r="K693" s="23">
        <v>5653.6451712059516</v>
      </c>
      <c r="L693" s="23">
        <v>4583.2840655991431</v>
      </c>
      <c r="M693" s="23">
        <v>3848.702110655197</v>
      </c>
      <c r="N693" s="23">
        <v>3154.5189227654228</v>
      </c>
      <c r="O693" s="23">
        <v>2662.7654552817412</v>
      </c>
      <c r="P693" s="23">
        <v>2521.1834903602294</v>
      </c>
    </row>
    <row r="694" spans="1:16" x14ac:dyDescent="0.25">
      <c r="A694" s="19" t="s">
        <v>88</v>
      </c>
      <c r="B694" s="19" t="s">
        <v>89</v>
      </c>
      <c r="C694" s="19" t="s">
        <v>85</v>
      </c>
      <c r="D694" s="22">
        <v>93</v>
      </c>
      <c r="E694" s="23">
        <v>70460.857164467496</v>
      </c>
      <c r="F694" s="23">
        <v>46696.505409698162</v>
      </c>
      <c r="G694" s="23">
        <v>31863.184925392263</v>
      </c>
      <c r="H694" s="23">
        <v>18014.789795472276</v>
      </c>
      <c r="I694" s="23">
        <v>11563.215146060567</v>
      </c>
      <c r="J694" s="23">
        <v>7429.6728926691649</v>
      </c>
      <c r="K694" s="23">
        <v>5128.3463728384077</v>
      </c>
      <c r="L694" s="23">
        <v>4134.3706246456686</v>
      </c>
      <c r="M694" s="23">
        <v>3709.7388271097307</v>
      </c>
      <c r="N694" s="23">
        <v>2846.1857170061412</v>
      </c>
      <c r="O694" s="23">
        <v>2268.0288402236033</v>
      </c>
      <c r="P694" s="23">
        <v>2165.93921689132</v>
      </c>
    </row>
    <row r="695" spans="1:16" x14ac:dyDescent="0.25">
      <c r="A695" s="19" t="s">
        <v>88</v>
      </c>
      <c r="B695" s="19" t="s">
        <v>89</v>
      </c>
      <c r="C695" s="19" t="s">
        <v>85</v>
      </c>
      <c r="D695" s="22">
        <v>94</v>
      </c>
      <c r="E695" s="23">
        <v>61249.111591920278</v>
      </c>
      <c r="F695" s="23">
        <v>51259.769471231317</v>
      </c>
      <c r="G695" s="23">
        <v>37091.801603655746</v>
      </c>
      <c r="H695" s="23">
        <v>22520.990928546446</v>
      </c>
      <c r="I695" s="23">
        <v>13215.280912251466</v>
      </c>
      <c r="J695" s="23">
        <v>8062.3297112536993</v>
      </c>
      <c r="K695" s="23">
        <v>5718.7530705217214</v>
      </c>
      <c r="L695" s="23">
        <v>4602.0956650912958</v>
      </c>
      <c r="M695" s="23">
        <v>3788.8715960468621</v>
      </c>
      <c r="N695" s="23">
        <v>3202.9780036338734</v>
      </c>
      <c r="O695" s="23">
        <v>2583.1636672235213</v>
      </c>
      <c r="P695" s="23">
        <v>2404.8018189687959</v>
      </c>
    </row>
    <row r="696" spans="1:16" x14ac:dyDescent="0.25">
      <c r="A696" s="19" t="s">
        <v>88</v>
      </c>
      <c r="B696" s="19" t="s">
        <v>89</v>
      </c>
      <c r="C696" s="19" t="s">
        <v>85</v>
      </c>
      <c r="D696" s="22">
        <v>95</v>
      </c>
      <c r="E696" s="23">
        <v>56595.234162793298</v>
      </c>
      <c r="F696" s="23">
        <v>43054.248655172181</v>
      </c>
      <c r="G696" s="23">
        <v>32279.215441295026</v>
      </c>
      <c r="H696" s="23">
        <v>19669.255005404884</v>
      </c>
      <c r="I696" s="23">
        <v>11965.451104424226</v>
      </c>
      <c r="J696" s="23">
        <v>7620.4672941467406</v>
      </c>
      <c r="K696" s="23">
        <v>5301.2045185793286</v>
      </c>
      <c r="L696" s="23">
        <v>4270.0740585783478</v>
      </c>
      <c r="M696" s="23">
        <v>3784.7376107850155</v>
      </c>
      <c r="N696" s="23">
        <v>3124.9555820879018</v>
      </c>
      <c r="O696" s="23">
        <v>2503.39142814961</v>
      </c>
      <c r="P696" s="23">
        <v>2406.0026949759422</v>
      </c>
    </row>
    <row r="697" spans="1:16" x14ac:dyDescent="0.25">
      <c r="A697" s="19" t="s">
        <v>88</v>
      </c>
      <c r="B697" s="19" t="s">
        <v>89</v>
      </c>
      <c r="C697" s="19" t="s">
        <v>85</v>
      </c>
      <c r="D697" s="22">
        <v>96</v>
      </c>
      <c r="E697" s="23">
        <v>58064.39452112234</v>
      </c>
      <c r="F697" s="23">
        <v>44257.164206477777</v>
      </c>
      <c r="G697" s="23">
        <v>32822.816147611593</v>
      </c>
      <c r="H697" s="23">
        <v>18532.198870635562</v>
      </c>
      <c r="I697" s="23">
        <v>10856.424875821225</v>
      </c>
      <c r="J697" s="23">
        <v>6969.454292319152</v>
      </c>
      <c r="K697" s="23">
        <v>5037.7626744656527</v>
      </c>
      <c r="L697" s="23">
        <v>3994.6941169544762</v>
      </c>
      <c r="M697" s="23">
        <v>3394.2118870827976</v>
      </c>
      <c r="N697" s="23">
        <v>2712.5490526200938</v>
      </c>
      <c r="O697" s="23">
        <v>2367.2031440880073</v>
      </c>
      <c r="P697" s="23">
        <v>2367.2031440880073</v>
      </c>
    </row>
    <row r="698" spans="1:16" x14ac:dyDescent="0.25">
      <c r="A698" s="19" t="s">
        <v>88</v>
      </c>
      <c r="B698" s="19" t="s">
        <v>89</v>
      </c>
      <c r="C698" s="19" t="s">
        <v>85</v>
      </c>
      <c r="D698" s="22">
        <v>97</v>
      </c>
      <c r="E698" s="23">
        <v>82237.150480557932</v>
      </c>
      <c r="F698" s="23">
        <v>48647.107368840501</v>
      </c>
      <c r="G698" s="23">
        <v>33841.791772881603</v>
      </c>
      <c r="H698" s="23">
        <v>20401.072259703938</v>
      </c>
      <c r="I698" s="23">
        <v>11879.438976346339</v>
      </c>
      <c r="J698" s="23">
        <v>7601.4797028069643</v>
      </c>
      <c r="K698" s="23">
        <v>5350.6591037424641</v>
      </c>
      <c r="L698" s="23">
        <v>4272.4697679612991</v>
      </c>
      <c r="M698" s="23">
        <v>3434.6582191108373</v>
      </c>
      <c r="N698" s="23">
        <v>2909.5884738604286</v>
      </c>
      <c r="O698" s="23">
        <v>2119.4061572825917</v>
      </c>
      <c r="P698" s="23">
        <v>2050.7869105509667</v>
      </c>
    </row>
    <row r="699" spans="1:16" x14ac:dyDescent="0.25">
      <c r="A699" s="19" t="s">
        <v>88</v>
      </c>
      <c r="B699" s="19" t="s">
        <v>89</v>
      </c>
      <c r="C699" s="19" t="s">
        <v>85</v>
      </c>
      <c r="D699" s="22">
        <v>98</v>
      </c>
      <c r="E699" s="23">
        <v>59881.387965538641</v>
      </c>
      <c r="F699" s="23">
        <v>41408.979233322047</v>
      </c>
      <c r="G699" s="23">
        <v>28842.376884079564</v>
      </c>
      <c r="H699" s="23">
        <v>17676.932452880166</v>
      </c>
      <c r="I699" s="23">
        <v>10980.88124824499</v>
      </c>
      <c r="J699" s="23">
        <v>6876.7234073378895</v>
      </c>
      <c r="K699" s="23">
        <v>4781.3762928973601</v>
      </c>
      <c r="L699" s="23">
        <v>3759.58674114005</v>
      </c>
      <c r="M699" s="23">
        <v>3135.5572045367717</v>
      </c>
      <c r="N699" s="23">
        <v>2847.9347895555156</v>
      </c>
      <c r="O699" s="23">
        <v>2305.5215605434923</v>
      </c>
      <c r="P699" s="23">
        <v>2023.9984382233729</v>
      </c>
    </row>
    <row r="700" spans="1:16" x14ac:dyDescent="0.25">
      <c r="A700" s="19" t="s">
        <v>88</v>
      </c>
      <c r="B700" s="19" t="s">
        <v>89</v>
      </c>
      <c r="C700" s="19" t="s">
        <v>85</v>
      </c>
      <c r="D700" s="22">
        <v>99</v>
      </c>
      <c r="E700" s="23">
        <v>47394.961986717797</v>
      </c>
      <c r="F700" s="23">
        <v>38346.299997829112</v>
      </c>
      <c r="G700" s="23">
        <v>30705.36673425238</v>
      </c>
      <c r="H700" s="23">
        <v>18578.017378919711</v>
      </c>
      <c r="I700" s="23">
        <v>11345.463336627927</v>
      </c>
      <c r="J700" s="23">
        <v>7405.4273091618861</v>
      </c>
      <c r="K700" s="23">
        <v>5291.9217217434116</v>
      </c>
      <c r="L700" s="23">
        <v>4171.6826544703808</v>
      </c>
      <c r="M700" s="23">
        <v>3772.8051238188873</v>
      </c>
      <c r="N700" s="23">
        <v>3266.0891575046694</v>
      </c>
      <c r="O700" s="23">
        <v>2238.0860126146436</v>
      </c>
      <c r="P700" s="23">
        <v>2238.0860126146436</v>
      </c>
    </row>
    <row r="701" spans="1:16" x14ac:dyDescent="0.25">
      <c r="A701" s="19" t="s">
        <v>88</v>
      </c>
      <c r="B701" s="19" t="s">
        <v>89</v>
      </c>
      <c r="C701" s="19" t="s">
        <v>85</v>
      </c>
      <c r="D701" s="22">
        <v>100</v>
      </c>
      <c r="E701" s="23">
        <v>55431.632255265598</v>
      </c>
      <c r="F701" s="23">
        <v>43849.762891334154</v>
      </c>
      <c r="G701" s="23">
        <v>32031.097426457545</v>
      </c>
      <c r="H701" s="23">
        <v>20734.468932922515</v>
      </c>
      <c r="I701" s="23">
        <v>12074.528296444134</v>
      </c>
      <c r="J701" s="23">
        <v>8069.4180805479182</v>
      </c>
      <c r="K701" s="23">
        <v>5717.7030856483243</v>
      </c>
      <c r="L701" s="23">
        <v>4652.742609990004</v>
      </c>
      <c r="M701" s="23">
        <v>3785.0713704932905</v>
      </c>
      <c r="N701" s="23">
        <v>3059.9977938217576</v>
      </c>
      <c r="O701" s="23">
        <v>2651.6026654893258</v>
      </c>
      <c r="P701" s="23">
        <v>2280.3617940683735</v>
      </c>
    </row>
    <row r="702" spans="1:16" x14ac:dyDescent="0.25">
      <c r="A702" s="19" t="s">
        <v>90</v>
      </c>
      <c r="B702" s="19" t="s">
        <v>91</v>
      </c>
      <c r="C702" s="19" t="s">
        <v>75</v>
      </c>
      <c r="D702" s="22">
        <v>1</v>
      </c>
      <c r="E702" s="23">
        <v>60787.975701636387</v>
      </c>
      <c r="F702" s="23">
        <v>48921.463354396605</v>
      </c>
      <c r="G702" s="23">
        <v>38358.684349259165</v>
      </c>
      <c r="H702" s="23">
        <v>26227.485742832283</v>
      </c>
      <c r="I702" s="23">
        <v>17475.337270494987</v>
      </c>
      <c r="J702" s="23">
        <v>12294.910903976315</v>
      </c>
      <c r="K702" s="23">
        <v>9072.5316145555662</v>
      </c>
      <c r="L702" s="23">
        <v>7864.7024479415204</v>
      </c>
      <c r="M702" s="23">
        <v>6793.6579978642367</v>
      </c>
      <c r="N702" s="23">
        <v>5918.0719683180114</v>
      </c>
      <c r="O702" s="23">
        <v>4369.1637241579983</v>
      </c>
      <c r="P702" s="23">
        <v>3168.2741486501641</v>
      </c>
    </row>
    <row r="703" spans="1:16" x14ac:dyDescent="0.25">
      <c r="A703" s="19" t="s">
        <v>90</v>
      </c>
      <c r="B703" s="19" t="s">
        <v>91</v>
      </c>
      <c r="C703" s="19" t="s">
        <v>75</v>
      </c>
      <c r="D703" s="22">
        <v>2</v>
      </c>
      <c r="E703" s="23">
        <v>63954.025401868086</v>
      </c>
      <c r="F703" s="23">
        <v>49814.825171986471</v>
      </c>
      <c r="G703" s="23">
        <v>35886.032703117875</v>
      </c>
      <c r="H703" s="23">
        <v>22475.030855168163</v>
      </c>
      <c r="I703" s="23">
        <v>13470.775469265604</v>
      </c>
      <c r="J703" s="23">
        <v>7776.5149279593552</v>
      </c>
      <c r="K703" s="23">
        <v>5233.7296883118388</v>
      </c>
      <c r="L703" s="23">
        <v>4458.2335307576195</v>
      </c>
      <c r="M703" s="23">
        <v>3928.1980238827628</v>
      </c>
      <c r="N703" s="23">
        <v>3180.064856290031</v>
      </c>
      <c r="O703" s="23">
        <v>2353.099824761367</v>
      </c>
      <c r="P703" s="23">
        <v>1902.6304590914497</v>
      </c>
    </row>
    <row r="704" spans="1:16" x14ac:dyDescent="0.25">
      <c r="A704" s="19" t="s">
        <v>90</v>
      </c>
      <c r="B704" s="19" t="s">
        <v>91</v>
      </c>
      <c r="C704" s="19" t="s">
        <v>75</v>
      </c>
      <c r="D704" s="22">
        <v>3</v>
      </c>
      <c r="E704" s="23">
        <v>112193.35188498053</v>
      </c>
      <c r="F704" s="23">
        <v>80937.88845853183</v>
      </c>
      <c r="G704" s="23">
        <v>58417.361518412617</v>
      </c>
      <c r="H704" s="23">
        <v>37468.452671627361</v>
      </c>
      <c r="I704" s="23">
        <v>22304.541659413993</v>
      </c>
      <c r="J704" s="23">
        <v>14612.288607853949</v>
      </c>
      <c r="K704" s="23">
        <v>10475.953188397492</v>
      </c>
      <c r="L704" s="23">
        <v>9057.8558053248707</v>
      </c>
      <c r="M704" s="23">
        <v>7851.0113112481104</v>
      </c>
      <c r="N704" s="23">
        <v>6518.6586677721871</v>
      </c>
      <c r="O704" s="23">
        <v>5012.8672139015353</v>
      </c>
      <c r="P704" s="23">
        <v>4023.463622857626</v>
      </c>
    </row>
    <row r="705" spans="1:16" x14ac:dyDescent="0.25">
      <c r="A705" s="19" t="s">
        <v>90</v>
      </c>
      <c r="B705" s="19" t="s">
        <v>91</v>
      </c>
      <c r="C705" s="19" t="s">
        <v>75</v>
      </c>
      <c r="D705" s="22">
        <v>4</v>
      </c>
      <c r="E705" s="23">
        <v>82265.462385034058</v>
      </c>
      <c r="F705" s="23">
        <v>66097.941395422386</v>
      </c>
      <c r="G705" s="23">
        <v>42999.314956461218</v>
      </c>
      <c r="H705" s="23">
        <v>24895.115446965483</v>
      </c>
      <c r="I705" s="23">
        <v>14060.355310497962</v>
      </c>
      <c r="J705" s="23">
        <v>7226.4228523041093</v>
      </c>
      <c r="K705" s="23">
        <v>4420.2215416521831</v>
      </c>
      <c r="L705" s="23">
        <v>3629.8542973619119</v>
      </c>
      <c r="M705" s="23">
        <v>2883.5175487979895</v>
      </c>
      <c r="N705" s="23">
        <v>2359.994797169149</v>
      </c>
      <c r="O705" s="23">
        <v>1611.9976443001206</v>
      </c>
      <c r="P705" s="23">
        <v>1513.6510257638568</v>
      </c>
    </row>
    <row r="706" spans="1:16" x14ac:dyDescent="0.25">
      <c r="A706" s="19" t="s">
        <v>90</v>
      </c>
      <c r="B706" s="19" t="s">
        <v>91</v>
      </c>
      <c r="C706" s="19" t="s">
        <v>75</v>
      </c>
      <c r="D706" s="22">
        <v>5</v>
      </c>
      <c r="E706" s="23">
        <v>123123.84920753085</v>
      </c>
      <c r="F706" s="23">
        <v>89556.096285993975</v>
      </c>
      <c r="G706" s="23">
        <v>58302.711587517282</v>
      </c>
      <c r="H706" s="23">
        <v>34509.95215869142</v>
      </c>
      <c r="I706" s="23">
        <v>19195.629917819118</v>
      </c>
      <c r="J706" s="23">
        <v>11596.39895957493</v>
      </c>
      <c r="K706" s="23">
        <v>7959.1327723374616</v>
      </c>
      <c r="L706" s="23">
        <v>6771.2070808771832</v>
      </c>
      <c r="M706" s="23">
        <v>5719.291966288064</v>
      </c>
      <c r="N706" s="23">
        <v>4824.2651308748555</v>
      </c>
      <c r="O706" s="23">
        <v>3272.5627369134827</v>
      </c>
      <c r="P706" s="23">
        <v>2979.9904078514269</v>
      </c>
    </row>
    <row r="707" spans="1:16" x14ac:dyDescent="0.25">
      <c r="A707" s="19" t="s">
        <v>90</v>
      </c>
      <c r="B707" s="19" t="s">
        <v>91</v>
      </c>
      <c r="C707" s="19" t="s">
        <v>75</v>
      </c>
      <c r="D707" s="22">
        <v>6</v>
      </c>
      <c r="E707" s="23">
        <v>54192.037620371499</v>
      </c>
      <c r="F707" s="23">
        <v>46346.532370295034</v>
      </c>
      <c r="G707" s="23">
        <v>38628.870547693754</v>
      </c>
      <c r="H707" s="23">
        <v>28391.424112013199</v>
      </c>
      <c r="I707" s="23">
        <v>20302.508405519511</v>
      </c>
      <c r="J707" s="23">
        <v>14942.732128048747</v>
      </c>
      <c r="K707" s="23">
        <v>11283.467640881776</v>
      </c>
      <c r="L707" s="23">
        <v>9396.9080785241113</v>
      </c>
      <c r="M707" s="23">
        <v>7912.505528316683</v>
      </c>
      <c r="N707" s="23">
        <v>6489.442277461877</v>
      </c>
      <c r="O707" s="23">
        <v>3411.5949888708556</v>
      </c>
      <c r="P707" s="23">
        <v>3042.215188092614</v>
      </c>
    </row>
    <row r="708" spans="1:16" x14ac:dyDescent="0.25">
      <c r="A708" s="19" t="s">
        <v>90</v>
      </c>
      <c r="B708" s="19" t="s">
        <v>91</v>
      </c>
      <c r="C708" s="19" t="s">
        <v>75</v>
      </c>
      <c r="D708" s="22">
        <v>7</v>
      </c>
      <c r="E708" s="23">
        <v>61537.52872189106</v>
      </c>
      <c r="F708" s="23">
        <v>47588.185341366931</v>
      </c>
      <c r="G708" s="23">
        <v>37929.810985382406</v>
      </c>
      <c r="H708" s="23">
        <v>25581.392108090808</v>
      </c>
      <c r="I708" s="23">
        <v>16644.952746009814</v>
      </c>
      <c r="J708" s="23">
        <v>10747.198366636519</v>
      </c>
      <c r="K708" s="23">
        <v>7632.6387564295292</v>
      </c>
      <c r="L708" s="23">
        <v>6308.6984125521531</v>
      </c>
      <c r="M708" s="23">
        <v>5764.500517134351</v>
      </c>
      <c r="N708" s="23">
        <v>4808.2516124793319</v>
      </c>
      <c r="O708" s="23">
        <v>3845.2010258909586</v>
      </c>
      <c r="P708" s="23">
        <v>3197.6767464617492</v>
      </c>
    </row>
    <row r="709" spans="1:16" x14ac:dyDescent="0.25">
      <c r="A709" s="19" t="s">
        <v>90</v>
      </c>
      <c r="B709" s="19" t="s">
        <v>91</v>
      </c>
      <c r="C709" s="19" t="s">
        <v>75</v>
      </c>
      <c r="D709" s="22">
        <v>8</v>
      </c>
      <c r="E709" s="23">
        <v>68897.203690814975</v>
      </c>
      <c r="F709" s="23">
        <v>53803.506081405729</v>
      </c>
      <c r="G709" s="23">
        <v>41163.339406696883</v>
      </c>
      <c r="H709" s="23">
        <v>25331.908334918451</v>
      </c>
      <c r="I709" s="23">
        <v>15497.96161045143</v>
      </c>
      <c r="J709" s="23">
        <v>8741.5890818847492</v>
      </c>
      <c r="K709" s="23">
        <v>5650.429967363998</v>
      </c>
      <c r="L709" s="23">
        <v>4600.338150303206</v>
      </c>
      <c r="M709" s="23">
        <v>3969.6861391174025</v>
      </c>
      <c r="N709" s="23">
        <v>3381.7373753260963</v>
      </c>
      <c r="O709" s="23">
        <v>2495.9303300585466</v>
      </c>
      <c r="P709" s="23">
        <v>2189.2646783197852</v>
      </c>
    </row>
    <row r="710" spans="1:16" x14ac:dyDescent="0.25">
      <c r="A710" s="19" t="s">
        <v>90</v>
      </c>
      <c r="B710" s="19" t="s">
        <v>91</v>
      </c>
      <c r="C710" s="19" t="s">
        <v>75</v>
      </c>
      <c r="D710" s="22">
        <v>9</v>
      </c>
      <c r="E710" s="23">
        <v>80161.596838790094</v>
      </c>
      <c r="F710" s="23">
        <v>59597.112513769258</v>
      </c>
      <c r="G710" s="23">
        <v>42934.066960205695</v>
      </c>
      <c r="H710" s="23">
        <v>28235.660738567869</v>
      </c>
      <c r="I710" s="23">
        <v>17901.873631507042</v>
      </c>
      <c r="J710" s="23">
        <v>11820.700999230681</v>
      </c>
      <c r="K710" s="23">
        <v>8310.0434888743766</v>
      </c>
      <c r="L710" s="23">
        <v>7166.9809347789906</v>
      </c>
      <c r="M710" s="23">
        <v>6395.6654011376149</v>
      </c>
      <c r="N710" s="23">
        <v>5273.9118780148856</v>
      </c>
      <c r="O710" s="23">
        <v>4156.8938756960206</v>
      </c>
      <c r="P710" s="23">
        <v>3334.9214862892345</v>
      </c>
    </row>
    <row r="711" spans="1:16" x14ac:dyDescent="0.25">
      <c r="A711" s="19" t="s">
        <v>90</v>
      </c>
      <c r="B711" s="19" t="s">
        <v>91</v>
      </c>
      <c r="C711" s="19" t="s">
        <v>75</v>
      </c>
      <c r="D711" s="22">
        <v>10</v>
      </c>
      <c r="E711" s="23">
        <v>71107.063690163835</v>
      </c>
      <c r="F711" s="23">
        <v>57258.764448027876</v>
      </c>
      <c r="G711" s="23">
        <v>41763.218528743353</v>
      </c>
      <c r="H711" s="23">
        <v>27878.412158225987</v>
      </c>
      <c r="I711" s="23">
        <v>16537.892536722255</v>
      </c>
      <c r="J711" s="23">
        <v>10784.638354047467</v>
      </c>
      <c r="K711" s="23">
        <v>7504.1086712803371</v>
      </c>
      <c r="L711" s="23">
        <v>6319.3264057689403</v>
      </c>
      <c r="M711" s="23">
        <v>5428.4116323471271</v>
      </c>
      <c r="N711" s="23">
        <v>4644.2006824316431</v>
      </c>
      <c r="O711" s="23">
        <v>3586.5050268601321</v>
      </c>
      <c r="P711" s="23">
        <v>2873.0372548110236</v>
      </c>
    </row>
    <row r="712" spans="1:16" x14ac:dyDescent="0.25">
      <c r="A712" s="19" t="s">
        <v>90</v>
      </c>
      <c r="B712" s="19" t="s">
        <v>91</v>
      </c>
      <c r="C712" s="19" t="s">
        <v>75</v>
      </c>
      <c r="D712" s="22">
        <v>11</v>
      </c>
      <c r="E712" s="23">
        <v>60657.504510675426</v>
      </c>
      <c r="F712" s="23">
        <v>47953.922233375204</v>
      </c>
      <c r="G712" s="23">
        <v>37491.632526206406</v>
      </c>
      <c r="H712" s="23">
        <v>25891.283027611109</v>
      </c>
      <c r="I712" s="23">
        <v>16927.354823193036</v>
      </c>
      <c r="J712" s="23">
        <v>11532.268869670183</v>
      </c>
      <c r="K712" s="23">
        <v>8527.4770611881268</v>
      </c>
      <c r="L712" s="23">
        <v>7269.6514423311446</v>
      </c>
      <c r="M712" s="23">
        <v>6282.3970660471114</v>
      </c>
      <c r="N712" s="23">
        <v>5542.7077503978362</v>
      </c>
      <c r="O712" s="23">
        <v>3553.2681146321324</v>
      </c>
      <c r="P712" s="23">
        <v>2747.9501711994335</v>
      </c>
    </row>
    <row r="713" spans="1:16" x14ac:dyDescent="0.25">
      <c r="A713" s="19" t="s">
        <v>90</v>
      </c>
      <c r="B713" s="19" t="s">
        <v>91</v>
      </c>
      <c r="C713" s="19" t="s">
        <v>75</v>
      </c>
      <c r="D713" s="22">
        <v>12</v>
      </c>
      <c r="E713" s="23">
        <v>72843.376635080247</v>
      </c>
      <c r="F713" s="23">
        <v>57113.749444547357</v>
      </c>
      <c r="G713" s="23">
        <v>43834.166211624011</v>
      </c>
      <c r="H713" s="23">
        <v>28534.865581026253</v>
      </c>
      <c r="I713" s="23">
        <v>17900.729355017047</v>
      </c>
      <c r="J713" s="23">
        <v>11371.814990186238</v>
      </c>
      <c r="K713" s="23">
        <v>8038.777726805587</v>
      </c>
      <c r="L713" s="23">
        <v>6827.3666210025103</v>
      </c>
      <c r="M713" s="23">
        <v>6009.9478777108307</v>
      </c>
      <c r="N713" s="23">
        <v>5053.7105553055017</v>
      </c>
      <c r="O713" s="23">
        <v>3796.9943462884853</v>
      </c>
      <c r="P713" s="23">
        <v>2888.49612286415</v>
      </c>
    </row>
    <row r="714" spans="1:16" x14ac:dyDescent="0.25">
      <c r="A714" s="19" t="s">
        <v>90</v>
      </c>
      <c r="B714" s="19" t="s">
        <v>91</v>
      </c>
      <c r="C714" s="19" t="s">
        <v>75</v>
      </c>
      <c r="D714" s="22">
        <v>13</v>
      </c>
      <c r="E714" s="23">
        <v>89341.904657356936</v>
      </c>
      <c r="F714" s="23">
        <v>66811.133164300511</v>
      </c>
      <c r="G714" s="23">
        <v>49617.302718259416</v>
      </c>
      <c r="H714" s="23">
        <v>31375.556388921039</v>
      </c>
      <c r="I714" s="23">
        <v>19256.171028330147</v>
      </c>
      <c r="J714" s="23">
        <v>12673.043961404748</v>
      </c>
      <c r="K714" s="23">
        <v>8843.9585850174262</v>
      </c>
      <c r="L714" s="23">
        <v>7543.6472772600191</v>
      </c>
      <c r="M714" s="23">
        <v>6849.1839273157657</v>
      </c>
      <c r="N714" s="23">
        <v>5433.712552772352</v>
      </c>
      <c r="O714" s="23">
        <v>4139.5086166465762</v>
      </c>
      <c r="P714" s="23">
        <v>3184.440492911805</v>
      </c>
    </row>
    <row r="715" spans="1:16" x14ac:dyDescent="0.25">
      <c r="A715" s="19" t="s">
        <v>90</v>
      </c>
      <c r="B715" s="19" t="s">
        <v>91</v>
      </c>
      <c r="C715" s="19" t="s">
        <v>75</v>
      </c>
      <c r="D715" s="22">
        <v>14</v>
      </c>
      <c r="E715" s="23">
        <v>52310.29598434169</v>
      </c>
      <c r="F715" s="23">
        <v>39785.505307151376</v>
      </c>
      <c r="G715" s="23">
        <v>30854.026477844462</v>
      </c>
      <c r="H715" s="23">
        <v>21707.415443841739</v>
      </c>
      <c r="I715" s="23">
        <v>13843.738495762072</v>
      </c>
      <c r="J715" s="23">
        <v>9193.2347796612794</v>
      </c>
      <c r="K715" s="23">
        <v>6680.414057393853</v>
      </c>
      <c r="L715" s="23">
        <v>5741.4144616876229</v>
      </c>
      <c r="M715" s="23">
        <v>5070.5709696140357</v>
      </c>
      <c r="N715" s="23">
        <v>4288.8646780742238</v>
      </c>
      <c r="O715" s="23">
        <v>3088.1466199106703</v>
      </c>
      <c r="P715" s="23">
        <v>2654.7489994060415</v>
      </c>
    </row>
    <row r="716" spans="1:16" x14ac:dyDescent="0.25">
      <c r="A716" s="19" t="s">
        <v>90</v>
      </c>
      <c r="B716" s="19" t="s">
        <v>91</v>
      </c>
      <c r="C716" s="19" t="s">
        <v>75</v>
      </c>
      <c r="D716" s="22">
        <v>15</v>
      </c>
      <c r="E716" s="23">
        <v>60400.797848472866</v>
      </c>
      <c r="F716" s="23">
        <v>49765.36307016261</v>
      </c>
      <c r="G716" s="23">
        <v>37701.924011767049</v>
      </c>
      <c r="H716" s="23">
        <v>25913.390064248946</v>
      </c>
      <c r="I716" s="23">
        <v>17717.755039878164</v>
      </c>
      <c r="J716" s="23">
        <v>12468.954301800182</v>
      </c>
      <c r="K716" s="23">
        <v>9247.4891550908033</v>
      </c>
      <c r="L716" s="23">
        <v>7847.4517090605541</v>
      </c>
      <c r="M716" s="23">
        <v>6957.5176696006747</v>
      </c>
      <c r="N716" s="23">
        <v>5972.3786666521019</v>
      </c>
      <c r="O716" s="23">
        <v>4577.0504028167925</v>
      </c>
      <c r="P716" s="23">
        <v>3149.9173172501032</v>
      </c>
    </row>
    <row r="717" spans="1:16" x14ac:dyDescent="0.25">
      <c r="A717" s="19" t="s">
        <v>90</v>
      </c>
      <c r="B717" s="19" t="s">
        <v>91</v>
      </c>
      <c r="C717" s="19" t="s">
        <v>75</v>
      </c>
      <c r="D717" s="22">
        <v>16</v>
      </c>
      <c r="E717" s="23">
        <v>114913.93456350456</v>
      </c>
      <c r="F717" s="23">
        <v>80214.41630647346</v>
      </c>
      <c r="G717" s="23">
        <v>58358.533676300875</v>
      </c>
      <c r="H717" s="23">
        <v>36056.739949779483</v>
      </c>
      <c r="I717" s="23">
        <v>21227.420671881817</v>
      </c>
      <c r="J717" s="23">
        <v>14050.980659169783</v>
      </c>
      <c r="K717" s="23">
        <v>10199.532134045961</v>
      </c>
      <c r="L717" s="23">
        <v>8861.277960024192</v>
      </c>
      <c r="M717" s="23">
        <v>7917.884165061826</v>
      </c>
      <c r="N717" s="23">
        <v>6998.60297129835</v>
      </c>
      <c r="O717" s="23">
        <v>3309.5931375872838</v>
      </c>
      <c r="P717" s="23">
        <v>3296.8715280367255</v>
      </c>
    </row>
    <row r="718" spans="1:16" x14ac:dyDescent="0.25">
      <c r="A718" s="19" t="s">
        <v>90</v>
      </c>
      <c r="B718" s="19" t="s">
        <v>91</v>
      </c>
      <c r="C718" s="19" t="s">
        <v>75</v>
      </c>
      <c r="D718" s="22">
        <v>17</v>
      </c>
      <c r="E718" s="23">
        <v>127355.32324780607</v>
      </c>
      <c r="F718" s="23">
        <v>94836.21527321382</v>
      </c>
      <c r="G718" s="23">
        <v>64685.643383791838</v>
      </c>
      <c r="H718" s="23">
        <v>37969.005543355524</v>
      </c>
      <c r="I718" s="23">
        <v>23691.034779993697</v>
      </c>
      <c r="J718" s="23">
        <v>15765.869941506351</v>
      </c>
      <c r="K718" s="23">
        <v>11240.507213601608</v>
      </c>
      <c r="L718" s="23">
        <v>9591.2017879426494</v>
      </c>
      <c r="M718" s="23">
        <v>8367.2831354119153</v>
      </c>
      <c r="N718" s="23">
        <v>6839.3501692415884</v>
      </c>
      <c r="O718" s="23">
        <v>5045.9741883212937</v>
      </c>
      <c r="P718" s="23">
        <v>3514.2435207993426</v>
      </c>
    </row>
    <row r="719" spans="1:16" x14ac:dyDescent="0.25">
      <c r="A719" s="19" t="s">
        <v>90</v>
      </c>
      <c r="B719" s="19" t="s">
        <v>91</v>
      </c>
      <c r="C719" s="19" t="s">
        <v>75</v>
      </c>
      <c r="D719" s="22">
        <v>18</v>
      </c>
      <c r="E719" s="23">
        <v>110812.90125599067</v>
      </c>
      <c r="F719" s="23">
        <v>84739.913659774145</v>
      </c>
      <c r="G719" s="23">
        <v>51817.403381327946</v>
      </c>
      <c r="H719" s="23">
        <v>27810.654116862155</v>
      </c>
      <c r="I719" s="23">
        <v>15672.383264803391</v>
      </c>
      <c r="J719" s="23">
        <v>9022.9864127587025</v>
      </c>
      <c r="K719" s="23">
        <v>5563.5120824550459</v>
      </c>
      <c r="L719" s="23">
        <v>4528.8380324287955</v>
      </c>
      <c r="M719" s="23">
        <v>3874.1176802193904</v>
      </c>
      <c r="N719" s="23">
        <v>3296.2596985635309</v>
      </c>
      <c r="O719" s="23">
        <v>2163.9109191208604</v>
      </c>
      <c r="P719" s="23">
        <v>2054.6806259115638</v>
      </c>
    </row>
    <row r="720" spans="1:16" x14ac:dyDescent="0.25">
      <c r="A720" s="19" t="s">
        <v>90</v>
      </c>
      <c r="B720" s="19" t="s">
        <v>91</v>
      </c>
      <c r="C720" s="19" t="s">
        <v>75</v>
      </c>
      <c r="D720" s="22">
        <v>19</v>
      </c>
      <c r="E720" s="23">
        <v>61046.688674593206</v>
      </c>
      <c r="F720" s="23">
        <v>49379.355618648115</v>
      </c>
      <c r="G720" s="23">
        <v>38073.213681566005</v>
      </c>
      <c r="H720" s="23">
        <v>25726.441025703825</v>
      </c>
      <c r="I720" s="23">
        <v>17263.047423544202</v>
      </c>
      <c r="J720" s="23">
        <v>11795.007652047268</v>
      </c>
      <c r="K720" s="23">
        <v>8409.5990071997421</v>
      </c>
      <c r="L720" s="23">
        <v>7287.7574318610286</v>
      </c>
      <c r="M720" s="23">
        <v>6434.7063609584438</v>
      </c>
      <c r="N720" s="23">
        <v>5700.6189976652358</v>
      </c>
      <c r="O720" s="23">
        <v>4448.0573035497173</v>
      </c>
      <c r="P720" s="23">
        <v>4294.709585271984</v>
      </c>
    </row>
    <row r="721" spans="1:16" x14ac:dyDescent="0.25">
      <c r="A721" s="19" t="s">
        <v>90</v>
      </c>
      <c r="B721" s="19" t="s">
        <v>91</v>
      </c>
      <c r="C721" s="19" t="s">
        <v>75</v>
      </c>
      <c r="D721" s="22">
        <v>20</v>
      </c>
      <c r="E721" s="23">
        <v>62897.717480259758</v>
      </c>
      <c r="F721" s="23">
        <v>50162.8010712783</v>
      </c>
      <c r="G721" s="23">
        <v>37667.397742640067</v>
      </c>
      <c r="H721" s="23">
        <v>26139.25086558874</v>
      </c>
      <c r="I721" s="23">
        <v>17486.824481919706</v>
      </c>
      <c r="J721" s="23">
        <v>12325.292613566384</v>
      </c>
      <c r="K721" s="23">
        <v>9249.7134531181728</v>
      </c>
      <c r="L721" s="23">
        <v>8078.1667554595397</v>
      </c>
      <c r="M721" s="23">
        <v>6869.3943790547528</v>
      </c>
      <c r="N721" s="23">
        <v>5919.3834412920251</v>
      </c>
      <c r="O721" s="23">
        <v>3783.9167436148136</v>
      </c>
      <c r="P721" s="23">
        <v>3226.7305750650494</v>
      </c>
    </row>
    <row r="722" spans="1:16" x14ac:dyDescent="0.25">
      <c r="A722" s="19" t="s">
        <v>90</v>
      </c>
      <c r="B722" s="19" t="s">
        <v>91</v>
      </c>
      <c r="C722" s="19" t="s">
        <v>75</v>
      </c>
      <c r="D722" s="22">
        <v>21</v>
      </c>
      <c r="E722" s="23">
        <v>108833.90649550845</v>
      </c>
      <c r="F722" s="23">
        <v>80985.110891222663</v>
      </c>
      <c r="G722" s="23">
        <v>55366.079921669851</v>
      </c>
      <c r="H722" s="23">
        <v>32737.099358525345</v>
      </c>
      <c r="I722" s="23">
        <v>20139.801323503871</v>
      </c>
      <c r="J722" s="23">
        <v>13257.820534603463</v>
      </c>
      <c r="K722" s="23">
        <v>9538.356673109387</v>
      </c>
      <c r="L722" s="23">
        <v>8046.4237991908703</v>
      </c>
      <c r="M722" s="23">
        <v>7106.7309911703542</v>
      </c>
      <c r="N722" s="23">
        <v>5758.6641374356605</v>
      </c>
      <c r="O722" s="23">
        <v>4028.0663349400234</v>
      </c>
      <c r="P722" s="23">
        <v>2789.1379022690921</v>
      </c>
    </row>
    <row r="723" spans="1:16" x14ac:dyDescent="0.25">
      <c r="A723" s="19" t="s">
        <v>90</v>
      </c>
      <c r="B723" s="19" t="s">
        <v>91</v>
      </c>
      <c r="C723" s="19" t="s">
        <v>75</v>
      </c>
      <c r="D723" s="22">
        <v>22</v>
      </c>
      <c r="E723" s="23">
        <v>50163.292899313848</v>
      </c>
      <c r="F723" s="23">
        <v>40584.424057529737</v>
      </c>
      <c r="G723" s="23">
        <v>30808.699222512594</v>
      </c>
      <c r="H723" s="23">
        <v>20243.242710613518</v>
      </c>
      <c r="I723" s="23">
        <v>13402.940251769112</v>
      </c>
      <c r="J723" s="23">
        <v>8606.815951178618</v>
      </c>
      <c r="K723" s="23">
        <v>6279.1588375989913</v>
      </c>
      <c r="L723" s="23">
        <v>5421.7597435736971</v>
      </c>
      <c r="M723" s="23">
        <v>4757.609658695631</v>
      </c>
      <c r="N723" s="23">
        <v>3868.6305413400914</v>
      </c>
      <c r="O723" s="23">
        <v>3239.8423567975287</v>
      </c>
      <c r="P723" s="23">
        <v>2836.4120228679003</v>
      </c>
    </row>
    <row r="724" spans="1:16" x14ac:dyDescent="0.25">
      <c r="A724" s="19" t="s">
        <v>90</v>
      </c>
      <c r="B724" s="19" t="s">
        <v>91</v>
      </c>
      <c r="C724" s="19" t="s">
        <v>75</v>
      </c>
      <c r="D724" s="22">
        <v>23</v>
      </c>
      <c r="E724" s="23">
        <v>85391.145631215317</v>
      </c>
      <c r="F724" s="23">
        <v>67029.678572970617</v>
      </c>
      <c r="G724" s="23">
        <v>45499.946495746488</v>
      </c>
      <c r="H724" s="23">
        <v>27171.980548068812</v>
      </c>
      <c r="I724" s="23">
        <v>15766.335987840348</v>
      </c>
      <c r="J724" s="23">
        <v>8996.6559844042513</v>
      </c>
      <c r="K724" s="23">
        <v>5703.9431425367393</v>
      </c>
      <c r="L724" s="23">
        <v>4757.8690577649822</v>
      </c>
      <c r="M724" s="23">
        <v>3973.949243713987</v>
      </c>
      <c r="N724" s="23">
        <v>3284.8394026907836</v>
      </c>
      <c r="O724" s="23">
        <v>2292.7627455661282</v>
      </c>
      <c r="P724" s="23">
        <v>2229.3096508193921</v>
      </c>
    </row>
    <row r="725" spans="1:16" x14ac:dyDescent="0.25">
      <c r="A725" s="19" t="s">
        <v>90</v>
      </c>
      <c r="B725" s="19" t="s">
        <v>91</v>
      </c>
      <c r="C725" s="19" t="s">
        <v>75</v>
      </c>
      <c r="D725" s="22">
        <v>24</v>
      </c>
      <c r="E725" s="23">
        <v>55030.95196145623</v>
      </c>
      <c r="F725" s="23">
        <v>45893.052832232184</v>
      </c>
      <c r="G725" s="23">
        <v>34436.79394642292</v>
      </c>
      <c r="H725" s="23">
        <v>21459.907075965726</v>
      </c>
      <c r="I725" s="23">
        <v>13371.197800423419</v>
      </c>
      <c r="J725" s="23">
        <v>7890.7588613300268</v>
      </c>
      <c r="K725" s="23">
        <v>5118.9915235834496</v>
      </c>
      <c r="L725" s="23">
        <v>4313.4777796701219</v>
      </c>
      <c r="M725" s="23">
        <v>3676.8499646450014</v>
      </c>
      <c r="N725" s="23">
        <v>3023.0906550861982</v>
      </c>
      <c r="O725" s="23">
        <v>2097.8401777096296</v>
      </c>
      <c r="P725" s="23">
        <v>1936.0362159862448</v>
      </c>
    </row>
    <row r="726" spans="1:16" x14ac:dyDescent="0.25">
      <c r="A726" s="19" t="s">
        <v>90</v>
      </c>
      <c r="B726" s="19" t="s">
        <v>91</v>
      </c>
      <c r="C726" s="19" t="s">
        <v>75</v>
      </c>
      <c r="D726" s="22">
        <v>25</v>
      </c>
      <c r="E726" s="23">
        <v>56672.476853030741</v>
      </c>
      <c r="F726" s="23">
        <v>42978.414921925832</v>
      </c>
      <c r="G726" s="23">
        <v>32654.306417192445</v>
      </c>
      <c r="H726" s="23">
        <v>22091.061287194989</v>
      </c>
      <c r="I726" s="23">
        <v>13995.021845546453</v>
      </c>
      <c r="J726" s="23">
        <v>8958.759510071397</v>
      </c>
      <c r="K726" s="23">
        <v>6358.5627932301377</v>
      </c>
      <c r="L726" s="23">
        <v>5248.6554974676355</v>
      </c>
      <c r="M726" s="23">
        <v>4586.5017627131101</v>
      </c>
      <c r="N726" s="23">
        <v>4018.3920639008229</v>
      </c>
      <c r="O726" s="23">
        <v>2846.0371540695746</v>
      </c>
      <c r="P726" s="23">
        <v>2302.9586341090394</v>
      </c>
    </row>
    <row r="727" spans="1:16" x14ac:dyDescent="0.25">
      <c r="A727" s="19" t="s">
        <v>90</v>
      </c>
      <c r="B727" s="19" t="s">
        <v>91</v>
      </c>
      <c r="C727" s="19" t="s">
        <v>75</v>
      </c>
      <c r="D727" s="22">
        <v>26</v>
      </c>
      <c r="E727" s="23">
        <v>49888.649069818021</v>
      </c>
      <c r="F727" s="23">
        <v>39825.486304853795</v>
      </c>
      <c r="G727" s="23">
        <v>30944.221845198535</v>
      </c>
      <c r="H727" s="23">
        <v>21268.945400380609</v>
      </c>
      <c r="I727" s="23">
        <v>13415.424150097262</v>
      </c>
      <c r="J727" s="23">
        <v>8462.1162592358087</v>
      </c>
      <c r="K727" s="23">
        <v>5884.5666561458838</v>
      </c>
      <c r="L727" s="23">
        <v>4979.3476427169899</v>
      </c>
      <c r="M727" s="23">
        <v>4332.7541714643357</v>
      </c>
      <c r="N727" s="23">
        <v>3485.1136590810352</v>
      </c>
      <c r="O727" s="23">
        <v>2511.6866949656169</v>
      </c>
      <c r="P727" s="23">
        <v>2393.897140506489</v>
      </c>
    </row>
    <row r="728" spans="1:16" x14ac:dyDescent="0.25">
      <c r="A728" s="19" t="s">
        <v>90</v>
      </c>
      <c r="B728" s="19" t="s">
        <v>91</v>
      </c>
      <c r="C728" s="19" t="s">
        <v>75</v>
      </c>
      <c r="D728" s="22">
        <v>27</v>
      </c>
      <c r="E728" s="23">
        <v>87662.227187702229</v>
      </c>
      <c r="F728" s="23">
        <v>69497.528919131073</v>
      </c>
      <c r="G728" s="23">
        <v>49921.603590827639</v>
      </c>
      <c r="H728" s="23">
        <v>31582.323482815736</v>
      </c>
      <c r="I728" s="23">
        <v>19884.48968065796</v>
      </c>
      <c r="J728" s="23">
        <v>13027.448548276056</v>
      </c>
      <c r="K728" s="23">
        <v>9029.1942937820622</v>
      </c>
      <c r="L728" s="23">
        <v>7858.5184079422306</v>
      </c>
      <c r="M728" s="23">
        <v>6921.9601115448941</v>
      </c>
      <c r="N728" s="23">
        <v>5736.099079905146</v>
      </c>
      <c r="O728" s="23">
        <v>3265.0914656740156</v>
      </c>
      <c r="P728" s="23">
        <v>3183.7091468626563</v>
      </c>
    </row>
    <row r="729" spans="1:16" x14ac:dyDescent="0.25">
      <c r="A729" s="19" t="s">
        <v>90</v>
      </c>
      <c r="B729" s="19" t="s">
        <v>91</v>
      </c>
      <c r="C729" s="19" t="s">
        <v>75</v>
      </c>
      <c r="D729" s="22">
        <v>28</v>
      </c>
      <c r="E729" s="23">
        <v>153225.23008455214</v>
      </c>
      <c r="F729" s="23">
        <v>100666.9465435404</v>
      </c>
      <c r="G729" s="23">
        <v>65547.199935706638</v>
      </c>
      <c r="H729" s="23">
        <v>39135.522522234045</v>
      </c>
      <c r="I729" s="23">
        <v>22629.359221308921</v>
      </c>
      <c r="J729" s="23">
        <v>14567.81664937524</v>
      </c>
      <c r="K729" s="23">
        <v>10257.786173856959</v>
      </c>
      <c r="L729" s="23">
        <v>8815.0247390369113</v>
      </c>
      <c r="M729" s="23">
        <v>7591.3170460442134</v>
      </c>
      <c r="N729" s="23">
        <v>6686.5399832645035</v>
      </c>
      <c r="O729" s="23">
        <v>4882.0809922012613</v>
      </c>
      <c r="P729" s="23">
        <v>3322.9290677501508</v>
      </c>
    </row>
    <row r="730" spans="1:16" x14ac:dyDescent="0.25">
      <c r="A730" s="19" t="s">
        <v>90</v>
      </c>
      <c r="B730" s="19" t="s">
        <v>91</v>
      </c>
      <c r="C730" s="19" t="s">
        <v>75</v>
      </c>
      <c r="D730" s="22">
        <v>29</v>
      </c>
      <c r="E730" s="23">
        <v>82338.110164729544</v>
      </c>
      <c r="F730" s="23">
        <v>61207.435231320538</v>
      </c>
      <c r="G730" s="23">
        <v>44675.327734017032</v>
      </c>
      <c r="H730" s="23">
        <v>30282.297230244581</v>
      </c>
      <c r="I730" s="23">
        <v>18573.860204456276</v>
      </c>
      <c r="J730" s="23">
        <v>12092.650214681598</v>
      </c>
      <c r="K730" s="23">
        <v>8592.6595469274307</v>
      </c>
      <c r="L730" s="23">
        <v>7480.061474295876</v>
      </c>
      <c r="M730" s="23">
        <v>6596.1849567692561</v>
      </c>
      <c r="N730" s="23">
        <v>5529.3646177951214</v>
      </c>
      <c r="O730" s="23">
        <v>3948.3722265114411</v>
      </c>
      <c r="P730" s="23">
        <v>3085.6835380873558</v>
      </c>
    </row>
    <row r="731" spans="1:16" x14ac:dyDescent="0.25">
      <c r="A731" s="19" t="s">
        <v>90</v>
      </c>
      <c r="B731" s="19" t="s">
        <v>91</v>
      </c>
      <c r="C731" s="19" t="s">
        <v>75</v>
      </c>
      <c r="D731" s="22">
        <v>30</v>
      </c>
      <c r="E731" s="23">
        <v>60279.386797281091</v>
      </c>
      <c r="F731" s="23">
        <v>48420.69463606325</v>
      </c>
      <c r="G731" s="23">
        <v>38069.318913065632</v>
      </c>
      <c r="H731" s="23">
        <v>26739.129541365019</v>
      </c>
      <c r="I731" s="23">
        <v>17839.450610198401</v>
      </c>
      <c r="J731" s="23">
        <v>12533.969152170685</v>
      </c>
      <c r="K731" s="23">
        <v>9336.3091911892425</v>
      </c>
      <c r="L731" s="23">
        <v>8046.7199563810154</v>
      </c>
      <c r="M731" s="23">
        <v>7065.8696336907278</v>
      </c>
      <c r="N731" s="23">
        <v>6279.8486902742998</v>
      </c>
      <c r="O731" s="23">
        <v>4499.3459311296638</v>
      </c>
      <c r="P731" s="23">
        <v>3368.2674900076922</v>
      </c>
    </row>
    <row r="732" spans="1:16" x14ac:dyDescent="0.25">
      <c r="A732" s="19" t="s">
        <v>90</v>
      </c>
      <c r="B732" s="19" t="s">
        <v>91</v>
      </c>
      <c r="C732" s="19" t="s">
        <v>75</v>
      </c>
      <c r="D732" s="22">
        <v>31</v>
      </c>
      <c r="E732" s="23">
        <v>70085.515238871027</v>
      </c>
      <c r="F732" s="23">
        <v>57282.941403982208</v>
      </c>
      <c r="G732" s="23">
        <v>41341.021625195397</v>
      </c>
      <c r="H732" s="23">
        <v>26752.879205457641</v>
      </c>
      <c r="I732" s="23">
        <v>17157.02914550334</v>
      </c>
      <c r="J732" s="23">
        <v>11007.822713272852</v>
      </c>
      <c r="K732" s="23">
        <v>7809.7710291317608</v>
      </c>
      <c r="L732" s="23">
        <v>6705.1801182404924</v>
      </c>
      <c r="M732" s="23">
        <v>5957.4853521201239</v>
      </c>
      <c r="N732" s="23">
        <v>5203.9041233564149</v>
      </c>
      <c r="O732" s="23">
        <v>4064.500573065849</v>
      </c>
      <c r="P732" s="23">
        <v>3192.0209029073253</v>
      </c>
    </row>
    <row r="733" spans="1:16" x14ac:dyDescent="0.25">
      <c r="A733" s="19" t="s">
        <v>90</v>
      </c>
      <c r="B733" s="19" t="s">
        <v>91</v>
      </c>
      <c r="C733" s="19" t="s">
        <v>75</v>
      </c>
      <c r="D733" s="22">
        <v>32</v>
      </c>
      <c r="E733" s="23">
        <v>69363.678533051701</v>
      </c>
      <c r="F733" s="23">
        <v>53684.799047115695</v>
      </c>
      <c r="G733" s="23">
        <v>39829.331223679204</v>
      </c>
      <c r="H733" s="23">
        <v>24769.654246580132</v>
      </c>
      <c r="I733" s="23">
        <v>13765.001810005679</v>
      </c>
      <c r="J733" s="23">
        <v>7699.2833653142025</v>
      </c>
      <c r="K733" s="23">
        <v>4816.1577282928483</v>
      </c>
      <c r="L733" s="23">
        <v>3894.216730125408</v>
      </c>
      <c r="M733" s="23">
        <v>3236.3770000864079</v>
      </c>
      <c r="N733" s="23">
        <v>2636.7997629844663</v>
      </c>
      <c r="O733" s="23">
        <v>2006.6683349818468</v>
      </c>
      <c r="P733" s="23">
        <v>1693.9543626093407</v>
      </c>
    </row>
    <row r="734" spans="1:16" x14ac:dyDescent="0.25">
      <c r="A734" s="19" t="s">
        <v>90</v>
      </c>
      <c r="B734" s="19" t="s">
        <v>91</v>
      </c>
      <c r="C734" s="19" t="s">
        <v>75</v>
      </c>
      <c r="D734" s="22">
        <v>33</v>
      </c>
      <c r="E734" s="23">
        <v>66525.491738708923</v>
      </c>
      <c r="F734" s="23">
        <v>48281.128640897579</v>
      </c>
      <c r="G734" s="23">
        <v>36094.52169761547</v>
      </c>
      <c r="H734" s="23">
        <v>23340.493399373401</v>
      </c>
      <c r="I734" s="23">
        <v>14827.064355299004</v>
      </c>
      <c r="J734" s="23">
        <v>9630.0367730004818</v>
      </c>
      <c r="K734" s="23">
        <v>6881.2363636656446</v>
      </c>
      <c r="L734" s="23">
        <v>5910.6201921629345</v>
      </c>
      <c r="M734" s="23">
        <v>5363.1925540155216</v>
      </c>
      <c r="N734" s="23">
        <v>4509.3747138387225</v>
      </c>
      <c r="O734" s="23">
        <v>3089.9089368041441</v>
      </c>
      <c r="P734" s="23">
        <v>2892.9028620326408</v>
      </c>
    </row>
    <row r="735" spans="1:16" x14ac:dyDescent="0.25">
      <c r="A735" s="19" t="s">
        <v>90</v>
      </c>
      <c r="B735" s="19" t="s">
        <v>91</v>
      </c>
      <c r="C735" s="19" t="s">
        <v>75</v>
      </c>
      <c r="D735" s="22">
        <v>34</v>
      </c>
      <c r="E735" s="23">
        <v>58043.759649030428</v>
      </c>
      <c r="F735" s="23">
        <v>46548.468439659133</v>
      </c>
      <c r="G735" s="23">
        <v>35259.737822432173</v>
      </c>
      <c r="H735" s="23">
        <v>23859.871709749677</v>
      </c>
      <c r="I735" s="23">
        <v>15695.362332362287</v>
      </c>
      <c r="J735" s="23">
        <v>11085.31597854758</v>
      </c>
      <c r="K735" s="23">
        <v>8053.551469351999</v>
      </c>
      <c r="L735" s="23">
        <v>6773.1731893858623</v>
      </c>
      <c r="M735" s="23">
        <v>6118.6745830300333</v>
      </c>
      <c r="N735" s="23">
        <v>4755.6367566408635</v>
      </c>
      <c r="O735" s="23">
        <v>2602.3581320932071</v>
      </c>
      <c r="P735" s="23">
        <v>2602.3581320932071</v>
      </c>
    </row>
    <row r="736" spans="1:16" x14ac:dyDescent="0.25">
      <c r="A736" s="19" t="s">
        <v>90</v>
      </c>
      <c r="B736" s="19" t="s">
        <v>91</v>
      </c>
      <c r="C736" s="19" t="s">
        <v>75</v>
      </c>
      <c r="D736" s="22">
        <v>35</v>
      </c>
      <c r="E736" s="23">
        <v>55949.982527169486</v>
      </c>
      <c r="F736" s="23">
        <v>44932.527230550484</v>
      </c>
      <c r="G736" s="23">
        <v>33556.973648594896</v>
      </c>
      <c r="H736" s="23">
        <v>22188.843238561494</v>
      </c>
      <c r="I736" s="23">
        <v>13369.333793491143</v>
      </c>
      <c r="J736" s="23">
        <v>7967.0617532844708</v>
      </c>
      <c r="K736" s="23">
        <v>5285.159856509792</v>
      </c>
      <c r="L736" s="23">
        <v>4378.4577699556494</v>
      </c>
      <c r="M736" s="23">
        <v>3812.753998913021</v>
      </c>
      <c r="N736" s="23">
        <v>3109.1194119703955</v>
      </c>
      <c r="O736" s="23">
        <v>2432.3486400089018</v>
      </c>
      <c r="P736" s="23">
        <v>2199.9255165686145</v>
      </c>
    </row>
    <row r="737" spans="1:16" x14ac:dyDescent="0.25">
      <c r="A737" s="19" t="s">
        <v>90</v>
      </c>
      <c r="B737" s="19" t="s">
        <v>91</v>
      </c>
      <c r="C737" s="19" t="s">
        <v>75</v>
      </c>
      <c r="D737" s="22">
        <v>36</v>
      </c>
      <c r="E737" s="23">
        <v>70562.484750002594</v>
      </c>
      <c r="F737" s="23">
        <v>55360.924686522885</v>
      </c>
      <c r="G737" s="23">
        <v>42926.076263771531</v>
      </c>
      <c r="H737" s="23">
        <v>27199.329370257601</v>
      </c>
      <c r="I737" s="23">
        <v>15832.265419364148</v>
      </c>
      <c r="J737" s="23">
        <v>9128.3422473192986</v>
      </c>
      <c r="K737" s="23">
        <v>5690.2068883345819</v>
      </c>
      <c r="L737" s="23">
        <v>4726.5644379362957</v>
      </c>
      <c r="M737" s="23">
        <v>3987.6541992110924</v>
      </c>
      <c r="N737" s="23">
        <v>3360.3474576213503</v>
      </c>
      <c r="O737" s="23">
        <v>2454.9876272214501</v>
      </c>
      <c r="P737" s="23">
        <v>2071.2277031100903</v>
      </c>
    </row>
    <row r="738" spans="1:16" x14ac:dyDescent="0.25">
      <c r="A738" s="19" t="s">
        <v>90</v>
      </c>
      <c r="B738" s="19" t="s">
        <v>91</v>
      </c>
      <c r="C738" s="19" t="s">
        <v>75</v>
      </c>
      <c r="D738" s="22">
        <v>37</v>
      </c>
      <c r="E738" s="23">
        <v>64095.421739157115</v>
      </c>
      <c r="F738" s="23">
        <v>54515.365428635079</v>
      </c>
      <c r="G738" s="23">
        <v>42434.425239251788</v>
      </c>
      <c r="H738" s="23">
        <v>30098.860128819062</v>
      </c>
      <c r="I738" s="23">
        <v>21103.509053676702</v>
      </c>
      <c r="J738" s="23">
        <v>15264.169191725716</v>
      </c>
      <c r="K738" s="23">
        <v>11531.212960248864</v>
      </c>
      <c r="L738" s="23">
        <v>9537.6242626793428</v>
      </c>
      <c r="M738" s="23">
        <v>8674.2899175675175</v>
      </c>
      <c r="N738" s="23">
        <v>7271.8848194415496</v>
      </c>
      <c r="O738" s="23">
        <v>5779.9681821880095</v>
      </c>
      <c r="P738" s="23">
        <v>4242.1671104806637</v>
      </c>
    </row>
    <row r="739" spans="1:16" x14ac:dyDescent="0.25">
      <c r="A739" s="19" t="s">
        <v>90</v>
      </c>
      <c r="B739" s="19" t="s">
        <v>91</v>
      </c>
      <c r="C739" s="19" t="s">
        <v>75</v>
      </c>
      <c r="D739" s="22">
        <v>38</v>
      </c>
      <c r="E739" s="23">
        <v>67155.839506433535</v>
      </c>
      <c r="F739" s="23">
        <v>54657.906226690895</v>
      </c>
      <c r="G739" s="23">
        <v>39849.835927014792</v>
      </c>
      <c r="H739" s="23">
        <v>25829.556799953622</v>
      </c>
      <c r="I739" s="23">
        <v>16717.214247467946</v>
      </c>
      <c r="J739" s="23">
        <v>10559.534599795126</v>
      </c>
      <c r="K739" s="23">
        <v>7356.6159394502074</v>
      </c>
      <c r="L739" s="23">
        <v>6262.9913068699725</v>
      </c>
      <c r="M739" s="23">
        <v>5638.4171911792591</v>
      </c>
      <c r="N739" s="23">
        <v>4939.1980978223201</v>
      </c>
      <c r="O739" s="23">
        <v>2814.7964054003419</v>
      </c>
      <c r="P739" s="23">
        <v>2731.1282476385131</v>
      </c>
    </row>
    <row r="740" spans="1:16" x14ac:dyDescent="0.25">
      <c r="A740" s="19" t="s">
        <v>90</v>
      </c>
      <c r="B740" s="19" t="s">
        <v>91</v>
      </c>
      <c r="C740" s="19" t="s">
        <v>75</v>
      </c>
      <c r="D740" s="22">
        <v>39</v>
      </c>
      <c r="E740" s="23">
        <v>139063.8517632568</v>
      </c>
      <c r="F740" s="23">
        <v>98790.188354648519</v>
      </c>
      <c r="G740" s="23">
        <v>62927.014223419632</v>
      </c>
      <c r="H740" s="23">
        <v>37850.900408994894</v>
      </c>
      <c r="I740" s="23">
        <v>20516.716495052962</v>
      </c>
      <c r="J740" s="23">
        <v>11989.386841115382</v>
      </c>
      <c r="K740" s="23">
        <v>7606.0233420762697</v>
      </c>
      <c r="L740" s="23">
        <v>6365.4899138520213</v>
      </c>
      <c r="M740" s="23">
        <v>5468.3082173158664</v>
      </c>
      <c r="N740" s="23">
        <v>4524.5863535915832</v>
      </c>
      <c r="O740" s="23">
        <v>2917.6252898725375</v>
      </c>
      <c r="P740" s="23">
        <v>2816.4933450570802</v>
      </c>
    </row>
    <row r="741" spans="1:16" x14ac:dyDescent="0.25">
      <c r="A741" s="19" t="s">
        <v>90</v>
      </c>
      <c r="B741" s="19" t="s">
        <v>91</v>
      </c>
      <c r="C741" s="19" t="s">
        <v>75</v>
      </c>
      <c r="D741" s="22">
        <v>40</v>
      </c>
      <c r="E741" s="23">
        <v>136167.28667130118</v>
      </c>
      <c r="F741" s="23">
        <v>92985.857334466098</v>
      </c>
      <c r="G741" s="23">
        <v>57244.008364487738</v>
      </c>
      <c r="H741" s="23">
        <v>34987.200018964992</v>
      </c>
      <c r="I741" s="23">
        <v>19832.86564261053</v>
      </c>
      <c r="J741" s="23">
        <v>12304.369921782607</v>
      </c>
      <c r="K741" s="23">
        <v>8532.2176631390885</v>
      </c>
      <c r="L741" s="23">
        <v>7122.2822659355115</v>
      </c>
      <c r="M741" s="23">
        <v>6166.4778700451716</v>
      </c>
      <c r="N741" s="23">
        <v>4637.8765908659689</v>
      </c>
      <c r="O741" s="23">
        <v>3630.0916107088883</v>
      </c>
      <c r="P741" s="23">
        <v>3192.6530532358379</v>
      </c>
    </row>
    <row r="742" spans="1:16" x14ac:dyDescent="0.25">
      <c r="A742" s="19" t="s">
        <v>90</v>
      </c>
      <c r="B742" s="19" t="s">
        <v>91</v>
      </c>
      <c r="C742" s="19" t="s">
        <v>75</v>
      </c>
      <c r="D742" s="22">
        <v>41</v>
      </c>
      <c r="E742" s="23">
        <v>70744.92729601427</v>
      </c>
      <c r="F742" s="23">
        <v>55802.674784805691</v>
      </c>
      <c r="G742" s="23">
        <v>41951.062339374927</v>
      </c>
      <c r="H742" s="23">
        <v>28399.24857962321</v>
      </c>
      <c r="I742" s="23">
        <v>19380.665237548168</v>
      </c>
      <c r="J742" s="23">
        <v>13507.960529972628</v>
      </c>
      <c r="K742" s="23">
        <v>10194.339479597727</v>
      </c>
      <c r="L742" s="23">
        <v>8764.7422854741508</v>
      </c>
      <c r="M742" s="23">
        <v>7173.9930579127295</v>
      </c>
      <c r="N742" s="23">
        <v>6500.8165889178154</v>
      </c>
      <c r="O742" s="23">
        <v>4630.799838798448</v>
      </c>
      <c r="P742" s="23">
        <v>2921.5829867627349</v>
      </c>
    </row>
    <row r="743" spans="1:16" x14ac:dyDescent="0.25">
      <c r="A743" s="19" t="s">
        <v>90</v>
      </c>
      <c r="B743" s="19" t="s">
        <v>91</v>
      </c>
      <c r="C743" s="19" t="s">
        <v>75</v>
      </c>
      <c r="D743" s="22">
        <v>42</v>
      </c>
      <c r="E743" s="23">
        <v>141037.91048242938</v>
      </c>
      <c r="F743" s="23">
        <v>93686.62166901835</v>
      </c>
      <c r="G743" s="23">
        <v>59037.966294997168</v>
      </c>
      <c r="H743" s="23">
        <v>35108.935838396035</v>
      </c>
      <c r="I743" s="23">
        <v>18946.193408409297</v>
      </c>
      <c r="J743" s="23">
        <v>10206.144096740818</v>
      </c>
      <c r="K743" s="23">
        <v>6542.9202850007987</v>
      </c>
      <c r="L743" s="23">
        <v>5448.6634982596952</v>
      </c>
      <c r="M743" s="23">
        <v>4701.5914682187822</v>
      </c>
      <c r="N743" s="23">
        <v>3767.0247813066367</v>
      </c>
      <c r="O743" s="23">
        <v>2856.5789621869544</v>
      </c>
      <c r="P743" s="23">
        <v>2450.2312428965802</v>
      </c>
    </row>
    <row r="744" spans="1:16" x14ac:dyDescent="0.25">
      <c r="A744" s="19" t="s">
        <v>90</v>
      </c>
      <c r="B744" s="19" t="s">
        <v>91</v>
      </c>
      <c r="C744" s="19" t="s">
        <v>75</v>
      </c>
      <c r="D744" s="22">
        <v>43</v>
      </c>
      <c r="E744" s="23">
        <v>81235.732452494121</v>
      </c>
      <c r="F744" s="23">
        <v>61967.411874234531</v>
      </c>
      <c r="G744" s="23">
        <v>48261.138928713357</v>
      </c>
      <c r="H744" s="23">
        <v>32676.598815079822</v>
      </c>
      <c r="I744" s="23">
        <v>21343.327646046928</v>
      </c>
      <c r="J744" s="23">
        <v>14673.698394879681</v>
      </c>
      <c r="K744" s="23">
        <v>10668.2916121494</v>
      </c>
      <c r="L744" s="23">
        <v>9229.7529480470821</v>
      </c>
      <c r="M744" s="23">
        <v>8300.0904425006629</v>
      </c>
      <c r="N744" s="23">
        <v>7019.4776732403907</v>
      </c>
      <c r="O744" s="23">
        <v>5199.8127556158715</v>
      </c>
      <c r="P744" s="23">
        <v>4466.8299057558215</v>
      </c>
    </row>
    <row r="745" spans="1:16" x14ac:dyDescent="0.25">
      <c r="A745" s="19" t="s">
        <v>90</v>
      </c>
      <c r="B745" s="19" t="s">
        <v>91</v>
      </c>
      <c r="C745" s="19" t="s">
        <v>75</v>
      </c>
      <c r="D745" s="22">
        <v>44</v>
      </c>
      <c r="E745" s="23">
        <v>137603.56572909807</v>
      </c>
      <c r="F745" s="23">
        <v>96339.151993455962</v>
      </c>
      <c r="G745" s="23">
        <v>62647.461324304844</v>
      </c>
      <c r="H745" s="23">
        <v>33587.286775166991</v>
      </c>
      <c r="I745" s="23">
        <v>19096.449254658372</v>
      </c>
      <c r="J745" s="23">
        <v>11491.618277937116</v>
      </c>
      <c r="K745" s="23">
        <v>7820.2479835704007</v>
      </c>
      <c r="L745" s="23">
        <v>6757.5134853778991</v>
      </c>
      <c r="M745" s="23">
        <v>5739.7041444597608</v>
      </c>
      <c r="N745" s="23">
        <v>4791.9677983981755</v>
      </c>
      <c r="O745" s="23">
        <v>3647.2497121732117</v>
      </c>
      <c r="P745" s="23">
        <v>3073.0812973458128</v>
      </c>
    </row>
    <row r="746" spans="1:16" x14ac:dyDescent="0.25">
      <c r="A746" s="19" t="s">
        <v>90</v>
      </c>
      <c r="B746" s="19" t="s">
        <v>91</v>
      </c>
      <c r="C746" s="19" t="s">
        <v>75</v>
      </c>
      <c r="D746" s="22">
        <v>45</v>
      </c>
      <c r="E746" s="23">
        <v>64367.290236057561</v>
      </c>
      <c r="F746" s="23">
        <v>52152.439639652228</v>
      </c>
      <c r="G746" s="23">
        <v>39252.131226528036</v>
      </c>
      <c r="H746" s="23">
        <v>26600.976846876227</v>
      </c>
      <c r="I746" s="23">
        <v>17751.765292299031</v>
      </c>
      <c r="J746" s="23">
        <v>12058.998065686574</v>
      </c>
      <c r="K746" s="23">
        <v>8873.4069868731003</v>
      </c>
      <c r="L746" s="23">
        <v>7611.2899640226788</v>
      </c>
      <c r="M746" s="23">
        <v>6768.67153619695</v>
      </c>
      <c r="N746" s="23">
        <v>5462.8474745695075</v>
      </c>
      <c r="O746" s="23">
        <v>4258.9091688144617</v>
      </c>
      <c r="P746" s="23">
        <v>2904.7309162122965</v>
      </c>
    </row>
    <row r="747" spans="1:16" x14ac:dyDescent="0.25">
      <c r="A747" s="19" t="s">
        <v>90</v>
      </c>
      <c r="B747" s="19" t="s">
        <v>91</v>
      </c>
      <c r="C747" s="19" t="s">
        <v>75</v>
      </c>
      <c r="D747" s="22">
        <v>46</v>
      </c>
      <c r="E747" s="23">
        <v>57466.292990572379</v>
      </c>
      <c r="F747" s="23">
        <v>46616.016172131174</v>
      </c>
      <c r="G747" s="23">
        <v>37178.326581966227</v>
      </c>
      <c r="H747" s="23">
        <v>25658.61497148934</v>
      </c>
      <c r="I747" s="23">
        <v>17132.396619227278</v>
      </c>
      <c r="J747" s="23">
        <v>11374.908963627317</v>
      </c>
      <c r="K747" s="23">
        <v>7892.2724353241538</v>
      </c>
      <c r="L747" s="23">
        <v>6604.5259208095931</v>
      </c>
      <c r="M747" s="23">
        <v>5912.6936375869918</v>
      </c>
      <c r="N747" s="23">
        <v>4751.4151180511053</v>
      </c>
      <c r="O747" s="23">
        <v>3658.0598221794312</v>
      </c>
      <c r="P747" s="23">
        <v>3499.7835939506895</v>
      </c>
    </row>
    <row r="748" spans="1:16" x14ac:dyDescent="0.25">
      <c r="A748" s="19" t="s">
        <v>90</v>
      </c>
      <c r="B748" s="19" t="s">
        <v>91</v>
      </c>
      <c r="C748" s="19" t="s">
        <v>75</v>
      </c>
      <c r="D748" s="22">
        <v>47</v>
      </c>
      <c r="E748" s="23">
        <v>55271.382629165761</v>
      </c>
      <c r="F748" s="23">
        <v>44334.469112500883</v>
      </c>
      <c r="G748" s="23">
        <v>35073.386577140889</v>
      </c>
      <c r="H748" s="23">
        <v>23302.824250700691</v>
      </c>
      <c r="I748" s="23">
        <v>16348.427685075127</v>
      </c>
      <c r="J748" s="23">
        <v>11703.266790098618</v>
      </c>
      <c r="K748" s="23">
        <v>9008.7434628836418</v>
      </c>
      <c r="L748" s="23">
        <v>7530.9300572246821</v>
      </c>
      <c r="M748" s="23">
        <v>6410.3412459589654</v>
      </c>
      <c r="N748" s="23">
        <v>5488.9703846867269</v>
      </c>
      <c r="O748" s="23">
        <v>4239.8791173409927</v>
      </c>
      <c r="P748" s="23">
        <v>3220.9455720088922</v>
      </c>
    </row>
    <row r="749" spans="1:16" x14ac:dyDescent="0.25">
      <c r="A749" s="19" t="s">
        <v>90</v>
      </c>
      <c r="B749" s="19" t="s">
        <v>91</v>
      </c>
      <c r="C749" s="19" t="s">
        <v>75</v>
      </c>
      <c r="D749" s="22">
        <v>48</v>
      </c>
      <c r="E749" s="23">
        <v>60962.630930288316</v>
      </c>
      <c r="F749" s="23">
        <v>48892.808726283838</v>
      </c>
      <c r="G749" s="23">
        <v>36988.996879591847</v>
      </c>
      <c r="H749" s="23">
        <v>25415.636074602855</v>
      </c>
      <c r="I749" s="23">
        <v>16959.983052012463</v>
      </c>
      <c r="J749" s="23">
        <v>11443.908232160564</v>
      </c>
      <c r="K749" s="23">
        <v>8341.1385585389435</v>
      </c>
      <c r="L749" s="23">
        <v>7055.2036899334926</v>
      </c>
      <c r="M749" s="23">
        <v>6142.9112076402562</v>
      </c>
      <c r="N749" s="23">
        <v>5171.3926935297013</v>
      </c>
      <c r="O749" s="23">
        <v>3889.6710203789899</v>
      </c>
      <c r="P749" s="23">
        <v>3785.3040216348086</v>
      </c>
    </row>
    <row r="750" spans="1:16" x14ac:dyDescent="0.25">
      <c r="A750" s="19" t="s">
        <v>90</v>
      </c>
      <c r="B750" s="19" t="s">
        <v>91</v>
      </c>
      <c r="C750" s="19" t="s">
        <v>75</v>
      </c>
      <c r="D750" s="22">
        <v>49</v>
      </c>
      <c r="E750" s="23">
        <v>58029.517663200895</v>
      </c>
      <c r="F750" s="23">
        <v>46910.983886340517</v>
      </c>
      <c r="G750" s="23">
        <v>36155.519137600255</v>
      </c>
      <c r="H750" s="23">
        <v>25228.500365527714</v>
      </c>
      <c r="I750" s="23">
        <v>15903.313886638522</v>
      </c>
      <c r="J750" s="23">
        <v>10227.75830217072</v>
      </c>
      <c r="K750" s="23">
        <v>7256.575393172342</v>
      </c>
      <c r="L750" s="23">
        <v>6174.7834133326623</v>
      </c>
      <c r="M750" s="23">
        <v>5429.8133150447702</v>
      </c>
      <c r="N750" s="23">
        <v>4561.5277386037824</v>
      </c>
      <c r="O750" s="23">
        <v>3661.5666680367635</v>
      </c>
      <c r="P750" s="23">
        <v>3585.4866777869788</v>
      </c>
    </row>
    <row r="751" spans="1:16" x14ac:dyDescent="0.25">
      <c r="A751" s="19" t="s">
        <v>90</v>
      </c>
      <c r="B751" s="19" t="s">
        <v>91</v>
      </c>
      <c r="C751" s="19" t="s">
        <v>75</v>
      </c>
      <c r="D751" s="22">
        <v>50</v>
      </c>
      <c r="E751" s="23">
        <v>45715.634346024744</v>
      </c>
      <c r="F751" s="23">
        <v>37376.399046847022</v>
      </c>
      <c r="G751" s="23">
        <v>30221.292410179576</v>
      </c>
      <c r="H751" s="23">
        <v>21302.170538349557</v>
      </c>
      <c r="I751" s="23">
        <v>14166.741874787862</v>
      </c>
      <c r="J751" s="23">
        <v>9659.2928165055891</v>
      </c>
      <c r="K751" s="23">
        <v>7231.9139138299679</v>
      </c>
      <c r="L751" s="23">
        <v>6160.467610175584</v>
      </c>
      <c r="M751" s="23">
        <v>5298.1619590588634</v>
      </c>
      <c r="N751" s="23">
        <v>4568.9963180141203</v>
      </c>
      <c r="O751" s="23">
        <v>3293.7525983678643</v>
      </c>
      <c r="P751" s="23">
        <v>2635.8211621777305</v>
      </c>
    </row>
    <row r="752" spans="1:16" x14ac:dyDescent="0.25">
      <c r="A752" s="19" t="s">
        <v>90</v>
      </c>
      <c r="B752" s="19" t="s">
        <v>91</v>
      </c>
      <c r="C752" s="19" t="s">
        <v>75</v>
      </c>
      <c r="D752" s="22">
        <v>51</v>
      </c>
      <c r="E752" s="23">
        <v>71085.473087369479</v>
      </c>
      <c r="F752" s="23">
        <v>56835.395917040049</v>
      </c>
      <c r="G752" s="23">
        <v>42311.013768520279</v>
      </c>
      <c r="H752" s="23">
        <v>27220.846766739174</v>
      </c>
      <c r="I752" s="23">
        <v>17208.010501461555</v>
      </c>
      <c r="J752" s="23">
        <v>10955.271481072346</v>
      </c>
      <c r="K752" s="23">
        <v>7623.7643656855462</v>
      </c>
      <c r="L752" s="23">
        <v>6503.4729863466082</v>
      </c>
      <c r="M752" s="23">
        <v>5553.3331366447846</v>
      </c>
      <c r="N752" s="23">
        <v>4902.4724286364217</v>
      </c>
      <c r="O752" s="23">
        <v>3403.5060663704294</v>
      </c>
      <c r="P752" s="23">
        <v>2929.0985577437141</v>
      </c>
    </row>
    <row r="753" spans="1:16" x14ac:dyDescent="0.25">
      <c r="A753" s="19" t="s">
        <v>90</v>
      </c>
      <c r="B753" s="19" t="s">
        <v>91</v>
      </c>
      <c r="C753" s="19" t="s">
        <v>75</v>
      </c>
      <c r="D753" s="22">
        <v>52</v>
      </c>
      <c r="E753" s="23">
        <v>60849.381020888963</v>
      </c>
      <c r="F753" s="23">
        <v>48005.533723270761</v>
      </c>
      <c r="G753" s="23">
        <v>36422.839713222689</v>
      </c>
      <c r="H753" s="23">
        <v>23146.930272161873</v>
      </c>
      <c r="I753" s="23">
        <v>14049.030046887992</v>
      </c>
      <c r="J753" s="23">
        <v>8662.3268417959771</v>
      </c>
      <c r="K753" s="23">
        <v>5879.9541444282404</v>
      </c>
      <c r="L753" s="23">
        <v>4912.4766145127505</v>
      </c>
      <c r="M753" s="23">
        <v>4150.9291524746786</v>
      </c>
      <c r="N753" s="23">
        <v>3473.7026669835259</v>
      </c>
      <c r="O753" s="23">
        <v>2306.5542530660177</v>
      </c>
      <c r="P753" s="23">
        <v>2276.1298560058676</v>
      </c>
    </row>
    <row r="754" spans="1:16" x14ac:dyDescent="0.25">
      <c r="A754" s="19" t="s">
        <v>90</v>
      </c>
      <c r="B754" s="19" t="s">
        <v>91</v>
      </c>
      <c r="C754" s="19" t="s">
        <v>75</v>
      </c>
      <c r="D754" s="22">
        <v>53</v>
      </c>
      <c r="E754" s="23">
        <v>55073.899239553321</v>
      </c>
      <c r="F754" s="23">
        <v>45196.824450104621</v>
      </c>
      <c r="G754" s="23">
        <v>36648.678499153699</v>
      </c>
      <c r="H754" s="23">
        <v>25888.763877251989</v>
      </c>
      <c r="I754" s="23">
        <v>18545.402147849756</v>
      </c>
      <c r="J754" s="23">
        <v>13528.546889641471</v>
      </c>
      <c r="K754" s="23">
        <v>10001.272742852936</v>
      </c>
      <c r="L754" s="23">
        <v>8457.4092323896966</v>
      </c>
      <c r="M754" s="23">
        <v>7320.4212228893402</v>
      </c>
      <c r="N754" s="23">
        <v>5635.9991209853288</v>
      </c>
      <c r="O754" s="23">
        <v>4508.8193606428777</v>
      </c>
      <c r="P754" s="23">
        <v>3371.9605530247172</v>
      </c>
    </row>
    <row r="755" spans="1:16" x14ac:dyDescent="0.25">
      <c r="A755" s="19" t="s">
        <v>90</v>
      </c>
      <c r="B755" s="19" t="s">
        <v>91</v>
      </c>
      <c r="C755" s="19" t="s">
        <v>75</v>
      </c>
      <c r="D755" s="22">
        <v>54</v>
      </c>
      <c r="E755" s="23">
        <v>58516.175788369008</v>
      </c>
      <c r="F755" s="23">
        <v>45410.125281785244</v>
      </c>
      <c r="G755" s="23">
        <v>32628.536758180322</v>
      </c>
      <c r="H755" s="23">
        <v>21683.827934686455</v>
      </c>
      <c r="I755" s="23">
        <v>13525.861449255744</v>
      </c>
      <c r="J755" s="23">
        <v>8287.6417634455665</v>
      </c>
      <c r="K755" s="23">
        <v>5861.9345964021741</v>
      </c>
      <c r="L755" s="23">
        <v>4807.0649733495657</v>
      </c>
      <c r="M755" s="23">
        <v>4196.716243399339</v>
      </c>
      <c r="N755" s="23">
        <v>3481.2685021712009</v>
      </c>
      <c r="O755" s="23">
        <v>2605.5078662473989</v>
      </c>
      <c r="P755" s="23">
        <v>2095.4569041053642</v>
      </c>
    </row>
    <row r="756" spans="1:16" x14ac:dyDescent="0.25">
      <c r="A756" s="19" t="s">
        <v>90</v>
      </c>
      <c r="B756" s="19" t="s">
        <v>91</v>
      </c>
      <c r="C756" s="19" t="s">
        <v>75</v>
      </c>
      <c r="D756" s="22">
        <v>55</v>
      </c>
      <c r="E756" s="23">
        <v>67848.160346790508</v>
      </c>
      <c r="F756" s="23">
        <v>54401.787922759897</v>
      </c>
      <c r="G756" s="23">
        <v>39776.339556742038</v>
      </c>
      <c r="H756" s="23">
        <v>25941.455507062856</v>
      </c>
      <c r="I756" s="23">
        <v>15632.363157320156</v>
      </c>
      <c r="J756" s="23">
        <v>9874.4176880434206</v>
      </c>
      <c r="K756" s="23">
        <v>6792.4026667193557</v>
      </c>
      <c r="L756" s="23">
        <v>5703.3276993177224</v>
      </c>
      <c r="M756" s="23">
        <v>4859.5263746746232</v>
      </c>
      <c r="N756" s="23">
        <v>3836.2377638778721</v>
      </c>
      <c r="O756" s="23">
        <v>2938.0097987411195</v>
      </c>
      <c r="P756" s="23">
        <v>2795.8159193625411</v>
      </c>
    </row>
    <row r="757" spans="1:16" x14ac:dyDescent="0.25">
      <c r="A757" s="19" t="s">
        <v>90</v>
      </c>
      <c r="B757" s="19" t="s">
        <v>91</v>
      </c>
      <c r="C757" s="19" t="s">
        <v>75</v>
      </c>
      <c r="D757" s="22">
        <v>56</v>
      </c>
      <c r="E757" s="23">
        <v>63157.029849422484</v>
      </c>
      <c r="F757" s="23">
        <v>48939.374842213161</v>
      </c>
      <c r="G757" s="23">
        <v>36252.877824413656</v>
      </c>
      <c r="H757" s="23">
        <v>24255.980177404086</v>
      </c>
      <c r="I757" s="23">
        <v>15366.273130961574</v>
      </c>
      <c r="J757" s="23">
        <v>10465.989060379477</v>
      </c>
      <c r="K757" s="23">
        <v>7466.5938332439719</v>
      </c>
      <c r="L757" s="23">
        <v>6254.3521706756383</v>
      </c>
      <c r="M757" s="23">
        <v>5699.9278368448377</v>
      </c>
      <c r="N757" s="23">
        <v>4725.2498712748957</v>
      </c>
      <c r="O757" s="23">
        <v>3220.145527176066</v>
      </c>
      <c r="P757" s="23">
        <v>3030.3225909736952</v>
      </c>
    </row>
    <row r="758" spans="1:16" x14ac:dyDescent="0.25">
      <c r="A758" s="19" t="s">
        <v>90</v>
      </c>
      <c r="B758" s="19" t="s">
        <v>91</v>
      </c>
      <c r="C758" s="19" t="s">
        <v>75</v>
      </c>
      <c r="D758" s="22">
        <v>57</v>
      </c>
      <c r="E758" s="23">
        <v>63622.196161625354</v>
      </c>
      <c r="F758" s="23">
        <v>50011.314774733059</v>
      </c>
      <c r="G758" s="23">
        <v>37126.167805790217</v>
      </c>
      <c r="H758" s="23">
        <v>25416.454887384156</v>
      </c>
      <c r="I758" s="23">
        <v>16312.464863590103</v>
      </c>
      <c r="J758" s="23">
        <v>11219.822740295091</v>
      </c>
      <c r="K758" s="23">
        <v>8377.0635888082234</v>
      </c>
      <c r="L758" s="23">
        <v>7260.5804765034982</v>
      </c>
      <c r="M758" s="23">
        <v>6338.7504065410667</v>
      </c>
      <c r="N758" s="23">
        <v>5529.2193621896367</v>
      </c>
      <c r="O758" s="23">
        <v>4422.7400580142294</v>
      </c>
      <c r="P758" s="23">
        <v>3766.3906203851761</v>
      </c>
    </row>
    <row r="759" spans="1:16" x14ac:dyDescent="0.25">
      <c r="A759" s="19" t="s">
        <v>90</v>
      </c>
      <c r="B759" s="19" t="s">
        <v>91</v>
      </c>
      <c r="C759" s="19" t="s">
        <v>75</v>
      </c>
      <c r="D759" s="22">
        <v>58</v>
      </c>
      <c r="E759" s="23">
        <v>54344.988982963594</v>
      </c>
      <c r="F759" s="23">
        <v>45187.487103035084</v>
      </c>
      <c r="G759" s="23">
        <v>36035.830172710412</v>
      </c>
      <c r="H759" s="23">
        <v>25764.214184356792</v>
      </c>
      <c r="I759" s="23">
        <v>17253.53384714208</v>
      </c>
      <c r="J759" s="23">
        <v>12238.30962350689</v>
      </c>
      <c r="K759" s="23">
        <v>9098.1609928890684</v>
      </c>
      <c r="L759" s="23">
        <v>7731.8039936173818</v>
      </c>
      <c r="M759" s="23">
        <v>6688.0890903877571</v>
      </c>
      <c r="N759" s="23">
        <v>5955.3398363276683</v>
      </c>
      <c r="O759" s="23">
        <v>3605.7101289579223</v>
      </c>
      <c r="P759" s="23">
        <v>3078.9570825768078</v>
      </c>
    </row>
    <row r="760" spans="1:16" x14ac:dyDescent="0.25">
      <c r="A760" s="19" t="s">
        <v>90</v>
      </c>
      <c r="B760" s="19" t="s">
        <v>91</v>
      </c>
      <c r="C760" s="19" t="s">
        <v>75</v>
      </c>
      <c r="D760" s="22">
        <v>59</v>
      </c>
      <c r="E760" s="23">
        <v>78986.091657963043</v>
      </c>
      <c r="F760" s="23">
        <v>62855.644097414712</v>
      </c>
      <c r="G760" s="23">
        <v>45740.127059612947</v>
      </c>
      <c r="H760" s="23">
        <v>29540.747270973592</v>
      </c>
      <c r="I760" s="23">
        <v>17348.096911594697</v>
      </c>
      <c r="J760" s="23">
        <v>10881.500271036468</v>
      </c>
      <c r="K760" s="23">
        <v>7627.9529626104695</v>
      </c>
      <c r="L760" s="23">
        <v>6204.1384705808332</v>
      </c>
      <c r="M760" s="23">
        <v>5345.6135935941084</v>
      </c>
      <c r="N760" s="23">
        <v>4429.5925957478803</v>
      </c>
      <c r="O760" s="23">
        <v>2772.7981442418409</v>
      </c>
      <c r="P760" s="23">
        <v>2768.685328302774</v>
      </c>
    </row>
    <row r="761" spans="1:16" x14ac:dyDescent="0.25">
      <c r="A761" s="19" t="s">
        <v>90</v>
      </c>
      <c r="B761" s="19" t="s">
        <v>91</v>
      </c>
      <c r="C761" s="19" t="s">
        <v>75</v>
      </c>
      <c r="D761" s="22">
        <v>60</v>
      </c>
      <c r="E761" s="23">
        <v>83146.991768810985</v>
      </c>
      <c r="F761" s="23">
        <v>65748.819272395063</v>
      </c>
      <c r="G761" s="23">
        <v>47018.318931153422</v>
      </c>
      <c r="H761" s="23">
        <v>29674.127051960735</v>
      </c>
      <c r="I761" s="23">
        <v>18824.071947928518</v>
      </c>
      <c r="J761" s="23">
        <v>12149.690032467748</v>
      </c>
      <c r="K761" s="23">
        <v>8793.4257676948346</v>
      </c>
      <c r="L761" s="23">
        <v>7861.9081869254878</v>
      </c>
      <c r="M761" s="23">
        <v>6755.9823133966993</v>
      </c>
      <c r="N761" s="23">
        <v>5811.7810140700803</v>
      </c>
      <c r="O761" s="23">
        <v>4154.6317845049207</v>
      </c>
      <c r="P761" s="23">
        <v>3100.0430166831061</v>
      </c>
    </row>
    <row r="762" spans="1:16" x14ac:dyDescent="0.25">
      <c r="A762" s="19" t="s">
        <v>90</v>
      </c>
      <c r="B762" s="19" t="s">
        <v>91</v>
      </c>
      <c r="C762" s="19" t="s">
        <v>75</v>
      </c>
      <c r="D762" s="22">
        <v>61</v>
      </c>
      <c r="E762" s="23">
        <v>126983.09775083461</v>
      </c>
      <c r="F762" s="23">
        <v>91686.036268745898</v>
      </c>
      <c r="G762" s="23">
        <v>59054.524849211652</v>
      </c>
      <c r="H762" s="23">
        <v>34500.086531973269</v>
      </c>
      <c r="I762" s="23">
        <v>19354.515777046858</v>
      </c>
      <c r="J762" s="23">
        <v>10882.432056856016</v>
      </c>
      <c r="K762" s="23">
        <v>7222.8300702016568</v>
      </c>
      <c r="L762" s="23">
        <v>5934.1275937498585</v>
      </c>
      <c r="M762" s="23">
        <v>5262.6432832198752</v>
      </c>
      <c r="N762" s="23">
        <v>4410.3374914102988</v>
      </c>
      <c r="O762" s="23">
        <v>3201.8919442233419</v>
      </c>
      <c r="P762" s="23">
        <v>3167.1592182740119</v>
      </c>
    </row>
    <row r="763" spans="1:16" x14ac:dyDescent="0.25">
      <c r="A763" s="19" t="s">
        <v>90</v>
      </c>
      <c r="B763" s="19" t="s">
        <v>91</v>
      </c>
      <c r="C763" s="19" t="s">
        <v>75</v>
      </c>
      <c r="D763" s="22">
        <v>62</v>
      </c>
      <c r="E763" s="23">
        <v>65937.81342320668</v>
      </c>
      <c r="F763" s="23">
        <v>52012.394317138176</v>
      </c>
      <c r="G763" s="23">
        <v>36507.479398825293</v>
      </c>
      <c r="H763" s="23">
        <v>22157.622776680368</v>
      </c>
      <c r="I763" s="23">
        <v>12320.875477620202</v>
      </c>
      <c r="J763" s="23">
        <v>6947.9290513911164</v>
      </c>
      <c r="K763" s="23">
        <v>4321.3183681830296</v>
      </c>
      <c r="L763" s="23">
        <v>3549.0567989735623</v>
      </c>
      <c r="M763" s="23">
        <v>3008.6340002076963</v>
      </c>
      <c r="N763" s="23">
        <v>2523.2607815919364</v>
      </c>
      <c r="O763" s="23">
        <v>1978.8114849694221</v>
      </c>
      <c r="P763" s="23">
        <v>1777.1629065894533</v>
      </c>
    </row>
    <row r="764" spans="1:16" x14ac:dyDescent="0.25">
      <c r="A764" s="19" t="s">
        <v>90</v>
      </c>
      <c r="B764" s="19" t="s">
        <v>91</v>
      </c>
      <c r="C764" s="19" t="s">
        <v>75</v>
      </c>
      <c r="D764" s="22">
        <v>63</v>
      </c>
      <c r="E764" s="23">
        <v>53915.048062738904</v>
      </c>
      <c r="F764" s="23">
        <v>42674.147966706507</v>
      </c>
      <c r="G764" s="23">
        <v>34096.153632521353</v>
      </c>
      <c r="H764" s="23">
        <v>21508.215543995611</v>
      </c>
      <c r="I764" s="23">
        <v>12180.453315215585</v>
      </c>
      <c r="J764" s="23">
        <v>6259.6166367563519</v>
      </c>
      <c r="K764" s="23">
        <v>3516.0997220661961</v>
      </c>
      <c r="L764" s="23">
        <v>2836.8113957553987</v>
      </c>
      <c r="M764" s="23">
        <v>2337.9071335402382</v>
      </c>
      <c r="N764" s="23">
        <v>1866.3151699036175</v>
      </c>
      <c r="O764" s="23">
        <v>1178.6657504250581</v>
      </c>
      <c r="P764" s="23">
        <v>1178.6657504250581</v>
      </c>
    </row>
    <row r="765" spans="1:16" x14ac:dyDescent="0.25">
      <c r="A765" s="19" t="s">
        <v>90</v>
      </c>
      <c r="B765" s="19" t="s">
        <v>91</v>
      </c>
      <c r="C765" s="19" t="s">
        <v>75</v>
      </c>
      <c r="D765" s="22">
        <v>64</v>
      </c>
      <c r="E765" s="23">
        <v>58301.4967849776</v>
      </c>
      <c r="F765" s="23">
        <v>46318.531888745536</v>
      </c>
      <c r="G765" s="23">
        <v>33397.500886909263</v>
      </c>
      <c r="H765" s="23">
        <v>22142.6189921892</v>
      </c>
      <c r="I765" s="23">
        <v>14323.51413992583</v>
      </c>
      <c r="J765" s="23">
        <v>9343.0791814398763</v>
      </c>
      <c r="K765" s="23">
        <v>6573.8935797608701</v>
      </c>
      <c r="L765" s="23">
        <v>5615.2804482456322</v>
      </c>
      <c r="M765" s="23">
        <v>4780.2463679574639</v>
      </c>
      <c r="N765" s="23">
        <v>4125.2724828411601</v>
      </c>
      <c r="O765" s="23">
        <v>3299.5462418579823</v>
      </c>
      <c r="P765" s="23">
        <v>2842.8437070126506</v>
      </c>
    </row>
    <row r="766" spans="1:16" x14ac:dyDescent="0.25">
      <c r="A766" s="19" t="s">
        <v>90</v>
      </c>
      <c r="B766" s="19" t="s">
        <v>91</v>
      </c>
      <c r="C766" s="19" t="s">
        <v>75</v>
      </c>
      <c r="D766" s="22">
        <v>65</v>
      </c>
      <c r="E766" s="23">
        <v>62069.913973128561</v>
      </c>
      <c r="F766" s="23">
        <v>49157.216757150156</v>
      </c>
      <c r="G766" s="23">
        <v>36252.903521202665</v>
      </c>
      <c r="H766" s="23">
        <v>23442.648696744236</v>
      </c>
      <c r="I766" s="23">
        <v>15502.251082790248</v>
      </c>
      <c r="J766" s="23">
        <v>10763.818288319739</v>
      </c>
      <c r="K766" s="23">
        <v>7902.5049440017738</v>
      </c>
      <c r="L766" s="23">
        <v>6645.323612775177</v>
      </c>
      <c r="M766" s="23">
        <v>6007.9800779722455</v>
      </c>
      <c r="N766" s="23">
        <v>5094.4132286923395</v>
      </c>
      <c r="O766" s="23">
        <v>3964.6833634929053</v>
      </c>
      <c r="P766" s="23">
        <v>2395.1779673744149</v>
      </c>
    </row>
    <row r="767" spans="1:16" x14ac:dyDescent="0.25">
      <c r="A767" s="19" t="s">
        <v>90</v>
      </c>
      <c r="B767" s="19" t="s">
        <v>91</v>
      </c>
      <c r="C767" s="19" t="s">
        <v>75</v>
      </c>
      <c r="D767" s="22">
        <v>66</v>
      </c>
      <c r="E767" s="23">
        <v>48111.352210269906</v>
      </c>
      <c r="F767" s="23">
        <v>39516.073913821696</v>
      </c>
      <c r="G767" s="23">
        <v>30101.626317966879</v>
      </c>
      <c r="H767" s="23">
        <v>18945.632231453124</v>
      </c>
      <c r="I767" s="23">
        <v>11741.325280806399</v>
      </c>
      <c r="J767" s="23">
        <v>6741.3582273748807</v>
      </c>
      <c r="K767" s="23">
        <v>4273.1642910352894</v>
      </c>
      <c r="L767" s="23">
        <v>3563.8172001966686</v>
      </c>
      <c r="M767" s="23">
        <v>2976.9133097205113</v>
      </c>
      <c r="N767" s="23">
        <v>2575.266528267437</v>
      </c>
      <c r="O767" s="23">
        <v>1956.2341891290359</v>
      </c>
      <c r="P767" s="23">
        <v>1845.8070773576708</v>
      </c>
    </row>
    <row r="768" spans="1:16" x14ac:dyDescent="0.25">
      <c r="A768" s="19" t="s">
        <v>90</v>
      </c>
      <c r="B768" s="19" t="s">
        <v>91</v>
      </c>
      <c r="C768" s="19" t="s">
        <v>75</v>
      </c>
      <c r="D768" s="22">
        <v>67</v>
      </c>
      <c r="E768" s="23">
        <v>61570.178008324874</v>
      </c>
      <c r="F768" s="23">
        <v>50521.113184604641</v>
      </c>
      <c r="G768" s="23">
        <v>37463.174326501372</v>
      </c>
      <c r="H768" s="23">
        <v>24747.918659668409</v>
      </c>
      <c r="I768" s="23">
        <v>14708.762097344039</v>
      </c>
      <c r="J768" s="23">
        <v>8694.1751898426064</v>
      </c>
      <c r="K768" s="23">
        <v>5406.7015538199121</v>
      </c>
      <c r="L768" s="23">
        <v>4656.4998401156181</v>
      </c>
      <c r="M768" s="23">
        <v>4004.3036582082018</v>
      </c>
      <c r="N768" s="23">
        <v>3238.211164768552</v>
      </c>
      <c r="O768" s="23">
        <v>2210.722882048301</v>
      </c>
      <c r="P768" s="23">
        <v>1972.4133341122554</v>
      </c>
    </row>
    <row r="769" spans="1:16" x14ac:dyDescent="0.25">
      <c r="A769" s="19" t="s">
        <v>90</v>
      </c>
      <c r="B769" s="19" t="s">
        <v>91</v>
      </c>
      <c r="C769" s="19" t="s">
        <v>75</v>
      </c>
      <c r="D769" s="22">
        <v>68</v>
      </c>
      <c r="E769" s="23">
        <v>68759.471139970759</v>
      </c>
      <c r="F769" s="23">
        <v>51153.502209183367</v>
      </c>
      <c r="G769" s="23">
        <v>37821.354497534245</v>
      </c>
      <c r="H769" s="23">
        <v>25059.186058667496</v>
      </c>
      <c r="I769" s="23">
        <v>15544.970607066756</v>
      </c>
      <c r="J769" s="23">
        <v>10359.886432112417</v>
      </c>
      <c r="K769" s="23">
        <v>7442.8789145101937</v>
      </c>
      <c r="L769" s="23">
        <v>6117.0548331258497</v>
      </c>
      <c r="M769" s="23">
        <v>5401.3722755675808</v>
      </c>
      <c r="N769" s="23">
        <v>4525.6843059239327</v>
      </c>
      <c r="O769" s="23">
        <v>2541.2614018065983</v>
      </c>
      <c r="P769" s="23">
        <v>2349.4456622324519</v>
      </c>
    </row>
    <row r="770" spans="1:16" x14ac:dyDescent="0.25">
      <c r="A770" s="19" t="s">
        <v>90</v>
      </c>
      <c r="B770" s="19" t="s">
        <v>91</v>
      </c>
      <c r="C770" s="19" t="s">
        <v>75</v>
      </c>
      <c r="D770" s="22">
        <v>69</v>
      </c>
      <c r="E770" s="23">
        <v>75242.580925457645</v>
      </c>
      <c r="F770" s="23">
        <v>61036.853601686402</v>
      </c>
      <c r="G770" s="23">
        <v>44003.379638190199</v>
      </c>
      <c r="H770" s="23">
        <v>28679.064742748775</v>
      </c>
      <c r="I770" s="23">
        <v>17854.675474991447</v>
      </c>
      <c r="J770" s="23">
        <v>11154.856144464362</v>
      </c>
      <c r="K770" s="23">
        <v>7961.2329800497355</v>
      </c>
      <c r="L770" s="23">
        <v>6722.7846055465516</v>
      </c>
      <c r="M770" s="23">
        <v>5749.3554845291974</v>
      </c>
      <c r="N770" s="23">
        <v>4819.726941208929</v>
      </c>
      <c r="O770" s="23">
        <v>3115.301518813917</v>
      </c>
      <c r="P770" s="23">
        <v>2928.9687628750025</v>
      </c>
    </row>
    <row r="771" spans="1:16" x14ac:dyDescent="0.25">
      <c r="A771" s="19" t="s">
        <v>90</v>
      </c>
      <c r="B771" s="19" t="s">
        <v>91</v>
      </c>
      <c r="C771" s="19" t="s">
        <v>75</v>
      </c>
      <c r="D771" s="22">
        <v>70</v>
      </c>
      <c r="E771" s="23">
        <v>66868.611471144599</v>
      </c>
      <c r="F771" s="23">
        <v>57217.377631061325</v>
      </c>
      <c r="G771" s="23">
        <v>43974.307857358195</v>
      </c>
      <c r="H771" s="23">
        <v>29729.553431224293</v>
      </c>
      <c r="I771" s="23">
        <v>21042.346242797641</v>
      </c>
      <c r="J771" s="23">
        <v>14842.624269174345</v>
      </c>
      <c r="K771" s="23">
        <v>11087.825573633925</v>
      </c>
      <c r="L771" s="23">
        <v>9435.3891957114738</v>
      </c>
      <c r="M771" s="23">
        <v>8203.1430808968253</v>
      </c>
      <c r="N771" s="23">
        <v>6315.1936511766526</v>
      </c>
      <c r="O771" s="23">
        <v>4252.199920906125</v>
      </c>
      <c r="P771" s="23">
        <v>3471.8366018556153</v>
      </c>
    </row>
    <row r="772" spans="1:16" x14ac:dyDescent="0.25">
      <c r="A772" s="19" t="s">
        <v>90</v>
      </c>
      <c r="B772" s="19" t="s">
        <v>91</v>
      </c>
      <c r="C772" s="19" t="s">
        <v>75</v>
      </c>
      <c r="D772" s="22">
        <v>71</v>
      </c>
      <c r="E772" s="23">
        <v>65936.214447581107</v>
      </c>
      <c r="F772" s="23">
        <v>52185.691072208167</v>
      </c>
      <c r="G772" s="23">
        <v>42520.453256592431</v>
      </c>
      <c r="H772" s="23">
        <v>28843.454847109137</v>
      </c>
      <c r="I772" s="23">
        <v>19061.957669666921</v>
      </c>
      <c r="J772" s="23">
        <v>13436.698806217788</v>
      </c>
      <c r="K772" s="23">
        <v>10157.395439346014</v>
      </c>
      <c r="L772" s="23">
        <v>8641.5446318230515</v>
      </c>
      <c r="M772" s="23">
        <v>7780.3142590764455</v>
      </c>
      <c r="N772" s="23">
        <v>6844.596152408114</v>
      </c>
      <c r="O772" s="23">
        <v>4610.3082256499911</v>
      </c>
      <c r="P772" s="23">
        <v>3460.5243530785847</v>
      </c>
    </row>
    <row r="773" spans="1:16" x14ac:dyDescent="0.25">
      <c r="A773" s="19" t="s">
        <v>90</v>
      </c>
      <c r="B773" s="19" t="s">
        <v>91</v>
      </c>
      <c r="C773" s="19" t="s">
        <v>75</v>
      </c>
      <c r="D773" s="22">
        <v>72</v>
      </c>
      <c r="E773" s="23">
        <v>62588.693424949692</v>
      </c>
      <c r="F773" s="23">
        <v>53215.043737879103</v>
      </c>
      <c r="G773" s="23">
        <v>37324.150327799791</v>
      </c>
      <c r="H773" s="23">
        <v>25277.562177984386</v>
      </c>
      <c r="I773" s="23">
        <v>15546.0841447976</v>
      </c>
      <c r="J773" s="23">
        <v>9442.1392262334721</v>
      </c>
      <c r="K773" s="23">
        <v>6400.7839356403974</v>
      </c>
      <c r="L773" s="23">
        <v>5426.7457901997523</v>
      </c>
      <c r="M773" s="23">
        <v>4752.8907786650825</v>
      </c>
      <c r="N773" s="23">
        <v>3902.7831263706848</v>
      </c>
      <c r="O773" s="23">
        <v>2624.7839626190876</v>
      </c>
      <c r="P773" s="23">
        <v>2477.9460127322327</v>
      </c>
    </row>
    <row r="774" spans="1:16" x14ac:dyDescent="0.25">
      <c r="A774" s="19" t="s">
        <v>90</v>
      </c>
      <c r="B774" s="19" t="s">
        <v>91</v>
      </c>
      <c r="C774" s="19" t="s">
        <v>75</v>
      </c>
      <c r="D774" s="22">
        <v>73</v>
      </c>
      <c r="E774" s="23">
        <v>57515.670971382722</v>
      </c>
      <c r="F774" s="23">
        <v>46252.406057513072</v>
      </c>
      <c r="G774" s="23">
        <v>36321.001139500462</v>
      </c>
      <c r="H774" s="23">
        <v>23889.636339526834</v>
      </c>
      <c r="I774" s="23">
        <v>15833.835845741452</v>
      </c>
      <c r="J774" s="23">
        <v>10576.161575675296</v>
      </c>
      <c r="K774" s="23">
        <v>7574.3138304448066</v>
      </c>
      <c r="L774" s="23">
        <v>6517.1503072786409</v>
      </c>
      <c r="M774" s="23">
        <v>5726.4725848976459</v>
      </c>
      <c r="N774" s="23">
        <v>4958.8268287931915</v>
      </c>
      <c r="O774" s="23">
        <v>3912.9795887722562</v>
      </c>
      <c r="P774" s="23">
        <v>3709.5148897145377</v>
      </c>
    </row>
    <row r="775" spans="1:16" x14ac:dyDescent="0.25">
      <c r="A775" s="19" t="s">
        <v>90</v>
      </c>
      <c r="B775" s="19" t="s">
        <v>91</v>
      </c>
      <c r="C775" s="19" t="s">
        <v>75</v>
      </c>
      <c r="D775" s="22">
        <v>74</v>
      </c>
      <c r="E775" s="23">
        <v>58788.836346542201</v>
      </c>
      <c r="F775" s="23">
        <v>49260.659493968691</v>
      </c>
      <c r="G775" s="23">
        <v>38579.637537277122</v>
      </c>
      <c r="H775" s="23">
        <v>26675.544710129558</v>
      </c>
      <c r="I775" s="23">
        <v>18512.815526495797</v>
      </c>
      <c r="J775" s="23">
        <v>13158.686820710745</v>
      </c>
      <c r="K775" s="23">
        <v>9959.0510789803211</v>
      </c>
      <c r="L775" s="23">
        <v>8480.6650246665195</v>
      </c>
      <c r="M775" s="23">
        <v>7638.7863616724026</v>
      </c>
      <c r="N775" s="23">
        <v>6325.3274015027346</v>
      </c>
      <c r="O775" s="23">
        <v>4586.1306849670509</v>
      </c>
      <c r="P775" s="23">
        <v>3047.718503513745</v>
      </c>
    </row>
    <row r="776" spans="1:16" x14ac:dyDescent="0.25">
      <c r="A776" s="19" t="s">
        <v>90</v>
      </c>
      <c r="B776" s="19" t="s">
        <v>91</v>
      </c>
      <c r="C776" s="19" t="s">
        <v>75</v>
      </c>
      <c r="D776" s="22">
        <v>75</v>
      </c>
      <c r="E776" s="23">
        <v>57265.874840568249</v>
      </c>
      <c r="F776" s="23">
        <v>47961.667173538895</v>
      </c>
      <c r="G776" s="23">
        <v>38767.399619259857</v>
      </c>
      <c r="H776" s="23">
        <v>26647.167467320527</v>
      </c>
      <c r="I776" s="23">
        <v>18520.087173181299</v>
      </c>
      <c r="J776" s="23">
        <v>13143.942661916783</v>
      </c>
      <c r="K776" s="23">
        <v>9953.2716383672723</v>
      </c>
      <c r="L776" s="23">
        <v>8580.4044047250991</v>
      </c>
      <c r="M776" s="23">
        <v>7679.5182195319376</v>
      </c>
      <c r="N776" s="23">
        <v>6165.979845808688</v>
      </c>
      <c r="O776" s="23">
        <v>3261.1045904063672</v>
      </c>
      <c r="P776" s="23">
        <v>2993.6229107449203</v>
      </c>
    </row>
    <row r="777" spans="1:16" x14ac:dyDescent="0.25">
      <c r="A777" s="19" t="s">
        <v>90</v>
      </c>
      <c r="B777" s="19" t="s">
        <v>91</v>
      </c>
      <c r="C777" s="19" t="s">
        <v>75</v>
      </c>
      <c r="D777" s="22">
        <v>76</v>
      </c>
      <c r="E777" s="23">
        <v>71731.522106830133</v>
      </c>
      <c r="F777" s="23">
        <v>58604.031715613419</v>
      </c>
      <c r="G777" s="23">
        <v>42541.213525628744</v>
      </c>
      <c r="H777" s="23">
        <v>27806.466167873059</v>
      </c>
      <c r="I777" s="23">
        <v>17686.106714199123</v>
      </c>
      <c r="J777" s="23">
        <v>11359.213115784603</v>
      </c>
      <c r="K777" s="23">
        <v>7999.765193456722</v>
      </c>
      <c r="L777" s="23">
        <v>6642.6770550634119</v>
      </c>
      <c r="M777" s="23">
        <v>5751.2315171456648</v>
      </c>
      <c r="N777" s="23">
        <v>4951.7315625599649</v>
      </c>
      <c r="O777" s="23">
        <v>3629.6732006436955</v>
      </c>
      <c r="P777" s="23">
        <v>2839.7616050324068</v>
      </c>
    </row>
    <row r="778" spans="1:16" x14ac:dyDescent="0.25">
      <c r="A778" s="19" t="s">
        <v>90</v>
      </c>
      <c r="B778" s="19" t="s">
        <v>91</v>
      </c>
      <c r="C778" s="19" t="s">
        <v>75</v>
      </c>
      <c r="D778" s="22">
        <v>77</v>
      </c>
      <c r="E778" s="23">
        <v>60500.60651976736</v>
      </c>
      <c r="F778" s="23">
        <v>46596.0153418849</v>
      </c>
      <c r="G778" s="23">
        <v>36937.046567436941</v>
      </c>
      <c r="H778" s="23">
        <v>24256.722680379371</v>
      </c>
      <c r="I778" s="23">
        <v>15858.625906188323</v>
      </c>
      <c r="J778" s="23">
        <v>10374.860630951791</v>
      </c>
      <c r="K778" s="23">
        <v>7039.3443655937863</v>
      </c>
      <c r="L778" s="23">
        <v>5964.4874031600557</v>
      </c>
      <c r="M778" s="23">
        <v>5238.7575159800735</v>
      </c>
      <c r="N778" s="23">
        <v>4403.0891024060647</v>
      </c>
      <c r="O778" s="23">
        <v>3275.1501567616597</v>
      </c>
      <c r="P778" s="23">
        <v>2946.0299608264668</v>
      </c>
    </row>
    <row r="779" spans="1:16" x14ac:dyDescent="0.25">
      <c r="A779" s="19" t="s">
        <v>90</v>
      </c>
      <c r="B779" s="19" t="s">
        <v>91</v>
      </c>
      <c r="C779" s="19" t="s">
        <v>75</v>
      </c>
      <c r="D779" s="22">
        <v>78</v>
      </c>
      <c r="E779" s="23">
        <v>63414.774270170921</v>
      </c>
      <c r="F779" s="23">
        <v>47542.083194389772</v>
      </c>
      <c r="G779" s="23">
        <v>37462.229144233126</v>
      </c>
      <c r="H779" s="23">
        <v>24963.104505405765</v>
      </c>
      <c r="I779" s="23">
        <v>16414.453548038327</v>
      </c>
      <c r="J779" s="23">
        <v>11671.880416596858</v>
      </c>
      <c r="K779" s="23">
        <v>8552.7867110865045</v>
      </c>
      <c r="L779" s="23">
        <v>7140.962973099643</v>
      </c>
      <c r="M779" s="23">
        <v>6177.6599109383233</v>
      </c>
      <c r="N779" s="23">
        <v>5015.2975326262031</v>
      </c>
      <c r="O779" s="23">
        <v>3496.757641389157</v>
      </c>
      <c r="P779" s="23">
        <v>3077.2187664214321</v>
      </c>
    </row>
    <row r="780" spans="1:16" x14ac:dyDescent="0.25">
      <c r="A780" s="19" t="s">
        <v>90</v>
      </c>
      <c r="B780" s="19" t="s">
        <v>91</v>
      </c>
      <c r="C780" s="19" t="s">
        <v>75</v>
      </c>
      <c r="D780" s="22">
        <v>79</v>
      </c>
      <c r="E780" s="23">
        <v>73791.48737673735</v>
      </c>
      <c r="F780" s="23">
        <v>58882.121809031181</v>
      </c>
      <c r="G780" s="23">
        <v>40069.041909579057</v>
      </c>
      <c r="H780" s="23">
        <v>25177.147709857694</v>
      </c>
      <c r="I780" s="23">
        <v>15353.522588750238</v>
      </c>
      <c r="J780" s="23">
        <v>9872.2890298009461</v>
      </c>
      <c r="K780" s="23">
        <v>6901.9226785882502</v>
      </c>
      <c r="L780" s="23">
        <v>5918.8945986649924</v>
      </c>
      <c r="M780" s="23">
        <v>5085.6415040047741</v>
      </c>
      <c r="N780" s="23">
        <v>4182.228232043266</v>
      </c>
      <c r="O780" s="23">
        <v>3068.6839033481624</v>
      </c>
      <c r="P780" s="23">
        <v>3068.6839033481624</v>
      </c>
    </row>
    <row r="781" spans="1:16" x14ac:dyDescent="0.25">
      <c r="A781" s="19" t="s">
        <v>90</v>
      </c>
      <c r="B781" s="19" t="s">
        <v>91</v>
      </c>
      <c r="C781" s="19" t="s">
        <v>75</v>
      </c>
      <c r="D781" s="22">
        <v>80</v>
      </c>
      <c r="E781" s="23">
        <v>64680.826078311831</v>
      </c>
      <c r="F781" s="23">
        <v>50678.11679273966</v>
      </c>
      <c r="G781" s="23">
        <v>40335.936974879405</v>
      </c>
      <c r="H781" s="23">
        <v>27023.207087537041</v>
      </c>
      <c r="I781" s="23">
        <v>18389.312712371604</v>
      </c>
      <c r="J781" s="23">
        <v>12942.626961834318</v>
      </c>
      <c r="K781" s="23">
        <v>9743.1811146760192</v>
      </c>
      <c r="L781" s="23">
        <v>8569.0462358585246</v>
      </c>
      <c r="M781" s="23">
        <v>7479.5302587403903</v>
      </c>
      <c r="N781" s="23">
        <v>6311.902788806362</v>
      </c>
      <c r="O781" s="23">
        <v>4849.546342520136</v>
      </c>
      <c r="P781" s="23">
        <v>3407.0995372692405</v>
      </c>
    </row>
    <row r="782" spans="1:16" x14ac:dyDescent="0.25">
      <c r="A782" s="19" t="s">
        <v>90</v>
      </c>
      <c r="B782" s="19" t="s">
        <v>91</v>
      </c>
      <c r="C782" s="19" t="s">
        <v>75</v>
      </c>
      <c r="D782" s="22">
        <v>81</v>
      </c>
      <c r="E782" s="23">
        <v>62028.043899138764</v>
      </c>
      <c r="F782" s="23">
        <v>48435.021261226488</v>
      </c>
      <c r="G782" s="23">
        <v>37563.843392131101</v>
      </c>
      <c r="H782" s="23">
        <v>24407.487177836119</v>
      </c>
      <c r="I782" s="23">
        <v>14805.446906386407</v>
      </c>
      <c r="J782" s="23">
        <v>9234.1102085651455</v>
      </c>
      <c r="K782" s="23">
        <v>6177.5691726205596</v>
      </c>
      <c r="L782" s="23">
        <v>5098.189789154163</v>
      </c>
      <c r="M782" s="23">
        <v>4342.1769237533972</v>
      </c>
      <c r="N782" s="23">
        <v>3456.0448514682648</v>
      </c>
      <c r="O782" s="23">
        <v>2577.8418612310447</v>
      </c>
      <c r="P782" s="23">
        <v>2362.5829706993341</v>
      </c>
    </row>
    <row r="783" spans="1:16" x14ac:dyDescent="0.25">
      <c r="A783" s="19" t="s">
        <v>90</v>
      </c>
      <c r="B783" s="19" t="s">
        <v>91</v>
      </c>
      <c r="C783" s="19" t="s">
        <v>75</v>
      </c>
      <c r="D783" s="22">
        <v>82</v>
      </c>
      <c r="E783" s="23">
        <v>67420.008962505584</v>
      </c>
      <c r="F783" s="23">
        <v>54792.80612774624</v>
      </c>
      <c r="G783" s="23">
        <v>40616.996475225998</v>
      </c>
      <c r="H783" s="23">
        <v>25944.309338209558</v>
      </c>
      <c r="I783" s="23">
        <v>16134.565941175122</v>
      </c>
      <c r="J783" s="23">
        <v>10498.109382484297</v>
      </c>
      <c r="K783" s="23">
        <v>7338.8576504683015</v>
      </c>
      <c r="L783" s="23">
        <v>6348.5684657456513</v>
      </c>
      <c r="M783" s="23">
        <v>5636.5867667776329</v>
      </c>
      <c r="N783" s="23">
        <v>4689.7865740169682</v>
      </c>
      <c r="O783" s="23">
        <v>3436.8924934191114</v>
      </c>
      <c r="P783" s="23">
        <v>2812.3288593540656</v>
      </c>
    </row>
    <row r="784" spans="1:16" x14ac:dyDescent="0.25">
      <c r="A784" s="19" t="s">
        <v>90</v>
      </c>
      <c r="B784" s="19" t="s">
        <v>91</v>
      </c>
      <c r="C784" s="19" t="s">
        <v>75</v>
      </c>
      <c r="D784" s="22">
        <v>83</v>
      </c>
      <c r="E784" s="23">
        <v>132659.88121274294</v>
      </c>
      <c r="F784" s="23">
        <v>97713.457356456012</v>
      </c>
      <c r="G784" s="23">
        <v>64611.879154594288</v>
      </c>
      <c r="H784" s="23">
        <v>34407.083587702997</v>
      </c>
      <c r="I784" s="23">
        <v>17903.613091981413</v>
      </c>
      <c r="J784" s="23">
        <v>8835.6083099723128</v>
      </c>
      <c r="K784" s="23">
        <v>5484.0040568793565</v>
      </c>
      <c r="L784" s="23">
        <v>4468.4707206806897</v>
      </c>
      <c r="M784" s="23">
        <v>3692.3865163485775</v>
      </c>
      <c r="N784" s="23">
        <v>2989.2566124951077</v>
      </c>
      <c r="O784" s="23">
        <v>2095.4783402406506</v>
      </c>
      <c r="P784" s="23">
        <v>1748.664046335344</v>
      </c>
    </row>
    <row r="785" spans="1:16" x14ac:dyDescent="0.25">
      <c r="A785" s="19" t="s">
        <v>90</v>
      </c>
      <c r="B785" s="19" t="s">
        <v>91</v>
      </c>
      <c r="C785" s="19" t="s">
        <v>75</v>
      </c>
      <c r="D785" s="22">
        <v>84</v>
      </c>
      <c r="E785" s="23">
        <v>55811.136456492852</v>
      </c>
      <c r="F785" s="23">
        <v>45128.263188533179</v>
      </c>
      <c r="G785" s="23">
        <v>35048.744063333317</v>
      </c>
      <c r="H785" s="23">
        <v>25266.628156630646</v>
      </c>
      <c r="I785" s="23">
        <v>17059.734537344644</v>
      </c>
      <c r="J785" s="23">
        <v>12008.561757153973</v>
      </c>
      <c r="K785" s="23">
        <v>9218.7740587841145</v>
      </c>
      <c r="L785" s="23">
        <v>8018.2778739113501</v>
      </c>
      <c r="M785" s="23">
        <v>6920.8423128783852</v>
      </c>
      <c r="N785" s="23">
        <v>5824.5700684601552</v>
      </c>
      <c r="O785" s="23">
        <v>4492.7368737260122</v>
      </c>
      <c r="P785" s="23">
        <v>3422.0239379583754</v>
      </c>
    </row>
    <row r="786" spans="1:16" x14ac:dyDescent="0.25">
      <c r="A786" s="19" t="s">
        <v>90</v>
      </c>
      <c r="B786" s="19" t="s">
        <v>91</v>
      </c>
      <c r="C786" s="19" t="s">
        <v>75</v>
      </c>
      <c r="D786" s="22">
        <v>85</v>
      </c>
      <c r="E786" s="23">
        <v>55989.928788355581</v>
      </c>
      <c r="F786" s="23">
        <v>42990.790764880629</v>
      </c>
      <c r="G786" s="23">
        <v>32611.554525853604</v>
      </c>
      <c r="H786" s="23">
        <v>21607.242417161753</v>
      </c>
      <c r="I786" s="23">
        <v>14079.88062831467</v>
      </c>
      <c r="J786" s="23">
        <v>9720.6094643977103</v>
      </c>
      <c r="K786" s="23">
        <v>7081.8305689853742</v>
      </c>
      <c r="L786" s="23">
        <v>6105.8741002127535</v>
      </c>
      <c r="M786" s="23">
        <v>5295.5299265066242</v>
      </c>
      <c r="N786" s="23">
        <v>4467.4031958398991</v>
      </c>
      <c r="O786" s="23">
        <v>2959.2025593982085</v>
      </c>
      <c r="P786" s="23">
        <v>2793.2499520343699</v>
      </c>
    </row>
    <row r="787" spans="1:16" x14ac:dyDescent="0.25">
      <c r="A787" s="19" t="s">
        <v>90</v>
      </c>
      <c r="B787" s="19" t="s">
        <v>91</v>
      </c>
      <c r="C787" s="19" t="s">
        <v>75</v>
      </c>
      <c r="D787" s="22">
        <v>86</v>
      </c>
      <c r="E787" s="23">
        <v>51712.008373383622</v>
      </c>
      <c r="F787" s="23">
        <v>40075.296841749667</v>
      </c>
      <c r="G787" s="23">
        <v>32112.99060052638</v>
      </c>
      <c r="H787" s="23">
        <v>22064.296398263439</v>
      </c>
      <c r="I787" s="23">
        <v>14480.380639366811</v>
      </c>
      <c r="J787" s="23">
        <v>10161.754970614164</v>
      </c>
      <c r="K787" s="23">
        <v>7029.0633525445592</v>
      </c>
      <c r="L787" s="23">
        <v>5762.370762832079</v>
      </c>
      <c r="M787" s="23">
        <v>5238.3069103640073</v>
      </c>
      <c r="N787" s="23">
        <v>4487.2921202653988</v>
      </c>
      <c r="O787" s="23">
        <v>3570.7672850822637</v>
      </c>
      <c r="P787" s="23">
        <v>2866.9491183924242</v>
      </c>
    </row>
    <row r="788" spans="1:16" x14ac:dyDescent="0.25">
      <c r="A788" s="19" t="s">
        <v>90</v>
      </c>
      <c r="B788" s="19" t="s">
        <v>91</v>
      </c>
      <c r="C788" s="19" t="s">
        <v>75</v>
      </c>
      <c r="D788" s="22">
        <v>87</v>
      </c>
      <c r="E788" s="23">
        <v>57217.100092551358</v>
      </c>
      <c r="F788" s="23">
        <v>47632.106801015208</v>
      </c>
      <c r="G788" s="23">
        <v>33742.323535398427</v>
      </c>
      <c r="H788" s="23">
        <v>23888.708408589689</v>
      </c>
      <c r="I788" s="23">
        <v>16275.268650802727</v>
      </c>
      <c r="J788" s="23">
        <v>11496.376654987736</v>
      </c>
      <c r="K788" s="23">
        <v>8764.1868491317109</v>
      </c>
      <c r="L788" s="23">
        <v>7475.1260977481288</v>
      </c>
      <c r="M788" s="23">
        <v>6677.9347770444174</v>
      </c>
      <c r="N788" s="23">
        <v>5826.9356327087162</v>
      </c>
      <c r="O788" s="23">
        <v>2849.4504216458913</v>
      </c>
      <c r="P788" s="23">
        <v>2748.4794474748928</v>
      </c>
    </row>
    <row r="789" spans="1:16" x14ac:dyDescent="0.25">
      <c r="A789" s="19" t="s">
        <v>90</v>
      </c>
      <c r="B789" s="19" t="s">
        <v>91</v>
      </c>
      <c r="C789" s="19" t="s">
        <v>75</v>
      </c>
      <c r="D789" s="22">
        <v>88</v>
      </c>
      <c r="E789" s="23">
        <v>68445.905118675772</v>
      </c>
      <c r="F789" s="23">
        <v>52766.919111301242</v>
      </c>
      <c r="G789" s="23">
        <v>38643.847758259311</v>
      </c>
      <c r="H789" s="23">
        <v>24933.735755294561</v>
      </c>
      <c r="I789" s="23">
        <v>15448.54242271307</v>
      </c>
      <c r="J789" s="23">
        <v>10141.929602159589</v>
      </c>
      <c r="K789" s="23">
        <v>7046.1279564940005</v>
      </c>
      <c r="L789" s="23">
        <v>5959.5535708871503</v>
      </c>
      <c r="M789" s="23">
        <v>5276.229089109529</v>
      </c>
      <c r="N789" s="23">
        <v>4525.0257871124077</v>
      </c>
      <c r="O789" s="23">
        <v>3619.054765494911</v>
      </c>
      <c r="P789" s="23">
        <v>3230.6446886020653</v>
      </c>
    </row>
    <row r="790" spans="1:16" x14ac:dyDescent="0.25">
      <c r="A790" s="19" t="s">
        <v>90</v>
      </c>
      <c r="B790" s="19" t="s">
        <v>91</v>
      </c>
      <c r="C790" s="19" t="s">
        <v>75</v>
      </c>
      <c r="D790" s="22">
        <v>89</v>
      </c>
      <c r="E790" s="23">
        <v>50975.10920342453</v>
      </c>
      <c r="F790" s="23">
        <v>41041.663538459652</v>
      </c>
      <c r="G790" s="23">
        <v>30780.056966072974</v>
      </c>
      <c r="H790" s="23">
        <v>20686.028168901052</v>
      </c>
      <c r="I790" s="23">
        <v>12551.4207463858</v>
      </c>
      <c r="J790" s="23">
        <v>7566.0089428358269</v>
      </c>
      <c r="K790" s="23">
        <v>5096.485357894283</v>
      </c>
      <c r="L790" s="23">
        <v>4308.5840822225873</v>
      </c>
      <c r="M790" s="23">
        <v>3653.8306984253945</v>
      </c>
      <c r="N790" s="23">
        <v>2995.9674000742175</v>
      </c>
      <c r="O790" s="23">
        <v>2349.9258601193646</v>
      </c>
      <c r="P790" s="23">
        <v>1842.0007243213365</v>
      </c>
    </row>
    <row r="791" spans="1:16" x14ac:dyDescent="0.25">
      <c r="A791" s="19" t="s">
        <v>90</v>
      </c>
      <c r="B791" s="19" t="s">
        <v>91</v>
      </c>
      <c r="C791" s="19" t="s">
        <v>75</v>
      </c>
      <c r="D791" s="22">
        <v>90</v>
      </c>
      <c r="E791" s="23">
        <v>63133.415528658254</v>
      </c>
      <c r="F791" s="23">
        <v>52814.031314342326</v>
      </c>
      <c r="G791" s="23">
        <v>40287.699234496329</v>
      </c>
      <c r="H791" s="23">
        <v>28196.138814154685</v>
      </c>
      <c r="I791" s="23">
        <v>18538.237047405939</v>
      </c>
      <c r="J791" s="23">
        <v>12870.443111136063</v>
      </c>
      <c r="K791" s="23">
        <v>9437.8776398616301</v>
      </c>
      <c r="L791" s="23">
        <v>7950.4579558072255</v>
      </c>
      <c r="M791" s="23">
        <v>6870.5047207976895</v>
      </c>
      <c r="N791" s="23">
        <v>6185.0627479133773</v>
      </c>
      <c r="O791" s="23">
        <v>3548.0071567920463</v>
      </c>
      <c r="P791" s="23">
        <v>2983.9570232537858</v>
      </c>
    </row>
    <row r="792" spans="1:16" x14ac:dyDescent="0.25">
      <c r="A792" s="19" t="s">
        <v>90</v>
      </c>
      <c r="B792" s="19" t="s">
        <v>91</v>
      </c>
      <c r="C792" s="19" t="s">
        <v>75</v>
      </c>
      <c r="D792" s="22">
        <v>91</v>
      </c>
      <c r="E792" s="23">
        <v>85411.527648822535</v>
      </c>
      <c r="F792" s="23">
        <v>67379.228671085235</v>
      </c>
      <c r="G792" s="23">
        <v>52131.784239832028</v>
      </c>
      <c r="H792" s="23">
        <v>34063.69874322565</v>
      </c>
      <c r="I792" s="23">
        <v>21876.152383179302</v>
      </c>
      <c r="J792" s="23">
        <v>14633.805912840135</v>
      </c>
      <c r="K792" s="23">
        <v>10972.247828096641</v>
      </c>
      <c r="L792" s="23">
        <v>9257.3221525700064</v>
      </c>
      <c r="M792" s="23">
        <v>8048.4957761489422</v>
      </c>
      <c r="N792" s="23">
        <v>6718.2703675356061</v>
      </c>
      <c r="O792" s="23">
        <v>4982.0925825760787</v>
      </c>
      <c r="P792" s="23">
        <v>4351.623005047295</v>
      </c>
    </row>
    <row r="793" spans="1:16" x14ac:dyDescent="0.25">
      <c r="A793" s="19" t="s">
        <v>90</v>
      </c>
      <c r="B793" s="19" t="s">
        <v>91</v>
      </c>
      <c r="C793" s="19" t="s">
        <v>75</v>
      </c>
      <c r="D793" s="22">
        <v>92</v>
      </c>
      <c r="E793" s="23">
        <v>71260.872185182874</v>
      </c>
      <c r="F793" s="23">
        <v>53395.440873300897</v>
      </c>
      <c r="G793" s="23">
        <v>38014.574688686553</v>
      </c>
      <c r="H793" s="23">
        <v>25412.519336615958</v>
      </c>
      <c r="I793" s="23">
        <v>15489.920356988703</v>
      </c>
      <c r="J793" s="23">
        <v>9896.5437178965985</v>
      </c>
      <c r="K793" s="23">
        <v>6891.5678559982125</v>
      </c>
      <c r="L793" s="23">
        <v>5787.3555595158241</v>
      </c>
      <c r="M793" s="23">
        <v>5057.080253227191</v>
      </c>
      <c r="N793" s="23">
        <v>4256.0575575697139</v>
      </c>
      <c r="O793" s="23">
        <v>2679.2058837717186</v>
      </c>
      <c r="P793" s="23">
        <v>2414.6688860601898</v>
      </c>
    </row>
    <row r="794" spans="1:16" x14ac:dyDescent="0.25">
      <c r="A794" s="19" t="s">
        <v>90</v>
      </c>
      <c r="B794" s="19" t="s">
        <v>91</v>
      </c>
      <c r="C794" s="19" t="s">
        <v>75</v>
      </c>
      <c r="D794" s="22">
        <v>93</v>
      </c>
      <c r="E794" s="23">
        <v>80885.607471145064</v>
      </c>
      <c r="F794" s="23">
        <v>62114.266908467325</v>
      </c>
      <c r="G794" s="23">
        <v>44149.098071741893</v>
      </c>
      <c r="H794" s="23">
        <v>27795.69194015157</v>
      </c>
      <c r="I794" s="23">
        <v>18262.252190118805</v>
      </c>
      <c r="J794" s="23">
        <v>12382.476104755864</v>
      </c>
      <c r="K794" s="23">
        <v>9289.625565071141</v>
      </c>
      <c r="L794" s="23">
        <v>8146.0225824856534</v>
      </c>
      <c r="M794" s="23">
        <v>7287.1200065719177</v>
      </c>
      <c r="N794" s="23">
        <v>5861.3328334893986</v>
      </c>
      <c r="O794" s="23">
        <v>4368.0411212127747</v>
      </c>
      <c r="P794" s="23">
        <v>3024.6343297522617</v>
      </c>
    </row>
    <row r="795" spans="1:16" x14ac:dyDescent="0.25">
      <c r="A795" s="19" t="s">
        <v>90</v>
      </c>
      <c r="B795" s="19" t="s">
        <v>91</v>
      </c>
      <c r="C795" s="19" t="s">
        <v>75</v>
      </c>
      <c r="D795" s="22">
        <v>94</v>
      </c>
      <c r="E795" s="23">
        <v>154071.75201480222</v>
      </c>
      <c r="F795" s="23">
        <v>112123.06375124666</v>
      </c>
      <c r="G795" s="23">
        <v>70939.995566459169</v>
      </c>
      <c r="H795" s="23">
        <v>42348.361239182988</v>
      </c>
      <c r="I795" s="23">
        <v>24330.925480497961</v>
      </c>
      <c r="J795" s="23">
        <v>15293.03583924526</v>
      </c>
      <c r="K795" s="23">
        <v>10414.614365745052</v>
      </c>
      <c r="L795" s="23">
        <v>8733.4576479976931</v>
      </c>
      <c r="M795" s="23">
        <v>7945.4170317384114</v>
      </c>
      <c r="N795" s="23">
        <v>6589.6193189971573</v>
      </c>
      <c r="O795" s="23">
        <v>4896.9240501700606</v>
      </c>
      <c r="P795" s="23">
        <v>3048.7569165382461</v>
      </c>
    </row>
    <row r="796" spans="1:16" x14ac:dyDescent="0.25">
      <c r="A796" s="19" t="s">
        <v>90</v>
      </c>
      <c r="B796" s="19" t="s">
        <v>91</v>
      </c>
      <c r="C796" s="19" t="s">
        <v>75</v>
      </c>
      <c r="D796" s="22">
        <v>95</v>
      </c>
      <c r="E796" s="23">
        <v>55500.736925205565</v>
      </c>
      <c r="F796" s="23">
        <v>46350.585609166897</v>
      </c>
      <c r="G796" s="23">
        <v>34791.10118617562</v>
      </c>
      <c r="H796" s="23">
        <v>24302.991566273806</v>
      </c>
      <c r="I796" s="23">
        <v>15239.125168278426</v>
      </c>
      <c r="J796" s="23">
        <v>9707.2623139728876</v>
      </c>
      <c r="K796" s="23">
        <v>6589.5647489273033</v>
      </c>
      <c r="L796" s="23">
        <v>5419.8669191015379</v>
      </c>
      <c r="M796" s="23">
        <v>4865.107383995276</v>
      </c>
      <c r="N796" s="23">
        <v>3962.299003922029</v>
      </c>
      <c r="O796" s="23">
        <v>3185.8378921551116</v>
      </c>
      <c r="P796" s="23">
        <v>2823.3887151455092</v>
      </c>
    </row>
    <row r="797" spans="1:16" x14ac:dyDescent="0.25">
      <c r="A797" s="19" t="s">
        <v>90</v>
      </c>
      <c r="B797" s="19" t="s">
        <v>91</v>
      </c>
      <c r="C797" s="19" t="s">
        <v>75</v>
      </c>
      <c r="D797" s="22">
        <v>96</v>
      </c>
      <c r="E797" s="23">
        <v>78079.623218952998</v>
      </c>
      <c r="F797" s="23">
        <v>59937.56966840184</v>
      </c>
      <c r="G797" s="23">
        <v>40336.053103272512</v>
      </c>
      <c r="H797" s="23">
        <v>26647.883699450074</v>
      </c>
      <c r="I797" s="23">
        <v>17186.469352839373</v>
      </c>
      <c r="J797" s="23">
        <v>11386.097883857345</v>
      </c>
      <c r="K797" s="23">
        <v>7888.8701612552231</v>
      </c>
      <c r="L797" s="23">
        <v>6630.7205186300744</v>
      </c>
      <c r="M797" s="23">
        <v>5762.5682830115074</v>
      </c>
      <c r="N797" s="23">
        <v>4725.9846563690962</v>
      </c>
      <c r="O797" s="23">
        <v>3921.1264354902551</v>
      </c>
      <c r="P797" s="23">
        <v>3285.3060100951147</v>
      </c>
    </row>
    <row r="798" spans="1:16" x14ac:dyDescent="0.25">
      <c r="A798" s="19" t="s">
        <v>90</v>
      </c>
      <c r="B798" s="19" t="s">
        <v>91</v>
      </c>
      <c r="C798" s="19" t="s">
        <v>75</v>
      </c>
      <c r="D798" s="22">
        <v>97</v>
      </c>
      <c r="E798" s="23">
        <v>77972.731530711084</v>
      </c>
      <c r="F798" s="23">
        <v>59845.529631920064</v>
      </c>
      <c r="G798" s="23">
        <v>48460.078147126434</v>
      </c>
      <c r="H798" s="23">
        <v>33165.057067534814</v>
      </c>
      <c r="I798" s="23">
        <v>22795.457239261486</v>
      </c>
      <c r="J798" s="23">
        <v>16001.708136413939</v>
      </c>
      <c r="K798" s="23">
        <v>11934.517628631444</v>
      </c>
      <c r="L798" s="23">
        <v>9907.8602788512635</v>
      </c>
      <c r="M798" s="23">
        <v>8737.700698133056</v>
      </c>
      <c r="N798" s="23">
        <v>6937.6009552727264</v>
      </c>
      <c r="O798" s="23">
        <v>4915.0233530011301</v>
      </c>
      <c r="P798" s="23">
        <v>3548.7080687802531</v>
      </c>
    </row>
    <row r="799" spans="1:16" x14ac:dyDescent="0.25">
      <c r="A799" s="19" t="s">
        <v>90</v>
      </c>
      <c r="B799" s="19" t="s">
        <v>91</v>
      </c>
      <c r="C799" s="19" t="s">
        <v>75</v>
      </c>
      <c r="D799" s="22">
        <v>98</v>
      </c>
      <c r="E799" s="23">
        <v>59013.476314029227</v>
      </c>
      <c r="F799" s="23">
        <v>45152.337579817678</v>
      </c>
      <c r="G799" s="23">
        <v>34850.293553264775</v>
      </c>
      <c r="H799" s="23">
        <v>22141.001136020201</v>
      </c>
      <c r="I799" s="23">
        <v>14671.876145173899</v>
      </c>
      <c r="J799" s="23">
        <v>9367.9558223381773</v>
      </c>
      <c r="K799" s="23">
        <v>6340.7601813127676</v>
      </c>
      <c r="L799" s="23">
        <v>5405.3125972621128</v>
      </c>
      <c r="M799" s="23">
        <v>4799.1177556621069</v>
      </c>
      <c r="N799" s="23">
        <v>3855.3692935650165</v>
      </c>
      <c r="O799" s="23">
        <v>3121.9088763817308</v>
      </c>
      <c r="P799" s="23">
        <v>2839.8602162173884</v>
      </c>
    </row>
    <row r="800" spans="1:16" x14ac:dyDescent="0.25">
      <c r="A800" s="19" t="s">
        <v>90</v>
      </c>
      <c r="B800" s="19" t="s">
        <v>91</v>
      </c>
      <c r="C800" s="19" t="s">
        <v>75</v>
      </c>
      <c r="D800" s="22">
        <v>99</v>
      </c>
      <c r="E800" s="23">
        <v>92859.345174976246</v>
      </c>
      <c r="F800" s="23">
        <v>71666.004759619595</v>
      </c>
      <c r="G800" s="23">
        <v>51303.317458812206</v>
      </c>
      <c r="H800" s="23">
        <v>29357.330521726042</v>
      </c>
      <c r="I800" s="23">
        <v>17331.803686133793</v>
      </c>
      <c r="J800" s="23">
        <v>10260.25898083699</v>
      </c>
      <c r="K800" s="23">
        <v>6950.8444593944905</v>
      </c>
      <c r="L800" s="23">
        <v>5705.691942784556</v>
      </c>
      <c r="M800" s="23">
        <v>4882.7396369952239</v>
      </c>
      <c r="N800" s="23">
        <v>4116.309189206846</v>
      </c>
      <c r="O800" s="23">
        <v>2809.8019017979705</v>
      </c>
      <c r="P800" s="23">
        <v>2567.218443295244</v>
      </c>
    </row>
    <row r="801" spans="1:16" x14ac:dyDescent="0.25">
      <c r="A801" s="19" t="s">
        <v>90</v>
      </c>
      <c r="B801" s="19" t="s">
        <v>91</v>
      </c>
      <c r="C801" s="19" t="s">
        <v>75</v>
      </c>
      <c r="D801" s="22">
        <v>100</v>
      </c>
      <c r="E801" s="23">
        <v>65344.098366777653</v>
      </c>
      <c r="F801" s="23">
        <v>50656.467215889716</v>
      </c>
      <c r="G801" s="23">
        <v>34631.898521085095</v>
      </c>
      <c r="H801" s="23">
        <v>21364.176525576822</v>
      </c>
      <c r="I801" s="23">
        <v>13342.810520852725</v>
      </c>
      <c r="J801" s="23">
        <v>8622.6687751497248</v>
      </c>
      <c r="K801" s="23">
        <v>6142.2849701583264</v>
      </c>
      <c r="L801" s="23">
        <v>5249.980625021838</v>
      </c>
      <c r="M801" s="23">
        <v>4727.9381716053913</v>
      </c>
      <c r="N801" s="23">
        <v>3892.1104668651524</v>
      </c>
      <c r="O801" s="23">
        <v>2116.7133189937749</v>
      </c>
      <c r="P801" s="23">
        <v>1869.9424769432817</v>
      </c>
    </row>
    <row r="802" spans="1:16" x14ac:dyDescent="0.25">
      <c r="A802" s="19" t="s">
        <v>92</v>
      </c>
      <c r="B802" s="19" t="s">
        <v>93</v>
      </c>
      <c r="C802" s="19" t="s">
        <v>85</v>
      </c>
      <c r="D802" s="22">
        <v>1</v>
      </c>
      <c r="E802" s="23">
        <v>27586.393314606354</v>
      </c>
      <c r="F802" s="23">
        <v>21376.473390103009</v>
      </c>
      <c r="G802" s="23">
        <v>16661.242904680228</v>
      </c>
      <c r="H802" s="23">
        <v>10066.686148580447</v>
      </c>
      <c r="I802" s="23">
        <v>6490.3410734158024</v>
      </c>
      <c r="J802" s="23">
        <v>4215.336339931604</v>
      </c>
      <c r="K802" s="23">
        <v>3109.516670807056</v>
      </c>
      <c r="L802" s="23">
        <v>2644.8250041836209</v>
      </c>
      <c r="M802" s="23">
        <v>2206.9480869081476</v>
      </c>
      <c r="N802" s="23">
        <v>1723.9697142934731</v>
      </c>
      <c r="O802" s="23">
        <v>1366.6044131258998</v>
      </c>
      <c r="P802" s="23">
        <v>1335.6737151840966</v>
      </c>
    </row>
    <row r="803" spans="1:16" x14ac:dyDescent="0.25">
      <c r="A803" s="19" t="s">
        <v>92</v>
      </c>
      <c r="B803" s="19" t="s">
        <v>93</v>
      </c>
      <c r="C803" s="19" t="s">
        <v>85</v>
      </c>
      <c r="D803" s="22">
        <v>2</v>
      </c>
      <c r="E803" s="23">
        <v>29011.618796674909</v>
      </c>
      <c r="F803" s="23">
        <v>19613.272688586938</v>
      </c>
      <c r="G803" s="23">
        <v>15866.500092426253</v>
      </c>
      <c r="H803" s="23">
        <v>9920.7206576219996</v>
      </c>
      <c r="I803" s="23">
        <v>7095.1737139346169</v>
      </c>
      <c r="J803" s="23">
        <v>4345.1148343787618</v>
      </c>
      <c r="K803" s="23">
        <v>3455.5051994215096</v>
      </c>
      <c r="L803" s="23">
        <v>3144.0993218380195</v>
      </c>
      <c r="M803" s="23">
        <v>2911.152423301955</v>
      </c>
      <c r="N803" s="23">
        <v>2346.3887933414362</v>
      </c>
      <c r="O803" s="23">
        <v>2009.5548692918594</v>
      </c>
      <c r="P803" s="23">
        <v>1901.4894870583882</v>
      </c>
    </row>
    <row r="804" spans="1:16" x14ac:dyDescent="0.25">
      <c r="A804" s="19" t="s">
        <v>92</v>
      </c>
      <c r="B804" s="19" t="s">
        <v>93</v>
      </c>
      <c r="C804" s="19" t="s">
        <v>85</v>
      </c>
      <c r="D804" s="22">
        <v>3</v>
      </c>
      <c r="E804" s="23">
        <v>35738.16718303274</v>
      </c>
      <c r="F804" s="23">
        <v>26161.2558119635</v>
      </c>
      <c r="G804" s="23">
        <v>16582.209692352881</v>
      </c>
      <c r="H804" s="23">
        <v>9455.811122485602</v>
      </c>
      <c r="I804" s="23">
        <v>5872.8804584016452</v>
      </c>
      <c r="J804" s="23">
        <v>3921.3873463152318</v>
      </c>
      <c r="K804" s="23">
        <v>2963.6258447258901</v>
      </c>
      <c r="L804" s="23">
        <v>2788.5149002247422</v>
      </c>
      <c r="M804" s="23">
        <v>2652.0697585284142</v>
      </c>
      <c r="N804" s="23">
        <v>1961.9996891847409</v>
      </c>
      <c r="O804" s="23">
        <v>1566.2860343546508</v>
      </c>
      <c r="P804" s="23">
        <v>1540.0053380499644</v>
      </c>
    </row>
    <row r="805" spans="1:16" x14ac:dyDescent="0.25">
      <c r="A805" s="19" t="s">
        <v>92</v>
      </c>
      <c r="B805" s="19" t="s">
        <v>93</v>
      </c>
      <c r="C805" s="19" t="s">
        <v>85</v>
      </c>
      <c r="D805" s="22">
        <v>4</v>
      </c>
      <c r="E805" s="23">
        <v>41095.781214307259</v>
      </c>
      <c r="F805" s="23">
        <v>24953.653653142155</v>
      </c>
      <c r="G805" s="23">
        <v>21066.790862295271</v>
      </c>
      <c r="H805" s="23">
        <v>12250.79097299967</v>
      </c>
      <c r="I805" s="23">
        <v>6829.3614445884605</v>
      </c>
      <c r="J805" s="23">
        <v>4622.1021520912709</v>
      </c>
      <c r="K805" s="23">
        <v>3540.3827594119502</v>
      </c>
      <c r="L805" s="23">
        <v>3005.3818225033328</v>
      </c>
      <c r="M805" s="23">
        <v>2609.8483982417652</v>
      </c>
      <c r="N805" s="23">
        <v>2425.0501278955649</v>
      </c>
      <c r="O805" s="23">
        <v>1949.6497742668535</v>
      </c>
      <c r="P805" s="23">
        <v>1946.6436348911998</v>
      </c>
    </row>
    <row r="806" spans="1:16" x14ac:dyDescent="0.25">
      <c r="A806" s="19" t="s">
        <v>92</v>
      </c>
      <c r="B806" s="19" t="s">
        <v>93</v>
      </c>
      <c r="C806" s="19" t="s">
        <v>85</v>
      </c>
      <c r="D806" s="22">
        <v>5</v>
      </c>
      <c r="E806" s="23">
        <v>23833.100130117567</v>
      </c>
      <c r="F806" s="23">
        <v>19727.159218705485</v>
      </c>
      <c r="G806" s="23">
        <v>14594.410691452265</v>
      </c>
      <c r="H806" s="23">
        <v>8624.0449801716004</v>
      </c>
      <c r="I806" s="23">
        <v>6311.7283160112165</v>
      </c>
      <c r="J806" s="23">
        <v>4028.3597410046327</v>
      </c>
      <c r="K806" s="23">
        <v>2928.5313093246673</v>
      </c>
      <c r="L806" s="23">
        <v>2557.3807404263152</v>
      </c>
      <c r="M806" s="23">
        <v>2499.7098221449414</v>
      </c>
      <c r="N806" s="23">
        <v>1552.3519853559478</v>
      </c>
      <c r="O806" s="23">
        <v>1523.1918570818016</v>
      </c>
      <c r="P806" s="23">
        <v>1523.1918570818016</v>
      </c>
    </row>
    <row r="807" spans="1:16" x14ac:dyDescent="0.25">
      <c r="A807" s="19" t="s">
        <v>92</v>
      </c>
      <c r="B807" s="19" t="s">
        <v>93</v>
      </c>
      <c r="C807" s="19" t="s">
        <v>85</v>
      </c>
      <c r="D807" s="22">
        <v>6</v>
      </c>
      <c r="E807" s="23">
        <v>45961.936282872346</v>
      </c>
      <c r="F807" s="23">
        <v>33307.876073035957</v>
      </c>
      <c r="G807" s="23">
        <v>22462.364108003774</v>
      </c>
      <c r="H807" s="23">
        <v>11290.641554359032</v>
      </c>
      <c r="I807" s="23">
        <v>7368.7440702048762</v>
      </c>
      <c r="J807" s="23">
        <v>4947.1737868822629</v>
      </c>
      <c r="K807" s="23">
        <v>3700.7883559310503</v>
      </c>
      <c r="L807" s="23">
        <v>3278.0181103671143</v>
      </c>
      <c r="M807" s="23">
        <v>2564.4290676870082</v>
      </c>
      <c r="N807" s="23">
        <v>1935.603385767992</v>
      </c>
      <c r="O807" s="23">
        <v>1892.013995065181</v>
      </c>
      <c r="P807" s="23">
        <v>1888.4360499497982</v>
      </c>
    </row>
    <row r="808" spans="1:16" x14ac:dyDescent="0.25">
      <c r="A808" s="19" t="s">
        <v>92</v>
      </c>
      <c r="B808" s="19" t="s">
        <v>93</v>
      </c>
      <c r="C808" s="19" t="s">
        <v>85</v>
      </c>
      <c r="D808" s="22">
        <v>7</v>
      </c>
      <c r="E808" s="23">
        <v>31830.955790243872</v>
      </c>
      <c r="F808" s="23">
        <v>28223.305946694163</v>
      </c>
      <c r="G808" s="23">
        <v>18969.113057131752</v>
      </c>
      <c r="H808" s="23">
        <v>11681.006947299022</v>
      </c>
      <c r="I808" s="23">
        <v>8151.7129945337037</v>
      </c>
      <c r="J808" s="23">
        <v>5105.491182863374</v>
      </c>
      <c r="K808" s="23">
        <v>3786.3741629066349</v>
      </c>
      <c r="L808" s="23">
        <v>3426.6203398674725</v>
      </c>
      <c r="M808" s="23">
        <v>2425.2831470342408</v>
      </c>
      <c r="N808" s="23">
        <v>1788.5048628277939</v>
      </c>
      <c r="O808" s="23">
        <v>1664.056708539096</v>
      </c>
      <c r="P808" s="23">
        <v>1664.056708539096</v>
      </c>
    </row>
    <row r="809" spans="1:16" x14ac:dyDescent="0.25">
      <c r="A809" s="19" t="s">
        <v>92</v>
      </c>
      <c r="B809" s="19" t="s">
        <v>93</v>
      </c>
      <c r="C809" s="19" t="s">
        <v>85</v>
      </c>
      <c r="D809" s="22">
        <v>8</v>
      </c>
      <c r="E809" s="23">
        <v>23518.752890156193</v>
      </c>
      <c r="F809" s="23">
        <v>16939.106928476878</v>
      </c>
      <c r="G809" s="23">
        <v>14673.364111131028</v>
      </c>
      <c r="H809" s="23">
        <v>9084.7604940375586</v>
      </c>
      <c r="I809" s="23">
        <v>5720.3602556091519</v>
      </c>
      <c r="J809" s="23">
        <v>4216.1671343252092</v>
      </c>
      <c r="K809" s="23">
        <v>3023.7515987390643</v>
      </c>
      <c r="L809" s="23">
        <v>2704.4205242043072</v>
      </c>
      <c r="M809" s="23">
        <v>2196.7495649446696</v>
      </c>
      <c r="N809" s="23">
        <v>1545.7916721392726</v>
      </c>
      <c r="O809" s="23">
        <v>1280.9388301822351</v>
      </c>
      <c r="P809" s="23">
        <v>1280.9388301822351</v>
      </c>
    </row>
    <row r="810" spans="1:16" x14ac:dyDescent="0.25">
      <c r="A810" s="19" t="s">
        <v>92</v>
      </c>
      <c r="B810" s="19" t="s">
        <v>93</v>
      </c>
      <c r="C810" s="19" t="s">
        <v>85</v>
      </c>
      <c r="D810" s="22">
        <v>9</v>
      </c>
      <c r="E810" s="23">
        <v>31070.550669911303</v>
      </c>
      <c r="F810" s="23">
        <v>25397.719230508268</v>
      </c>
      <c r="G810" s="23">
        <v>18250.229539029162</v>
      </c>
      <c r="H810" s="23">
        <v>10337.829872769797</v>
      </c>
      <c r="I810" s="23">
        <v>6387.0884633559999</v>
      </c>
      <c r="J810" s="23">
        <v>3945.9557693093793</v>
      </c>
      <c r="K810" s="23">
        <v>3031.3472445183479</v>
      </c>
      <c r="L810" s="23">
        <v>2431.2770325913643</v>
      </c>
      <c r="M810" s="23">
        <v>2302.4592379830196</v>
      </c>
      <c r="N810" s="23">
        <v>2069.7759987875315</v>
      </c>
      <c r="O810" s="23">
        <v>1614.9018217182729</v>
      </c>
      <c r="P810" s="23">
        <v>1614.9018217182729</v>
      </c>
    </row>
    <row r="811" spans="1:16" x14ac:dyDescent="0.25">
      <c r="A811" s="19" t="s">
        <v>92</v>
      </c>
      <c r="B811" s="19" t="s">
        <v>93</v>
      </c>
      <c r="C811" s="19" t="s">
        <v>85</v>
      </c>
      <c r="D811" s="22">
        <v>10</v>
      </c>
      <c r="E811" s="23">
        <v>26536.768806943732</v>
      </c>
      <c r="F811" s="23">
        <v>18781.786787086716</v>
      </c>
      <c r="G811" s="23">
        <v>14758.887073929132</v>
      </c>
      <c r="H811" s="23">
        <v>9396.2517125200957</v>
      </c>
      <c r="I811" s="23">
        <v>6244.7107013930736</v>
      </c>
      <c r="J811" s="23">
        <v>3758.1474461219018</v>
      </c>
      <c r="K811" s="23">
        <v>2969.7084086907416</v>
      </c>
      <c r="L811" s="23">
        <v>2351.8474154066107</v>
      </c>
      <c r="M811" s="23">
        <v>1869.5732214569173</v>
      </c>
      <c r="N811" s="23">
        <v>1739.7576313892021</v>
      </c>
      <c r="O811" s="23">
        <v>1494.3734884976695</v>
      </c>
      <c r="P811" s="23">
        <v>1494.3734884976695</v>
      </c>
    </row>
    <row r="812" spans="1:16" x14ac:dyDescent="0.25">
      <c r="A812" s="19" t="s">
        <v>92</v>
      </c>
      <c r="B812" s="19" t="s">
        <v>93</v>
      </c>
      <c r="C812" s="19" t="s">
        <v>85</v>
      </c>
      <c r="D812" s="22">
        <v>11</v>
      </c>
      <c r="E812" s="23">
        <v>31703.928025472404</v>
      </c>
      <c r="F812" s="23">
        <v>24144.659562145334</v>
      </c>
      <c r="G812" s="23">
        <v>19851.280375664119</v>
      </c>
      <c r="H812" s="23">
        <v>11690.360509397813</v>
      </c>
      <c r="I812" s="23">
        <v>6371.9246386594186</v>
      </c>
      <c r="J812" s="23">
        <v>4301.4763461533557</v>
      </c>
      <c r="K812" s="23">
        <v>3287.9328423689194</v>
      </c>
      <c r="L812" s="23">
        <v>2741.7281300522291</v>
      </c>
      <c r="M812" s="23">
        <v>2287.4451810092933</v>
      </c>
      <c r="N812" s="23">
        <v>1867.821663605054</v>
      </c>
      <c r="O812" s="23">
        <v>1543.7476163655956</v>
      </c>
      <c r="P812" s="23">
        <v>1543.7476163655956</v>
      </c>
    </row>
    <row r="813" spans="1:16" x14ac:dyDescent="0.25">
      <c r="A813" s="19" t="s">
        <v>92</v>
      </c>
      <c r="B813" s="19" t="s">
        <v>93</v>
      </c>
      <c r="C813" s="19" t="s">
        <v>85</v>
      </c>
      <c r="D813" s="22">
        <v>12</v>
      </c>
      <c r="E813" s="23">
        <v>26538.077116504279</v>
      </c>
      <c r="F813" s="23">
        <v>21667.314010475911</v>
      </c>
      <c r="G813" s="23">
        <v>17532.36785464159</v>
      </c>
      <c r="H813" s="23">
        <v>11569.695002383336</v>
      </c>
      <c r="I813" s="23">
        <v>7104.7665672739386</v>
      </c>
      <c r="J813" s="23">
        <v>4313.4555500074193</v>
      </c>
      <c r="K813" s="23">
        <v>3053.6475639188725</v>
      </c>
      <c r="L813" s="23">
        <v>2723.7213403530818</v>
      </c>
      <c r="M813" s="23">
        <v>2215.330630867677</v>
      </c>
      <c r="N813" s="23">
        <v>1743.6325055517473</v>
      </c>
      <c r="O813" s="23">
        <v>1292.3986589940364</v>
      </c>
      <c r="P813" s="23">
        <v>1292.3986589940364</v>
      </c>
    </row>
    <row r="814" spans="1:16" x14ac:dyDescent="0.25">
      <c r="A814" s="19" t="s">
        <v>92</v>
      </c>
      <c r="B814" s="19" t="s">
        <v>93</v>
      </c>
      <c r="C814" s="19" t="s">
        <v>85</v>
      </c>
      <c r="D814" s="22">
        <v>13</v>
      </c>
      <c r="E814" s="23">
        <v>29550.193942793972</v>
      </c>
      <c r="F814" s="23">
        <v>22492.496356489195</v>
      </c>
      <c r="G814" s="23">
        <v>17629.776026735886</v>
      </c>
      <c r="H814" s="23">
        <v>11395.983988272399</v>
      </c>
      <c r="I814" s="23">
        <v>6597.806256647702</v>
      </c>
      <c r="J814" s="23">
        <v>4609.1462848504871</v>
      </c>
      <c r="K814" s="23">
        <v>3306.1500442461074</v>
      </c>
      <c r="L814" s="23">
        <v>2733.281599285528</v>
      </c>
      <c r="M814" s="23">
        <v>2553.9648451170028</v>
      </c>
      <c r="N814" s="23">
        <v>2034.3651570553664</v>
      </c>
      <c r="O814" s="23">
        <v>1681.908588385299</v>
      </c>
      <c r="P814" s="23">
        <v>1624.3333324744212</v>
      </c>
    </row>
    <row r="815" spans="1:16" x14ac:dyDescent="0.25">
      <c r="A815" s="19" t="s">
        <v>92</v>
      </c>
      <c r="B815" s="19" t="s">
        <v>93</v>
      </c>
      <c r="C815" s="19" t="s">
        <v>85</v>
      </c>
      <c r="D815" s="22">
        <v>14</v>
      </c>
      <c r="E815" s="23">
        <v>23411.28648275368</v>
      </c>
      <c r="F815" s="23">
        <v>20321.797017222972</v>
      </c>
      <c r="G815" s="23">
        <v>15402.199751519865</v>
      </c>
      <c r="H815" s="23">
        <v>9704.5019667080487</v>
      </c>
      <c r="I815" s="23">
        <v>6120.1961619901567</v>
      </c>
      <c r="J815" s="23">
        <v>4122.5275419761729</v>
      </c>
      <c r="K815" s="23">
        <v>2949.2446754500265</v>
      </c>
      <c r="L815" s="23">
        <v>2494.4351070861612</v>
      </c>
      <c r="M815" s="23">
        <v>2217.7142234663643</v>
      </c>
      <c r="N815" s="23">
        <v>1611.4507273140046</v>
      </c>
      <c r="O815" s="23">
        <v>1091.8795599774512</v>
      </c>
      <c r="P815" s="23">
        <v>1091.8795599774512</v>
      </c>
    </row>
    <row r="816" spans="1:16" x14ac:dyDescent="0.25">
      <c r="A816" s="19" t="s">
        <v>92</v>
      </c>
      <c r="B816" s="19" t="s">
        <v>93</v>
      </c>
      <c r="C816" s="19" t="s">
        <v>85</v>
      </c>
      <c r="D816" s="22">
        <v>15</v>
      </c>
      <c r="E816" s="23">
        <v>27442.144030476567</v>
      </c>
      <c r="F816" s="23">
        <v>19518.344694840947</v>
      </c>
      <c r="G816" s="23">
        <v>15620.941790599445</v>
      </c>
      <c r="H816" s="23">
        <v>10408.932199725044</v>
      </c>
      <c r="I816" s="23">
        <v>6597.2067310747962</v>
      </c>
      <c r="J816" s="23">
        <v>4435.8241007019633</v>
      </c>
      <c r="K816" s="23">
        <v>3315.0542231857644</v>
      </c>
      <c r="L816" s="23">
        <v>2932.6986168507678</v>
      </c>
      <c r="M816" s="23">
        <v>2006.5614382550555</v>
      </c>
      <c r="N816" s="23">
        <v>1673.2136803168232</v>
      </c>
      <c r="O816" s="23">
        <v>1515.8724922879626</v>
      </c>
      <c r="P816" s="23">
        <v>1515.8724922879626</v>
      </c>
    </row>
    <row r="817" spans="1:16" x14ac:dyDescent="0.25">
      <c r="A817" s="19" t="s">
        <v>92</v>
      </c>
      <c r="B817" s="19" t="s">
        <v>93</v>
      </c>
      <c r="C817" s="19" t="s">
        <v>85</v>
      </c>
      <c r="D817" s="22">
        <v>16</v>
      </c>
      <c r="E817" s="23">
        <v>27865.728273716777</v>
      </c>
      <c r="F817" s="23">
        <v>19437.678800080386</v>
      </c>
      <c r="G817" s="23">
        <v>16701.454186350398</v>
      </c>
      <c r="H817" s="23">
        <v>11205.571752182375</v>
      </c>
      <c r="I817" s="23">
        <v>6906.7079699865299</v>
      </c>
      <c r="J817" s="23">
        <v>4592.8451704370455</v>
      </c>
      <c r="K817" s="23">
        <v>3419.9589410112221</v>
      </c>
      <c r="L817" s="23">
        <v>2938.9183333361566</v>
      </c>
      <c r="M817" s="23">
        <v>2186.9086735680403</v>
      </c>
      <c r="N817" s="23">
        <v>1763.3720288904701</v>
      </c>
      <c r="O817" s="23">
        <v>1631.4539635348444</v>
      </c>
      <c r="P817" s="23">
        <v>1631.4539635348444</v>
      </c>
    </row>
    <row r="818" spans="1:16" x14ac:dyDescent="0.25">
      <c r="A818" s="19" t="s">
        <v>92</v>
      </c>
      <c r="B818" s="19" t="s">
        <v>93</v>
      </c>
      <c r="C818" s="19" t="s">
        <v>85</v>
      </c>
      <c r="D818" s="22">
        <v>17</v>
      </c>
      <c r="E818" s="23">
        <v>37413.284745974437</v>
      </c>
      <c r="F818" s="23">
        <v>23788.202420515521</v>
      </c>
      <c r="G818" s="23">
        <v>18465.735503933203</v>
      </c>
      <c r="H818" s="23">
        <v>10274.284511887177</v>
      </c>
      <c r="I818" s="23">
        <v>6272.6394712433785</v>
      </c>
      <c r="J818" s="23">
        <v>4137.7283591204896</v>
      </c>
      <c r="K818" s="23">
        <v>3009.4467362594678</v>
      </c>
      <c r="L818" s="23">
        <v>2456.0671419253431</v>
      </c>
      <c r="M818" s="23">
        <v>1869.5774353404918</v>
      </c>
      <c r="N818" s="23">
        <v>1738.8013402039064</v>
      </c>
      <c r="O818" s="23">
        <v>1322.571339808906</v>
      </c>
      <c r="P818" s="23">
        <v>1261.5245971980198</v>
      </c>
    </row>
    <row r="819" spans="1:16" x14ac:dyDescent="0.25">
      <c r="A819" s="19" t="s">
        <v>92</v>
      </c>
      <c r="B819" s="19" t="s">
        <v>93</v>
      </c>
      <c r="C819" s="19" t="s">
        <v>85</v>
      </c>
      <c r="D819" s="22">
        <v>18</v>
      </c>
      <c r="E819" s="23">
        <v>32876.281296038855</v>
      </c>
      <c r="F819" s="23">
        <v>24081.697033066539</v>
      </c>
      <c r="G819" s="23">
        <v>17763.266679326964</v>
      </c>
      <c r="H819" s="23">
        <v>11142.380049243895</v>
      </c>
      <c r="I819" s="23">
        <v>6931.1804195040122</v>
      </c>
      <c r="J819" s="23">
        <v>4578.663886005309</v>
      </c>
      <c r="K819" s="23">
        <v>3397.9774445864418</v>
      </c>
      <c r="L819" s="23">
        <v>3024.2773800772602</v>
      </c>
      <c r="M819" s="23">
        <v>2366.0792277381906</v>
      </c>
      <c r="N819" s="23">
        <v>1848.4347060625519</v>
      </c>
      <c r="O819" s="23">
        <v>1636.4420073459264</v>
      </c>
      <c r="P819" s="23">
        <v>1636.4420073459264</v>
      </c>
    </row>
    <row r="820" spans="1:16" x14ac:dyDescent="0.25">
      <c r="A820" s="19" t="s">
        <v>92</v>
      </c>
      <c r="B820" s="19" t="s">
        <v>93</v>
      </c>
      <c r="C820" s="19" t="s">
        <v>85</v>
      </c>
      <c r="D820" s="22">
        <v>19</v>
      </c>
      <c r="E820" s="23">
        <v>26079.778298495177</v>
      </c>
      <c r="F820" s="23">
        <v>21834.9787746781</v>
      </c>
      <c r="G820" s="23">
        <v>17413.341138524578</v>
      </c>
      <c r="H820" s="23">
        <v>12262.936816815041</v>
      </c>
      <c r="I820" s="23">
        <v>6877.8516562507903</v>
      </c>
      <c r="J820" s="23">
        <v>4112.9438360362192</v>
      </c>
      <c r="K820" s="23">
        <v>3026.1281538794387</v>
      </c>
      <c r="L820" s="23">
        <v>2222.4960694397819</v>
      </c>
      <c r="M820" s="23">
        <v>1693.5850237195114</v>
      </c>
      <c r="N820" s="23">
        <v>1607.6858452016882</v>
      </c>
      <c r="O820" s="23">
        <v>1465.1746144554004</v>
      </c>
      <c r="P820" s="23">
        <v>1465.1746144554004</v>
      </c>
    </row>
    <row r="821" spans="1:16" x14ac:dyDescent="0.25">
      <c r="A821" s="19" t="s">
        <v>92</v>
      </c>
      <c r="B821" s="19" t="s">
        <v>93</v>
      </c>
      <c r="C821" s="19" t="s">
        <v>85</v>
      </c>
      <c r="D821" s="22">
        <v>20</v>
      </c>
      <c r="E821" s="23">
        <v>26832.774740352659</v>
      </c>
      <c r="F821" s="23">
        <v>20328.42217342199</v>
      </c>
      <c r="G821" s="23">
        <v>16333.382911455616</v>
      </c>
      <c r="H821" s="23">
        <v>10333.528760737832</v>
      </c>
      <c r="I821" s="23">
        <v>6835.6711056565837</v>
      </c>
      <c r="J821" s="23">
        <v>4429.0750650230993</v>
      </c>
      <c r="K821" s="23">
        <v>3270.835287220722</v>
      </c>
      <c r="L821" s="23">
        <v>2915.0064110177273</v>
      </c>
      <c r="M821" s="23">
        <v>2460.7735924707376</v>
      </c>
      <c r="N821" s="23">
        <v>1995.6172948671917</v>
      </c>
      <c r="O821" s="23">
        <v>1407.0332205605175</v>
      </c>
      <c r="P821" s="23">
        <v>1302.4153149995402</v>
      </c>
    </row>
    <row r="822" spans="1:16" x14ac:dyDescent="0.25">
      <c r="A822" s="19" t="s">
        <v>92</v>
      </c>
      <c r="B822" s="19" t="s">
        <v>93</v>
      </c>
      <c r="C822" s="19" t="s">
        <v>85</v>
      </c>
      <c r="D822" s="22">
        <v>21</v>
      </c>
      <c r="E822" s="23">
        <v>27795.444524018749</v>
      </c>
      <c r="F822" s="23">
        <v>21821.594510133767</v>
      </c>
      <c r="G822" s="23">
        <v>17661.594408868772</v>
      </c>
      <c r="H822" s="23">
        <v>9931.4033961087007</v>
      </c>
      <c r="I822" s="23">
        <v>6945.2755467201778</v>
      </c>
      <c r="J822" s="23">
        <v>4664.4710341742202</v>
      </c>
      <c r="K822" s="23">
        <v>2974.0936968199976</v>
      </c>
      <c r="L822" s="23">
        <v>2521.2187867967309</v>
      </c>
      <c r="M822" s="23">
        <v>2089.5850439473215</v>
      </c>
      <c r="N822" s="23">
        <v>1762.9679506762998</v>
      </c>
      <c r="O822" s="23">
        <v>1206.0284705263298</v>
      </c>
      <c r="P822" s="23">
        <v>1206.0284705263298</v>
      </c>
    </row>
    <row r="823" spans="1:16" x14ac:dyDescent="0.25">
      <c r="A823" s="19" t="s">
        <v>92</v>
      </c>
      <c r="B823" s="19" t="s">
        <v>93</v>
      </c>
      <c r="C823" s="19" t="s">
        <v>85</v>
      </c>
      <c r="D823" s="22">
        <v>22</v>
      </c>
      <c r="E823" s="23">
        <v>22939.788981536316</v>
      </c>
      <c r="F823" s="23">
        <v>19541.720713886745</v>
      </c>
      <c r="G823" s="23">
        <v>13927.418704031217</v>
      </c>
      <c r="H823" s="23">
        <v>9060.182959955906</v>
      </c>
      <c r="I823" s="23">
        <v>5381.589988841285</v>
      </c>
      <c r="J823" s="23">
        <v>3413.5922281154153</v>
      </c>
      <c r="K823" s="23">
        <v>2179.0978624095992</v>
      </c>
      <c r="L823" s="23">
        <v>1913.5747236477384</v>
      </c>
      <c r="M823" s="23">
        <v>1524.5504821020772</v>
      </c>
      <c r="N823" s="23">
        <v>1309.7927289383338</v>
      </c>
      <c r="O823" s="23">
        <v>1301.1128584203664</v>
      </c>
      <c r="P823" s="23">
        <v>1301.1128584203664</v>
      </c>
    </row>
    <row r="824" spans="1:16" x14ac:dyDescent="0.25">
      <c r="A824" s="19" t="s">
        <v>92</v>
      </c>
      <c r="B824" s="19" t="s">
        <v>93</v>
      </c>
      <c r="C824" s="19" t="s">
        <v>85</v>
      </c>
      <c r="D824" s="22">
        <v>23</v>
      </c>
      <c r="E824" s="23">
        <v>29558.54473435543</v>
      </c>
      <c r="F824" s="23">
        <v>20592.095315845818</v>
      </c>
      <c r="G824" s="23">
        <v>17950.112913811281</v>
      </c>
      <c r="H824" s="23">
        <v>10492.39933348884</v>
      </c>
      <c r="I824" s="23">
        <v>6917.3264931430249</v>
      </c>
      <c r="J824" s="23">
        <v>4179.2106855252041</v>
      </c>
      <c r="K824" s="23">
        <v>2926.8285164219042</v>
      </c>
      <c r="L824" s="23">
        <v>2349.6359353286225</v>
      </c>
      <c r="M824" s="23">
        <v>2048.7150810372555</v>
      </c>
      <c r="N824" s="23">
        <v>1255.6460093495552</v>
      </c>
      <c r="O824" s="23">
        <v>1210.5974872972267</v>
      </c>
      <c r="P824" s="23">
        <v>1210.5974872972267</v>
      </c>
    </row>
    <row r="825" spans="1:16" x14ac:dyDescent="0.25">
      <c r="A825" s="19" t="s">
        <v>92</v>
      </c>
      <c r="B825" s="19" t="s">
        <v>93</v>
      </c>
      <c r="C825" s="19" t="s">
        <v>85</v>
      </c>
      <c r="D825" s="22">
        <v>24</v>
      </c>
      <c r="E825" s="23">
        <v>28459.915790359632</v>
      </c>
      <c r="F825" s="23">
        <v>25595.310137907585</v>
      </c>
      <c r="G825" s="23">
        <v>18185.443439313327</v>
      </c>
      <c r="H825" s="23">
        <v>10406.593107218418</v>
      </c>
      <c r="I825" s="23">
        <v>7091.718701486534</v>
      </c>
      <c r="J825" s="23">
        <v>4104.4282994072582</v>
      </c>
      <c r="K825" s="23">
        <v>3021.2236408107924</v>
      </c>
      <c r="L825" s="23">
        <v>2551.0611560943744</v>
      </c>
      <c r="M825" s="23">
        <v>2140.785390393944</v>
      </c>
      <c r="N825" s="23">
        <v>1568.5031372769381</v>
      </c>
      <c r="O825" s="23">
        <v>1351.6220404369137</v>
      </c>
      <c r="P825" s="23">
        <v>1281.5501950700848</v>
      </c>
    </row>
    <row r="826" spans="1:16" x14ac:dyDescent="0.25">
      <c r="A826" s="19" t="s">
        <v>92</v>
      </c>
      <c r="B826" s="19" t="s">
        <v>93</v>
      </c>
      <c r="C826" s="19" t="s">
        <v>85</v>
      </c>
      <c r="D826" s="22">
        <v>25</v>
      </c>
      <c r="E826" s="23">
        <v>30413.947920348022</v>
      </c>
      <c r="F826" s="23">
        <v>23691.458214523507</v>
      </c>
      <c r="G826" s="23">
        <v>18110.015779327408</v>
      </c>
      <c r="H826" s="23">
        <v>10706.773043048544</v>
      </c>
      <c r="I826" s="23">
        <v>6587.9289998483509</v>
      </c>
      <c r="J826" s="23">
        <v>4230.8800547850315</v>
      </c>
      <c r="K826" s="23">
        <v>3120.089752435108</v>
      </c>
      <c r="L826" s="23">
        <v>2547.0652953231479</v>
      </c>
      <c r="M826" s="23">
        <v>1907.8212888149144</v>
      </c>
      <c r="N826" s="23">
        <v>1731.4307423227253</v>
      </c>
      <c r="O826" s="23">
        <v>1379.0205900030751</v>
      </c>
      <c r="P826" s="23">
        <v>1379.0205900030751</v>
      </c>
    </row>
    <row r="827" spans="1:16" x14ac:dyDescent="0.25">
      <c r="A827" s="19" t="s">
        <v>92</v>
      </c>
      <c r="B827" s="19" t="s">
        <v>93</v>
      </c>
      <c r="C827" s="19" t="s">
        <v>85</v>
      </c>
      <c r="D827" s="22">
        <v>26</v>
      </c>
      <c r="E827" s="23">
        <v>25691.806298122017</v>
      </c>
      <c r="F827" s="23">
        <v>20795.308060186871</v>
      </c>
      <c r="G827" s="23">
        <v>16501.427552494715</v>
      </c>
      <c r="H827" s="23">
        <v>8992.7455605889445</v>
      </c>
      <c r="I827" s="23">
        <v>5964.7228181030214</v>
      </c>
      <c r="J827" s="23">
        <v>4110.7563037528298</v>
      </c>
      <c r="K827" s="23">
        <v>3124.6589811461508</v>
      </c>
      <c r="L827" s="23">
        <v>2637.5265249781687</v>
      </c>
      <c r="M827" s="23">
        <v>2194.6081293734642</v>
      </c>
      <c r="N827" s="23">
        <v>1984.1760596692909</v>
      </c>
      <c r="O827" s="23">
        <v>1288.1574173956176</v>
      </c>
      <c r="P827" s="23">
        <v>1184.8620857553162</v>
      </c>
    </row>
    <row r="828" spans="1:16" x14ac:dyDescent="0.25">
      <c r="A828" s="19" t="s">
        <v>92</v>
      </c>
      <c r="B828" s="19" t="s">
        <v>93</v>
      </c>
      <c r="C828" s="19" t="s">
        <v>85</v>
      </c>
      <c r="D828" s="22">
        <v>27</v>
      </c>
      <c r="E828" s="23">
        <v>30370.340940163685</v>
      </c>
      <c r="F828" s="23">
        <v>25731.085973030455</v>
      </c>
      <c r="G828" s="23">
        <v>17202.344381953088</v>
      </c>
      <c r="H828" s="23">
        <v>10586.464459748197</v>
      </c>
      <c r="I828" s="23">
        <v>7407.6656391666966</v>
      </c>
      <c r="J828" s="23">
        <v>4686.3921701301942</v>
      </c>
      <c r="K828" s="23">
        <v>3422.5634687688048</v>
      </c>
      <c r="L828" s="23">
        <v>2965.5153605358564</v>
      </c>
      <c r="M828" s="23">
        <v>2535.4802060149568</v>
      </c>
      <c r="N828" s="23">
        <v>2219.6623295255904</v>
      </c>
      <c r="O828" s="23">
        <v>1845.3470364650063</v>
      </c>
      <c r="P828" s="23">
        <v>1769.1493352316088</v>
      </c>
    </row>
    <row r="829" spans="1:16" x14ac:dyDescent="0.25">
      <c r="A829" s="19" t="s">
        <v>92</v>
      </c>
      <c r="B829" s="19" t="s">
        <v>93</v>
      </c>
      <c r="C829" s="19" t="s">
        <v>85</v>
      </c>
      <c r="D829" s="22">
        <v>28</v>
      </c>
      <c r="E829" s="23">
        <v>31244.176453875523</v>
      </c>
      <c r="F829" s="23">
        <v>21194.169432817474</v>
      </c>
      <c r="G829" s="23">
        <v>15783.992259697694</v>
      </c>
      <c r="H829" s="23">
        <v>9383.5962672725454</v>
      </c>
      <c r="I829" s="23">
        <v>5853.3545435779906</v>
      </c>
      <c r="J829" s="23">
        <v>3690.9411911954026</v>
      </c>
      <c r="K829" s="23">
        <v>2722.8273650839665</v>
      </c>
      <c r="L829" s="23">
        <v>2217.1668193104642</v>
      </c>
      <c r="M829" s="23">
        <v>1846.6988635778625</v>
      </c>
      <c r="N829" s="23">
        <v>1547.263028833667</v>
      </c>
      <c r="O829" s="23">
        <v>1100.2988839275358</v>
      </c>
      <c r="P829" s="23">
        <v>1100.2988839275358</v>
      </c>
    </row>
    <row r="830" spans="1:16" x14ac:dyDescent="0.25">
      <c r="A830" s="19" t="s">
        <v>92</v>
      </c>
      <c r="B830" s="19" t="s">
        <v>93</v>
      </c>
      <c r="C830" s="19" t="s">
        <v>85</v>
      </c>
      <c r="D830" s="22">
        <v>29</v>
      </c>
      <c r="E830" s="23">
        <v>38387.324051400334</v>
      </c>
      <c r="F830" s="23">
        <v>22332.623627184799</v>
      </c>
      <c r="G830" s="23">
        <v>18983.196751030562</v>
      </c>
      <c r="H830" s="23">
        <v>10932.156324727861</v>
      </c>
      <c r="I830" s="23">
        <v>6650.8242091423726</v>
      </c>
      <c r="J830" s="23">
        <v>4539.6059705718471</v>
      </c>
      <c r="K830" s="23">
        <v>3249.2512275063136</v>
      </c>
      <c r="L830" s="23">
        <v>2971.3768321123489</v>
      </c>
      <c r="M830" s="23">
        <v>2424.2630153679702</v>
      </c>
      <c r="N830" s="23">
        <v>1775.6907554056054</v>
      </c>
      <c r="O830" s="23">
        <v>1490.6273541597113</v>
      </c>
      <c r="P830" s="23">
        <v>1490.6273541597113</v>
      </c>
    </row>
    <row r="831" spans="1:16" x14ac:dyDescent="0.25">
      <c r="A831" s="19" t="s">
        <v>92</v>
      </c>
      <c r="B831" s="19" t="s">
        <v>93</v>
      </c>
      <c r="C831" s="19" t="s">
        <v>85</v>
      </c>
      <c r="D831" s="22">
        <v>30</v>
      </c>
      <c r="E831" s="23">
        <v>32112.236684612024</v>
      </c>
      <c r="F831" s="23">
        <v>22844.73478691023</v>
      </c>
      <c r="G831" s="23">
        <v>19226.954349188181</v>
      </c>
      <c r="H831" s="23">
        <v>10267.303978166445</v>
      </c>
      <c r="I831" s="23">
        <v>6974.3401699082497</v>
      </c>
      <c r="J831" s="23">
        <v>4382.1143367179993</v>
      </c>
      <c r="K831" s="23">
        <v>3155.5116888887087</v>
      </c>
      <c r="L831" s="23">
        <v>2531.770496673802</v>
      </c>
      <c r="M831" s="23">
        <v>1990.7969521030268</v>
      </c>
      <c r="N831" s="23">
        <v>1695.3914899186791</v>
      </c>
      <c r="O831" s="23">
        <v>1521.8668338960222</v>
      </c>
      <c r="P831" s="23">
        <v>1521.8668338960222</v>
      </c>
    </row>
    <row r="832" spans="1:16" x14ac:dyDescent="0.25">
      <c r="A832" s="19" t="s">
        <v>92</v>
      </c>
      <c r="B832" s="19" t="s">
        <v>93</v>
      </c>
      <c r="C832" s="19" t="s">
        <v>85</v>
      </c>
      <c r="D832" s="22">
        <v>31</v>
      </c>
      <c r="E832" s="23">
        <v>56062.544176437805</v>
      </c>
      <c r="F832" s="23">
        <v>26653.187608494503</v>
      </c>
      <c r="G832" s="23">
        <v>18755.881734127084</v>
      </c>
      <c r="H832" s="23">
        <v>10771.274487465775</v>
      </c>
      <c r="I832" s="23">
        <v>7115.4723130975417</v>
      </c>
      <c r="J832" s="23">
        <v>4285.2165256197386</v>
      </c>
      <c r="K832" s="23">
        <v>3116.6835992004517</v>
      </c>
      <c r="L832" s="23">
        <v>2564.0118303115905</v>
      </c>
      <c r="M832" s="23">
        <v>1770.286325482954</v>
      </c>
      <c r="N832" s="23">
        <v>1598.0394205992138</v>
      </c>
      <c r="O832" s="23">
        <v>1392.878604609665</v>
      </c>
      <c r="P832" s="23">
        <v>1392.878604609665</v>
      </c>
    </row>
    <row r="833" spans="1:16" x14ac:dyDescent="0.25">
      <c r="A833" s="19" t="s">
        <v>92</v>
      </c>
      <c r="B833" s="19" t="s">
        <v>93</v>
      </c>
      <c r="C833" s="19" t="s">
        <v>85</v>
      </c>
      <c r="D833" s="22">
        <v>32</v>
      </c>
      <c r="E833" s="23">
        <v>27989.860717063701</v>
      </c>
      <c r="F833" s="23">
        <v>22129.587505595591</v>
      </c>
      <c r="G833" s="23">
        <v>17589.719891315555</v>
      </c>
      <c r="H833" s="23">
        <v>11786.940060575405</v>
      </c>
      <c r="I833" s="23">
        <v>6814.0557030574919</v>
      </c>
      <c r="J833" s="23">
        <v>4535.1961333004656</v>
      </c>
      <c r="K833" s="23">
        <v>3296.2095944275625</v>
      </c>
      <c r="L833" s="23">
        <v>2902.9180743365723</v>
      </c>
      <c r="M833" s="23">
        <v>2485.5877247548137</v>
      </c>
      <c r="N833" s="23">
        <v>1892.3086365335537</v>
      </c>
      <c r="O833" s="23">
        <v>1669.3690301869035</v>
      </c>
      <c r="P833" s="23">
        <v>1648.6988219256045</v>
      </c>
    </row>
    <row r="834" spans="1:16" x14ac:dyDescent="0.25">
      <c r="A834" s="19" t="s">
        <v>92</v>
      </c>
      <c r="B834" s="19" t="s">
        <v>93</v>
      </c>
      <c r="C834" s="19" t="s">
        <v>85</v>
      </c>
      <c r="D834" s="22">
        <v>33</v>
      </c>
      <c r="E834" s="23">
        <v>27643.64573493422</v>
      </c>
      <c r="F834" s="23">
        <v>20025.898585284434</v>
      </c>
      <c r="G834" s="23">
        <v>15941.30715520641</v>
      </c>
      <c r="H834" s="23">
        <v>9469.1550248728508</v>
      </c>
      <c r="I834" s="23">
        <v>6224.9108198816757</v>
      </c>
      <c r="J834" s="23">
        <v>4084.2625181676267</v>
      </c>
      <c r="K834" s="23">
        <v>2872.3277642728458</v>
      </c>
      <c r="L834" s="23">
        <v>2450.7603368131345</v>
      </c>
      <c r="M834" s="23">
        <v>2020.9072199325681</v>
      </c>
      <c r="N834" s="23">
        <v>1675.6521796293034</v>
      </c>
      <c r="O834" s="23">
        <v>1251.8606474639678</v>
      </c>
      <c r="P834" s="23">
        <v>1174.3274345360439</v>
      </c>
    </row>
    <row r="835" spans="1:16" x14ac:dyDescent="0.25">
      <c r="A835" s="19" t="s">
        <v>92</v>
      </c>
      <c r="B835" s="19" t="s">
        <v>93</v>
      </c>
      <c r="C835" s="19" t="s">
        <v>85</v>
      </c>
      <c r="D835" s="22">
        <v>34</v>
      </c>
      <c r="E835" s="23">
        <v>54876.862917242739</v>
      </c>
      <c r="F835" s="23">
        <v>24981.329220262847</v>
      </c>
      <c r="G835" s="23">
        <v>19193.359311605789</v>
      </c>
      <c r="H835" s="23">
        <v>9832.3010561754163</v>
      </c>
      <c r="I835" s="23">
        <v>6588.4378055066081</v>
      </c>
      <c r="J835" s="23">
        <v>4359.632070717551</v>
      </c>
      <c r="K835" s="23">
        <v>3064.1925247918916</v>
      </c>
      <c r="L835" s="23">
        <v>2528.4817616562391</v>
      </c>
      <c r="M835" s="23">
        <v>2032.6597378885394</v>
      </c>
      <c r="N835" s="23">
        <v>1716.9457412142488</v>
      </c>
      <c r="O835" s="23">
        <v>1276.494280072083</v>
      </c>
      <c r="P835" s="23">
        <v>1179.957223697676</v>
      </c>
    </row>
    <row r="836" spans="1:16" x14ac:dyDescent="0.25">
      <c r="A836" s="19" t="s">
        <v>92</v>
      </c>
      <c r="B836" s="19" t="s">
        <v>93</v>
      </c>
      <c r="C836" s="19" t="s">
        <v>85</v>
      </c>
      <c r="D836" s="22">
        <v>35</v>
      </c>
      <c r="E836" s="23">
        <v>39491.18513050941</v>
      </c>
      <c r="F836" s="23">
        <v>17907.086425368223</v>
      </c>
      <c r="G836" s="23">
        <v>14886.682174976031</v>
      </c>
      <c r="H836" s="23">
        <v>9470.3527121564566</v>
      </c>
      <c r="I836" s="23">
        <v>5796.1089852195491</v>
      </c>
      <c r="J836" s="23">
        <v>3916.6073176551618</v>
      </c>
      <c r="K836" s="23">
        <v>2756.5567981939421</v>
      </c>
      <c r="L836" s="23">
        <v>2305.8476813652483</v>
      </c>
      <c r="M836" s="23">
        <v>1799.0415653133277</v>
      </c>
      <c r="N836" s="23">
        <v>1533.2148557485793</v>
      </c>
      <c r="O836" s="23">
        <v>1185.9466681284803</v>
      </c>
      <c r="P836" s="23">
        <v>1185.9466681284803</v>
      </c>
    </row>
    <row r="837" spans="1:16" x14ac:dyDescent="0.25">
      <c r="A837" s="19" t="s">
        <v>92</v>
      </c>
      <c r="B837" s="19" t="s">
        <v>93</v>
      </c>
      <c r="C837" s="19" t="s">
        <v>85</v>
      </c>
      <c r="D837" s="22">
        <v>36</v>
      </c>
      <c r="E837" s="23">
        <v>34405.47669427139</v>
      </c>
      <c r="F837" s="23">
        <v>26879.400846930308</v>
      </c>
      <c r="G837" s="23">
        <v>18086.987595668328</v>
      </c>
      <c r="H837" s="23">
        <v>10772.090413077489</v>
      </c>
      <c r="I837" s="23">
        <v>6686.1516961882744</v>
      </c>
      <c r="J837" s="23">
        <v>4391.7332794163094</v>
      </c>
      <c r="K837" s="23">
        <v>3399.1476432024429</v>
      </c>
      <c r="L837" s="23">
        <v>3023.0336594666242</v>
      </c>
      <c r="M837" s="23">
        <v>2643.0599823536263</v>
      </c>
      <c r="N837" s="23">
        <v>2367.9418402063629</v>
      </c>
      <c r="O837" s="23">
        <v>1595.0867532174129</v>
      </c>
      <c r="P837" s="23">
        <v>1595.0867532174129</v>
      </c>
    </row>
    <row r="838" spans="1:16" x14ac:dyDescent="0.25">
      <c r="A838" s="19" t="s">
        <v>92</v>
      </c>
      <c r="B838" s="19" t="s">
        <v>93</v>
      </c>
      <c r="C838" s="19" t="s">
        <v>85</v>
      </c>
      <c r="D838" s="22">
        <v>37</v>
      </c>
      <c r="E838" s="23">
        <v>84762.258282917726</v>
      </c>
      <c r="F838" s="23">
        <v>30594.503108092333</v>
      </c>
      <c r="G838" s="23">
        <v>21099.017323696578</v>
      </c>
      <c r="H838" s="23">
        <v>13998.253590495846</v>
      </c>
      <c r="I838" s="23">
        <v>8966.0170791371365</v>
      </c>
      <c r="J838" s="23">
        <v>5403.3463532542282</v>
      </c>
      <c r="K838" s="23">
        <v>3732.6547729373256</v>
      </c>
      <c r="L838" s="23">
        <v>3454.0674825735559</v>
      </c>
      <c r="M838" s="23">
        <v>2859.2507348554404</v>
      </c>
      <c r="N838" s="23">
        <v>2692.3719271712012</v>
      </c>
      <c r="O838" s="23">
        <v>1775.053934052049</v>
      </c>
      <c r="P838" s="23">
        <v>1722.4174703438366</v>
      </c>
    </row>
    <row r="839" spans="1:16" x14ac:dyDescent="0.25">
      <c r="A839" s="19" t="s">
        <v>92</v>
      </c>
      <c r="B839" s="19" t="s">
        <v>93</v>
      </c>
      <c r="C839" s="19" t="s">
        <v>85</v>
      </c>
      <c r="D839" s="22">
        <v>38</v>
      </c>
      <c r="E839" s="23">
        <v>33939.336723435896</v>
      </c>
      <c r="F839" s="23">
        <v>23282.645774546574</v>
      </c>
      <c r="G839" s="23">
        <v>17089.913992743815</v>
      </c>
      <c r="H839" s="23">
        <v>9170.4102081922047</v>
      </c>
      <c r="I839" s="23">
        <v>6003.8026513663008</v>
      </c>
      <c r="J839" s="23">
        <v>4170.5933204764324</v>
      </c>
      <c r="K839" s="23">
        <v>2898.8404889313979</v>
      </c>
      <c r="L839" s="23">
        <v>2559.3598156869566</v>
      </c>
      <c r="M839" s="23">
        <v>2012.123604218104</v>
      </c>
      <c r="N839" s="23">
        <v>1509.1048172001535</v>
      </c>
      <c r="O839" s="23">
        <v>1253.8950681330389</v>
      </c>
      <c r="P839" s="23">
        <v>1205.8343466503213</v>
      </c>
    </row>
    <row r="840" spans="1:16" x14ac:dyDescent="0.25">
      <c r="A840" s="19" t="s">
        <v>92</v>
      </c>
      <c r="B840" s="19" t="s">
        <v>93</v>
      </c>
      <c r="C840" s="19" t="s">
        <v>85</v>
      </c>
      <c r="D840" s="22">
        <v>39</v>
      </c>
      <c r="E840" s="23">
        <v>33851.908484826672</v>
      </c>
      <c r="F840" s="23">
        <v>25670.265028130292</v>
      </c>
      <c r="G840" s="23">
        <v>20494.627395773186</v>
      </c>
      <c r="H840" s="23">
        <v>13327.959090147413</v>
      </c>
      <c r="I840" s="23">
        <v>7895.0845748381171</v>
      </c>
      <c r="J840" s="23">
        <v>5100.0872777799514</v>
      </c>
      <c r="K840" s="23">
        <v>4004.6450539498437</v>
      </c>
      <c r="L840" s="23">
        <v>3518.108889417585</v>
      </c>
      <c r="M840" s="23">
        <v>2114.5761461159177</v>
      </c>
      <c r="N840" s="23">
        <v>1989.8250522920328</v>
      </c>
      <c r="O840" s="23">
        <v>1731.2300067205017</v>
      </c>
      <c r="P840" s="23">
        <v>1731.2300067205017</v>
      </c>
    </row>
    <row r="841" spans="1:16" x14ac:dyDescent="0.25">
      <c r="A841" s="19" t="s">
        <v>92</v>
      </c>
      <c r="B841" s="19" t="s">
        <v>93</v>
      </c>
      <c r="C841" s="19" t="s">
        <v>85</v>
      </c>
      <c r="D841" s="22">
        <v>40</v>
      </c>
      <c r="E841" s="23">
        <v>80573.158367625976</v>
      </c>
      <c r="F841" s="23">
        <v>26155.388542862118</v>
      </c>
      <c r="G841" s="23">
        <v>18836.232188208291</v>
      </c>
      <c r="H841" s="23">
        <v>11333.290792821292</v>
      </c>
      <c r="I841" s="23">
        <v>7145.669591670242</v>
      </c>
      <c r="J841" s="23">
        <v>4503.6568426961376</v>
      </c>
      <c r="K841" s="23">
        <v>3499.5183515067192</v>
      </c>
      <c r="L841" s="23">
        <v>2974.8138836969983</v>
      </c>
      <c r="M841" s="23">
        <v>2344.1129082046746</v>
      </c>
      <c r="N841" s="23">
        <v>1818.8000718011783</v>
      </c>
      <c r="O841" s="23">
        <v>1472.623049191584</v>
      </c>
      <c r="P841" s="23">
        <v>1414.662352930412</v>
      </c>
    </row>
    <row r="842" spans="1:16" x14ac:dyDescent="0.25">
      <c r="A842" s="19" t="s">
        <v>92</v>
      </c>
      <c r="B842" s="19" t="s">
        <v>93</v>
      </c>
      <c r="C842" s="19" t="s">
        <v>85</v>
      </c>
      <c r="D842" s="22">
        <v>41</v>
      </c>
      <c r="E842" s="23">
        <v>28055.963005597529</v>
      </c>
      <c r="F842" s="23">
        <v>19750.833522984398</v>
      </c>
      <c r="G842" s="23">
        <v>15124.526297414945</v>
      </c>
      <c r="H842" s="23">
        <v>9260.9183050631946</v>
      </c>
      <c r="I842" s="23">
        <v>6060.2226279321148</v>
      </c>
      <c r="J842" s="23">
        <v>3877.1181320823598</v>
      </c>
      <c r="K842" s="23">
        <v>2783.3944559245338</v>
      </c>
      <c r="L842" s="23">
        <v>2384.6042906642506</v>
      </c>
      <c r="M842" s="23">
        <v>1710.197999144814</v>
      </c>
      <c r="N842" s="23">
        <v>1602.2679616766854</v>
      </c>
      <c r="O842" s="23">
        <v>1187.6718008268854</v>
      </c>
      <c r="P842" s="23">
        <v>1164.9743409217883</v>
      </c>
    </row>
    <row r="843" spans="1:16" x14ac:dyDescent="0.25">
      <c r="A843" s="19" t="s">
        <v>92</v>
      </c>
      <c r="B843" s="19" t="s">
        <v>93</v>
      </c>
      <c r="C843" s="19" t="s">
        <v>85</v>
      </c>
      <c r="D843" s="22">
        <v>42</v>
      </c>
      <c r="E843" s="23">
        <v>27950.096262406627</v>
      </c>
      <c r="F843" s="23">
        <v>23293.956022636208</v>
      </c>
      <c r="G843" s="23">
        <v>20071.304570686851</v>
      </c>
      <c r="H843" s="23">
        <v>11667.801489412166</v>
      </c>
      <c r="I843" s="23">
        <v>7360.6175891257108</v>
      </c>
      <c r="J843" s="23">
        <v>4688.535901221966</v>
      </c>
      <c r="K843" s="23">
        <v>3435.6944149335873</v>
      </c>
      <c r="L843" s="23">
        <v>2976.9224583354835</v>
      </c>
      <c r="M843" s="23">
        <v>2899.23565090272</v>
      </c>
      <c r="N843" s="23">
        <v>2411.7018947950592</v>
      </c>
      <c r="O843" s="23">
        <v>1563.1391370614735</v>
      </c>
      <c r="P843" s="23">
        <v>1456.9737161603766</v>
      </c>
    </row>
    <row r="844" spans="1:16" x14ac:dyDescent="0.25">
      <c r="A844" s="19" t="s">
        <v>92</v>
      </c>
      <c r="B844" s="19" t="s">
        <v>93</v>
      </c>
      <c r="C844" s="19" t="s">
        <v>85</v>
      </c>
      <c r="D844" s="22">
        <v>43</v>
      </c>
      <c r="E844" s="23">
        <v>38741.020604351586</v>
      </c>
      <c r="F844" s="23">
        <v>29004.686766600204</v>
      </c>
      <c r="G844" s="23">
        <v>21235.504875207684</v>
      </c>
      <c r="H844" s="23">
        <v>12665.387541701453</v>
      </c>
      <c r="I844" s="23">
        <v>6873.3194780974518</v>
      </c>
      <c r="J844" s="23">
        <v>4496.9792235733375</v>
      </c>
      <c r="K844" s="23">
        <v>3264.1178316717655</v>
      </c>
      <c r="L844" s="23">
        <v>2993.0193715724076</v>
      </c>
      <c r="M844" s="23">
        <v>2518.8777934721811</v>
      </c>
      <c r="N844" s="23">
        <v>1774.2928708158013</v>
      </c>
      <c r="O844" s="23">
        <v>1513.8875539699443</v>
      </c>
      <c r="P844" s="23">
        <v>1513.8875539699443</v>
      </c>
    </row>
    <row r="845" spans="1:16" x14ac:dyDescent="0.25">
      <c r="A845" s="19" t="s">
        <v>92</v>
      </c>
      <c r="B845" s="19" t="s">
        <v>93</v>
      </c>
      <c r="C845" s="19" t="s">
        <v>85</v>
      </c>
      <c r="D845" s="22">
        <v>44</v>
      </c>
      <c r="E845" s="23">
        <v>28333.89950774223</v>
      </c>
      <c r="F845" s="23">
        <v>21317.016858167997</v>
      </c>
      <c r="G845" s="23">
        <v>15639.920336883506</v>
      </c>
      <c r="H845" s="23">
        <v>8652.257335711929</v>
      </c>
      <c r="I845" s="23">
        <v>5955.8163882258523</v>
      </c>
      <c r="J845" s="23">
        <v>3760.8458098653441</v>
      </c>
      <c r="K845" s="23">
        <v>2657.4628631476689</v>
      </c>
      <c r="L845" s="23">
        <v>2395.2877625849587</v>
      </c>
      <c r="M845" s="23">
        <v>2041.5109447513094</v>
      </c>
      <c r="N845" s="23">
        <v>1468.4915802113742</v>
      </c>
      <c r="O845" s="23">
        <v>1014.4289474688015</v>
      </c>
      <c r="P845" s="23">
        <v>1014.4289474688015</v>
      </c>
    </row>
    <row r="846" spans="1:16" x14ac:dyDescent="0.25">
      <c r="A846" s="19" t="s">
        <v>92</v>
      </c>
      <c r="B846" s="19" t="s">
        <v>93</v>
      </c>
      <c r="C846" s="19" t="s">
        <v>85</v>
      </c>
      <c r="D846" s="22">
        <v>45</v>
      </c>
      <c r="E846" s="23">
        <v>23872.920181961796</v>
      </c>
      <c r="F846" s="23">
        <v>20962.700636100391</v>
      </c>
      <c r="G846" s="23">
        <v>15113.877343417513</v>
      </c>
      <c r="H846" s="23">
        <v>9743.1081427846784</v>
      </c>
      <c r="I846" s="23">
        <v>6108.723350287758</v>
      </c>
      <c r="J846" s="23">
        <v>4085.0500350199882</v>
      </c>
      <c r="K846" s="23">
        <v>3040.2507269446</v>
      </c>
      <c r="L846" s="23">
        <v>2710.1666049982773</v>
      </c>
      <c r="M846" s="23">
        <v>2374.8835813061887</v>
      </c>
      <c r="N846" s="23">
        <v>1793.5903743331035</v>
      </c>
      <c r="O846" s="23">
        <v>1320.7578693009737</v>
      </c>
      <c r="P846" s="23">
        <v>1238.4411919031172</v>
      </c>
    </row>
    <row r="847" spans="1:16" x14ac:dyDescent="0.25">
      <c r="A847" s="19" t="s">
        <v>92</v>
      </c>
      <c r="B847" s="19" t="s">
        <v>93</v>
      </c>
      <c r="C847" s="19" t="s">
        <v>85</v>
      </c>
      <c r="D847" s="22">
        <v>46</v>
      </c>
      <c r="E847" s="23">
        <v>29029.915725693842</v>
      </c>
      <c r="F847" s="23">
        <v>22435.757346468599</v>
      </c>
      <c r="G847" s="23">
        <v>17517.659229639368</v>
      </c>
      <c r="H847" s="23">
        <v>10839.247772503326</v>
      </c>
      <c r="I847" s="23">
        <v>7227.5701399129866</v>
      </c>
      <c r="J847" s="23">
        <v>4872.8445609544797</v>
      </c>
      <c r="K847" s="23">
        <v>3618.3931384425809</v>
      </c>
      <c r="L847" s="23">
        <v>3232.7425719716739</v>
      </c>
      <c r="M847" s="23">
        <v>2685.5765700253924</v>
      </c>
      <c r="N847" s="23">
        <v>2020.0255153526252</v>
      </c>
      <c r="O847" s="23">
        <v>1741.6251818352057</v>
      </c>
      <c r="P847" s="23">
        <v>1680.0197562714297</v>
      </c>
    </row>
    <row r="848" spans="1:16" x14ac:dyDescent="0.25">
      <c r="A848" s="19" t="s">
        <v>92</v>
      </c>
      <c r="B848" s="19" t="s">
        <v>93</v>
      </c>
      <c r="C848" s="19" t="s">
        <v>85</v>
      </c>
      <c r="D848" s="22">
        <v>47</v>
      </c>
      <c r="E848" s="23">
        <v>25167.992030426143</v>
      </c>
      <c r="F848" s="23">
        <v>20633.843351651052</v>
      </c>
      <c r="G848" s="23">
        <v>15032.668664303001</v>
      </c>
      <c r="H848" s="23">
        <v>9135.0458725786611</v>
      </c>
      <c r="I848" s="23">
        <v>5898.7804402208576</v>
      </c>
      <c r="J848" s="23">
        <v>4108.0747113979442</v>
      </c>
      <c r="K848" s="23">
        <v>2960.5868939538705</v>
      </c>
      <c r="L848" s="23">
        <v>2687.7813601426583</v>
      </c>
      <c r="M848" s="23">
        <v>2113.2421186309425</v>
      </c>
      <c r="N848" s="23">
        <v>1594.1469543800943</v>
      </c>
      <c r="O848" s="23">
        <v>1306.4363016546504</v>
      </c>
      <c r="P848" s="23">
        <v>1243.2203677135767</v>
      </c>
    </row>
    <row r="849" spans="1:16" x14ac:dyDescent="0.25">
      <c r="A849" s="19" t="s">
        <v>92</v>
      </c>
      <c r="B849" s="19" t="s">
        <v>93</v>
      </c>
      <c r="C849" s="19" t="s">
        <v>85</v>
      </c>
      <c r="D849" s="22">
        <v>48</v>
      </c>
      <c r="E849" s="23">
        <v>34864.500406046958</v>
      </c>
      <c r="F849" s="23">
        <v>27083.051762391191</v>
      </c>
      <c r="G849" s="23">
        <v>20154.113428436842</v>
      </c>
      <c r="H849" s="23">
        <v>12867.099946352315</v>
      </c>
      <c r="I849" s="23">
        <v>7385.5079637000645</v>
      </c>
      <c r="J849" s="23">
        <v>5063.3572770785231</v>
      </c>
      <c r="K849" s="23">
        <v>3617.1846054194875</v>
      </c>
      <c r="L849" s="23">
        <v>3233.4743987248062</v>
      </c>
      <c r="M849" s="23">
        <v>2265.8617670868707</v>
      </c>
      <c r="N849" s="23">
        <v>1841.3587688896696</v>
      </c>
      <c r="O849" s="23">
        <v>1835.4947891687218</v>
      </c>
      <c r="P849" s="23">
        <v>1835.4947891687218</v>
      </c>
    </row>
    <row r="850" spans="1:16" x14ac:dyDescent="0.25">
      <c r="A850" s="19" t="s">
        <v>92</v>
      </c>
      <c r="B850" s="19" t="s">
        <v>93</v>
      </c>
      <c r="C850" s="19" t="s">
        <v>85</v>
      </c>
      <c r="D850" s="22">
        <v>49</v>
      </c>
      <c r="E850" s="23">
        <v>26557.891390720266</v>
      </c>
      <c r="F850" s="23">
        <v>22913.823468411283</v>
      </c>
      <c r="G850" s="23">
        <v>16694.349758219752</v>
      </c>
      <c r="H850" s="23">
        <v>11472.354491505492</v>
      </c>
      <c r="I850" s="23">
        <v>6732.2155444581676</v>
      </c>
      <c r="J850" s="23">
        <v>4545.7406837826493</v>
      </c>
      <c r="K850" s="23">
        <v>3081.4693429756076</v>
      </c>
      <c r="L850" s="23">
        <v>2777.3604428352173</v>
      </c>
      <c r="M850" s="23">
        <v>2203.935085237099</v>
      </c>
      <c r="N850" s="23">
        <v>1470.3506847471217</v>
      </c>
      <c r="O850" s="23">
        <v>1396.0234790227469</v>
      </c>
      <c r="P850" s="23">
        <v>1396.0234790227469</v>
      </c>
    </row>
    <row r="851" spans="1:16" x14ac:dyDescent="0.25">
      <c r="A851" s="19" t="s">
        <v>92</v>
      </c>
      <c r="B851" s="19" t="s">
        <v>93</v>
      </c>
      <c r="C851" s="19" t="s">
        <v>85</v>
      </c>
      <c r="D851" s="22">
        <v>50</v>
      </c>
      <c r="E851" s="23">
        <v>26374.474177452714</v>
      </c>
      <c r="F851" s="23">
        <v>20914.874308958995</v>
      </c>
      <c r="G851" s="23">
        <v>16245.799546395345</v>
      </c>
      <c r="H851" s="23">
        <v>9810.5554703511916</v>
      </c>
      <c r="I851" s="23">
        <v>5939.5306438526104</v>
      </c>
      <c r="J851" s="23">
        <v>3995.2776248024284</v>
      </c>
      <c r="K851" s="23">
        <v>3042.2599747605823</v>
      </c>
      <c r="L851" s="23">
        <v>2587.9434751199819</v>
      </c>
      <c r="M851" s="23">
        <v>1753.0204187956372</v>
      </c>
      <c r="N851" s="23">
        <v>1580.083613076652</v>
      </c>
      <c r="O851" s="23">
        <v>1494.9150791083352</v>
      </c>
      <c r="P851" s="23">
        <v>1492.8330808902219</v>
      </c>
    </row>
    <row r="852" spans="1:16" x14ac:dyDescent="0.25">
      <c r="A852" s="19" t="s">
        <v>92</v>
      </c>
      <c r="B852" s="19" t="s">
        <v>93</v>
      </c>
      <c r="C852" s="19" t="s">
        <v>85</v>
      </c>
      <c r="D852" s="22">
        <v>51</v>
      </c>
      <c r="E852" s="23">
        <v>31949.98182690957</v>
      </c>
      <c r="F852" s="23">
        <v>24107.169320903402</v>
      </c>
      <c r="G852" s="23">
        <v>19793.365033446546</v>
      </c>
      <c r="H852" s="23">
        <v>10226.18451595441</v>
      </c>
      <c r="I852" s="23">
        <v>5988.1692898110796</v>
      </c>
      <c r="J852" s="23">
        <v>3819.6477933363462</v>
      </c>
      <c r="K852" s="23">
        <v>2845.1545446362006</v>
      </c>
      <c r="L852" s="23">
        <v>2480.3457306810042</v>
      </c>
      <c r="M852" s="23">
        <v>2232.6612820804648</v>
      </c>
      <c r="N852" s="23">
        <v>1577.458154790389</v>
      </c>
      <c r="O852" s="23">
        <v>1232.0743662584932</v>
      </c>
      <c r="P852" s="23">
        <v>1199.4066785511759</v>
      </c>
    </row>
    <row r="853" spans="1:16" x14ac:dyDescent="0.25">
      <c r="A853" s="19" t="s">
        <v>92</v>
      </c>
      <c r="B853" s="19" t="s">
        <v>93</v>
      </c>
      <c r="C853" s="19" t="s">
        <v>85</v>
      </c>
      <c r="D853" s="22">
        <v>52</v>
      </c>
      <c r="E853" s="23">
        <v>24470.946660826208</v>
      </c>
      <c r="F853" s="23">
        <v>19909.161716698429</v>
      </c>
      <c r="G853" s="23">
        <v>15794.571314671359</v>
      </c>
      <c r="H853" s="23">
        <v>9462.4438513630994</v>
      </c>
      <c r="I853" s="23">
        <v>6414.8789307240086</v>
      </c>
      <c r="J853" s="23">
        <v>3962.4740504559413</v>
      </c>
      <c r="K853" s="23">
        <v>3082.2498506408847</v>
      </c>
      <c r="L853" s="23">
        <v>2664.5547982513399</v>
      </c>
      <c r="M853" s="23">
        <v>2137.8643545279015</v>
      </c>
      <c r="N853" s="23">
        <v>1860.6670680600521</v>
      </c>
      <c r="O853" s="23">
        <v>1577.045743381585</v>
      </c>
      <c r="P853" s="23">
        <v>1577.045743381585</v>
      </c>
    </row>
    <row r="854" spans="1:16" x14ac:dyDescent="0.25">
      <c r="A854" s="19" t="s">
        <v>92</v>
      </c>
      <c r="B854" s="19" t="s">
        <v>93</v>
      </c>
      <c r="C854" s="19" t="s">
        <v>85</v>
      </c>
      <c r="D854" s="22">
        <v>53</v>
      </c>
      <c r="E854" s="23">
        <v>27405.608052398155</v>
      </c>
      <c r="F854" s="23">
        <v>26038.342792363965</v>
      </c>
      <c r="G854" s="23">
        <v>17876.066294460918</v>
      </c>
      <c r="H854" s="23">
        <v>10050.877313661014</v>
      </c>
      <c r="I854" s="23">
        <v>6779.3621512857744</v>
      </c>
      <c r="J854" s="23">
        <v>4429.4304097774921</v>
      </c>
      <c r="K854" s="23">
        <v>3081.8624185356589</v>
      </c>
      <c r="L854" s="23">
        <v>2458.5458605483432</v>
      </c>
      <c r="M854" s="23">
        <v>2227.9989501997493</v>
      </c>
      <c r="N854" s="23">
        <v>1695.0725423615461</v>
      </c>
      <c r="O854" s="23">
        <v>1636.6152784267586</v>
      </c>
      <c r="P854" s="23">
        <v>1636.6152784267586</v>
      </c>
    </row>
    <row r="855" spans="1:16" x14ac:dyDescent="0.25">
      <c r="A855" s="19" t="s">
        <v>92</v>
      </c>
      <c r="B855" s="19" t="s">
        <v>93</v>
      </c>
      <c r="C855" s="19" t="s">
        <v>85</v>
      </c>
      <c r="D855" s="22">
        <v>54</v>
      </c>
      <c r="E855" s="23">
        <v>31692.484370962695</v>
      </c>
      <c r="F855" s="23">
        <v>23021.324701628855</v>
      </c>
      <c r="G855" s="23">
        <v>15565.303998134188</v>
      </c>
      <c r="H855" s="23">
        <v>9027.5797466699296</v>
      </c>
      <c r="I855" s="23">
        <v>6080.8386965471627</v>
      </c>
      <c r="J855" s="23">
        <v>4022.2815136920372</v>
      </c>
      <c r="K855" s="23">
        <v>2791.1479129527329</v>
      </c>
      <c r="L855" s="23">
        <v>2413.1832572237736</v>
      </c>
      <c r="M855" s="23">
        <v>1885.0021493979659</v>
      </c>
      <c r="N855" s="23">
        <v>1578.9192831693217</v>
      </c>
      <c r="O855" s="23">
        <v>1395.6439696143773</v>
      </c>
      <c r="P855" s="23">
        <v>1395.6439696143773</v>
      </c>
    </row>
    <row r="856" spans="1:16" x14ac:dyDescent="0.25">
      <c r="A856" s="19" t="s">
        <v>92</v>
      </c>
      <c r="B856" s="19" t="s">
        <v>93</v>
      </c>
      <c r="C856" s="19" t="s">
        <v>85</v>
      </c>
      <c r="D856" s="22">
        <v>55</v>
      </c>
      <c r="E856" s="23">
        <v>24500.588837157724</v>
      </c>
      <c r="F856" s="23">
        <v>20815.980000937794</v>
      </c>
      <c r="G856" s="23">
        <v>16242.693044586626</v>
      </c>
      <c r="H856" s="23">
        <v>10572.853526979474</v>
      </c>
      <c r="I856" s="23">
        <v>6396.7307936017824</v>
      </c>
      <c r="J856" s="23">
        <v>4323.9724957536746</v>
      </c>
      <c r="K856" s="23">
        <v>3134.6396467653176</v>
      </c>
      <c r="L856" s="23">
        <v>2549.9247132000737</v>
      </c>
      <c r="M856" s="23">
        <v>1997.7358592655899</v>
      </c>
      <c r="N856" s="23">
        <v>1815.0387167558351</v>
      </c>
      <c r="O856" s="23">
        <v>1461.0404505124623</v>
      </c>
      <c r="P856" s="23">
        <v>1461.0404505124623</v>
      </c>
    </row>
    <row r="857" spans="1:16" x14ac:dyDescent="0.25">
      <c r="A857" s="19" t="s">
        <v>92</v>
      </c>
      <c r="B857" s="19" t="s">
        <v>93</v>
      </c>
      <c r="C857" s="19" t="s">
        <v>85</v>
      </c>
      <c r="D857" s="22">
        <v>56</v>
      </c>
      <c r="E857" s="23">
        <v>28954.719972516657</v>
      </c>
      <c r="F857" s="23">
        <v>21802.439929131542</v>
      </c>
      <c r="G857" s="23">
        <v>16630.352987475249</v>
      </c>
      <c r="H857" s="23">
        <v>10735.729904684409</v>
      </c>
      <c r="I857" s="23">
        <v>6623.3818424117835</v>
      </c>
      <c r="J857" s="23">
        <v>4561.6891700168717</v>
      </c>
      <c r="K857" s="23">
        <v>3215.8392765473009</v>
      </c>
      <c r="L857" s="23">
        <v>2863.26694727431</v>
      </c>
      <c r="M857" s="23">
        <v>2559.3611236454058</v>
      </c>
      <c r="N857" s="23">
        <v>1802.0596148675272</v>
      </c>
      <c r="O857" s="23">
        <v>1568.0511237744595</v>
      </c>
      <c r="P857" s="23">
        <v>1549.5338757469165</v>
      </c>
    </row>
    <row r="858" spans="1:16" x14ac:dyDescent="0.25">
      <c r="A858" s="19" t="s">
        <v>92</v>
      </c>
      <c r="B858" s="19" t="s">
        <v>93</v>
      </c>
      <c r="C858" s="19" t="s">
        <v>85</v>
      </c>
      <c r="D858" s="22">
        <v>57</v>
      </c>
      <c r="E858" s="23">
        <v>23548.521780768544</v>
      </c>
      <c r="F858" s="23">
        <v>20205.560402554394</v>
      </c>
      <c r="G858" s="23">
        <v>15242.29304078016</v>
      </c>
      <c r="H858" s="23">
        <v>8700.6146542149199</v>
      </c>
      <c r="I858" s="23">
        <v>5823.1955941069964</v>
      </c>
      <c r="J858" s="23">
        <v>3794.6592110064012</v>
      </c>
      <c r="K858" s="23">
        <v>2714.9106159333683</v>
      </c>
      <c r="L858" s="23">
        <v>2414.9732882599205</v>
      </c>
      <c r="M858" s="23">
        <v>2059.2965561955216</v>
      </c>
      <c r="N858" s="23">
        <v>1648.1191920287242</v>
      </c>
      <c r="O858" s="23">
        <v>1428.4083043424816</v>
      </c>
      <c r="P858" s="23">
        <v>1388.2681824696747</v>
      </c>
    </row>
    <row r="859" spans="1:16" x14ac:dyDescent="0.25">
      <c r="A859" s="19" t="s">
        <v>92</v>
      </c>
      <c r="B859" s="19" t="s">
        <v>93</v>
      </c>
      <c r="C859" s="19" t="s">
        <v>85</v>
      </c>
      <c r="D859" s="22">
        <v>58</v>
      </c>
      <c r="E859" s="23">
        <v>25905.762669303473</v>
      </c>
      <c r="F859" s="23">
        <v>20973.802398313495</v>
      </c>
      <c r="G859" s="23">
        <v>15837.904076063325</v>
      </c>
      <c r="H859" s="23">
        <v>10500.89305611581</v>
      </c>
      <c r="I859" s="23">
        <v>7067.0951153354072</v>
      </c>
      <c r="J859" s="23">
        <v>4476.604542708872</v>
      </c>
      <c r="K859" s="23">
        <v>3320.8663130916393</v>
      </c>
      <c r="L859" s="23">
        <v>3007.4607329492974</v>
      </c>
      <c r="M859" s="23">
        <v>2352.7079949155054</v>
      </c>
      <c r="N859" s="23">
        <v>1548.3591472581672</v>
      </c>
      <c r="O859" s="23">
        <v>1447.5011451587695</v>
      </c>
      <c r="P859" s="23">
        <v>1426.4189188708897</v>
      </c>
    </row>
    <row r="860" spans="1:16" x14ac:dyDescent="0.25">
      <c r="A860" s="19" t="s">
        <v>92</v>
      </c>
      <c r="B860" s="19" t="s">
        <v>93</v>
      </c>
      <c r="C860" s="19" t="s">
        <v>85</v>
      </c>
      <c r="D860" s="22">
        <v>59</v>
      </c>
      <c r="E860" s="23">
        <v>36816.846494108722</v>
      </c>
      <c r="F860" s="23">
        <v>27278.447526649572</v>
      </c>
      <c r="G860" s="23">
        <v>21125.070642288272</v>
      </c>
      <c r="H860" s="23">
        <v>13290.293490073429</v>
      </c>
      <c r="I860" s="23">
        <v>7960.4558538852898</v>
      </c>
      <c r="J860" s="23">
        <v>5534.5542846761618</v>
      </c>
      <c r="K860" s="23">
        <v>4276.8342009219887</v>
      </c>
      <c r="L860" s="23">
        <v>3868.7338456900547</v>
      </c>
      <c r="M860" s="23">
        <v>3188.2488107127938</v>
      </c>
      <c r="N860" s="23">
        <v>2306.0021306450649</v>
      </c>
      <c r="O860" s="23">
        <v>1714.5768486822165</v>
      </c>
      <c r="P860" s="23">
        <v>1628.4057752750314</v>
      </c>
    </row>
    <row r="861" spans="1:16" x14ac:dyDescent="0.25">
      <c r="A861" s="19" t="s">
        <v>92</v>
      </c>
      <c r="B861" s="19" t="s">
        <v>93</v>
      </c>
      <c r="C861" s="19" t="s">
        <v>85</v>
      </c>
      <c r="D861" s="22">
        <v>60</v>
      </c>
      <c r="E861" s="23">
        <v>57820.879138789263</v>
      </c>
      <c r="F861" s="23">
        <v>28497.073769896491</v>
      </c>
      <c r="G861" s="23">
        <v>18864.080175564704</v>
      </c>
      <c r="H861" s="23">
        <v>11213.004678650097</v>
      </c>
      <c r="I861" s="23">
        <v>6495.2333926560214</v>
      </c>
      <c r="J861" s="23">
        <v>4188.3036627923393</v>
      </c>
      <c r="K861" s="23">
        <v>3128.7229645430439</v>
      </c>
      <c r="L861" s="23">
        <v>2505.571901235136</v>
      </c>
      <c r="M861" s="23">
        <v>1748.2965676469432</v>
      </c>
      <c r="N861" s="23">
        <v>1686.5611619332772</v>
      </c>
      <c r="O861" s="23">
        <v>1475.5533678660329</v>
      </c>
      <c r="P861" s="23">
        <v>1401.9358314005738</v>
      </c>
    </row>
    <row r="862" spans="1:16" x14ac:dyDescent="0.25">
      <c r="A862" s="19" t="s">
        <v>92</v>
      </c>
      <c r="B862" s="19" t="s">
        <v>93</v>
      </c>
      <c r="C862" s="19" t="s">
        <v>85</v>
      </c>
      <c r="D862" s="22">
        <v>61</v>
      </c>
      <c r="E862" s="23">
        <v>29893.450974783394</v>
      </c>
      <c r="F862" s="23">
        <v>23183.345353186451</v>
      </c>
      <c r="G862" s="23">
        <v>16722.241883704453</v>
      </c>
      <c r="H862" s="23">
        <v>10388.47308591892</v>
      </c>
      <c r="I862" s="23">
        <v>6058.8764421104061</v>
      </c>
      <c r="J862" s="23">
        <v>3802.5938603680552</v>
      </c>
      <c r="K862" s="23">
        <v>2834.4005489796032</v>
      </c>
      <c r="L862" s="23">
        <v>2138.0142971531732</v>
      </c>
      <c r="M862" s="23">
        <v>1696.3113680921629</v>
      </c>
      <c r="N862" s="23">
        <v>1431.6516513270187</v>
      </c>
      <c r="O862" s="23">
        <v>1222.0820100507542</v>
      </c>
      <c r="P862" s="23">
        <v>1222.0820100507542</v>
      </c>
    </row>
    <row r="863" spans="1:16" x14ac:dyDescent="0.25">
      <c r="A863" s="19" t="s">
        <v>92</v>
      </c>
      <c r="B863" s="19" t="s">
        <v>93</v>
      </c>
      <c r="C863" s="19" t="s">
        <v>85</v>
      </c>
      <c r="D863" s="22">
        <v>62</v>
      </c>
      <c r="E863" s="23">
        <v>28626.394976268024</v>
      </c>
      <c r="F863" s="23">
        <v>25236.798416088099</v>
      </c>
      <c r="G863" s="23">
        <v>18089.458463649458</v>
      </c>
      <c r="H863" s="23">
        <v>10623.432062352633</v>
      </c>
      <c r="I863" s="23">
        <v>5932.9108143145759</v>
      </c>
      <c r="J863" s="23">
        <v>4150.300000057352</v>
      </c>
      <c r="K863" s="23">
        <v>3053.9117618649834</v>
      </c>
      <c r="L863" s="23">
        <v>2559.8779340137339</v>
      </c>
      <c r="M863" s="23">
        <v>2301.0638468150823</v>
      </c>
      <c r="N863" s="23">
        <v>1807.7878546820125</v>
      </c>
      <c r="O863" s="23">
        <v>1575.0793893912785</v>
      </c>
      <c r="P863" s="23">
        <v>1562.5944425170417</v>
      </c>
    </row>
    <row r="864" spans="1:16" x14ac:dyDescent="0.25">
      <c r="A864" s="19" t="s">
        <v>92</v>
      </c>
      <c r="B864" s="19" t="s">
        <v>93</v>
      </c>
      <c r="C864" s="19" t="s">
        <v>85</v>
      </c>
      <c r="D864" s="22">
        <v>63</v>
      </c>
      <c r="E864" s="23">
        <v>41897.264138467413</v>
      </c>
      <c r="F864" s="23">
        <v>21963.894112456157</v>
      </c>
      <c r="G864" s="23">
        <v>15652.212360195632</v>
      </c>
      <c r="H864" s="23">
        <v>9698.8160890934087</v>
      </c>
      <c r="I864" s="23">
        <v>5856.1394631000649</v>
      </c>
      <c r="J864" s="23">
        <v>3686.4427193536762</v>
      </c>
      <c r="K864" s="23">
        <v>2575.2641353133085</v>
      </c>
      <c r="L864" s="23">
        <v>2210.2401397619788</v>
      </c>
      <c r="M864" s="23">
        <v>2003.7776597655275</v>
      </c>
      <c r="N864" s="23">
        <v>1405.0086816705416</v>
      </c>
      <c r="O864" s="23">
        <v>1183.8781935350473</v>
      </c>
      <c r="P864" s="23">
        <v>1183.8781935350473</v>
      </c>
    </row>
    <row r="865" spans="1:16" x14ac:dyDescent="0.25">
      <c r="A865" s="19" t="s">
        <v>92</v>
      </c>
      <c r="B865" s="19" t="s">
        <v>93</v>
      </c>
      <c r="C865" s="19" t="s">
        <v>85</v>
      </c>
      <c r="D865" s="22">
        <v>64</v>
      </c>
      <c r="E865" s="23">
        <v>46949.098168559831</v>
      </c>
      <c r="F865" s="23">
        <v>29261.410431127046</v>
      </c>
      <c r="G865" s="23">
        <v>19117.71197917698</v>
      </c>
      <c r="H865" s="23">
        <v>10749.106345476013</v>
      </c>
      <c r="I865" s="23">
        <v>6290.5774316695752</v>
      </c>
      <c r="J865" s="23">
        <v>4690.4231042779493</v>
      </c>
      <c r="K865" s="23">
        <v>3544.9189522235847</v>
      </c>
      <c r="L865" s="23">
        <v>3262.2489233605866</v>
      </c>
      <c r="M865" s="23">
        <v>2839.5621052576939</v>
      </c>
      <c r="N865" s="23">
        <v>2348.4366203615336</v>
      </c>
      <c r="O865" s="23">
        <v>1835.7394254756591</v>
      </c>
      <c r="P865" s="23">
        <v>1835.0067282360424</v>
      </c>
    </row>
    <row r="866" spans="1:16" x14ac:dyDescent="0.25">
      <c r="A866" s="19" t="s">
        <v>92</v>
      </c>
      <c r="B866" s="19" t="s">
        <v>93</v>
      </c>
      <c r="C866" s="19" t="s">
        <v>85</v>
      </c>
      <c r="D866" s="22">
        <v>65</v>
      </c>
      <c r="E866" s="23">
        <v>24738.91366611897</v>
      </c>
      <c r="F866" s="23">
        <v>18133.406814444847</v>
      </c>
      <c r="G866" s="23">
        <v>14778.289534125613</v>
      </c>
      <c r="H866" s="23">
        <v>9521.0086587341066</v>
      </c>
      <c r="I866" s="23">
        <v>5992.1900849086433</v>
      </c>
      <c r="J866" s="23">
        <v>3979.6124579420125</v>
      </c>
      <c r="K866" s="23">
        <v>2958.423854401884</v>
      </c>
      <c r="L866" s="23">
        <v>2273.8335820765601</v>
      </c>
      <c r="M866" s="23">
        <v>1723.717154736571</v>
      </c>
      <c r="N866" s="23">
        <v>1500.4227457264526</v>
      </c>
      <c r="O866" s="23">
        <v>1500.4227457264526</v>
      </c>
      <c r="P866" s="23">
        <v>1500.4227457264526</v>
      </c>
    </row>
    <row r="867" spans="1:16" x14ac:dyDescent="0.25">
      <c r="A867" s="19" t="s">
        <v>92</v>
      </c>
      <c r="B867" s="19" t="s">
        <v>93</v>
      </c>
      <c r="C867" s="19" t="s">
        <v>85</v>
      </c>
      <c r="D867" s="22">
        <v>66</v>
      </c>
      <c r="E867" s="23">
        <v>25147.22287263786</v>
      </c>
      <c r="F867" s="23">
        <v>18578.264035710246</v>
      </c>
      <c r="G867" s="23">
        <v>14889.40957055619</v>
      </c>
      <c r="H867" s="23">
        <v>8813.1231897862363</v>
      </c>
      <c r="I867" s="23">
        <v>5513.2928897557576</v>
      </c>
      <c r="J867" s="23">
        <v>3532.1404994912277</v>
      </c>
      <c r="K867" s="23">
        <v>2331.6610380935763</v>
      </c>
      <c r="L867" s="23">
        <v>1885.0841405650872</v>
      </c>
      <c r="M867" s="23">
        <v>1447.0825313906855</v>
      </c>
      <c r="N867" s="23">
        <v>1211.3373627591127</v>
      </c>
      <c r="O867" s="23">
        <v>933.16305798412145</v>
      </c>
      <c r="P867" s="23">
        <v>933.16305798412145</v>
      </c>
    </row>
    <row r="868" spans="1:16" x14ac:dyDescent="0.25">
      <c r="A868" s="19" t="s">
        <v>92</v>
      </c>
      <c r="B868" s="19" t="s">
        <v>93</v>
      </c>
      <c r="C868" s="19" t="s">
        <v>85</v>
      </c>
      <c r="D868" s="22">
        <v>67</v>
      </c>
      <c r="E868" s="23">
        <v>38493.699674055439</v>
      </c>
      <c r="F868" s="23">
        <v>30880.262037566634</v>
      </c>
      <c r="G868" s="23">
        <v>22862.90760826302</v>
      </c>
      <c r="H868" s="23">
        <v>13782.706991849409</v>
      </c>
      <c r="I868" s="23">
        <v>8138.2530912213306</v>
      </c>
      <c r="J868" s="23">
        <v>5498.2068504212211</v>
      </c>
      <c r="K868" s="23">
        <v>4026.6415943417232</v>
      </c>
      <c r="L868" s="23">
        <v>3346.4604098733421</v>
      </c>
      <c r="M868" s="23">
        <v>2177.7899534494468</v>
      </c>
      <c r="N868" s="23">
        <v>2108.995741818811</v>
      </c>
      <c r="O868" s="23">
        <v>1856.1913272414931</v>
      </c>
      <c r="P868" s="23">
        <v>1856.1913272414931</v>
      </c>
    </row>
    <row r="869" spans="1:16" x14ac:dyDescent="0.25">
      <c r="A869" s="19" t="s">
        <v>92</v>
      </c>
      <c r="B869" s="19" t="s">
        <v>93</v>
      </c>
      <c r="C869" s="19" t="s">
        <v>85</v>
      </c>
      <c r="D869" s="22">
        <v>68</v>
      </c>
      <c r="E869" s="23">
        <v>31805.698614396937</v>
      </c>
      <c r="F869" s="23">
        <v>22698.722484746835</v>
      </c>
      <c r="G869" s="23">
        <v>17815.143321664207</v>
      </c>
      <c r="H869" s="23">
        <v>10396.782712957425</v>
      </c>
      <c r="I869" s="23">
        <v>7002.5740988295556</v>
      </c>
      <c r="J869" s="23">
        <v>4780.0002398308679</v>
      </c>
      <c r="K869" s="23">
        <v>3544.8459679895514</v>
      </c>
      <c r="L869" s="23">
        <v>3040.4326611783117</v>
      </c>
      <c r="M869" s="23">
        <v>2519.8485847377228</v>
      </c>
      <c r="N869" s="23">
        <v>1821.0189372435377</v>
      </c>
      <c r="O869" s="23">
        <v>1555.9019311915695</v>
      </c>
      <c r="P869" s="23">
        <v>1476.3806480675846</v>
      </c>
    </row>
    <row r="870" spans="1:16" x14ac:dyDescent="0.25">
      <c r="A870" s="19" t="s">
        <v>92</v>
      </c>
      <c r="B870" s="19" t="s">
        <v>93</v>
      </c>
      <c r="C870" s="19" t="s">
        <v>85</v>
      </c>
      <c r="D870" s="22">
        <v>69</v>
      </c>
      <c r="E870" s="23">
        <v>27363.875638163063</v>
      </c>
      <c r="F870" s="23">
        <v>20613.938482089296</v>
      </c>
      <c r="G870" s="23">
        <v>14948.5916235307</v>
      </c>
      <c r="H870" s="23">
        <v>8804.9538262467449</v>
      </c>
      <c r="I870" s="23">
        <v>5926.6450557473936</v>
      </c>
      <c r="J870" s="23">
        <v>3975.4639606062115</v>
      </c>
      <c r="K870" s="23">
        <v>2906.7847009520192</v>
      </c>
      <c r="L870" s="23">
        <v>2339.5629189969509</v>
      </c>
      <c r="M870" s="23">
        <v>1833.2609042862828</v>
      </c>
      <c r="N870" s="23">
        <v>1526.2074734414477</v>
      </c>
      <c r="O870" s="23">
        <v>1250.7446809263026</v>
      </c>
      <c r="P870" s="23">
        <v>1250.7446809263026</v>
      </c>
    </row>
    <row r="871" spans="1:16" x14ac:dyDescent="0.25">
      <c r="A871" s="19" t="s">
        <v>92</v>
      </c>
      <c r="B871" s="19" t="s">
        <v>93</v>
      </c>
      <c r="C871" s="19" t="s">
        <v>85</v>
      </c>
      <c r="D871" s="22">
        <v>70</v>
      </c>
      <c r="E871" s="23">
        <v>56508.509854518998</v>
      </c>
      <c r="F871" s="23">
        <v>27012.267568568474</v>
      </c>
      <c r="G871" s="23">
        <v>20264.431260029578</v>
      </c>
      <c r="H871" s="23">
        <v>12170.760126072215</v>
      </c>
      <c r="I871" s="23">
        <v>7461.5238281827324</v>
      </c>
      <c r="J871" s="23">
        <v>4455.3117677510772</v>
      </c>
      <c r="K871" s="23">
        <v>3113.7718531916685</v>
      </c>
      <c r="L871" s="23">
        <v>2700.965477149266</v>
      </c>
      <c r="M871" s="23">
        <v>1829.7941328464808</v>
      </c>
      <c r="N871" s="23">
        <v>1611.0318807031244</v>
      </c>
      <c r="O871" s="23">
        <v>1234.6614418557076</v>
      </c>
      <c r="P871" s="23">
        <v>1234.6614418557076</v>
      </c>
    </row>
    <row r="872" spans="1:16" x14ac:dyDescent="0.25">
      <c r="A872" s="19" t="s">
        <v>92</v>
      </c>
      <c r="B872" s="19" t="s">
        <v>93</v>
      </c>
      <c r="C872" s="19" t="s">
        <v>85</v>
      </c>
      <c r="D872" s="22">
        <v>71</v>
      </c>
      <c r="E872" s="23">
        <v>28331.393148417221</v>
      </c>
      <c r="F872" s="23">
        <v>24532.710771187853</v>
      </c>
      <c r="G872" s="23">
        <v>19745.295014879655</v>
      </c>
      <c r="H872" s="23">
        <v>11425.539808336618</v>
      </c>
      <c r="I872" s="23">
        <v>7483.8584792451393</v>
      </c>
      <c r="J872" s="23">
        <v>4467.4771578861355</v>
      </c>
      <c r="K872" s="23">
        <v>3450.0816565765217</v>
      </c>
      <c r="L872" s="23">
        <v>2824.7081760528813</v>
      </c>
      <c r="M872" s="23">
        <v>2254.3369835579742</v>
      </c>
      <c r="N872" s="23">
        <v>1815.3880120625467</v>
      </c>
      <c r="O872" s="23">
        <v>1645.4400638155148</v>
      </c>
      <c r="P872" s="23">
        <v>1645.4400638155148</v>
      </c>
    </row>
    <row r="873" spans="1:16" x14ac:dyDescent="0.25">
      <c r="A873" s="19" t="s">
        <v>92</v>
      </c>
      <c r="B873" s="19" t="s">
        <v>93</v>
      </c>
      <c r="C873" s="19" t="s">
        <v>85</v>
      </c>
      <c r="D873" s="22">
        <v>72</v>
      </c>
      <c r="E873" s="23">
        <v>58552.300748218702</v>
      </c>
      <c r="F873" s="23">
        <v>30156.670901117013</v>
      </c>
      <c r="G873" s="23">
        <v>19331.529827069746</v>
      </c>
      <c r="H873" s="23">
        <v>10905.659300690399</v>
      </c>
      <c r="I873" s="23">
        <v>7088.9770503355448</v>
      </c>
      <c r="J873" s="23">
        <v>4590.495888740641</v>
      </c>
      <c r="K873" s="23">
        <v>3483.0245367459029</v>
      </c>
      <c r="L873" s="23">
        <v>3205.3317507989032</v>
      </c>
      <c r="M873" s="23">
        <v>2719.9409327853832</v>
      </c>
      <c r="N873" s="23">
        <v>1804.6273057798326</v>
      </c>
      <c r="O873" s="23">
        <v>1677.7879651639307</v>
      </c>
      <c r="P873" s="23">
        <v>1658.6174642769131</v>
      </c>
    </row>
    <row r="874" spans="1:16" x14ac:dyDescent="0.25">
      <c r="A874" s="19" t="s">
        <v>92</v>
      </c>
      <c r="B874" s="19" t="s">
        <v>93</v>
      </c>
      <c r="C874" s="19" t="s">
        <v>85</v>
      </c>
      <c r="D874" s="22">
        <v>73</v>
      </c>
      <c r="E874" s="23">
        <v>28291.278581091301</v>
      </c>
      <c r="F874" s="23">
        <v>25209.864693056054</v>
      </c>
      <c r="G874" s="23">
        <v>17942.63424923562</v>
      </c>
      <c r="H874" s="23">
        <v>11722.850719526818</v>
      </c>
      <c r="I874" s="23">
        <v>7127.8456557767622</v>
      </c>
      <c r="J874" s="23">
        <v>4675.7728663481903</v>
      </c>
      <c r="K874" s="23">
        <v>3500.071066513874</v>
      </c>
      <c r="L874" s="23">
        <v>2774.8955234338741</v>
      </c>
      <c r="M874" s="23">
        <v>2010.1136604721046</v>
      </c>
      <c r="N874" s="23">
        <v>1568.1507519992722</v>
      </c>
      <c r="O874" s="23">
        <v>1404.9365200956679</v>
      </c>
      <c r="P874" s="23">
        <v>1404.9365200956679</v>
      </c>
    </row>
    <row r="875" spans="1:16" x14ac:dyDescent="0.25">
      <c r="A875" s="19" t="s">
        <v>92</v>
      </c>
      <c r="B875" s="19" t="s">
        <v>93</v>
      </c>
      <c r="C875" s="19" t="s">
        <v>85</v>
      </c>
      <c r="D875" s="22">
        <v>74</v>
      </c>
      <c r="E875" s="23">
        <v>27337.740989048041</v>
      </c>
      <c r="F875" s="23">
        <v>20386.42590447138</v>
      </c>
      <c r="G875" s="23">
        <v>13560.215644200271</v>
      </c>
      <c r="H875" s="23">
        <v>8513.961345787091</v>
      </c>
      <c r="I875" s="23">
        <v>5328.6081854836902</v>
      </c>
      <c r="J875" s="23">
        <v>3569.5363340185368</v>
      </c>
      <c r="K875" s="23">
        <v>2677.7391748013069</v>
      </c>
      <c r="L875" s="23">
        <v>2321.3093143180713</v>
      </c>
      <c r="M875" s="23">
        <v>1933.7247919243234</v>
      </c>
      <c r="N875" s="23">
        <v>1394.91904895946</v>
      </c>
      <c r="O875" s="23">
        <v>1141.980364288904</v>
      </c>
      <c r="P875" s="23">
        <v>1141.980364288904</v>
      </c>
    </row>
    <row r="876" spans="1:16" x14ac:dyDescent="0.25">
      <c r="A876" s="19" t="s">
        <v>92</v>
      </c>
      <c r="B876" s="19" t="s">
        <v>93</v>
      </c>
      <c r="C876" s="19" t="s">
        <v>85</v>
      </c>
      <c r="D876" s="22">
        <v>75</v>
      </c>
      <c r="E876" s="23">
        <v>24417.866394890203</v>
      </c>
      <c r="F876" s="23">
        <v>18107.810574227104</v>
      </c>
      <c r="G876" s="23">
        <v>14870.366347870029</v>
      </c>
      <c r="H876" s="23">
        <v>9224.985682114042</v>
      </c>
      <c r="I876" s="23">
        <v>6042.9085254927877</v>
      </c>
      <c r="J876" s="23">
        <v>4387.412615337882</v>
      </c>
      <c r="K876" s="23">
        <v>3115.1727526918839</v>
      </c>
      <c r="L876" s="23">
        <v>2781.1442680936184</v>
      </c>
      <c r="M876" s="23">
        <v>2151.7599075014014</v>
      </c>
      <c r="N876" s="23">
        <v>1662.219296630205</v>
      </c>
      <c r="O876" s="23">
        <v>1316.1955108246341</v>
      </c>
      <c r="P876" s="23">
        <v>1316.1955108246341</v>
      </c>
    </row>
    <row r="877" spans="1:16" x14ac:dyDescent="0.25">
      <c r="A877" s="19" t="s">
        <v>92</v>
      </c>
      <c r="B877" s="19" t="s">
        <v>93</v>
      </c>
      <c r="C877" s="19" t="s">
        <v>85</v>
      </c>
      <c r="D877" s="22">
        <v>76</v>
      </c>
      <c r="E877" s="23">
        <v>35477.258121125444</v>
      </c>
      <c r="F877" s="23">
        <v>29373.863070017953</v>
      </c>
      <c r="G877" s="23">
        <v>21357.356894209082</v>
      </c>
      <c r="H877" s="23">
        <v>13203.870266229767</v>
      </c>
      <c r="I877" s="23">
        <v>7916.0874536954943</v>
      </c>
      <c r="J877" s="23">
        <v>5249.5732784749262</v>
      </c>
      <c r="K877" s="23">
        <v>4047.274988180965</v>
      </c>
      <c r="L877" s="23">
        <v>3393.9625409668643</v>
      </c>
      <c r="M877" s="23">
        <v>3022.191045854011</v>
      </c>
      <c r="N877" s="23">
        <v>2162.7051101238794</v>
      </c>
      <c r="O877" s="23">
        <v>1909.5051035655092</v>
      </c>
      <c r="P877" s="23">
        <v>1834.1380166112085</v>
      </c>
    </row>
    <row r="878" spans="1:16" x14ac:dyDescent="0.25">
      <c r="A878" s="19" t="s">
        <v>92</v>
      </c>
      <c r="B878" s="19" t="s">
        <v>93</v>
      </c>
      <c r="C878" s="19" t="s">
        <v>85</v>
      </c>
      <c r="D878" s="22">
        <v>77</v>
      </c>
      <c r="E878" s="23">
        <v>34351.706629572327</v>
      </c>
      <c r="F878" s="23">
        <v>18654.918505676971</v>
      </c>
      <c r="G878" s="23">
        <v>16673.199963203431</v>
      </c>
      <c r="H878" s="23">
        <v>9889.9200858469994</v>
      </c>
      <c r="I878" s="23">
        <v>6223.7658870429532</v>
      </c>
      <c r="J878" s="23">
        <v>3948.0197846196252</v>
      </c>
      <c r="K878" s="23">
        <v>2861.9984868985598</v>
      </c>
      <c r="L878" s="23">
        <v>2621.1866504783166</v>
      </c>
      <c r="M878" s="23">
        <v>2086.9559295644908</v>
      </c>
      <c r="N878" s="23">
        <v>1520.3759042447671</v>
      </c>
      <c r="O878" s="23">
        <v>1337.0814970589984</v>
      </c>
      <c r="P878" s="23">
        <v>1337.0814970589984</v>
      </c>
    </row>
    <row r="879" spans="1:16" x14ac:dyDescent="0.25">
      <c r="A879" s="19" t="s">
        <v>92</v>
      </c>
      <c r="B879" s="19" t="s">
        <v>93</v>
      </c>
      <c r="C879" s="19" t="s">
        <v>85</v>
      </c>
      <c r="D879" s="22">
        <v>78</v>
      </c>
      <c r="E879" s="23">
        <v>35749.817779690391</v>
      </c>
      <c r="F879" s="23">
        <v>22274.640939974797</v>
      </c>
      <c r="G879" s="23">
        <v>17796.256645237274</v>
      </c>
      <c r="H879" s="23">
        <v>12091.276621890829</v>
      </c>
      <c r="I879" s="23">
        <v>7064.3114519596165</v>
      </c>
      <c r="J879" s="23">
        <v>4467.3715141079556</v>
      </c>
      <c r="K879" s="23">
        <v>3552.6710070899944</v>
      </c>
      <c r="L879" s="23">
        <v>3086.6147836809628</v>
      </c>
      <c r="M879" s="23">
        <v>2737.8581533436486</v>
      </c>
      <c r="N879" s="23">
        <v>2053.1035756289057</v>
      </c>
      <c r="O879" s="23">
        <v>1755.2079887517739</v>
      </c>
      <c r="P879" s="23">
        <v>1755.2079887517739</v>
      </c>
    </row>
    <row r="880" spans="1:16" x14ac:dyDescent="0.25">
      <c r="A880" s="19" t="s">
        <v>92</v>
      </c>
      <c r="B880" s="19" t="s">
        <v>93</v>
      </c>
      <c r="C880" s="19" t="s">
        <v>85</v>
      </c>
      <c r="D880" s="22">
        <v>79</v>
      </c>
      <c r="E880" s="23">
        <v>32057.223148342866</v>
      </c>
      <c r="F880" s="23">
        <v>25189.360773317567</v>
      </c>
      <c r="G880" s="23">
        <v>20012.986734924423</v>
      </c>
      <c r="H880" s="23">
        <v>11909.749752407877</v>
      </c>
      <c r="I880" s="23">
        <v>6872.3940107527915</v>
      </c>
      <c r="J880" s="23">
        <v>4546.0117163076293</v>
      </c>
      <c r="K880" s="23">
        <v>3444.1262163868232</v>
      </c>
      <c r="L880" s="23">
        <v>2983.3672783776456</v>
      </c>
      <c r="M880" s="23">
        <v>2488.4925291994941</v>
      </c>
      <c r="N880" s="23">
        <v>1572.8701736601986</v>
      </c>
      <c r="O880" s="23">
        <v>1476.5436416286939</v>
      </c>
      <c r="P880" s="23">
        <v>1476.5436416286939</v>
      </c>
    </row>
    <row r="881" spans="1:16" x14ac:dyDescent="0.25">
      <c r="A881" s="19" t="s">
        <v>92</v>
      </c>
      <c r="B881" s="19" t="s">
        <v>93</v>
      </c>
      <c r="C881" s="19" t="s">
        <v>85</v>
      </c>
      <c r="D881" s="22">
        <v>80</v>
      </c>
      <c r="E881" s="23">
        <v>28820.952807804941</v>
      </c>
      <c r="F881" s="23">
        <v>23940.502601783319</v>
      </c>
      <c r="G881" s="23">
        <v>15637.173953357695</v>
      </c>
      <c r="H881" s="23">
        <v>9467.7771037020211</v>
      </c>
      <c r="I881" s="23">
        <v>6443.3590096637608</v>
      </c>
      <c r="J881" s="23">
        <v>3826.5977763740425</v>
      </c>
      <c r="K881" s="23">
        <v>2869.2860915334804</v>
      </c>
      <c r="L881" s="23">
        <v>2367.3985246328657</v>
      </c>
      <c r="M881" s="23">
        <v>2144.0809076914525</v>
      </c>
      <c r="N881" s="23">
        <v>1702.9573343849768</v>
      </c>
      <c r="O881" s="23">
        <v>1573.3793070496986</v>
      </c>
      <c r="P881" s="23">
        <v>1572.0523417736613</v>
      </c>
    </row>
    <row r="882" spans="1:16" x14ac:dyDescent="0.25">
      <c r="A882" s="19" t="s">
        <v>92</v>
      </c>
      <c r="B882" s="19" t="s">
        <v>93</v>
      </c>
      <c r="C882" s="19" t="s">
        <v>85</v>
      </c>
      <c r="D882" s="22">
        <v>81</v>
      </c>
      <c r="E882" s="23">
        <v>28831.7630498326</v>
      </c>
      <c r="F882" s="23">
        <v>24821.455842693023</v>
      </c>
      <c r="G882" s="23">
        <v>17411.207744283114</v>
      </c>
      <c r="H882" s="23">
        <v>10015.201206015847</v>
      </c>
      <c r="I882" s="23">
        <v>6128.0401331807461</v>
      </c>
      <c r="J882" s="23">
        <v>4351.8816587619558</v>
      </c>
      <c r="K882" s="23">
        <v>3287.4917618524532</v>
      </c>
      <c r="L882" s="23">
        <v>2682.0405474181007</v>
      </c>
      <c r="M882" s="23">
        <v>1857.1866816638189</v>
      </c>
      <c r="N882" s="23">
        <v>1735.4607448496968</v>
      </c>
      <c r="O882" s="23">
        <v>1467.5059822160811</v>
      </c>
      <c r="P882" s="23">
        <v>1436.1643213914465</v>
      </c>
    </row>
    <row r="883" spans="1:16" x14ac:dyDescent="0.25">
      <c r="A883" s="19" t="s">
        <v>92</v>
      </c>
      <c r="B883" s="19" t="s">
        <v>93</v>
      </c>
      <c r="C883" s="19" t="s">
        <v>85</v>
      </c>
      <c r="D883" s="22">
        <v>82</v>
      </c>
      <c r="E883" s="23">
        <v>28171.660771172883</v>
      </c>
      <c r="F883" s="23">
        <v>21895.994249681946</v>
      </c>
      <c r="G883" s="23">
        <v>16251.536104141735</v>
      </c>
      <c r="H883" s="23">
        <v>10115.80783047204</v>
      </c>
      <c r="I883" s="23">
        <v>6558.2987059693169</v>
      </c>
      <c r="J883" s="23">
        <v>3736.496760235515</v>
      </c>
      <c r="K883" s="23">
        <v>2978.623479961786</v>
      </c>
      <c r="L883" s="23">
        <v>2558.0346481836932</v>
      </c>
      <c r="M883" s="23">
        <v>2030.0777859901043</v>
      </c>
      <c r="N883" s="23">
        <v>1799.6639124178364</v>
      </c>
      <c r="O883" s="23">
        <v>1175.2374720901053</v>
      </c>
      <c r="P883" s="23">
        <v>1175.2374720901053</v>
      </c>
    </row>
    <row r="884" spans="1:16" x14ac:dyDescent="0.25">
      <c r="A884" s="19" t="s">
        <v>92</v>
      </c>
      <c r="B884" s="19" t="s">
        <v>93</v>
      </c>
      <c r="C884" s="19" t="s">
        <v>85</v>
      </c>
      <c r="D884" s="22">
        <v>83</v>
      </c>
      <c r="E884" s="23">
        <v>37612.3101970649</v>
      </c>
      <c r="F884" s="23">
        <v>29891.751366580811</v>
      </c>
      <c r="G884" s="23">
        <v>21481.466966790329</v>
      </c>
      <c r="H884" s="23">
        <v>12976.692411463508</v>
      </c>
      <c r="I884" s="23">
        <v>7872.5164679633899</v>
      </c>
      <c r="J884" s="23">
        <v>4825.6839720336757</v>
      </c>
      <c r="K884" s="23">
        <v>3510.16357304843</v>
      </c>
      <c r="L884" s="23">
        <v>2736.9571836118243</v>
      </c>
      <c r="M884" s="23">
        <v>2377.6462598469875</v>
      </c>
      <c r="N884" s="23">
        <v>1825.8540814505477</v>
      </c>
      <c r="O884" s="23">
        <v>1814.858648514353</v>
      </c>
      <c r="P884" s="23">
        <v>1811.1828254125885</v>
      </c>
    </row>
    <row r="885" spans="1:16" x14ac:dyDescent="0.25">
      <c r="A885" s="19" t="s">
        <v>92</v>
      </c>
      <c r="B885" s="19" t="s">
        <v>93</v>
      </c>
      <c r="C885" s="19" t="s">
        <v>85</v>
      </c>
      <c r="D885" s="22">
        <v>84</v>
      </c>
      <c r="E885" s="23">
        <v>31781.018787220895</v>
      </c>
      <c r="F885" s="23">
        <v>22672.896027631963</v>
      </c>
      <c r="G885" s="23">
        <v>18623.086995508973</v>
      </c>
      <c r="H885" s="23">
        <v>11468.033457604099</v>
      </c>
      <c r="I885" s="23">
        <v>6964.2678092786673</v>
      </c>
      <c r="J885" s="23">
        <v>4525.4046729292468</v>
      </c>
      <c r="K885" s="23">
        <v>3467.747510769726</v>
      </c>
      <c r="L885" s="23">
        <v>3174.9338208489107</v>
      </c>
      <c r="M885" s="23">
        <v>2762.4236974815444</v>
      </c>
      <c r="N885" s="23">
        <v>1987.4271534751556</v>
      </c>
      <c r="O885" s="23">
        <v>1582.9919846983705</v>
      </c>
      <c r="P885" s="23">
        <v>1531.2788327603769</v>
      </c>
    </row>
    <row r="886" spans="1:16" x14ac:dyDescent="0.25">
      <c r="A886" s="19" t="s">
        <v>92</v>
      </c>
      <c r="B886" s="19" t="s">
        <v>93</v>
      </c>
      <c r="C886" s="19" t="s">
        <v>85</v>
      </c>
      <c r="D886" s="22">
        <v>85</v>
      </c>
      <c r="E886" s="23">
        <v>54136.77083709796</v>
      </c>
      <c r="F886" s="23">
        <v>25272.603156321275</v>
      </c>
      <c r="G886" s="23">
        <v>16836.097145284042</v>
      </c>
      <c r="H886" s="23">
        <v>11747.595597431937</v>
      </c>
      <c r="I886" s="23">
        <v>6187.4770259592005</v>
      </c>
      <c r="J886" s="23">
        <v>4145.1580748163533</v>
      </c>
      <c r="K886" s="23">
        <v>3065.5679198473135</v>
      </c>
      <c r="L886" s="23">
        <v>2686.6518209390356</v>
      </c>
      <c r="M886" s="23">
        <v>2190.6274356812378</v>
      </c>
      <c r="N886" s="23">
        <v>1849.0928389264736</v>
      </c>
      <c r="O886" s="23">
        <v>1585.7428914323514</v>
      </c>
      <c r="P886" s="23">
        <v>1545.2141062116013</v>
      </c>
    </row>
    <row r="887" spans="1:16" x14ac:dyDescent="0.25">
      <c r="A887" s="19" t="s">
        <v>92</v>
      </c>
      <c r="B887" s="19" t="s">
        <v>93</v>
      </c>
      <c r="C887" s="19" t="s">
        <v>85</v>
      </c>
      <c r="D887" s="22">
        <v>86</v>
      </c>
      <c r="E887" s="23">
        <v>53868.200488581977</v>
      </c>
      <c r="F887" s="23">
        <v>24875.885589877082</v>
      </c>
      <c r="G887" s="23">
        <v>17804.604696399423</v>
      </c>
      <c r="H887" s="23">
        <v>11281.029062342257</v>
      </c>
      <c r="I887" s="23">
        <v>7565.7232085898268</v>
      </c>
      <c r="J887" s="23">
        <v>4394.3189637738315</v>
      </c>
      <c r="K887" s="23">
        <v>3297.3089369011382</v>
      </c>
      <c r="L887" s="23">
        <v>2533.6120825372072</v>
      </c>
      <c r="M887" s="23">
        <v>1839.8481161031104</v>
      </c>
      <c r="N887" s="23">
        <v>1363.7714912996571</v>
      </c>
      <c r="O887" s="23">
        <v>1348.9623000044112</v>
      </c>
      <c r="P887" s="23">
        <v>1348.9623000044112</v>
      </c>
    </row>
    <row r="888" spans="1:16" x14ac:dyDescent="0.25">
      <c r="A888" s="19" t="s">
        <v>92</v>
      </c>
      <c r="B888" s="19" t="s">
        <v>93</v>
      </c>
      <c r="C888" s="19" t="s">
        <v>85</v>
      </c>
      <c r="D888" s="22">
        <v>87</v>
      </c>
      <c r="E888" s="23">
        <v>28147.25950609909</v>
      </c>
      <c r="F888" s="23">
        <v>22115.785370221711</v>
      </c>
      <c r="G888" s="23">
        <v>19104.568064849838</v>
      </c>
      <c r="H888" s="23">
        <v>12751.87069963041</v>
      </c>
      <c r="I888" s="23">
        <v>6820.9709484948107</v>
      </c>
      <c r="J888" s="23">
        <v>4695.6767924660689</v>
      </c>
      <c r="K888" s="23">
        <v>3288.5799762507436</v>
      </c>
      <c r="L888" s="23">
        <v>2624.425727217686</v>
      </c>
      <c r="M888" s="23">
        <v>2316.0016000300648</v>
      </c>
      <c r="N888" s="23">
        <v>1768.7979715599226</v>
      </c>
      <c r="O888" s="23">
        <v>1592.0015080072828</v>
      </c>
      <c r="P888" s="23">
        <v>1565.6725805326021</v>
      </c>
    </row>
    <row r="889" spans="1:16" x14ac:dyDescent="0.25">
      <c r="A889" s="19" t="s">
        <v>92</v>
      </c>
      <c r="B889" s="19" t="s">
        <v>93</v>
      </c>
      <c r="C889" s="19" t="s">
        <v>85</v>
      </c>
      <c r="D889" s="22">
        <v>88</v>
      </c>
      <c r="E889" s="23">
        <v>28116.006865712654</v>
      </c>
      <c r="F889" s="23">
        <v>25839.116136028937</v>
      </c>
      <c r="G889" s="23">
        <v>18263.38847643746</v>
      </c>
      <c r="H889" s="23">
        <v>10195.521978245577</v>
      </c>
      <c r="I889" s="23">
        <v>5521.7403463927849</v>
      </c>
      <c r="J889" s="23">
        <v>3713.4896538715839</v>
      </c>
      <c r="K889" s="23">
        <v>2808.0703462220517</v>
      </c>
      <c r="L889" s="23">
        <v>2291.6620224473609</v>
      </c>
      <c r="M889" s="23">
        <v>1645.3423350195628</v>
      </c>
      <c r="N889" s="23">
        <v>1475.8709964319967</v>
      </c>
      <c r="O889" s="23">
        <v>1258.3625438066056</v>
      </c>
      <c r="P889" s="23">
        <v>1243.7907816472668</v>
      </c>
    </row>
    <row r="890" spans="1:16" x14ac:dyDescent="0.25">
      <c r="A890" s="19" t="s">
        <v>92</v>
      </c>
      <c r="B890" s="19" t="s">
        <v>93</v>
      </c>
      <c r="C890" s="19" t="s">
        <v>85</v>
      </c>
      <c r="D890" s="22">
        <v>89</v>
      </c>
      <c r="E890" s="23">
        <v>48554.886554667624</v>
      </c>
      <c r="F890" s="23">
        <v>26819.063010458234</v>
      </c>
      <c r="G890" s="23">
        <v>17978.699982587535</v>
      </c>
      <c r="H890" s="23">
        <v>10131.541945192193</v>
      </c>
      <c r="I890" s="23">
        <v>6528.6830915220999</v>
      </c>
      <c r="J890" s="23">
        <v>4244.1212787259356</v>
      </c>
      <c r="K890" s="23">
        <v>3224.0777659595688</v>
      </c>
      <c r="L890" s="23">
        <v>2812.8071029800362</v>
      </c>
      <c r="M890" s="23">
        <v>2554.7293493051457</v>
      </c>
      <c r="N890" s="23">
        <v>1944.0625830084889</v>
      </c>
      <c r="O890" s="23">
        <v>1595.8034518429195</v>
      </c>
      <c r="P890" s="23">
        <v>1586.0091612032531</v>
      </c>
    </row>
    <row r="891" spans="1:16" x14ac:dyDescent="0.25">
      <c r="A891" s="19" t="s">
        <v>92</v>
      </c>
      <c r="B891" s="19" t="s">
        <v>93</v>
      </c>
      <c r="C891" s="19" t="s">
        <v>85</v>
      </c>
      <c r="D891" s="22">
        <v>90</v>
      </c>
      <c r="E891" s="23">
        <v>34743.677913316111</v>
      </c>
      <c r="F891" s="23">
        <v>25422.592155138827</v>
      </c>
      <c r="G891" s="23">
        <v>20130.542408702855</v>
      </c>
      <c r="H891" s="23">
        <v>12064.553162494052</v>
      </c>
      <c r="I891" s="23">
        <v>7383.4218970594629</v>
      </c>
      <c r="J891" s="23">
        <v>4737.0994503471948</v>
      </c>
      <c r="K891" s="23">
        <v>3639.3368920883931</v>
      </c>
      <c r="L891" s="23">
        <v>3432.871014285171</v>
      </c>
      <c r="M891" s="23">
        <v>3014.521658458139</v>
      </c>
      <c r="N891" s="23">
        <v>2233.227982668132</v>
      </c>
      <c r="O891" s="23">
        <v>1608.0624334736613</v>
      </c>
      <c r="P891" s="23">
        <v>1512.8602647227942</v>
      </c>
    </row>
    <row r="892" spans="1:16" x14ac:dyDescent="0.25">
      <c r="A892" s="19" t="s">
        <v>92</v>
      </c>
      <c r="B892" s="19" t="s">
        <v>93</v>
      </c>
      <c r="C892" s="19" t="s">
        <v>85</v>
      </c>
      <c r="D892" s="22">
        <v>91</v>
      </c>
      <c r="E892" s="23">
        <v>27260.224792322679</v>
      </c>
      <c r="F892" s="23">
        <v>24723.960418003466</v>
      </c>
      <c r="G892" s="23">
        <v>17551.040133065901</v>
      </c>
      <c r="H892" s="23">
        <v>10719.950147229525</v>
      </c>
      <c r="I892" s="23">
        <v>6842.5135401866819</v>
      </c>
      <c r="J892" s="23">
        <v>4303.6193075594956</v>
      </c>
      <c r="K892" s="23">
        <v>3150.0751089292353</v>
      </c>
      <c r="L892" s="23">
        <v>2819.2011162828653</v>
      </c>
      <c r="M892" s="23">
        <v>2371.0603013869068</v>
      </c>
      <c r="N892" s="23">
        <v>1752.8082514222283</v>
      </c>
      <c r="O892" s="23">
        <v>1355.3690261861229</v>
      </c>
      <c r="P892" s="23">
        <v>1318.6299704132873</v>
      </c>
    </row>
    <row r="893" spans="1:16" x14ac:dyDescent="0.25">
      <c r="A893" s="19" t="s">
        <v>92</v>
      </c>
      <c r="B893" s="19" t="s">
        <v>93</v>
      </c>
      <c r="C893" s="19" t="s">
        <v>85</v>
      </c>
      <c r="D893" s="22">
        <v>92</v>
      </c>
      <c r="E893" s="23">
        <v>32469.052968196193</v>
      </c>
      <c r="F893" s="23">
        <v>24899.282636971104</v>
      </c>
      <c r="G893" s="23">
        <v>16987.942833430512</v>
      </c>
      <c r="H893" s="23">
        <v>10662.871947272388</v>
      </c>
      <c r="I893" s="23">
        <v>6499.425719874167</v>
      </c>
      <c r="J893" s="23">
        <v>4559.5785709819547</v>
      </c>
      <c r="K893" s="23">
        <v>3553.0822854349649</v>
      </c>
      <c r="L893" s="23">
        <v>2667.5333522424476</v>
      </c>
      <c r="M893" s="23">
        <v>1893.240337870496</v>
      </c>
      <c r="N893" s="23">
        <v>1833.2868575170689</v>
      </c>
      <c r="O893" s="23">
        <v>1557.4939857919439</v>
      </c>
      <c r="P893" s="23">
        <v>1507.4049618306453</v>
      </c>
    </row>
    <row r="894" spans="1:16" x14ac:dyDescent="0.25">
      <c r="A894" s="19" t="s">
        <v>92</v>
      </c>
      <c r="B894" s="19" t="s">
        <v>93</v>
      </c>
      <c r="C894" s="19" t="s">
        <v>85</v>
      </c>
      <c r="D894" s="22">
        <v>93</v>
      </c>
      <c r="E894" s="23">
        <v>26367.271491769246</v>
      </c>
      <c r="F894" s="23">
        <v>22407.670239185743</v>
      </c>
      <c r="G894" s="23">
        <v>17364.040782651897</v>
      </c>
      <c r="H894" s="23">
        <v>8693.5589056792978</v>
      </c>
      <c r="I894" s="23">
        <v>5792.4624014103629</v>
      </c>
      <c r="J894" s="23">
        <v>3970.050310704039</v>
      </c>
      <c r="K894" s="23">
        <v>2948.3032193561576</v>
      </c>
      <c r="L894" s="23">
        <v>2476.7650575808761</v>
      </c>
      <c r="M894" s="23">
        <v>1954.2380329665687</v>
      </c>
      <c r="N894" s="23">
        <v>1643.1155115748875</v>
      </c>
      <c r="O894" s="23">
        <v>1161.7166317104156</v>
      </c>
      <c r="P894" s="23">
        <v>1045.6964559174378</v>
      </c>
    </row>
    <row r="895" spans="1:16" x14ac:dyDescent="0.25">
      <c r="A895" s="19" t="s">
        <v>92</v>
      </c>
      <c r="B895" s="19" t="s">
        <v>93</v>
      </c>
      <c r="C895" s="19" t="s">
        <v>85</v>
      </c>
      <c r="D895" s="22">
        <v>94</v>
      </c>
      <c r="E895" s="23">
        <v>45845.804102728616</v>
      </c>
      <c r="F895" s="23">
        <v>28948.566110279753</v>
      </c>
      <c r="G895" s="23">
        <v>22898.274169108536</v>
      </c>
      <c r="H895" s="23">
        <v>14467.270659112844</v>
      </c>
      <c r="I895" s="23">
        <v>7831.6789930311097</v>
      </c>
      <c r="J895" s="23">
        <v>5339.7240896682133</v>
      </c>
      <c r="K895" s="23">
        <v>3958.453393011152</v>
      </c>
      <c r="L895" s="23">
        <v>2998.7750595912598</v>
      </c>
      <c r="M895" s="23">
        <v>2731.9591502566564</v>
      </c>
      <c r="N895" s="23">
        <v>2177.1204390141911</v>
      </c>
      <c r="O895" s="23">
        <v>1777.3032327535304</v>
      </c>
      <c r="P895" s="23">
        <v>1670.4278767062974</v>
      </c>
    </row>
    <row r="896" spans="1:16" x14ac:dyDescent="0.25">
      <c r="A896" s="19" t="s">
        <v>92</v>
      </c>
      <c r="B896" s="19" t="s">
        <v>93</v>
      </c>
      <c r="C896" s="19" t="s">
        <v>85</v>
      </c>
      <c r="D896" s="22">
        <v>95</v>
      </c>
      <c r="E896" s="23">
        <v>30181.37459643052</v>
      </c>
      <c r="F896" s="23">
        <v>21777.588567234507</v>
      </c>
      <c r="G896" s="23">
        <v>17504.048530539811</v>
      </c>
      <c r="H896" s="23">
        <v>10420.23577793802</v>
      </c>
      <c r="I896" s="23">
        <v>6690.4268641540684</v>
      </c>
      <c r="J896" s="23">
        <v>4519.510525562785</v>
      </c>
      <c r="K896" s="23">
        <v>3228.0451982330524</v>
      </c>
      <c r="L896" s="23">
        <v>2704.3909343992614</v>
      </c>
      <c r="M896" s="23">
        <v>2428.4044896109031</v>
      </c>
      <c r="N896" s="23">
        <v>1748.1618585538549</v>
      </c>
      <c r="O896" s="23">
        <v>1475.3511348631127</v>
      </c>
      <c r="P896" s="23">
        <v>1461.1232006349489</v>
      </c>
    </row>
    <row r="897" spans="1:16" x14ac:dyDescent="0.25">
      <c r="A897" s="19" t="s">
        <v>92</v>
      </c>
      <c r="B897" s="19" t="s">
        <v>93</v>
      </c>
      <c r="C897" s="19" t="s">
        <v>85</v>
      </c>
      <c r="D897" s="22">
        <v>96</v>
      </c>
      <c r="E897" s="23">
        <v>34418.053109051078</v>
      </c>
      <c r="F897" s="23">
        <v>27261.295712350173</v>
      </c>
      <c r="G897" s="23">
        <v>18901.960768455581</v>
      </c>
      <c r="H897" s="23">
        <v>10949.957193327107</v>
      </c>
      <c r="I897" s="23">
        <v>6789.5826303227177</v>
      </c>
      <c r="J897" s="23">
        <v>4208.8034087974256</v>
      </c>
      <c r="K897" s="23">
        <v>3123.9741822386682</v>
      </c>
      <c r="L897" s="23">
        <v>2901.2662411873612</v>
      </c>
      <c r="M897" s="23">
        <v>2348.2954653437896</v>
      </c>
      <c r="N897" s="23">
        <v>1583.9801133650367</v>
      </c>
      <c r="O897" s="23">
        <v>1470.2429162185267</v>
      </c>
      <c r="P897" s="23">
        <v>1451.8791449893499</v>
      </c>
    </row>
    <row r="898" spans="1:16" x14ac:dyDescent="0.25">
      <c r="A898" s="19" t="s">
        <v>92</v>
      </c>
      <c r="B898" s="19" t="s">
        <v>93</v>
      </c>
      <c r="C898" s="19" t="s">
        <v>85</v>
      </c>
      <c r="D898" s="22">
        <v>97</v>
      </c>
      <c r="E898" s="23">
        <v>30515.962891605428</v>
      </c>
      <c r="F898" s="23">
        <v>24007.671187189611</v>
      </c>
      <c r="G898" s="23">
        <v>16974.89262477657</v>
      </c>
      <c r="H898" s="23">
        <v>11311.558676686718</v>
      </c>
      <c r="I898" s="23">
        <v>6410.0819839265441</v>
      </c>
      <c r="J898" s="23">
        <v>4410.2595593118194</v>
      </c>
      <c r="K898" s="23">
        <v>3141.8014786844046</v>
      </c>
      <c r="L898" s="23">
        <v>2415.2331586640471</v>
      </c>
      <c r="M898" s="23">
        <v>2129.803135323064</v>
      </c>
      <c r="N898" s="23">
        <v>1598.8781641395278</v>
      </c>
      <c r="O898" s="23">
        <v>1284.8817089095774</v>
      </c>
      <c r="P898" s="23">
        <v>1234.5971288281594</v>
      </c>
    </row>
    <row r="899" spans="1:16" x14ac:dyDescent="0.25">
      <c r="A899" s="19" t="s">
        <v>92</v>
      </c>
      <c r="B899" s="19" t="s">
        <v>93</v>
      </c>
      <c r="C899" s="19" t="s">
        <v>85</v>
      </c>
      <c r="D899" s="22">
        <v>98</v>
      </c>
      <c r="E899" s="23">
        <v>25144.218949396862</v>
      </c>
      <c r="F899" s="23">
        <v>20999.997637753171</v>
      </c>
      <c r="G899" s="23">
        <v>14262.749736734129</v>
      </c>
      <c r="H899" s="23">
        <v>8576.1763462831805</v>
      </c>
      <c r="I899" s="23">
        <v>5620.9450592480662</v>
      </c>
      <c r="J899" s="23">
        <v>3497.0949160192422</v>
      </c>
      <c r="K899" s="23">
        <v>2622.9588224810559</v>
      </c>
      <c r="L899" s="23">
        <v>2156.0720029139602</v>
      </c>
      <c r="M899" s="23">
        <v>1869.0265713356246</v>
      </c>
      <c r="N899" s="23">
        <v>1435.5709962133151</v>
      </c>
      <c r="O899" s="23">
        <v>965.98070967146612</v>
      </c>
      <c r="P899" s="23">
        <v>965.98070967146612</v>
      </c>
    </row>
    <row r="900" spans="1:16" x14ac:dyDescent="0.25">
      <c r="A900" s="19" t="s">
        <v>92</v>
      </c>
      <c r="B900" s="19" t="s">
        <v>93</v>
      </c>
      <c r="C900" s="19" t="s">
        <v>85</v>
      </c>
      <c r="D900" s="22">
        <v>99</v>
      </c>
      <c r="E900" s="23">
        <v>29616.807573346265</v>
      </c>
      <c r="F900" s="23">
        <v>23542.054915886918</v>
      </c>
      <c r="G900" s="23">
        <v>18222.27240395021</v>
      </c>
      <c r="H900" s="23">
        <v>11669.41757403418</v>
      </c>
      <c r="I900" s="23">
        <v>6743.7269125509283</v>
      </c>
      <c r="J900" s="23">
        <v>4458.0043960862886</v>
      </c>
      <c r="K900" s="23">
        <v>3139.4202756280702</v>
      </c>
      <c r="L900" s="23">
        <v>2543.8572164286584</v>
      </c>
      <c r="M900" s="23">
        <v>1835.9572609888401</v>
      </c>
      <c r="N900" s="23">
        <v>1766.6501515697805</v>
      </c>
      <c r="O900" s="23">
        <v>1347.3731032419516</v>
      </c>
      <c r="P900" s="23">
        <v>1347.3731032419516</v>
      </c>
    </row>
    <row r="901" spans="1:16" x14ac:dyDescent="0.25">
      <c r="A901" s="19" t="s">
        <v>92</v>
      </c>
      <c r="B901" s="19" t="s">
        <v>93</v>
      </c>
      <c r="C901" s="19" t="s">
        <v>85</v>
      </c>
      <c r="D901" s="22">
        <v>100</v>
      </c>
      <c r="E901" s="23">
        <v>29507.400166320771</v>
      </c>
      <c r="F901" s="23">
        <v>22306.818979373773</v>
      </c>
      <c r="G901" s="23">
        <v>17328.271975544038</v>
      </c>
      <c r="H901" s="23">
        <v>10609.2617535553</v>
      </c>
      <c r="I901" s="23">
        <v>6916.0250049809656</v>
      </c>
      <c r="J901" s="23">
        <v>4110.300376287998</v>
      </c>
      <c r="K901" s="23">
        <v>3190.1403753046343</v>
      </c>
      <c r="L901" s="23">
        <v>2447.8123181018123</v>
      </c>
      <c r="M901" s="23">
        <v>2268.7093142518202</v>
      </c>
      <c r="N901" s="23">
        <v>1741.7978479144197</v>
      </c>
      <c r="O901" s="23">
        <v>1606.0822396564729</v>
      </c>
      <c r="P901" s="23">
        <v>1606.0822396564729</v>
      </c>
    </row>
    <row r="902" spans="1:16" x14ac:dyDescent="0.25">
      <c r="A902" s="19" t="s">
        <v>92</v>
      </c>
      <c r="B902" s="19" t="s">
        <v>93</v>
      </c>
      <c r="C902" s="19" t="s">
        <v>78</v>
      </c>
      <c r="D902" s="22">
        <v>1</v>
      </c>
      <c r="E902" s="23">
        <v>36270.310460361507</v>
      </c>
      <c r="F902" s="23">
        <v>28253.385283037947</v>
      </c>
      <c r="G902" s="23">
        <v>19679.648951475228</v>
      </c>
      <c r="H902" s="23">
        <v>13520.459254749185</v>
      </c>
      <c r="I902" s="23">
        <v>8707.4151910523742</v>
      </c>
      <c r="J902" s="23">
        <v>5955.0821239276402</v>
      </c>
      <c r="K902" s="23">
        <v>4142.6615909800112</v>
      </c>
      <c r="L902" s="23">
        <v>3375.7077832708974</v>
      </c>
      <c r="M902" s="23">
        <v>2853.9284774051703</v>
      </c>
      <c r="N902" s="23">
        <v>2347.6301704557341</v>
      </c>
      <c r="O902" s="23">
        <v>1760.4887506749315</v>
      </c>
      <c r="P902" s="23">
        <v>1674.6458069142229</v>
      </c>
    </row>
    <row r="903" spans="1:16" x14ac:dyDescent="0.25">
      <c r="A903" s="19" t="s">
        <v>92</v>
      </c>
      <c r="B903" s="19" t="s">
        <v>93</v>
      </c>
      <c r="C903" s="19" t="s">
        <v>78</v>
      </c>
      <c r="D903" s="22">
        <v>2</v>
      </c>
      <c r="E903" s="23">
        <v>38909.338263526275</v>
      </c>
      <c r="F903" s="23">
        <v>29753.442191824681</v>
      </c>
      <c r="G903" s="23">
        <v>21451.115332100406</v>
      </c>
      <c r="H903" s="23">
        <v>13875.938030281781</v>
      </c>
      <c r="I903" s="23">
        <v>9094.61960948862</v>
      </c>
      <c r="J903" s="23">
        <v>6277.52952593185</v>
      </c>
      <c r="K903" s="23">
        <v>4117.2502298535765</v>
      </c>
      <c r="L903" s="23">
        <v>3349.1236187913969</v>
      </c>
      <c r="M903" s="23">
        <v>2968.5974901148857</v>
      </c>
      <c r="N903" s="23">
        <v>2452.0704154620439</v>
      </c>
      <c r="O903" s="23">
        <v>1553.0338999138912</v>
      </c>
      <c r="P903" s="23">
        <v>1553.0338999138912</v>
      </c>
    </row>
    <row r="904" spans="1:16" x14ac:dyDescent="0.25">
      <c r="A904" s="19" t="s">
        <v>92</v>
      </c>
      <c r="B904" s="19" t="s">
        <v>93</v>
      </c>
      <c r="C904" s="19" t="s">
        <v>78</v>
      </c>
      <c r="D904" s="22">
        <v>3</v>
      </c>
      <c r="E904" s="23">
        <v>47305.56070361632</v>
      </c>
      <c r="F904" s="23">
        <v>32609.830094958088</v>
      </c>
      <c r="G904" s="23">
        <v>21240.734278099033</v>
      </c>
      <c r="H904" s="23">
        <v>13427.186923771425</v>
      </c>
      <c r="I904" s="23">
        <v>8755.0625881047581</v>
      </c>
      <c r="J904" s="23">
        <v>5754.9375608248565</v>
      </c>
      <c r="K904" s="23">
        <v>3912.393945362935</v>
      </c>
      <c r="L904" s="23">
        <v>3185.0239533784597</v>
      </c>
      <c r="M904" s="23">
        <v>2852.1355580927957</v>
      </c>
      <c r="N904" s="23">
        <v>2360.9848067672533</v>
      </c>
      <c r="O904" s="23">
        <v>1716.9346441823161</v>
      </c>
      <c r="P904" s="23">
        <v>1716.9346441823161</v>
      </c>
    </row>
    <row r="905" spans="1:16" x14ac:dyDescent="0.25">
      <c r="A905" s="19" t="s">
        <v>92</v>
      </c>
      <c r="B905" s="19" t="s">
        <v>93</v>
      </c>
      <c r="C905" s="19" t="s">
        <v>78</v>
      </c>
      <c r="D905" s="22">
        <v>4</v>
      </c>
      <c r="E905" s="23">
        <v>50822.768525984211</v>
      </c>
      <c r="F905" s="23">
        <v>34404.620667446296</v>
      </c>
      <c r="G905" s="23">
        <v>24531.191518138356</v>
      </c>
      <c r="H905" s="23">
        <v>17396.973162784088</v>
      </c>
      <c r="I905" s="23">
        <v>10728.654890113097</v>
      </c>
      <c r="J905" s="23">
        <v>7060.8752176142762</v>
      </c>
      <c r="K905" s="23">
        <v>4789.8673002041014</v>
      </c>
      <c r="L905" s="23">
        <v>4074.6449751009804</v>
      </c>
      <c r="M905" s="23">
        <v>3454.2232501775115</v>
      </c>
      <c r="N905" s="23">
        <v>2709.6428770804332</v>
      </c>
      <c r="O905" s="23">
        <v>2242.7390628042967</v>
      </c>
      <c r="P905" s="23">
        <v>1883.8438699693666</v>
      </c>
    </row>
    <row r="906" spans="1:16" x14ac:dyDescent="0.25">
      <c r="A906" s="19" t="s">
        <v>92</v>
      </c>
      <c r="B906" s="19" t="s">
        <v>93</v>
      </c>
      <c r="C906" s="19" t="s">
        <v>78</v>
      </c>
      <c r="D906" s="22">
        <v>5</v>
      </c>
      <c r="E906" s="23">
        <v>48275.845937212674</v>
      </c>
      <c r="F906" s="23">
        <v>33494.540597444953</v>
      </c>
      <c r="G906" s="23">
        <v>19844.424192899569</v>
      </c>
      <c r="H906" s="23">
        <v>13423.701907598192</v>
      </c>
      <c r="I906" s="23">
        <v>8383.1018093743296</v>
      </c>
      <c r="J906" s="23">
        <v>5445.9912457090659</v>
      </c>
      <c r="K906" s="23">
        <v>3943.677642362185</v>
      </c>
      <c r="L906" s="23">
        <v>3194.5762447357561</v>
      </c>
      <c r="M906" s="23">
        <v>2693.3243154743309</v>
      </c>
      <c r="N906" s="23">
        <v>2278.2911765573363</v>
      </c>
      <c r="O906" s="23">
        <v>1623.0874561825415</v>
      </c>
      <c r="P906" s="23">
        <v>1501.8558855948816</v>
      </c>
    </row>
    <row r="907" spans="1:16" x14ac:dyDescent="0.25">
      <c r="A907" s="19" t="s">
        <v>92</v>
      </c>
      <c r="B907" s="19" t="s">
        <v>93</v>
      </c>
      <c r="C907" s="19" t="s">
        <v>78</v>
      </c>
      <c r="D907" s="22">
        <v>6</v>
      </c>
      <c r="E907" s="23">
        <v>51043.807017782296</v>
      </c>
      <c r="F907" s="23">
        <v>35626.709698465784</v>
      </c>
      <c r="G907" s="23">
        <v>25055.425294884626</v>
      </c>
      <c r="H907" s="23">
        <v>16794.599742615614</v>
      </c>
      <c r="I907" s="23">
        <v>10978.298934596469</v>
      </c>
      <c r="J907" s="23">
        <v>7475.0118133586557</v>
      </c>
      <c r="K907" s="23">
        <v>5499.5368881100139</v>
      </c>
      <c r="L907" s="23">
        <v>4559.2348172548755</v>
      </c>
      <c r="M907" s="23">
        <v>3876.8241484863365</v>
      </c>
      <c r="N907" s="23">
        <v>2854.4217399697977</v>
      </c>
      <c r="O907" s="23">
        <v>2276.5168653546871</v>
      </c>
      <c r="P907" s="23">
        <v>2276.5168653546871</v>
      </c>
    </row>
    <row r="908" spans="1:16" x14ac:dyDescent="0.25">
      <c r="A908" s="19" t="s">
        <v>92</v>
      </c>
      <c r="B908" s="19" t="s">
        <v>93</v>
      </c>
      <c r="C908" s="19" t="s">
        <v>78</v>
      </c>
      <c r="D908" s="22">
        <v>7</v>
      </c>
      <c r="E908" s="23">
        <v>41810.164070329221</v>
      </c>
      <c r="F908" s="23">
        <v>31399.731392772668</v>
      </c>
      <c r="G908" s="23">
        <v>25162.545580387272</v>
      </c>
      <c r="H908" s="23">
        <v>16257.26653131087</v>
      </c>
      <c r="I908" s="23">
        <v>10807.742644430178</v>
      </c>
      <c r="J908" s="23">
        <v>7489.1740225188905</v>
      </c>
      <c r="K908" s="23">
        <v>5195.8110158941154</v>
      </c>
      <c r="L908" s="23">
        <v>4297.1227193462955</v>
      </c>
      <c r="M908" s="23">
        <v>3618.460619494057</v>
      </c>
      <c r="N908" s="23">
        <v>2727.2304555935666</v>
      </c>
      <c r="O908" s="23">
        <v>1943.0853436123491</v>
      </c>
      <c r="P908" s="23">
        <v>1943.0853436123491</v>
      </c>
    </row>
    <row r="909" spans="1:16" x14ac:dyDescent="0.25">
      <c r="A909" s="19" t="s">
        <v>92</v>
      </c>
      <c r="B909" s="19" t="s">
        <v>93</v>
      </c>
      <c r="C909" s="19" t="s">
        <v>78</v>
      </c>
      <c r="D909" s="22">
        <v>8</v>
      </c>
      <c r="E909" s="23">
        <v>46537.022522488194</v>
      </c>
      <c r="F909" s="23">
        <v>32672.618253466255</v>
      </c>
      <c r="G909" s="23">
        <v>22487.341766470989</v>
      </c>
      <c r="H909" s="23">
        <v>13653.115912433253</v>
      </c>
      <c r="I909" s="23">
        <v>8458.2022188307419</v>
      </c>
      <c r="J909" s="23">
        <v>5797.3855462640067</v>
      </c>
      <c r="K909" s="23">
        <v>4119.2595065837122</v>
      </c>
      <c r="L909" s="23">
        <v>3363.5075761594071</v>
      </c>
      <c r="M909" s="23">
        <v>2807.2298895217364</v>
      </c>
      <c r="N909" s="23">
        <v>2179.5588942027139</v>
      </c>
      <c r="O909" s="23">
        <v>1736.6862131527298</v>
      </c>
      <c r="P909" s="23">
        <v>1613.4177714833218</v>
      </c>
    </row>
    <row r="910" spans="1:16" x14ac:dyDescent="0.25">
      <c r="A910" s="19" t="s">
        <v>92</v>
      </c>
      <c r="B910" s="19" t="s">
        <v>93</v>
      </c>
      <c r="C910" s="19" t="s">
        <v>78</v>
      </c>
      <c r="D910" s="22">
        <v>9</v>
      </c>
      <c r="E910" s="23">
        <v>35325.204463193055</v>
      </c>
      <c r="F910" s="23">
        <v>27489.222176049418</v>
      </c>
      <c r="G910" s="23">
        <v>20385.631060628362</v>
      </c>
      <c r="H910" s="23">
        <v>14072.430867991317</v>
      </c>
      <c r="I910" s="23">
        <v>8736.6454092306521</v>
      </c>
      <c r="J910" s="23">
        <v>6109.4111106417649</v>
      </c>
      <c r="K910" s="23">
        <v>4256.8112439367251</v>
      </c>
      <c r="L910" s="23">
        <v>3331.8056272554281</v>
      </c>
      <c r="M910" s="23">
        <v>2933.6402540303257</v>
      </c>
      <c r="N910" s="23">
        <v>2305.139496476746</v>
      </c>
      <c r="O910" s="23">
        <v>1678.86405717343</v>
      </c>
      <c r="P910" s="23">
        <v>1678.86405717343</v>
      </c>
    </row>
    <row r="911" spans="1:16" x14ac:dyDescent="0.25">
      <c r="A911" s="19" t="s">
        <v>92</v>
      </c>
      <c r="B911" s="19" t="s">
        <v>93</v>
      </c>
      <c r="C911" s="19" t="s">
        <v>78</v>
      </c>
      <c r="D911" s="22">
        <v>10</v>
      </c>
      <c r="E911" s="23">
        <v>42151.921997055171</v>
      </c>
      <c r="F911" s="23">
        <v>30288.704932355839</v>
      </c>
      <c r="G911" s="23">
        <v>20249.018821981856</v>
      </c>
      <c r="H911" s="23">
        <v>13859.276797815786</v>
      </c>
      <c r="I911" s="23">
        <v>9390.8723747588174</v>
      </c>
      <c r="J911" s="23">
        <v>5955.9792870118108</v>
      </c>
      <c r="K911" s="23">
        <v>4326.2015543966681</v>
      </c>
      <c r="L911" s="23">
        <v>3484.8461461746106</v>
      </c>
      <c r="M911" s="23">
        <v>3142.9482811096527</v>
      </c>
      <c r="N911" s="23">
        <v>2430.9228663157446</v>
      </c>
      <c r="O911" s="23">
        <v>1752.3996536921281</v>
      </c>
      <c r="P911" s="23">
        <v>1752.3996536921281</v>
      </c>
    </row>
    <row r="912" spans="1:16" x14ac:dyDescent="0.25">
      <c r="A912" s="19" t="s">
        <v>92</v>
      </c>
      <c r="B912" s="19" t="s">
        <v>93</v>
      </c>
      <c r="C912" s="19" t="s">
        <v>78</v>
      </c>
      <c r="D912" s="22">
        <v>11</v>
      </c>
      <c r="E912" s="23">
        <v>45943.068287147813</v>
      </c>
      <c r="F912" s="23">
        <v>28941.94300964005</v>
      </c>
      <c r="G912" s="23">
        <v>20824.340041794581</v>
      </c>
      <c r="H912" s="23">
        <v>14382.348998883141</v>
      </c>
      <c r="I912" s="23">
        <v>9451.7010352190555</v>
      </c>
      <c r="J912" s="23">
        <v>6303.9572517629194</v>
      </c>
      <c r="K912" s="23">
        <v>4317.224736776343</v>
      </c>
      <c r="L912" s="23">
        <v>3479.2829669984008</v>
      </c>
      <c r="M912" s="23">
        <v>2883.7658478633653</v>
      </c>
      <c r="N912" s="23">
        <v>2538.0287929407955</v>
      </c>
      <c r="O912" s="23">
        <v>1687.7790727267543</v>
      </c>
      <c r="P912" s="23">
        <v>1687.7790727267543</v>
      </c>
    </row>
    <row r="913" spans="1:16" x14ac:dyDescent="0.25">
      <c r="A913" s="19" t="s">
        <v>92</v>
      </c>
      <c r="B913" s="19" t="s">
        <v>93</v>
      </c>
      <c r="C913" s="19" t="s">
        <v>78</v>
      </c>
      <c r="D913" s="22">
        <v>12</v>
      </c>
      <c r="E913" s="23">
        <v>45484.99504741541</v>
      </c>
      <c r="F913" s="23">
        <v>30762.32451648765</v>
      </c>
      <c r="G913" s="23">
        <v>20751.030047092449</v>
      </c>
      <c r="H913" s="23">
        <v>13942.942735890476</v>
      </c>
      <c r="I913" s="23">
        <v>9107.9652625861399</v>
      </c>
      <c r="J913" s="23">
        <v>5896.5030903247944</v>
      </c>
      <c r="K913" s="23">
        <v>4116.5353209995646</v>
      </c>
      <c r="L913" s="23">
        <v>3302.9811087713706</v>
      </c>
      <c r="M913" s="23">
        <v>2785.1186444792784</v>
      </c>
      <c r="N913" s="23">
        <v>2296.6290262517336</v>
      </c>
      <c r="O913" s="23">
        <v>1708.0271859949491</v>
      </c>
      <c r="P913" s="23">
        <v>1647.617599539708</v>
      </c>
    </row>
    <row r="914" spans="1:16" x14ac:dyDescent="0.25">
      <c r="A914" s="19" t="s">
        <v>92</v>
      </c>
      <c r="B914" s="19" t="s">
        <v>93</v>
      </c>
      <c r="C914" s="19" t="s">
        <v>78</v>
      </c>
      <c r="D914" s="22">
        <v>13</v>
      </c>
      <c r="E914" s="23">
        <v>40666.969836170603</v>
      </c>
      <c r="F914" s="23">
        <v>31645.629719918219</v>
      </c>
      <c r="G914" s="23">
        <v>22523.868345478691</v>
      </c>
      <c r="H914" s="23">
        <v>15811.449266675703</v>
      </c>
      <c r="I914" s="23">
        <v>10003.652881111055</v>
      </c>
      <c r="J914" s="23">
        <v>6527.1549054750521</v>
      </c>
      <c r="K914" s="23">
        <v>4472.5073725532684</v>
      </c>
      <c r="L914" s="23">
        <v>3675.3104080585185</v>
      </c>
      <c r="M914" s="23">
        <v>3217.3472654498919</v>
      </c>
      <c r="N914" s="23">
        <v>2586.0512261726003</v>
      </c>
      <c r="O914" s="23">
        <v>1924.3708747703849</v>
      </c>
      <c r="P914" s="23">
        <v>1876.4567999546791</v>
      </c>
    </row>
    <row r="915" spans="1:16" x14ac:dyDescent="0.25">
      <c r="A915" s="19" t="s">
        <v>92</v>
      </c>
      <c r="B915" s="19" t="s">
        <v>93</v>
      </c>
      <c r="C915" s="19" t="s">
        <v>78</v>
      </c>
      <c r="D915" s="22">
        <v>14</v>
      </c>
      <c r="E915" s="23">
        <v>43106.630059451207</v>
      </c>
      <c r="F915" s="23">
        <v>28995.514830281605</v>
      </c>
      <c r="G915" s="23">
        <v>21407.790898046995</v>
      </c>
      <c r="H915" s="23">
        <v>13326.910795477766</v>
      </c>
      <c r="I915" s="23">
        <v>8310.8825915588804</v>
      </c>
      <c r="J915" s="23">
        <v>5475.9954845061693</v>
      </c>
      <c r="K915" s="23">
        <v>3899.9468233846246</v>
      </c>
      <c r="L915" s="23">
        <v>3073.5711206473629</v>
      </c>
      <c r="M915" s="23">
        <v>2496.7041127364555</v>
      </c>
      <c r="N915" s="23">
        <v>2265.5114301388039</v>
      </c>
      <c r="O915" s="23">
        <v>1752.7034020242397</v>
      </c>
      <c r="P915" s="23">
        <v>1752.7034020242397</v>
      </c>
    </row>
    <row r="916" spans="1:16" x14ac:dyDescent="0.25">
      <c r="A916" s="19" t="s">
        <v>92</v>
      </c>
      <c r="B916" s="19" t="s">
        <v>93</v>
      </c>
      <c r="C916" s="19" t="s">
        <v>78</v>
      </c>
      <c r="D916" s="22">
        <v>15</v>
      </c>
      <c r="E916" s="23">
        <v>42553.351000898569</v>
      </c>
      <c r="F916" s="23">
        <v>31409.54718539512</v>
      </c>
      <c r="G916" s="23">
        <v>23102.984304330566</v>
      </c>
      <c r="H916" s="23">
        <v>14978.29130035727</v>
      </c>
      <c r="I916" s="23">
        <v>9326.1779339198292</v>
      </c>
      <c r="J916" s="23">
        <v>6392.2509072693147</v>
      </c>
      <c r="K916" s="23">
        <v>4702.8648518287837</v>
      </c>
      <c r="L916" s="23">
        <v>3822.0680231627202</v>
      </c>
      <c r="M916" s="23">
        <v>3153.428819650263</v>
      </c>
      <c r="N916" s="23">
        <v>2544.919752650078</v>
      </c>
      <c r="O916" s="23">
        <v>2046.7626747657168</v>
      </c>
      <c r="P916" s="23">
        <v>1959.192291784266</v>
      </c>
    </row>
    <row r="917" spans="1:16" x14ac:dyDescent="0.25">
      <c r="A917" s="19" t="s">
        <v>92</v>
      </c>
      <c r="B917" s="19" t="s">
        <v>93</v>
      </c>
      <c r="C917" s="19" t="s">
        <v>78</v>
      </c>
      <c r="D917" s="22">
        <v>16</v>
      </c>
      <c r="E917" s="23">
        <v>37829.466735537659</v>
      </c>
      <c r="F917" s="23">
        <v>28722.078560465896</v>
      </c>
      <c r="G917" s="23">
        <v>21458.87884722845</v>
      </c>
      <c r="H917" s="23">
        <v>14560.98341135231</v>
      </c>
      <c r="I917" s="23">
        <v>9420.0570864698821</v>
      </c>
      <c r="J917" s="23">
        <v>6643.8292939761313</v>
      </c>
      <c r="K917" s="23">
        <v>4550.4808782684531</v>
      </c>
      <c r="L917" s="23">
        <v>3561.6917783047606</v>
      </c>
      <c r="M917" s="23">
        <v>2929.4816533184608</v>
      </c>
      <c r="N917" s="23">
        <v>2247.9816279489501</v>
      </c>
      <c r="O917" s="23">
        <v>1901.2794798133978</v>
      </c>
      <c r="P917" s="23">
        <v>1705.3301116899818</v>
      </c>
    </row>
    <row r="918" spans="1:16" x14ac:dyDescent="0.25">
      <c r="A918" s="19" t="s">
        <v>92</v>
      </c>
      <c r="B918" s="19" t="s">
        <v>93</v>
      </c>
      <c r="C918" s="19" t="s">
        <v>78</v>
      </c>
      <c r="D918" s="22">
        <v>17</v>
      </c>
      <c r="E918" s="23">
        <v>45087.056188169336</v>
      </c>
      <c r="F918" s="23">
        <v>32869.015260166809</v>
      </c>
      <c r="G918" s="23">
        <v>23257.245156015371</v>
      </c>
      <c r="H918" s="23">
        <v>14676.065868247744</v>
      </c>
      <c r="I918" s="23">
        <v>8948.354041152912</v>
      </c>
      <c r="J918" s="23">
        <v>5791.455657167955</v>
      </c>
      <c r="K918" s="23">
        <v>3914.6448339472399</v>
      </c>
      <c r="L918" s="23">
        <v>3336.0942404252023</v>
      </c>
      <c r="M918" s="23">
        <v>2738.5508753971335</v>
      </c>
      <c r="N918" s="23">
        <v>2350.8284218039526</v>
      </c>
      <c r="O918" s="23">
        <v>1833.3971816481373</v>
      </c>
      <c r="P918" s="23">
        <v>1572.3049009243666</v>
      </c>
    </row>
    <row r="919" spans="1:16" x14ac:dyDescent="0.25">
      <c r="A919" s="19" t="s">
        <v>92</v>
      </c>
      <c r="B919" s="19" t="s">
        <v>93</v>
      </c>
      <c r="C919" s="19" t="s">
        <v>78</v>
      </c>
      <c r="D919" s="22">
        <v>18</v>
      </c>
      <c r="E919" s="23">
        <v>42589.255015301533</v>
      </c>
      <c r="F919" s="23">
        <v>31155.851270649855</v>
      </c>
      <c r="G919" s="23">
        <v>22309.078559573547</v>
      </c>
      <c r="H919" s="23">
        <v>14306.031041040927</v>
      </c>
      <c r="I919" s="23">
        <v>9106.0663627916456</v>
      </c>
      <c r="J919" s="23">
        <v>6122.7917813224913</v>
      </c>
      <c r="K919" s="23">
        <v>4154.6842939372373</v>
      </c>
      <c r="L919" s="23">
        <v>3454.278421903442</v>
      </c>
      <c r="M919" s="23">
        <v>2651.5376053024629</v>
      </c>
      <c r="N919" s="23">
        <v>2138.1145569225309</v>
      </c>
      <c r="O919" s="23">
        <v>1515.9770766457832</v>
      </c>
      <c r="P919" s="23">
        <v>1515.9770766457832</v>
      </c>
    </row>
    <row r="920" spans="1:16" x14ac:dyDescent="0.25">
      <c r="A920" s="19" t="s">
        <v>92</v>
      </c>
      <c r="B920" s="19" t="s">
        <v>93</v>
      </c>
      <c r="C920" s="19" t="s">
        <v>78</v>
      </c>
      <c r="D920" s="22">
        <v>19</v>
      </c>
      <c r="E920" s="23">
        <v>47934.582676511011</v>
      </c>
      <c r="F920" s="23">
        <v>30278.194894894161</v>
      </c>
      <c r="G920" s="23">
        <v>21993.999906827823</v>
      </c>
      <c r="H920" s="23">
        <v>14663.306099839634</v>
      </c>
      <c r="I920" s="23">
        <v>9403.5606786241169</v>
      </c>
      <c r="J920" s="23">
        <v>6445.213393479441</v>
      </c>
      <c r="K920" s="23">
        <v>4398.0316299160077</v>
      </c>
      <c r="L920" s="23">
        <v>3560.6305273365042</v>
      </c>
      <c r="M920" s="23">
        <v>2999.4437911239561</v>
      </c>
      <c r="N920" s="23">
        <v>2401.0842908748591</v>
      </c>
      <c r="O920" s="23">
        <v>1695.526153983501</v>
      </c>
      <c r="P920" s="23">
        <v>1695.526153983501</v>
      </c>
    </row>
    <row r="921" spans="1:16" x14ac:dyDescent="0.25">
      <c r="A921" s="19" t="s">
        <v>92</v>
      </c>
      <c r="B921" s="19" t="s">
        <v>93</v>
      </c>
      <c r="C921" s="19" t="s">
        <v>78</v>
      </c>
      <c r="D921" s="22">
        <v>20</v>
      </c>
      <c r="E921" s="23">
        <v>43379.688466178872</v>
      </c>
      <c r="F921" s="23">
        <v>31746.670423345204</v>
      </c>
      <c r="G921" s="23">
        <v>22494.229219842502</v>
      </c>
      <c r="H921" s="23">
        <v>14905.159685275879</v>
      </c>
      <c r="I921" s="23">
        <v>9654.3405863343069</v>
      </c>
      <c r="J921" s="23">
        <v>6343.210810382805</v>
      </c>
      <c r="K921" s="23">
        <v>4340.2119269133118</v>
      </c>
      <c r="L921" s="23">
        <v>3476.7709000703644</v>
      </c>
      <c r="M921" s="23">
        <v>2877.6399655228756</v>
      </c>
      <c r="N921" s="23">
        <v>2560.8851918873643</v>
      </c>
      <c r="O921" s="23">
        <v>1912.6190530684737</v>
      </c>
      <c r="P921" s="23">
        <v>1732.3600910970981</v>
      </c>
    </row>
    <row r="922" spans="1:16" x14ac:dyDescent="0.25">
      <c r="A922" s="19" t="s">
        <v>92</v>
      </c>
      <c r="B922" s="19" t="s">
        <v>93</v>
      </c>
      <c r="C922" s="19" t="s">
        <v>78</v>
      </c>
      <c r="D922" s="22">
        <v>21</v>
      </c>
      <c r="E922" s="23">
        <v>38036.210352421978</v>
      </c>
      <c r="F922" s="23">
        <v>28213.806307923929</v>
      </c>
      <c r="G922" s="23">
        <v>19373.053852863726</v>
      </c>
      <c r="H922" s="23">
        <v>13378.995096950795</v>
      </c>
      <c r="I922" s="23">
        <v>8933.4366988866477</v>
      </c>
      <c r="J922" s="23">
        <v>6036.9073374367536</v>
      </c>
      <c r="K922" s="23">
        <v>4354.9567252101742</v>
      </c>
      <c r="L922" s="23">
        <v>3228.4092070214774</v>
      </c>
      <c r="M922" s="23">
        <v>2609.0151517697359</v>
      </c>
      <c r="N922" s="23">
        <v>2065.3245220909121</v>
      </c>
      <c r="O922" s="23">
        <v>1425.621098800767</v>
      </c>
      <c r="P922" s="23">
        <v>1425.621098800767</v>
      </c>
    </row>
    <row r="923" spans="1:16" x14ac:dyDescent="0.25">
      <c r="A923" s="19" t="s">
        <v>92</v>
      </c>
      <c r="B923" s="19" t="s">
        <v>93</v>
      </c>
      <c r="C923" s="19" t="s">
        <v>78</v>
      </c>
      <c r="D923" s="22">
        <v>22</v>
      </c>
      <c r="E923" s="23">
        <v>45509.116993614705</v>
      </c>
      <c r="F923" s="23">
        <v>30707.929175671052</v>
      </c>
      <c r="G923" s="23">
        <v>21276.885243752917</v>
      </c>
      <c r="H923" s="23">
        <v>11635.683813718506</v>
      </c>
      <c r="I923" s="23">
        <v>7405.5519525302852</v>
      </c>
      <c r="J923" s="23">
        <v>4888.6514073182807</v>
      </c>
      <c r="K923" s="23">
        <v>3428.10740376993</v>
      </c>
      <c r="L923" s="23">
        <v>2511.8976380178156</v>
      </c>
      <c r="M923" s="23">
        <v>2183.2606277711448</v>
      </c>
      <c r="N923" s="23">
        <v>1665.9753069310316</v>
      </c>
      <c r="O923" s="23">
        <v>1332.9630109091001</v>
      </c>
      <c r="P923" s="23">
        <v>1314.1058788445116</v>
      </c>
    </row>
    <row r="924" spans="1:16" x14ac:dyDescent="0.25">
      <c r="A924" s="19" t="s">
        <v>92</v>
      </c>
      <c r="B924" s="19" t="s">
        <v>93</v>
      </c>
      <c r="C924" s="19" t="s">
        <v>78</v>
      </c>
      <c r="D924" s="22">
        <v>23</v>
      </c>
      <c r="E924" s="23">
        <v>41929.193464446515</v>
      </c>
      <c r="F924" s="23">
        <v>28474.38866946294</v>
      </c>
      <c r="G924" s="23">
        <v>19668.253252579812</v>
      </c>
      <c r="H924" s="23">
        <v>12370.897168866139</v>
      </c>
      <c r="I924" s="23">
        <v>8323.8334887261826</v>
      </c>
      <c r="J924" s="23">
        <v>5768.7117099140114</v>
      </c>
      <c r="K924" s="23">
        <v>3822.0713127042318</v>
      </c>
      <c r="L924" s="23">
        <v>3119.8681549302764</v>
      </c>
      <c r="M924" s="23">
        <v>2622.0536783124039</v>
      </c>
      <c r="N924" s="23">
        <v>2139.5783536195408</v>
      </c>
      <c r="O924" s="23">
        <v>1563.8714378112186</v>
      </c>
      <c r="P924" s="23">
        <v>1563.8714378112186</v>
      </c>
    </row>
    <row r="925" spans="1:16" x14ac:dyDescent="0.25">
      <c r="A925" s="19" t="s">
        <v>92</v>
      </c>
      <c r="B925" s="19" t="s">
        <v>93</v>
      </c>
      <c r="C925" s="19" t="s">
        <v>78</v>
      </c>
      <c r="D925" s="22">
        <v>24</v>
      </c>
      <c r="E925" s="23">
        <v>46836.236500087456</v>
      </c>
      <c r="F925" s="23">
        <v>31973.060529783175</v>
      </c>
      <c r="G925" s="23">
        <v>23485.109760900032</v>
      </c>
      <c r="H925" s="23">
        <v>14891.294749749663</v>
      </c>
      <c r="I925" s="23">
        <v>9123.0341993906968</v>
      </c>
      <c r="J925" s="23">
        <v>6340.6463254001392</v>
      </c>
      <c r="K925" s="23">
        <v>4481.5443808501386</v>
      </c>
      <c r="L925" s="23">
        <v>3447.6542544296599</v>
      </c>
      <c r="M925" s="23">
        <v>3017.5001677795776</v>
      </c>
      <c r="N925" s="23">
        <v>2329.7068476172149</v>
      </c>
      <c r="O925" s="23">
        <v>1753.9862379616918</v>
      </c>
      <c r="P925" s="23">
        <v>1692.2353832034685</v>
      </c>
    </row>
    <row r="926" spans="1:16" x14ac:dyDescent="0.25">
      <c r="A926" s="19" t="s">
        <v>92</v>
      </c>
      <c r="B926" s="19" t="s">
        <v>93</v>
      </c>
      <c r="C926" s="19" t="s">
        <v>78</v>
      </c>
      <c r="D926" s="22">
        <v>25</v>
      </c>
      <c r="E926" s="23">
        <v>35122.372538578697</v>
      </c>
      <c r="F926" s="23">
        <v>30937.31245312743</v>
      </c>
      <c r="G926" s="23">
        <v>20290.555153259666</v>
      </c>
      <c r="H926" s="23">
        <v>13789.500266085744</v>
      </c>
      <c r="I926" s="23">
        <v>8767.4677557485265</v>
      </c>
      <c r="J926" s="23">
        <v>6277.8918869074514</v>
      </c>
      <c r="K926" s="23">
        <v>4323.6732137069766</v>
      </c>
      <c r="L926" s="23">
        <v>3475.069053291857</v>
      </c>
      <c r="M926" s="23">
        <v>2808.7981427841596</v>
      </c>
      <c r="N926" s="23">
        <v>2213.9265943552632</v>
      </c>
      <c r="O926" s="23">
        <v>1736.0149019691962</v>
      </c>
      <c r="P926" s="23">
        <v>1736.0149019691962</v>
      </c>
    </row>
    <row r="927" spans="1:16" x14ac:dyDescent="0.25">
      <c r="A927" s="19" t="s">
        <v>92</v>
      </c>
      <c r="B927" s="19" t="s">
        <v>93</v>
      </c>
      <c r="C927" s="19" t="s">
        <v>78</v>
      </c>
      <c r="D927" s="22">
        <v>26</v>
      </c>
      <c r="E927" s="23">
        <v>40666.329926677085</v>
      </c>
      <c r="F927" s="23">
        <v>28205.292961002513</v>
      </c>
      <c r="G927" s="23">
        <v>20481.16002571832</v>
      </c>
      <c r="H927" s="23">
        <v>12481.752268533921</v>
      </c>
      <c r="I927" s="23">
        <v>8400.6671121039981</v>
      </c>
      <c r="J927" s="23">
        <v>5689.2985388166189</v>
      </c>
      <c r="K927" s="23">
        <v>3880.2633424021096</v>
      </c>
      <c r="L927" s="23">
        <v>3133.0922395618322</v>
      </c>
      <c r="M927" s="23">
        <v>2659.1085516200465</v>
      </c>
      <c r="N927" s="23">
        <v>2114.7825111857674</v>
      </c>
      <c r="O927" s="23">
        <v>1628.7717781065487</v>
      </c>
      <c r="P927" s="23">
        <v>1527.9698678786976</v>
      </c>
    </row>
    <row r="928" spans="1:16" x14ac:dyDescent="0.25">
      <c r="A928" s="19" t="s">
        <v>92</v>
      </c>
      <c r="B928" s="19" t="s">
        <v>93</v>
      </c>
      <c r="C928" s="19" t="s">
        <v>78</v>
      </c>
      <c r="D928" s="22">
        <v>27</v>
      </c>
      <c r="E928" s="23">
        <v>51958.68804827315</v>
      </c>
      <c r="F928" s="23">
        <v>36057.893603019635</v>
      </c>
      <c r="G928" s="23">
        <v>24441.509720812523</v>
      </c>
      <c r="H928" s="23">
        <v>15797.141699044478</v>
      </c>
      <c r="I928" s="23">
        <v>9627.325320642316</v>
      </c>
      <c r="J928" s="23">
        <v>6533.7220320733695</v>
      </c>
      <c r="K928" s="23">
        <v>4632.7890708645582</v>
      </c>
      <c r="L928" s="23">
        <v>3673.2347576062148</v>
      </c>
      <c r="M928" s="23">
        <v>3061.0040090992129</v>
      </c>
      <c r="N928" s="23">
        <v>2627.1803235672173</v>
      </c>
      <c r="O928" s="23">
        <v>1942.2869145647687</v>
      </c>
      <c r="P928" s="23">
        <v>1758.2927961292783</v>
      </c>
    </row>
    <row r="929" spans="1:16" x14ac:dyDescent="0.25">
      <c r="A929" s="19" t="s">
        <v>92</v>
      </c>
      <c r="B929" s="19" t="s">
        <v>93</v>
      </c>
      <c r="C929" s="19" t="s">
        <v>78</v>
      </c>
      <c r="D929" s="22">
        <v>28</v>
      </c>
      <c r="E929" s="23">
        <v>43362.401945090714</v>
      </c>
      <c r="F929" s="23">
        <v>31539.438622634738</v>
      </c>
      <c r="G929" s="23">
        <v>20411.06721064496</v>
      </c>
      <c r="H929" s="23">
        <v>12811.362775619627</v>
      </c>
      <c r="I929" s="23">
        <v>8422.1771429465862</v>
      </c>
      <c r="J929" s="23">
        <v>5630.8026211460137</v>
      </c>
      <c r="K929" s="23">
        <v>3831.964112095613</v>
      </c>
      <c r="L929" s="23">
        <v>3130.3504681755676</v>
      </c>
      <c r="M929" s="23">
        <v>2607.9738436647795</v>
      </c>
      <c r="N929" s="23">
        <v>2079.3583846954189</v>
      </c>
      <c r="O929" s="23">
        <v>1625.6422938153728</v>
      </c>
      <c r="P929" s="23">
        <v>1422.7783480369642</v>
      </c>
    </row>
    <row r="930" spans="1:16" x14ac:dyDescent="0.25">
      <c r="A930" s="19" t="s">
        <v>92</v>
      </c>
      <c r="B930" s="19" t="s">
        <v>93</v>
      </c>
      <c r="C930" s="19" t="s">
        <v>78</v>
      </c>
      <c r="D930" s="22">
        <v>29</v>
      </c>
      <c r="E930" s="23">
        <v>43470.482885386853</v>
      </c>
      <c r="F930" s="23">
        <v>32989.771308176292</v>
      </c>
      <c r="G930" s="23">
        <v>23574.110698742592</v>
      </c>
      <c r="H930" s="23">
        <v>15270.752038960867</v>
      </c>
      <c r="I930" s="23">
        <v>9365.9913211338571</v>
      </c>
      <c r="J930" s="23">
        <v>6394.9062179299526</v>
      </c>
      <c r="K930" s="23">
        <v>4399.9614701618129</v>
      </c>
      <c r="L930" s="23">
        <v>3822.5889443592305</v>
      </c>
      <c r="M930" s="23">
        <v>3229.0979928011143</v>
      </c>
      <c r="N930" s="23">
        <v>2648.2287483373461</v>
      </c>
      <c r="O930" s="23">
        <v>1953.2231892258308</v>
      </c>
      <c r="P930" s="23">
        <v>1798.6902636692671</v>
      </c>
    </row>
    <row r="931" spans="1:16" x14ac:dyDescent="0.25">
      <c r="A931" s="19" t="s">
        <v>92</v>
      </c>
      <c r="B931" s="19" t="s">
        <v>93</v>
      </c>
      <c r="C931" s="19" t="s">
        <v>78</v>
      </c>
      <c r="D931" s="22">
        <v>30</v>
      </c>
      <c r="E931" s="23">
        <v>42851.628159731896</v>
      </c>
      <c r="F931" s="23">
        <v>31699.213972721907</v>
      </c>
      <c r="G931" s="23">
        <v>21905.76598394871</v>
      </c>
      <c r="H931" s="23">
        <v>14823.056518604517</v>
      </c>
      <c r="I931" s="23">
        <v>9801.6844009465349</v>
      </c>
      <c r="J931" s="23">
        <v>6244.0834531436758</v>
      </c>
      <c r="K931" s="23">
        <v>4255.4891114210823</v>
      </c>
      <c r="L931" s="23">
        <v>3691.1450007862873</v>
      </c>
      <c r="M931" s="23">
        <v>3293.1709754925218</v>
      </c>
      <c r="N931" s="23">
        <v>2561.9779977882877</v>
      </c>
      <c r="O931" s="23">
        <v>1861.2971266580087</v>
      </c>
      <c r="P931" s="23">
        <v>1861.2971266580087</v>
      </c>
    </row>
    <row r="932" spans="1:16" x14ac:dyDescent="0.25">
      <c r="A932" s="19" t="s">
        <v>92</v>
      </c>
      <c r="B932" s="19" t="s">
        <v>93</v>
      </c>
      <c r="C932" s="19" t="s">
        <v>78</v>
      </c>
      <c r="D932" s="22">
        <v>31</v>
      </c>
      <c r="E932" s="23">
        <v>41371.981345028966</v>
      </c>
      <c r="F932" s="23">
        <v>31358.078714956016</v>
      </c>
      <c r="G932" s="23">
        <v>21308.640979620188</v>
      </c>
      <c r="H932" s="23">
        <v>13885.217416871381</v>
      </c>
      <c r="I932" s="23">
        <v>8952.6515706624959</v>
      </c>
      <c r="J932" s="23">
        <v>6167.2647879341121</v>
      </c>
      <c r="K932" s="23">
        <v>4084.6311793293053</v>
      </c>
      <c r="L932" s="23">
        <v>3608.5135526944146</v>
      </c>
      <c r="M932" s="23">
        <v>3120.3919455054706</v>
      </c>
      <c r="N932" s="23">
        <v>2485.1495308802241</v>
      </c>
      <c r="O932" s="23">
        <v>1949.0193965974606</v>
      </c>
      <c r="P932" s="23">
        <v>1759.8452671379971</v>
      </c>
    </row>
    <row r="933" spans="1:16" x14ac:dyDescent="0.25">
      <c r="A933" s="19" t="s">
        <v>92</v>
      </c>
      <c r="B933" s="19" t="s">
        <v>93</v>
      </c>
      <c r="C933" s="19" t="s">
        <v>78</v>
      </c>
      <c r="D933" s="22">
        <v>32</v>
      </c>
      <c r="E933" s="23">
        <v>50063.22074148387</v>
      </c>
      <c r="F933" s="23">
        <v>30774.130713009297</v>
      </c>
      <c r="G933" s="23">
        <v>21823.273851128575</v>
      </c>
      <c r="H933" s="23">
        <v>14667.282213863104</v>
      </c>
      <c r="I933" s="23">
        <v>9749.0591814219697</v>
      </c>
      <c r="J933" s="23">
        <v>6433.1665596373387</v>
      </c>
      <c r="K933" s="23">
        <v>4340.8182029578493</v>
      </c>
      <c r="L933" s="23">
        <v>3697.2293363814292</v>
      </c>
      <c r="M933" s="23">
        <v>2961.6143971211609</v>
      </c>
      <c r="N933" s="23">
        <v>2501.3634651845991</v>
      </c>
      <c r="O933" s="23">
        <v>1978.343369858605</v>
      </c>
      <c r="P933" s="23">
        <v>1811.4766089451709</v>
      </c>
    </row>
    <row r="934" spans="1:16" x14ac:dyDescent="0.25">
      <c r="A934" s="19" t="s">
        <v>92</v>
      </c>
      <c r="B934" s="19" t="s">
        <v>93</v>
      </c>
      <c r="C934" s="19" t="s">
        <v>78</v>
      </c>
      <c r="D934" s="22">
        <v>33</v>
      </c>
      <c r="E934" s="23">
        <v>41913.805690008863</v>
      </c>
      <c r="F934" s="23">
        <v>28219.466776420279</v>
      </c>
      <c r="G934" s="23">
        <v>17800.243738428093</v>
      </c>
      <c r="H934" s="23">
        <v>12260.793125294247</v>
      </c>
      <c r="I934" s="23">
        <v>7631.3350250476706</v>
      </c>
      <c r="J934" s="23">
        <v>5224.259022682485</v>
      </c>
      <c r="K934" s="23">
        <v>3766.7864833055087</v>
      </c>
      <c r="L934" s="23">
        <v>2943.2357270869979</v>
      </c>
      <c r="M934" s="23">
        <v>2654.1598204439101</v>
      </c>
      <c r="N934" s="23">
        <v>2258.4579790144303</v>
      </c>
      <c r="O934" s="23">
        <v>1819.5631849495655</v>
      </c>
      <c r="P934" s="23">
        <v>1490.6373557810034</v>
      </c>
    </row>
    <row r="935" spans="1:16" x14ac:dyDescent="0.25">
      <c r="A935" s="19" t="s">
        <v>92</v>
      </c>
      <c r="B935" s="19" t="s">
        <v>93</v>
      </c>
      <c r="C935" s="19" t="s">
        <v>78</v>
      </c>
      <c r="D935" s="22">
        <v>34</v>
      </c>
      <c r="E935" s="23">
        <v>37364.488455690684</v>
      </c>
      <c r="F935" s="23">
        <v>30913.830205586841</v>
      </c>
      <c r="G935" s="23">
        <v>22113.562525992544</v>
      </c>
      <c r="H935" s="23">
        <v>13552.859913684426</v>
      </c>
      <c r="I935" s="23">
        <v>8465.0583175622196</v>
      </c>
      <c r="J935" s="23">
        <v>5614.2523674582435</v>
      </c>
      <c r="K935" s="23">
        <v>4004.3985637838732</v>
      </c>
      <c r="L935" s="23">
        <v>3207.3539196794027</v>
      </c>
      <c r="M935" s="23">
        <v>2720.8247860803872</v>
      </c>
      <c r="N935" s="23">
        <v>2098.3461161381247</v>
      </c>
      <c r="O935" s="23">
        <v>1576.6758060627562</v>
      </c>
      <c r="P935" s="23">
        <v>1478.7616555089016</v>
      </c>
    </row>
    <row r="936" spans="1:16" x14ac:dyDescent="0.25">
      <c r="A936" s="19" t="s">
        <v>92</v>
      </c>
      <c r="B936" s="19" t="s">
        <v>93</v>
      </c>
      <c r="C936" s="19" t="s">
        <v>78</v>
      </c>
      <c r="D936" s="22">
        <v>35</v>
      </c>
      <c r="E936" s="23">
        <v>41235.831752512073</v>
      </c>
      <c r="F936" s="23">
        <v>27672.340271213623</v>
      </c>
      <c r="G936" s="23">
        <v>18142.558768193354</v>
      </c>
      <c r="H936" s="23">
        <v>12643.493201669931</v>
      </c>
      <c r="I936" s="23">
        <v>8385.244931551133</v>
      </c>
      <c r="J936" s="23">
        <v>5499.1073635228749</v>
      </c>
      <c r="K936" s="23">
        <v>3484.8687859826873</v>
      </c>
      <c r="L936" s="23">
        <v>2903.2238836221773</v>
      </c>
      <c r="M936" s="23">
        <v>2569.4053604494425</v>
      </c>
      <c r="N936" s="23">
        <v>2108.4920293987075</v>
      </c>
      <c r="O936" s="23">
        <v>1589.8449574047499</v>
      </c>
      <c r="P936" s="23">
        <v>1489.5300481797537</v>
      </c>
    </row>
    <row r="937" spans="1:16" x14ac:dyDescent="0.25">
      <c r="A937" s="19" t="s">
        <v>92</v>
      </c>
      <c r="B937" s="19" t="s">
        <v>93</v>
      </c>
      <c r="C937" s="19" t="s">
        <v>78</v>
      </c>
      <c r="D937" s="22">
        <v>36</v>
      </c>
      <c r="E937" s="23">
        <v>43247.251022562064</v>
      </c>
      <c r="F937" s="23">
        <v>32117.313411589963</v>
      </c>
      <c r="G937" s="23">
        <v>23245.305709285873</v>
      </c>
      <c r="H937" s="23">
        <v>14641.741651613864</v>
      </c>
      <c r="I937" s="23">
        <v>9350.9799497409567</v>
      </c>
      <c r="J937" s="23">
        <v>6312.2536760906396</v>
      </c>
      <c r="K937" s="23">
        <v>4501.2701924276134</v>
      </c>
      <c r="L937" s="23">
        <v>3670.2286621231128</v>
      </c>
      <c r="M937" s="23">
        <v>3135.8507503147039</v>
      </c>
      <c r="N937" s="23">
        <v>2491.8231615034879</v>
      </c>
      <c r="O937" s="23">
        <v>1968.8109664368735</v>
      </c>
      <c r="P937" s="23">
        <v>1783.7841786190666</v>
      </c>
    </row>
    <row r="938" spans="1:16" x14ac:dyDescent="0.25">
      <c r="A938" s="19" t="s">
        <v>92</v>
      </c>
      <c r="B938" s="19" t="s">
        <v>93</v>
      </c>
      <c r="C938" s="19" t="s">
        <v>78</v>
      </c>
      <c r="D938" s="22">
        <v>37</v>
      </c>
      <c r="E938" s="23">
        <v>43596.095036501545</v>
      </c>
      <c r="F938" s="23">
        <v>32330.186236975132</v>
      </c>
      <c r="G938" s="23">
        <v>23580.26380743651</v>
      </c>
      <c r="H938" s="23">
        <v>15897.504772949675</v>
      </c>
      <c r="I938" s="23">
        <v>10672.255828262829</v>
      </c>
      <c r="J938" s="23">
        <v>7306.6337915673203</v>
      </c>
      <c r="K938" s="23">
        <v>4963.7713612347416</v>
      </c>
      <c r="L938" s="23">
        <v>4354.5082126650786</v>
      </c>
      <c r="M938" s="23">
        <v>3589.6853364849326</v>
      </c>
      <c r="N938" s="23">
        <v>2706.4465411341453</v>
      </c>
      <c r="O938" s="23">
        <v>1928.5356954977383</v>
      </c>
      <c r="P938" s="23">
        <v>1928.5356954977383</v>
      </c>
    </row>
    <row r="939" spans="1:16" x14ac:dyDescent="0.25">
      <c r="A939" s="19" t="s">
        <v>92</v>
      </c>
      <c r="B939" s="19" t="s">
        <v>93</v>
      </c>
      <c r="C939" s="19" t="s">
        <v>78</v>
      </c>
      <c r="D939" s="22">
        <v>38</v>
      </c>
      <c r="E939" s="23">
        <v>45947.014250260501</v>
      </c>
      <c r="F939" s="23">
        <v>29352.018463055891</v>
      </c>
      <c r="G939" s="23">
        <v>23357.771153146776</v>
      </c>
      <c r="H939" s="23">
        <v>14237.394383917503</v>
      </c>
      <c r="I939" s="23">
        <v>8770.7703416996828</v>
      </c>
      <c r="J939" s="23">
        <v>5497.2010909226974</v>
      </c>
      <c r="K939" s="23">
        <v>4059.8815816225165</v>
      </c>
      <c r="L939" s="23">
        <v>3188.1073401263711</v>
      </c>
      <c r="M939" s="23">
        <v>2695.3703580701235</v>
      </c>
      <c r="N939" s="23">
        <v>2431.3697296807436</v>
      </c>
      <c r="O939" s="23">
        <v>1717.5777686568197</v>
      </c>
      <c r="P939" s="23">
        <v>1559.3373126054214</v>
      </c>
    </row>
    <row r="940" spans="1:16" x14ac:dyDescent="0.25">
      <c r="A940" s="19" t="s">
        <v>92</v>
      </c>
      <c r="B940" s="19" t="s">
        <v>93</v>
      </c>
      <c r="C940" s="19" t="s">
        <v>78</v>
      </c>
      <c r="D940" s="22">
        <v>39</v>
      </c>
      <c r="E940" s="23">
        <v>52276.881816504872</v>
      </c>
      <c r="F940" s="23">
        <v>36562.025036309562</v>
      </c>
      <c r="G940" s="23">
        <v>25074.930481993881</v>
      </c>
      <c r="H940" s="23">
        <v>17704.83658647929</v>
      </c>
      <c r="I940" s="23">
        <v>11604.50398936133</v>
      </c>
      <c r="J940" s="23">
        <v>7532.6558630455393</v>
      </c>
      <c r="K940" s="23">
        <v>5404.5182337780225</v>
      </c>
      <c r="L940" s="23">
        <v>4460.9979882260413</v>
      </c>
      <c r="M940" s="23">
        <v>3722.5349929807385</v>
      </c>
      <c r="N940" s="23">
        <v>3095.6250127093831</v>
      </c>
      <c r="O940" s="23">
        <v>2355.327883159332</v>
      </c>
      <c r="P940" s="23">
        <v>2061.2762791383375</v>
      </c>
    </row>
    <row r="941" spans="1:16" x14ac:dyDescent="0.25">
      <c r="A941" s="19" t="s">
        <v>92</v>
      </c>
      <c r="B941" s="19" t="s">
        <v>93</v>
      </c>
      <c r="C941" s="19" t="s">
        <v>78</v>
      </c>
      <c r="D941" s="22">
        <v>40</v>
      </c>
      <c r="E941" s="23">
        <v>50731.223470676036</v>
      </c>
      <c r="F941" s="23">
        <v>35675.726189319874</v>
      </c>
      <c r="G941" s="23">
        <v>23808.87201901944</v>
      </c>
      <c r="H941" s="23">
        <v>15176.322990647426</v>
      </c>
      <c r="I941" s="23">
        <v>9825.7089101962283</v>
      </c>
      <c r="J941" s="23">
        <v>6585.6132833784659</v>
      </c>
      <c r="K941" s="23">
        <v>4324.6434995015697</v>
      </c>
      <c r="L941" s="23">
        <v>3503.5716462713017</v>
      </c>
      <c r="M941" s="23">
        <v>2871.7057633791569</v>
      </c>
      <c r="N941" s="23">
        <v>2289.1237318672052</v>
      </c>
      <c r="O941" s="23">
        <v>1806.3283411396194</v>
      </c>
      <c r="P941" s="23">
        <v>1806.3283411396194</v>
      </c>
    </row>
    <row r="942" spans="1:16" x14ac:dyDescent="0.25">
      <c r="A942" s="19" t="s">
        <v>92</v>
      </c>
      <c r="B942" s="19" t="s">
        <v>93</v>
      </c>
      <c r="C942" s="19" t="s">
        <v>78</v>
      </c>
      <c r="D942" s="22">
        <v>41</v>
      </c>
      <c r="E942" s="23">
        <v>36583.568591955831</v>
      </c>
      <c r="F942" s="23">
        <v>26041.277645588092</v>
      </c>
      <c r="G942" s="23">
        <v>18092.151485085618</v>
      </c>
      <c r="H942" s="23">
        <v>11571.634257578053</v>
      </c>
      <c r="I942" s="23">
        <v>7873.8761096369126</v>
      </c>
      <c r="J942" s="23">
        <v>5437.8910544907194</v>
      </c>
      <c r="K942" s="23">
        <v>3909.8512229809903</v>
      </c>
      <c r="L942" s="23">
        <v>3189.0836752023411</v>
      </c>
      <c r="M942" s="23">
        <v>2841.9017664229555</v>
      </c>
      <c r="N942" s="23">
        <v>1916.4819776505969</v>
      </c>
      <c r="O942" s="23">
        <v>1399.4508212364035</v>
      </c>
      <c r="P942" s="23">
        <v>1399.4508212364035</v>
      </c>
    </row>
    <row r="943" spans="1:16" x14ac:dyDescent="0.25">
      <c r="A943" s="19" t="s">
        <v>92</v>
      </c>
      <c r="B943" s="19" t="s">
        <v>93</v>
      </c>
      <c r="C943" s="19" t="s">
        <v>78</v>
      </c>
      <c r="D943" s="22">
        <v>42</v>
      </c>
      <c r="E943" s="23">
        <v>45155.503086375109</v>
      </c>
      <c r="F943" s="23">
        <v>32229.932540702604</v>
      </c>
      <c r="G943" s="23">
        <v>24977.023317679974</v>
      </c>
      <c r="H943" s="23">
        <v>15619.115426101489</v>
      </c>
      <c r="I943" s="23">
        <v>9515.8449228932586</v>
      </c>
      <c r="J943" s="23">
        <v>6623.6407899192855</v>
      </c>
      <c r="K943" s="23">
        <v>4527.9323718682099</v>
      </c>
      <c r="L943" s="23">
        <v>3741.191857236694</v>
      </c>
      <c r="M943" s="23">
        <v>3010.9711466706376</v>
      </c>
      <c r="N943" s="23">
        <v>2458.9597741919943</v>
      </c>
      <c r="O943" s="23">
        <v>1762.4267000175489</v>
      </c>
      <c r="P943" s="23">
        <v>1762.4267000175489</v>
      </c>
    </row>
    <row r="944" spans="1:16" x14ac:dyDescent="0.25">
      <c r="A944" s="19" t="s">
        <v>92</v>
      </c>
      <c r="B944" s="19" t="s">
        <v>93</v>
      </c>
      <c r="C944" s="19" t="s">
        <v>78</v>
      </c>
      <c r="D944" s="22">
        <v>43</v>
      </c>
      <c r="E944" s="23">
        <v>34806.347221779964</v>
      </c>
      <c r="F944" s="23">
        <v>31514.731474311266</v>
      </c>
      <c r="G944" s="23">
        <v>23266.347129997357</v>
      </c>
      <c r="H944" s="23">
        <v>15260.709027439267</v>
      </c>
      <c r="I944" s="23">
        <v>9540.5113961476509</v>
      </c>
      <c r="J944" s="23">
        <v>6514.9516866276526</v>
      </c>
      <c r="K944" s="23">
        <v>4488.4257862769009</v>
      </c>
      <c r="L944" s="23">
        <v>3763.3069521963262</v>
      </c>
      <c r="M944" s="23">
        <v>3385.3930104396172</v>
      </c>
      <c r="N944" s="23">
        <v>2587.2183047313938</v>
      </c>
      <c r="O944" s="23">
        <v>1958.2755003108027</v>
      </c>
      <c r="P944" s="23">
        <v>1750.5797369861757</v>
      </c>
    </row>
    <row r="945" spans="1:16" x14ac:dyDescent="0.25">
      <c r="A945" s="19" t="s">
        <v>92</v>
      </c>
      <c r="B945" s="19" t="s">
        <v>93</v>
      </c>
      <c r="C945" s="19" t="s">
        <v>78</v>
      </c>
      <c r="D945" s="22">
        <v>44</v>
      </c>
      <c r="E945" s="23">
        <v>50423.415327177252</v>
      </c>
      <c r="F945" s="23">
        <v>32743.28912750665</v>
      </c>
      <c r="G945" s="23">
        <v>21130.6289895728</v>
      </c>
      <c r="H945" s="23">
        <v>13110.766874439661</v>
      </c>
      <c r="I945" s="23">
        <v>8210.7000251050813</v>
      </c>
      <c r="J945" s="23">
        <v>5082.5567228180116</v>
      </c>
      <c r="K945" s="23">
        <v>3620.3267477989057</v>
      </c>
      <c r="L945" s="23">
        <v>2791.9461342969435</v>
      </c>
      <c r="M945" s="23">
        <v>2493.0854102339231</v>
      </c>
      <c r="N945" s="23">
        <v>2193.8453172000209</v>
      </c>
      <c r="O945" s="23">
        <v>1351.1515794406844</v>
      </c>
      <c r="P945" s="23">
        <v>1351.1515794406844</v>
      </c>
    </row>
    <row r="946" spans="1:16" x14ac:dyDescent="0.25">
      <c r="A946" s="19" t="s">
        <v>92</v>
      </c>
      <c r="B946" s="19" t="s">
        <v>93</v>
      </c>
      <c r="C946" s="19" t="s">
        <v>78</v>
      </c>
      <c r="D946" s="22">
        <v>45</v>
      </c>
      <c r="E946" s="23">
        <v>31314.64051811691</v>
      </c>
      <c r="F946" s="23">
        <v>25707.231020399518</v>
      </c>
      <c r="G946" s="23">
        <v>18402.661926068187</v>
      </c>
      <c r="H946" s="23">
        <v>12697.861469239937</v>
      </c>
      <c r="I946" s="23">
        <v>8099.6759201182394</v>
      </c>
      <c r="J946" s="23">
        <v>5666.726933402937</v>
      </c>
      <c r="K946" s="23">
        <v>3991.8389420212479</v>
      </c>
      <c r="L946" s="23">
        <v>3066.4988308906436</v>
      </c>
      <c r="M946" s="23">
        <v>2689.434673263574</v>
      </c>
      <c r="N946" s="23">
        <v>2088.2111540083197</v>
      </c>
      <c r="O946" s="23">
        <v>1553.8740115549374</v>
      </c>
      <c r="P946" s="23">
        <v>1455.9071270089312</v>
      </c>
    </row>
    <row r="947" spans="1:16" x14ac:dyDescent="0.25">
      <c r="A947" s="19" t="s">
        <v>92</v>
      </c>
      <c r="B947" s="19" t="s">
        <v>93</v>
      </c>
      <c r="C947" s="19" t="s">
        <v>78</v>
      </c>
      <c r="D947" s="22">
        <v>46</v>
      </c>
      <c r="E947" s="23">
        <v>46554.329965965866</v>
      </c>
      <c r="F947" s="23">
        <v>32937.967597741539</v>
      </c>
      <c r="G947" s="23">
        <v>25335.308236990499</v>
      </c>
      <c r="H947" s="23">
        <v>15629.525901528921</v>
      </c>
      <c r="I947" s="23">
        <v>9913.8236254055428</v>
      </c>
      <c r="J947" s="23">
        <v>6761.1163055002507</v>
      </c>
      <c r="K947" s="23">
        <v>4617.1596143625011</v>
      </c>
      <c r="L947" s="23">
        <v>3805.1861963361703</v>
      </c>
      <c r="M947" s="23">
        <v>3385.2904713696535</v>
      </c>
      <c r="N947" s="23">
        <v>2923.964329604079</v>
      </c>
      <c r="O947" s="23">
        <v>1966.9826892455428</v>
      </c>
      <c r="P947" s="23">
        <v>1966.9826892455428</v>
      </c>
    </row>
    <row r="948" spans="1:16" x14ac:dyDescent="0.25">
      <c r="A948" s="19" t="s">
        <v>92</v>
      </c>
      <c r="B948" s="19" t="s">
        <v>93</v>
      </c>
      <c r="C948" s="19" t="s">
        <v>78</v>
      </c>
      <c r="D948" s="22">
        <v>47</v>
      </c>
      <c r="E948" s="23">
        <v>40764.173532220098</v>
      </c>
      <c r="F948" s="23">
        <v>28835.896391056787</v>
      </c>
      <c r="G948" s="23">
        <v>21426.78062416273</v>
      </c>
      <c r="H948" s="23">
        <v>12741.468934288434</v>
      </c>
      <c r="I948" s="23">
        <v>8084.8322303203486</v>
      </c>
      <c r="J948" s="23">
        <v>5511.4355944001118</v>
      </c>
      <c r="K948" s="23">
        <v>3725.7231742191902</v>
      </c>
      <c r="L948" s="23">
        <v>3079.0390750931601</v>
      </c>
      <c r="M948" s="23">
        <v>2552.1932673144984</v>
      </c>
      <c r="N948" s="23">
        <v>2059.2584986321863</v>
      </c>
      <c r="O948" s="23">
        <v>1569.1877243495039</v>
      </c>
      <c r="P948" s="23">
        <v>1453.2336021039559</v>
      </c>
    </row>
    <row r="949" spans="1:16" x14ac:dyDescent="0.25">
      <c r="A949" s="19" t="s">
        <v>92</v>
      </c>
      <c r="B949" s="19" t="s">
        <v>93</v>
      </c>
      <c r="C949" s="19" t="s">
        <v>78</v>
      </c>
      <c r="D949" s="22">
        <v>48</v>
      </c>
      <c r="E949" s="23">
        <v>39790.381442681857</v>
      </c>
      <c r="F949" s="23">
        <v>33270.982629399892</v>
      </c>
      <c r="G949" s="23">
        <v>23278.732822511367</v>
      </c>
      <c r="H949" s="23">
        <v>16771.375130929307</v>
      </c>
      <c r="I949" s="23">
        <v>11190.343034671274</v>
      </c>
      <c r="J949" s="23">
        <v>7535.4883623794531</v>
      </c>
      <c r="K949" s="23">
        <v>5265.213975742241</v>
      </c>
      <c r="L949" s="23">
        <v>4323.9176761927765</v>
      </c>
      <c r="M949" s="23">
        <v>3696.617832273781</v>
      </c>
      <c r="N949" s="23">
        <v>2775.0400784781605</v>
      </c>
      <c r="O949" s="23">
        <v>2074.4353942016746</v>
      </c>
      <c r="P949" s="23">
        <v>2074.4353942016746</v>
      </c>
    </row>
    <row r="950" spans="1:16" x14ac:dyDescent="0.25">
      <c r="A950" s="19" t="s">
        <v>92</v>
      </c>
      <c r="B950" s="19" t="s">
        <v>93</v>
      </c>
      <c r="C950" s="19" t="s">
        <v>78</v>
      </c>
      <c r="D950" s="22">
        <v>49</v>
      </c>
      <c r="E950" s="23">
        <v>42495.521265744857</v>
      </c>
      <c r="F950" s="23">
        <v>28551.551583746324</v>
      </c>
      <c r="G950" s="23">
        <v>19146.740292794966</v>
      </c>
      <c r="H950" s="23">
        <v>13264.087116178473</v>
      </c>
      <c r="I950" s="23">
        <v>8736.8844149057222</v>
      </c>
      <c r="J950" s="23">
        <v>6011.1652169191211</v>
      </c>
      <c r="K950" s="23">
        <v>4087.5703636672833</v>
      </c>
      <c r="L950" s="23">
        <v>3401.2095518187352</v>
      </c>
      <c r="M950" s="23">
        <v>2930.0522543197071</v>
      </c>
      <c r="N950" s="23">
        <v>2286.3493269835208</v>
      </c>
      <c r="O950" s="23">
        <v>1831.7456849184459</v>
      </c>
      <c r="P950" s="23">
        <v>1736.5173734211269</v>
      </c>
    </row>
    <row r="951" spans="1:16" x14ac:dyDescent="0.25">
      <c r="A951" s="19" t="s">
        <v>92</v>
      </c>
      <c r="B951" s="19" t="s">
        <v>93</v>
      </c>
      <c r="C951" s="19" t="s">
        <v>78</v>
      </c>
      <c r="D951" s="22">
        <v>50</v>
      </c>
      <c r="E951" s="23">
        <v>41661.311303026727</v>
      </c>
      <c r="F951" s="23">
        <v>30581.698048563914</v>
      </c>
      <c r="G951" s="23">
        <v>21978.57799892312</v>
      </c>
      <c r="H951" s="23">
        <v>13878.138224269042</v>
      </c>
      <c r="I951" s="23">
        <v>8944.3733402902162</v>
      </c>
      <c r="J951" s="23">
        <v>6118.4646785722225</v>
      </c>
      <c r="K951" s="23">
        <v>4013.962650599969</v>
      </c>
      <c r="L951" s="23">
        <v>3216.5411967369078</v>
      </c>
      <c r="M951" s="23">
        <v>2834.412005550751</v>
      </c>
      <c r="N951" s="23">
        <v>2359.8720758779782</v>
      </c>
      <c r="O951" s="23">
        <v>1564.3063851513714</v>
      </c>
      <c r="P951" s="23">
        <v>1564.3063851513714</v>
      </c>
    </row>
    <row r="952" spans="1:16" x14ac:dyDescent="0.25">
      <c r="A952" s="19" t="s">
        <v>92</v>
      </c>
      <c r="B952" s="19" t="s">
        <v>93</v>
      </c>
      <c r="C952" s="19" t="s">
        <v>78</v>
      </c>
      <c r="D952" s="22">
        <v>51</v>
      </c>
      <c r="E952" s="23">
        <v>37987.926657162177</v>
      </c>
      <c r="F952" s="23">
        <v>28277.340111615351</v>
      </c>
      <c r="G952" s="23">
        <v>20306.405315103038</v>
      </c>
      <c r="H952" s="23">
        <v>13098.720787474633</v>
      </c>
      <c r="I952" s="23">
        <v>8230.6476845690522</v>
      </c>
      <c r="J952" s="23">
        <v>5710.5482431365745</v>
      </c>
      <c r="K952" s="23">
        <v>3992.4472749073771</v>
      </c>
      <c r="L952" s="23">
        <v>3205.5289312771301</v>
      </c>
      <c r="M952" s="23">
        <v>2735.4794914087302</v>
      </c>
      <c r="N952" s="23">
        <v>2147.8814936539902</v>
      </c>
      <c r="O952" s="23">
        <v>1586.7580167691783</v>
      </c>
      <c r="P952" s="23">
        <v>1539.6797519886095</v>
      </c>
    </row>
    <row r="953" spans="1:16" x14ac:dyDescent="0.25">
      <c r="A953" s="19" t="s">
        <v>92</v>
      </c>
      <c r="B953" s="19" t="s">
        <v>93</v>
      </c>
      <c r="C953" s="19" t="s">
        <v>78</v>
      </c>
      <c r="D953" s="22">
        <v>52</v>
      </c>
      <c r="E953" s="23">
        <v>38649.275711056071</v>
      </c>
      <c r="F953" s="23">
        <v>26580.997767797915</v>
      </c>
      <c r="G953" s="23">
        <v>18287.879128318455</v>
      </c>
      <c r="H953" s="23">
        <v>12660.866471063739</v>
      </c>
      <c r="I953" s="23">
        <v>8141.3806073702335</v>
      </c>
      <c r="J953" s="23">
        <v>5536.3712286630634</v>
      </c>
      <c r="K953" s="23">
        <v>3989.5961046550024</v>
      </c>
      <c r="L953" s="23">
        <v>3384.4883166893128</v>
      </c>
      <c r="M953" s="23">
        <v>2880.9305488689756</v>
      </c>
      <c r="N953" s="23">
        <v>2229.6386017673499</v>
      </c>
      <c r="O953" s="23">
        <v>1638.0045136612316</v>
      </c>
      <c r="P953" s="23">
        <v>1638.0045136612316</v>
      </c>
    </row>
    <row r="954" spans="1:16" x14ac:dyDescent="0.25">
      <c r="A954" s="19" t="s">
        <v>92</v>
      </c>
      <c r="B954" s="19" t="s">
        <v>93</v>
      </c>
      <c r="C954" s="19" t="s">
        <v>78</v>
      </c>
      <c r="D954" s="22">
        <v>53</v>
      </c>
      <c r="E954" s="23">
        <v>45056.383646470247</v>
      </c>
      <c r="F954" s="23">
        <v>29641.470379690607</v>
      </c>
      <c r="G954" s="23">
        <v>20952.248633603431</v>
      </c>
      <c r="H954" s="23">
        <v>13681.069922138593</v>
      </c>
      <c r="I954" s="23">
        <v>9020.3833317698809</v>
      </c>
      <c r="J954" s="23">
        <v>6088.8892567620769</v>
      </c>
      <c r="K954" s="23">
        <v>4169.4070922792225</v>
      </c>
      <c r="L954" s="23">
        <v>3442.7243059725797</v>
      </c>
      <c r="M954" s="23">
        <v>2867.3342835534318</v>
      </c>
      <c r="N954" s="23">
        <v>2149.1523452343426</v>
      </c>
      <c r="O954" s="23">
        <v>1773.017344564794</v>
      </c>
      <c r="P954" s="23">
        <v>1613.6707299297157</v>
      </c>
    </row>
    <row r="955" spans="1:16" x14ac:dyDescent="0.25">
      <c r="A955" s="19" t="s">
        <v>92</v>
      </c>
      <c r="B955" s="19" t="s">
        <v>93</v>
      </c>
      <c r="C955" s="19" t="s">
        <v>78</v>
      </c>
      <c r="D955" s="22">
        <v>54</v>
      </c>
      <c r="E955" s="23">
        <v>33963.490557629804</v>
      </c>
      <c r="F955" s="23">
        <v>26979.989228270722</v>
      </c>
      <c r="G955" s="23">
        <v>17974.345470760101</v>
      </c>
      <c r="H955" s="23">
        <v>11557.085287674567</v>
      </c>
      <c r="I955" s="23">
        <v>7662.4690602303044</v>
      </c>
      <c r="J955" s="23">
        <v>5102.0100501421894</v>
      </c>
      <c r="K955" s="23">
        <v>3513.188181378081</v>
      </c>
      <c r="L955" s="23">
        <v>2734.5344514351577</v>
      </c>
      <c r="M955" s="23">
        <v>2261.1084956340815</v>
      </c>
      <c r="N955" s="23">
        <v>1784.4343126546353</v>
      </c>
      <c r="O955" s="23">
        <v>1448.7692396075208</v>
      </c>
      <c r="P955" s="23">
        <v>1448.7692396075208</v>
      </c>
    </row>
    <row r="956" spans="1:16" x14ac:dyDescent="0.25">
      <c r="A956" s="19" t="s">
        <v>92</v>
      </c>
      <c r="B956" s="19" t="s">
        <v>93</v>
      </c>
      <c r="C956" s="19" t="s">
        <v>78</v>
      </c>
      <c r="D956" s="22">
        <v>55</v>
      </c>
      <c r="E956" s="23">
        <v>38837.183245080312</v>
      </c>
      <c r="F956" s="23">
        <v>30661.083693937348</v>
      </c>
      <c r="G956" s="23">
        <v>20752.170731637842</v>
      </c>
      <c r="H956" s="23">
        <v>14659.510245940965</v>
      </c>
      <c r="I956" s="23">
        <v>9266.9022184599817</v>
      </c>
      <c r="J956" s="23">
        <v>6089.2061262663246</v>
      </c>
      <c r="K956" s="23">
        <v>4202.8640496658172</v>
      </c>
      <c r="L956" s="23">
        <v>3579.8259624371885</v>
      </c>
      <c r="M956" s="23">
        <v>3134.5151562346337</v>
      </c>
      <c r="N956" s="23">
        <v>2677.5963164391064</v>
      </c>
      <c r="O956" s="23">
        <v>1911.7948670794942</v>
      </c>
      <c r="P956" s="23">
        <v>1828.6315302871953</v>
      </c>
    </row>
    <row r="957" spans="1:16" x14ac:dyDescent="0.25">
      <c r="A957" s="19" t="s">
        <v>92</v>
      </c>
      <c r="B957" s="19" t="s">
        <v>93</v>
      </c>
      <c r="C957" s="19" t="s">
        <v>78</v>
      </c>
      <c r="D957" s="22">
        <v>56</v>
      </c>
      <c r="E957" s="23">
        <v>39621.898288686185</v>
      </c>
      <c r="F957" s="23">
        <v>29100.992525441023</v>
      </c>
      <c r="G957" s="23">
        <v>21356.319966622159</v>
      </c>
      <c r="H957" s="23">
        <v>14589.215997642385</v>
      </c>
      <c r="I957" s="23">
        <v>9551.525616480656</v>
      </c>
      <c r="J957" s="23">
        <v>6413.2453587567879</v>
      </c>
      <c r="K957" s="23">
        <v>4602.2973508919013</v>
      </c>
      <c r="L957" s="23">
        <v>3777.047906274543</v>
      </c>
      <c r="M957" s="23">
        <v>3213.3831984450862</v>
      </c>
      <c r="N957" s="23">
        <v>2765.9376741194183</v>
      </c>
      <c r="O957" s="23">
        <v>2163.0755116690029</v>
      </c>
      <c r="P957" s="23">
        <v>2089.61249288421</v>
      </c>
    </row>
    <row r="958" spans="1:16" x14ac:dyDescent="0.25">
      <c r="A958" s="19" t="s">
        <v>92</v>
      </c>
      <c r="B958" s="19" t="s">
        <v>93</v>
      </c>
      <c r="C958" s="19" t="s">
        <v>78</v>
      </c>
      <c r="D958" s="22">
        <v>57</v>
      </c>
      <c r="E958" s="23">
        <v>41136.736089613856</v>
      </c>
      <c r="F958" s="23">
        <v>27454.955273454605</v>
      </c>
      <c r="G958" s="23">
        <v>20189.717503476029</v>
      </c>
      <c r="H958" s="23">
        <v>12210.220080751573</v>
      </c>
      <c r="I958" s="23">
        <v>8147.1898653038552</v>
      </c>
      <c r="J958" s="23">
        <v>5464.2616068591115</v>
      </c>
      <c r="K958" s="23">
        <v>3842.1096062966021</v>
      </c>
      <c r="L958" s="23">
        <v>2944.3642653669503</v>
      </c>
      <c r="M958" s="23">
        <v>2592.7577159156067</v>
      </c>
      <c r="N958" s="23">
        <v>2201.1404980229468</v>
      </c>
      <c r="O958" s="23">
        <v>1618.7120878139344</v>
      </c>
      <c r="P958" s="23">
        <v>1426.3206244244059</v>
      </c>
    </row>
    <row r="959" spans="1:16" x14ac:dyDescent="0.25">
      <c r="A959" s="19" t="s">
        <v>92</v>
      </c>
      <c r="B959" s="19" t="s">
        <v>93</v>
      </c>
      <c r="C959" s="19" t="s">
        <v>78</v>
      </c>
      <c r="D959" s="22">
        <v>58</v>
      </c>
      <c r="E959" s="23">
        <v>35387.983775603323</v>
      </c>
      <c r="F959" s="23">
        <v>29299.382803913752</v>
      </c>
      <c r="G959" s="23">
        <v>21873.119923083221</v>
      </c>
      <c r="H959" s="23">
        <v>14339.918524480539</v>
      </c>
      <c r="I959" s="23">
        <v>8969.2372020067651</v>
      </c>
      <c r="J959" s="23">
        <v>6190.9656058308174</v>
      </c>
      <c r="K959" s="23">
        <v>4377.5874224934751</v>
      </c>
      <c r="L959" s="23">
        <v>3617.2758153456903</v>
      </c>
      <c r="M959" s="23">
        <v>3124.6778793256558</v>
      </c>
      <c r="N959" s="23">
        <v>2437.9339155070866</v>
      </c>
      <c r="O959" s="23">
        <v>1881.8054238608916</v>
      </c>
      <c r="P959" s="23">
        <v>1796.9762456983256</v>
      </c>
    </row>
    <row r="960" spans="1:16" x14ac:dyDescent="0.25">
      <c r="A960" s="19" t="s">
        <v>92</v>
      </c>
      <c r="B960" s="19" t="s">
        <v>93</v>
      </c>
      <c r="C960" s="19" t="s">
        <v>78</v>
      </c>
      <c r="D960" s="22">
        <v>59</v>
      </c>
      <c r="E960" s="23">
        <v>40090.320753361768</v>
      </c>
      <c r="F960" s="23">
        <v>34224.907594028824</v>
      </c>
      <c r="G960" s="23">
        <v>25651.271574097205</v>
      </c>
      <c r="H960" s="23">
        <v>17907.875395637002</v>
      </c>
      <c r="I960" s="23">
        <v>11883.363967640007</v>
      </c>
      <c r="J960" s="23">
        <v>8028.9867303911024</v>
      </c>
      <c r="K960" s="23">
        <v>5839.1408149231465</v>
      </c>
      <c r="L960" s="23">
        <v>4704.5869062602505</v>
      </c>
      <c r="M960" s="23">
        <v>4205.8740986246394</v>
      </c>
      <c r="N960" s="23">
        <v>3431.8831850319434</v>
      </c>
      <c r="O960" s="23">
        <v>2028.303787516395</v>
      </c>
      <c r="P960" s="23">
        <v>2028.303787516395</v>
      </c>
    </row>
    <row r="961" spans="1:16" x14ac:dyDescent="0.25">
      <c r="A961" s="19" t="s">
        <v>92</v>
      </c>
      <c r="B961" s="19" t="s">
        <v>93</v>
      </c>
      <c r="C961" s="19" t="s">
        <v>78</v>
      </c>
      <c r="D961" s="22">
        <v>60</v>
      </c>
      <c r="E961" s="23">
        <v>41000.854632536058</v>
      </c>
      <c r="F961" s="23">
        <v>30690.067562260265</v>
      </c>
      <c r="G961" s="23">
        <v>20717.884790246928</v>
      </c>
      <c r="H961" s="23">
        <v>14300.511047384241</v>
      </c>
      <c r="I961" s="23">
        <v>9207.9931641779058</v>
      </c>
      <c r="J961" s="23">
        <v>6241.9089606169791</v>
      </c>
      <c r="K961" s="23">
        <v>4578.6697217819137</v>
      </c>
      <c r="L961" s="23">
        <v>3800.5902528828278</v>
      </c>
      <c r="M961" s="23">
        <v>3218.8084585918796</v>
      </c>
      <c r="N961" s="23">
        <v>2831.169642575263</v>
      </c>
      <c r="O961" s="23">
        <v>2326.2999832349019</v>
      </c>
      <c r="P961" s="23">
        <v>2302.460889373659</v>
      </c>
    </row>
    <row r="962" spans="1:16" x14ac:dyDescent="0.25">
      <c r="A962" s="19" t="s">
        <v>92</v>
      </c>
      <c r="B962" s="19" t="s">
        <v>93</v>
      </c>
      <c r="C962" s="19" t="s">
        <v>78</v>
      </c>
      <c r="D962" s="22">
        <v>61</v>
      </c>
      <c r="E962" s="23">
        <v>45950.895562275888</v>
      </c>
      <c r="F962" s="23">
        <v>31358.892674782019</v>
      </c>
      <c r="G962" s="23">
        <v>21240.573753251396</v>
      </c>
      <c r="H962" s="23">
        <v>12993.351815669783</v>
      </c>
      <c r="I962" s="23">
        <v>8506.7152113401844</v>
      </c>
      <c r="J962" s="23">
        <v>5611.4326430786723</v>
      </c>
      <c r="K962" s="23">
        <v>4014.0761612829519</v>
      </c>
      <c r="L962" s="23">
        <v>3286.5258139877951</v>
      </c>
      <c r="M962" s="23">
        <v>2742.517349384605</v>
      </c>
      <c r="N962" s="23">
        <v>2232.8862959889507</v>
      </c>
      <c r="O962" s="23">
        <v>1793.2831137677108</v>
      </c>
      <c r="P962" s="23">
        <v>1594.7548211726471</v>
      </c>
    </row>
    <row r="963" spans="1:16" x14ac:dyDescent="0.25">
      <c r="A963" s="19" t="s">
        <v>92</v>
      </c>
      <c r="B963" s="19" t="s">
        <v>93</v>
      </c>
      <c r="C963" s="19" t="s">
        <v>78</v>
      </c>
      <c r="D963" s="22">
        <v>62</v>
      </c>
      <c r="E963" s="23">
        <v>36885.218657273974</v>
      </c>
      <c r="F963" s="23">
        <v>29003.401101478052</v>
      </c>
      <c r="G963" s="23">
        <v>20430.601539604879</v>
      </c>
      <c r="H963" s="23">
        <v>13242.219872797616</v>
      </c>
      <c r="I963" s="23">
        <v>8477.5137930674755</v>
      </c>
      <c r="J963" s="23">
        <v>5706.5544408723763</v>
      </c>
      <c r="K963" s="23">
        <v>3772.6430026624257</v>
      </c>
      <c r="L963" s="23">
        <v>3220.2588456417329</v>
      </c>
      <c r="M963" s="23">
        <v>2937.261937453075</v>
      </c>
      <c r="N963" s="23">
        <v>2511.1071218719758</v>
      </c>
      <c r="O963" s="23">
        <v>1664.5994604690318</v>
      </c>
      <c r="P963" s="23">
        <v>1527.6159028110196</v>
      </c>
    </row>
    <row r="964" spans="1:16" x14ac:dyDescent="0.25">
      <c r="A964" s="19" t="s">
        <v>92</v>
      </c>
      <c r="B964" s="19" t="s">
        <v>93</v>
      </c>
      <c r="C964" s="19" t="s">
        <v>78</v>
      </c>
      <c r="D964" s="22">
        <v>63</v>
      </c>
      <c r="E964" s="23">
        <v>37544.360088443726</v>
      </c>
      <c r="F964" s="23">
        <v>27839.459831368706</v>
      </c>
      <c r="G964" s="23">
        <v>20077.449586226379</v>
      </c>
      <c r="H964" s="23">
        <v>12487.278752701895</v>
      </c>
      <c r="I964" s="23">
        <v>8415.7701978094719</v>
      </c>
      <c r="J964" s="23">
        <v>5583.092804092169</v>
      </c>
      <c r="K964" s="23">
        <v>3830.755800057349</v>
      </c>
      <c r="L964" s="23">
        <v>3166.4306233155216</v>
      </c>
      <c r="M964" s="23">
        <v>2459.3534848414529</v>
      </c>
      <c r="N964" s="23">
        <v>2115.7352755892289</v>
      </c>
      <c r="O964" s="23">
        <v>1731.013583384562</v>
      </c>
      <c r="P964" s="23">
        <v>1713.9713943842835</v>
      </c>
    </row>
    <row r="965" spans="1:16" x14ac:dyDescent="0.25">
      <c r="A965" s="19" t="s">
        <v>92</v>
      </c>
      <c r="B965" s="19" t="s">
        <v>93</v>
      </c>
      <c r="C965" s="19" t="s">
        <v>78</v>
      </c>
      <c r="D965" s="22">
        <v>64</v>
      </c>
      <c r="E965" s="23">
        <v>43571.86436602092</v>
      </c>
      <c r="F965" s="23">
        <v>31794.124312099091</v>
      </c>
      <c r="G965" s="23">
        <v>22917.368103979916</v>
      </c>
      <c r="H965" s="23">
        <v>15812.037968889214</v>
      </c>
      <c r="I965" s="23">
        <v>10351.309707257407</v>
      </c>
      <c r="J965" s="23">
        <v>6639.4360259979876</v>
      </c>
      <c r="K965" s="23">
        <v>4521.6311214154375</v>
      </c>
      <c r="L965" s="23">
        <v>3869.0770824110227</v>
      </c>
      <c r="M965" s="23">
        <v>3079.5784939621253</v>
      </c>
      <c r="N965" s="23">
        <v>2056.2390621416084</v>
      </c>
      <c r="O965" s="23">
        <v>1415.8777025237891</v>
      </c>
      <c r="P965" s="23">
        <v>1415.8777025237891</v>
      </c>
    </row>
    <row r="966" spans="1:16" x14ac:dyDescent="0.25">
      <c r="A966" s="19" t="s">
        <v>92</v>
      </c>
      <c r="B966" s="19" t="s">
        <v>93</v>
      </c>
      <c r="C966" s="19" t="s">
        <v>78</v>
      </c>
      <c r="D966" s="22">
        <v>65</v>
      </c>
      <c r="E966" s="23">
        <v>37441.86053976445</v>
      </c>
      <c r="F966" s="23">
        <v>28124.213801331371</v>
      </c>
      <c r="G966" s="23">
        <v>19442.858048885922</v>
      </c>
      <c r="H966" s="23">
        <v>13210.447999603497</v>
      </c>
      <c r="I966" s="23">
        <v>8346.3337871112617</v>
      </c>
      <c r="J966" s="23">
        <v>5724.9357299477133</v>
      </c>
      <c r="K966" s="23">
        <v>4260.6187162337146</v>
      </c>
      <c r="L966" s="23">
        <v>3247.592825695282</v>
      </c>
      <c r="M966" s="23">
        <v>2825.0256539634179</v>
      </c>
      <c r="N966" s="23">
        <v>2334.0151117856331</v>
      </c>
      <c r="O966" s="23">
        <v>1546.752369533953</v>
      </c>
      <c r="P966" s="23">
        <v>1546.752369533953</v>
      </c>
    </row>
    <row r="967" spans="1:16" x14ac:dyDescent="0.25">
      <c r="A967" s="19" t="s">
        <v>92</v>
      </c>
      <c r="B967" s="19" t="s">
        <v>93</v>
      </c>
      <c r="C967" s="19" t="s">
        <v>78</v>
      </c>
      <c r="D967" s="22">
        <v>66</v>
      </c>
      <c r="E967" s="23">
        <v>32641.483738405132</v>
      </c>
      <c r="F967" s="23">
        <v>24546.062137654535</v>
      </c>
      <c r="G967" s="23">
        <v>18273.791495328889</v>
      </c>
      <c r="H967" s="23">
        <v>10946.818321740748</v>
      </c>
      <c r="I967" s="23">
        <v>6980.4911447952354</v>
      </c>
      <c r="J967" s="23">
        <v>4653.115293252089</v>
      </c>
      <c r="K967" s="23">
        <v>2839.9962516220385</v>
      </c>
      <c r="L967" s="23">
        <v>2393.3259716033645</v>
      </c>
      <c r="M967" s="23">
        <v>2085.4058748716388</v>
      </c>
      <c r="N967" s="23">
        <v>1729.6137146651447</v>
      </c>
      <c r="O967" s="23">
        <v>1262.0675520269569</v>
      </c>
      <c r="P967" s="23">
        <v>1262.0675520269569</v>
      </c>
    </row>
    <row r="968" spans="1:16" x14ac:dyDescent="0.25">
      <c r="A968" s="19" t="s">
        <v>92</v>
      </c>
      <c r="B968" s="19" t="s">
        <v>93</v>
      </c>
      <c r="C968" s="19" t="s">
        <v>78</v>
      </c>
      <c r="D968" s="22">
        <v>67</v>
      </c>
      <c r="E968" s="23">
        <v>40860.293322892721</v>
      </c>
      <c r="F968" s="23">
        <v>33090.990384549164</v>
      </c>
      <c r="G968" s="23">
        <v>25773.260545769208</v>
      </c>
      <c r="H968" s="23">
        <v>16053.962830541799</v>
      </c>
      <c r="I968" s="23">
        <v>10575.382524315644</v>
      </c>
      <c r="J968" s="23">
        <v>7100.2782027634494</v>
      </c>
      <c r="K968" s="23">
        <v>4901.8418844633925</v>
      </c>
      <c r="L968" s="23">
        <v>4223.9469201899155</v>
      </c>
      <c r="M968" s="23">
        <v>3555.8602589787897</v>
      </c>
      <c r="N968" s="23">
        <v>2880.5482823221487</v>
      </c>
      <c r="O968" s="23">
        <v>1899.4171166597841</v>
      </c>
      <c r="P968" s="23">
        <v>1899.4171166597841</v>
      </c>
    </row>
    <row r="969" spans="1:16" x14ac:dyDescent="0.25">
      <c r="A969" s="19" t="s">
        <v>92</v>
      </c>
      <c r="B969" s="19" t="s">
        <v>93</v>
      </c>
      <c r="C969" s="19" t="s">
        <v>78</v>
      </c>
      <c r="D969" s="22">
        <v>68</v>
      </c>
      <c r="E969" s="23">
        <v>43861.665686100299</v>
      </c>
      <c r="F969" s="23">
        <v>30975.234773859829</v>
      </c>
      <c r="G969" s="23">
        <v>21866.502194039531</v>
      </c>
      <c r="H969" s="23">
        <v>14443.652477989983</v>
      </c>
      <c r="I969" s="23">
        <v>9590.3408535199906</v>
      </c>
      <c r="J969" s="23">
        <v>6462.347229700059</v>
      </c>
      <c r="K969" s="23">
        <v>4467.1639376637268</v>
      </c>
      <c r="L969" s="23">
        <v>3597.6070143313318</v>
      </c>
      <c r="M969" s="23">
        <v>3097.5235225718266</v>
      </c>
      <c r="N969" s="23">
        <v>2423.9901088293786</v>
      </c>
      <c r="O969" s="23">
        <v>1817.7774660663938</v>
      </c>
      <c r="P969" s="23">
        <v>1817.7774660663938</v>
      </c>
    </row>
    <row r="970" spans="1:16" x14ac:dyDescent="0.25">
      <c r="A970" s="19" t="s">
        <v>92</v>
      </c>
      <c r="B970" s="19" t="s">
        <v>93</v>
      </c>
      <c r="C970" s="19" t="s">
        <v>78</v>
      </c>
      <c r="D970" s="22">
        <v>69</v>
      </c>
      <c r="E970" s="23">
        <v>38001.155093699468</v>
      </c>
      <c r="F970" s="23">
        <v>27222.543209748401</v>
      </c>
      <c r="G970" s="23">
        <v>18010.200208562623</v>
      </c>
      <c r="H970" s="23">
        <v>13224.679980690878</v>
      </c>
      <c r="I970" s="23">
        <v>8453.848702737454</v>
      </c>
      <c r="J970" s="23">
        <v>5776.5815691237813</v>
      </c>
      <c r="K970" s="23">
        <v>4067.9159590796357</v>
      </c>
      <c r="L970" s="23">
        <v>3378.7097280621128</v>
      </c>
      <c r="M970" s="23">
        <v>2864.6466113274446</v>
      </c>
      <c r="N970" s="23">
        <v>2289.165191834411</v>
      </c>
      <c r="O970" s="23">
        <v>1567.4292040355119</v>
      </c>
      <c r="P970" s="23">
        <v>1567.4292040355119</v>
      </c>
    </row>
    <row r="971" spans="1:16" x14ac:dyDescent="0.25">
      <c r="A971" s="19" t="s">
        <v>92</v>
      </c>
      <c r="B971" s="19" t="s">
        <v>93</v>
      </c>
      <c r="C971" s="19" t="s">
        <v>78</v>
      </c>
      <c r="D971" s="22">
        <v>70</v>
      </c>
      <c r="E971" s="23">
        <v>43346.289980240537</v>
      </c>
      <c r="F971" s="23">
        <v>29483.90200060578</v>
      </c>
      <c r="G971" s="23">
        <v>21202.789345771384</v>
      </c>
      <c r="H971" s="23">
        <v>14064.573841021856</v>
      </c>
      <c r="I971" s="23">
        <v>9021.7460570337007</v>
      </c>
      <c r="J971" s="23">
        <v>5803.2049583019998</v>
      </c>
      <c r="K971" s="23">
        <v>4024.8631654038722</v>
      </c>
      <c r="L971" s="23">
        <v>3114.3477836401116</v>
      </c>
      <c r="M971" s="23">
        <v>2750.0955706376317</v>
      </c>
      <c r="N971" s="23">
        <v>2043.1125908060912</v>
      </c>
      <c r="O971" s="23">
        <v>1713.317659593604</v>
      </c>
      <c r="P971" s="23">
        <v>1635.3862851329311</v>
      </c>
    </row>
    <row r="972" spans="1:16" x14ac:dyDescent="0.25">
      <c r="A972" s="19" t="s">
        <v>92</v>
      </c>
      <c r="B972" s="19" t="s">
        <v>93</v>
      </c>
      <c r="C972" s="19" t="s">
        <v>78</v>
      </c>
      <c r="D972" s="22">
        <v>71</v>
      </c>
      <c r="E972" s="23">
        <v>41701.976944374386</v>
      </c>
      <c r="F972" s="23">
        <v>30780.671999177637</v>
      </c>
      <c r="G972" s="23">
        <v>23671.752517476507</v>
      </c>
      <c r="H972" s="23">
        <v>15875.732016776581</v>
      </c>
      <c r="I972" s="23">
        <v>9877.8096550799037</v>
      </c>
      <c r="J972" s="23">
        <v>6532.126973352556</v>
      </c>
      <c r="K972" s="23">
        <v>4603.7695901524266</v>
      </c>
      <c r="L972" s="23">
        <v>3984.2584901526575</v>
      </c>
      <c r="M972" s="23">
        <v>3446.0762715116525</v>
      </c>
      <c r="N972" s="23">
        <v>2804.7640330028426</v>
      </c>
      <c r="O972" s="23">
        <v>2030.4698843372037</v>
      </c>
      <c r="P972" s="23">
        <v>2005.2683692482631</v>
      </c>
    </row>
    <row r="973" spans="1:16" x14ac:dyDescent="0.25">
      <c r="A973" s="19" t="s">
        <v>92</v>
      </c>
      <c r="B973" s="19" t="s">
        <v>93</v>
      </c>
      <c r="C973" s="19" t="s">
        <v>78</v>
      </c>
      <c r="D973" s="22">
        <v>72</v>
      </c>
      <c r="E973" s="23">
        <v>34457.804190454444</v>
      </c>
      <c r="F973" s="23">
        <v>29807.428217001445</v>
      </c>
      <c r="G973" s="23">
        <v>21938.325981480473</v>
      </c>
      <c r="H973" s="23">
        <v>14191.17343982672</v>
      </c>
      <c r="I973" s="23">
        <v>9401.3098286511722</v>
      </c>
      <c r="J973" s="23">
        <v>6559.9771338939336</v>
      </c>
      <c r="K973" s="23">
        <v>4684.0489025628231</v>
      </c>
      <c r="L973" s="23">
        <v>3981.9021473552789</v>
      </c>
      <c r="M973" s="23">
        <v>3393.4087313916389</v>
      </c>
      <c r="N973" s="23">
        <v>2616.5844622363766</v>
      </c>
      <c r="O973" s="23">
        <v>1912.7762750414547</v>
      </c>
      <c r="P973" s="23">
        <v>1912.7762750414547</v>
      </c>
    </row>
    <row r="974" spans="1:16" x14ac:dyDescent="0.25">
      <c r="A974" s="19" t="s">
        <v>92</v>
      </c>
      <c r="B974" s="19" t="s">
        <v>93</v>
      </c>
      <c r="C974" s="19" t="s">
        <v>78</v>
      </c>
      <c r="D974" s="22">
        <v>73</v>
      </c>
      <c r="E974" s="23">
        <v>43221.82894506977</v>
      </c>
      <c r="F974" s="23">
        <v>30397.877979429468</v>
      </c>
      <c r="G974" s="23">
        <v>22841.607807606902</v>
      </c>
      <c r="H974" s="23">
        <v>15002.968838638166</v>
      </c>
      <c r="I974" s="23">
        <v>9933.0810025162027</v>
      </c>
      <c r="J974" s="23">
        <v>6746.8459802357729</v>
      </c>
      <c r="K974" s="23">
        <v>4591.6395546846052</v>
      </c>
      <c r="L974" s="23">
        <v>3657.6608683950931</v>
      </c>
      <c r="M974" s="23">
        <v>3279.4716500549607</v>
      </c>
      <c r="N974" s="23">
        <v>2374.5374780278516</v>
      </c>
      <c r="O974" s="23">
        <v>1843.9667304039688</v>
      </c>
      <c r="P974" s="23">
        <v>1579.128531233968</v>
      </c>
    </row>
    <row r="975" spans="1:16" x14ac:dyDescent="0.25">
      <c r="A975" s="19" t="s">
        <v>92</v>
      </c>
      <c r="B975" s="19" t="s">
        <v>93</v>
      </c>
      <c r="C975" s="19" t="s">
        <v>78</v>
      </c>
      <c r="D975" s="22">
        <v>74</v>
      </c>
      <c r="E975" s="23">
        <v>42956.111181976608</v>
      </c>
      <c r="F975" s="23">
        <v>26834.080623310514</v>
      </c>
      <c r="G975" s="23">
        <v>17689.713367262713</v>
      </c>
      <c r="H975" s="23">
        <v>12342.348343553474</v>
      </c>
      <c r="I975" s="23">
        <v>8112.1215895281184</v>
      </c>
      <c r="J975" s="23">
        <v>5266.3335956431847</v>
      </c>
      <c r="K975" s="23">
        <v>3668.1584152126002</v>
      </c>
      <c r="L975" s="23">
        <v>2973.2308862837754</v>
      </c>
      <c r="M975" s="23">
        <v>2553.8114416294447</v>
      </c>
      <c r="N975" s="23">
        <v>2104.1918710087898</v>
      </c>
      <c r="O975" s="23">
        <v>1605.3934217865633</v>
      </c>
      <c r="P975" s="23">
        <v>1448.8182424147585</v>
      </c>
    </row>
    <row r="976" spans="1:16" x14ac:dyDescent="0.25">
      <c r="A976" s="19" t="s">
        <v>92</v>
      </c>
      <c r="B976" s="19" t="s">
        <v>93</v>
      </c>
      <c r="C976" s="19" t="s">
        <v>78</v>
      </c>
      <c r="D976" s="22">
        <v>75</v>
      </c>
      <c r="E976" s="23">
        <v>43286.401219239116</v>
      </c>
      <c r="F976" s="23">
        <v>30350.610117588185</v>
      </c>
      <c r="G976" s="23">
        <v>20924.221224982368</v>
      </c>
      <c r="H976" s="23">
        <v>13943.544145234806</v>
      </c>
      <c r="I976" s="23">
        <v>9018.2239421524519</v>
      </c>
      <c r="J976" s="23">
        <v>5898.0693009011802</v>
      </c>
      <c r="K976" s="23">
        <v>4260.1250455110358</v>
      </c>
      <c r="L976" s="23">
        <v>3282.5985949805845</v>
      </c>
      <c r="M976" s="23">
        <v>2683.0911153143998</v>
      </c>
      <c r="N976" s="23">
        <v>2297.288530815078</v>
      </c>
      <c r="O976" s="23">
        <v>1766.2867883649715</v>
      </c>
      <c r="P976" s="23">
        <v>1766.2867883649715</v>
      </c>
    </row>
    <row r="977" spans="1:16" x14ac:dyDescent="0.25">
      <c r="A977" s="19" t="s">
        <v>92</v>
      </c>
      <c r="B977" s="19" t="s">
        <v>93</v>
      </c>
      <c r="C977" s="19" t="s">
        <v>78</v>
      </c>
      <c r="D977" s="22">
        <v>76</v>
      </c>
      <c r="E977" s="23">
        <v>49850.353413753975</v>
      </c>
      <c r="F977" s="23">
        <v>37842.945016626385</v>
      </c>
      <c r="G977" s="23">
        <v>25877.794531669017</v>
      </c>
      <c r="H977" s="23">
        <v>17283.795263502798</v>
      </c>
      <c r="I977" s="23">
        <v>10860.142844390928</v>
      </c>
      <c r="J977" s="23">
        <v>7205.8872631811955</v>
      </c>
      <c r="K977" s="23">
        <v>5100.7605665448546</v>
      </c>
      <c r="L977" s="23">
        <v>4309.9966790850094</v>
      </c>
      <c r="M977" s="23">
        <v>3824.5848294556431</v>
      </c>
      <c r="N977" s="23">
        <v>3085.049625767077</v>
      </c>
      <c r="O977" s="23">
        <v>1798.0714021301376</v>
      </c>
      <c r="P977" s="23">
        <v>1798.0714021301376</v>
      </c>
    </row>
    <row r="978" spans="1:16" x14ac:dyDescent="0.25">
      <c r="A978" s="19" t="s">
        <v>92</v>
      </c>
      <c r="B978" s="19" t="s">
        <v>93</v>
      </c>
      <c r="C978" s="19" t="s">
        <v>78</v>
      </c>
      <c r="D978" s="22">
        <v>77</v>
      </c>
      <c r="E978" s="23">
        <v>30598.443148801271</v>
      </c>
      <c r="F978" s="23">
        <v>25950.923790911773</v>
      </c>
      <c r="G978" s="23">
        <v>17807.442170677718</v>
      </c>
      <c r="H978" s="23">
        <v>12159.755099581304</v>
      </c>
      <c r="I978" s="23">
        <v>8083.7517398256432</v>
      </c>
      <c r="J978" s="23">
        <v>5330.9237706402309</v>
      </c>
      <c r="K978" s="23">
        <v>3721.6907893200714</v>
      </c>
      <c r="L978" s="23">
        <v>3093.7472409536363</v>
      </c>
      <c r="M978" s="23">
        <v>2590.3374300052287</v>
      </c>
      <c r="N978" s="23">
        <v>2243.6810855848348</v>
      </c>
      <c r="O978" s="23">
        <v>1803.1894968205288</v>
      </c>
      <c r="P978" s="23">
        <v>1684.4331322295036</v>
      </c>
    </row>
    <row r="979" spans="1:16" x14ac:dyDescent="0.25">
      <c r="A979" s="19" t="s">
        <v>92</v>
      </c>
      <c r="B979" s="19" t="s">
        <v>93</v>
      </c>
      <c r="C979" s="19" t="s">
        <v>78</v>
      </c>
      <c r="D979" s="22">
        <v>78</v>
      </c>
      <c r="E979" s="23">
        <v>40765.56298446509</v>
      </c>
      <c r="F979" s="23">
        <v>32658.026533123531</v>
      </c>
      <c r="G979" s="23">
        <v>23647.128268998331</v>
      </c>
      <c r="H979" s="23">
        <v>15033.947558710273</v>
      </c>
      <c r="I979" s="23">
        <v>10103.072002370314</v>
      </c>
      <c r="J979" s="23">
        <v>6912.5541665864012</v>
      </c>
      <c r="K979" s="23">
        <v>5066.3744756698507</v>
      </c>
      <c r="L979" s="23">
        <v>4080.8882868287828</v>
      </c>
      <c r="M979" s="23">
        <v>3394.447256633141</v>
      </c>
      <c r="N979" s="23">
        <v>2653.2733252641838</v>
      </c>
      <c r="O979" s="23">
        <v>1869.306250881803</v>
      </c>
      <c r="P979" s="23">
        <v>1579.5269439654614</v>
      </c>
    </row>
    <row r="980" spans="1:16" x14ac:dyDescent="0.25">
      <c r="A980" s="19" t="s">
        <v>92</v>
      </c>
      <c r="B980" s="19" t="s">
        <v>93</v>
      </c>
      <c r="C980" s="19" t="s">
        <v>78</v>
      </c>
      <c r="D980" s="22">
        <v>79</v>
      </c>
      <c r="E980" s="23">
        <v>46212.594090339597</v>
      </c>
      <c r="F980" s="23">
        <v>33206.482542313301</v>
      </c>
      <c r="G980" s="23">
        <v>24645.196083787883</v>
      </c>
      <c r="H980" s="23">
        <v>16119.260445641641</v>
      </c>
      <c r="I980" s="23">
        <v>9760.9011839831765</v>
      </c>
      <c r="J980" s="23">
        <v>6424.0467380615364</v>
      </c>
      <c r="K980" s="23">
        <v>4384.3923939010429</v>
      </c>
      <c r="L980" s="23">
        <v>3603.8109952555628</v>
      </c>
      <c r="M980" s="23">
        <v>2952.2747509122964</v>
      </c>
      <c r="N980" s="23">
        <v>2263.7603361195897</v>
      </c>
      <c r="O980" s="23">
        <v>1851.7751515705663</v>
      </c>
      <c r="P980" s="23">
        <v>1504.1343207429384</v>
      </c>
    </row>
    <row r="981" spans="1:16" x14ac:dyDescent="0.25">
      <c r="A981" s="19" t="s">
        <v>92</v>
      </c>
      <c r="B981" s="19" t="s">
        <v>93</v>
      </c>
      <c r="C981" s="19" t="s">
        <v>78</v>
      </c>
      <c r="D981" s="22">
        <v>80</v>
      </c>
      <c r="E981" s="23">
        <v>37493.031411909338</v>
      </c>
      <c r="F981" s="23">
        <v>29740.089762415162</v>
      </c>
      <c r="G981" s="23">
        <v>21413.916176803927</v>
      </c>
      <c r="H981" s="23">
        <v>13996.675146462077</v>
      </c>
      <c r="I981" s="23">
        <v>8866.9430520468068</v>
      </c>
      <c r="J981" s="23">
        <v>5978.9624594681627</v>
      </c>
      <c r="K981" s="23">
        <v>3816.702351566707</v>
      </c>
      <c r="L981" s="23">
        <v>3335.3734127259527</v>
      </c>
      <c r="M981" s="23">
        <v>2889.5628737602538</v>
      </c>
      <c r="N981" s="23">
        <v>2312.5950943848779</v>
      </c>
      <c r="O981" s="23">
        <v>2044.0720555063779</v>
      </c>
      <c r="P981" s="23">
        <v>1845.5436868147517</v>
      </c>
    </row>
    <row r="982" spans="1:16" x14ac:dyDescent="0.25">
      <c r="A982" s="19" t="s">
        <v>92</v>
      </c>
      <c r="B982" s="19" t="s">
        <v>93</v>
      </c>
      <c r="C982" s="19" t="s">
        <v>78</v>
      </c>
      <c r="D982" s="22">
        <v>81</v>
      </c>
      <c r="E982" s="23">
        <v>32385.646526569682</v>
      </c>
      <c r="F982" s="23">
        <v>26644.878787956066</v>
      </c>
      <c r="G982" s="23">
        <v>19233.197631348245</v>
      </c>
      <c r="H982" s="23">
        <v>13205.289917475904</v>
      </c>
      <c r="I982" s="23">
        <v>8666.773913622339</v>
      </c>
      <c r="J982" s="23">
        <v>6106.5329400359833</v>
      </c>
      <c r="K982" s="23">
        <v>4301.7505045464277</v>
      </c>
      <c r="L982" s="23">
        <v>3402.33377778249</v>
      </c>
      <c r="M982" s="23">
        <v>3032.6418727482469</v>
      </c>
      <c r="N982" s="23">
        <v>2562.7709330402181</v>
      </c>
      <c r="O982" s="23">
        <v>2319.6543483310588</v>
      </c>
      <c r="P982" s="23">
        <v>2319.6543483310588</v>
      </c>
    </row>
    <row r="983" spans="1:16" x14ac:dyDescent="0.25">
      <c r="A983" s="19" t="s">
        <v>92</v>
      </c>
      <c r="B983" s="19" t="s">
        <v>93</v>
      </c>
      <c r="C983" s="19" t="s">
        <v>78</v>
      </c>
      <c r="D983" s="22">
        <v>82</v>
      </c>
      <c r="E983" s="23">
        <v>34548.824591701486</v>
      </c>
      <c r="F983" s="23">
        <v>28112.643174090717</v>
      </c>
      <c r="G983" s="23">
        <v>19813.863809277427</v>
      </c>
      <c r="H983" s="23">
        <v>13214.720258908817</v>
      </c>
      <c r="I983" s="23">
        <v>8487.4179715468654</v>
      </c>
      <c r="J983" s="23">
        <v>5817.2611755349508</v>
      </c>
      <c r="K983" s="23">
        <v>3996.1301208191585</v>
      </c>
      <c r="L983" s="23">
        <v>3118.488644275224</v>
      </c>
      <c r="M983" s="23">
        <v>2573.055203096183</v>
      </c>
      <c r="N983" s="23">
        <v>2065.5949685551309</v>
      </c>
      <c r="O983" s="23">
        <v>1658.5944098469756</v>
      </c>
      <c r="P983" s="23">
        <v>1569.3973455129692</v>
      </c>
    </row>
    <row r="984" spans="1:16" x14ac:dyDescent="0.25">
      <c r="A984" s="19" t="s">
        <v>92</v>
      </c>
      <c r="B984" s="19" t="s">
        <v>93</v>
      </c>
      <c r="C984" s="19" t="s">
        <v>78</v>
      </c>
      <c r="D984" s="22">
        <v>83</v>
      </c>
      <c r="E984" s="23">
        <v>48442.221214349796</v>
      </c>
      <c r="F984" s="23">
        <v>33546.150679643921</v>
      </c>
      <c r="G984" s="23">
        <v>26003.423518536121</v>
      </c>
      <c r="H984" s="23">
        <v>16964.762427703099</v>
      </c>
      <c r="I984" s="23">
        <v>10902.511512391704</v>
      </c>
      <c r="J984" s="23">
        <v>7083.3039003053464</v>
      </c>
      <c r="K984" s="23">
        <v>5052.8749898510459</v>
      </c>
      <c r="L984" s="23">
        <v>3888.9465170326789</v>
      </c>
      <c r="M984" s="23">
        <v>3046.8467416480621</v>
      </c>
      <c r="N984" s="23">
        <v>2498.1579126126926</v>
      </c>
      <c r="O984" s="23">
        <v>1953.6883652175231</v>
      </c>
      <c r="P984" s="23">
        <v>1953.6883652175231</v>
      </c>
    </row>
    <row r="985" spans="1:16" x14ac:dyDescent="0.25">
      <c r="A985" s="19" t="s">
        <v>92</v>
      </c>
      <c r="B985" s="19" t="s">
        <v>93</v>
      </c>
      <c r="C985" s="19" t="s">
        <v>78</v>
      </c>
      <c r="D985" s="22">
        <v>84</v>
      </c>
      <c r="E985" s="23">
        <v>48133.672257694336</v>
      </c>
      <c r="F985" s="23">
        <v>31697.198989329056</v>
      </c>
      <c r="G985" s="23">
        <v>21490.42716289356</v>
      </c>
      <c r="H985" s="23">
        <v>14149.084017335959</v>
      </c>
      <c r="I985" s="23">
        <v>9626.8525435710162</v>
      </c>
      <c r="J985" s="23">
        <v>6600.5640502042934</v>
      </c>
      <c r="K985" s="23">
        <v>4740.4868151268947</v>
      </c>
      <c r="L985" s="23">
        <v>3796.8832550932943</v>
      </c>
      <c r="M985" s="23">
        <v>3085.0025103611738</v>
      </c>
      <c r="N985" s="23">
        <v>2594.1679523950479</v>
      </c>
      <c r="O985" s="23">
        <v>1932.6535288129096</v>
      </c>
      <c r="P985" s="23">
        <v>1832.8299053555384</v>
      </c>
    </row>
    <row r="986" spans="1:16" x14ac:dyDescent="0.25">
      <c r="A986" s="19" t="s">
        <v>92</v>
      </c>
      <c r="B986" s="19" t="s">
        <v>93</v>
      </c>
      <c r="C986" s="19" t="s">
        <v>78</v>
      </c>
      <c r="D986" s="22">
        <v>85</v>
      </c>
      <c r="E986" s="23">
        <v>42779.074575119237</v>
      </c>
      <c r="F986" s="23">
        <v>28292.871399011001</v>
      </c>
      <c r="G986" s="23">
        <v>18579.904881303602</v>
      </c>
      <c r="H986" s="23">
        <v>13246.757157807635</v>
      </c>
      <c r="I986" s="23">
        <v>8559.8643217277895</v>
      </c>
      <c r="J986" s="23">
        <v>5629.2802592064609</v>
      </c>
      <c r="K986" s="23">
        <v>3894.2739855615682</v>
      </c>
      <c r="L986" s="23">
        <v>3135.1606521597896</v>
      </c>
      <c r="M986" s="23">
        <v>2608.0866511870836</v>
      </c>
      <c r="N986" s="23">
        <v>1974.3160343344609</v>
      </c>
      <c r="O986" s="23">
        <v>1592.5260927457084</v>
      </c>
      <c r="P986" s="23">
        <v>1388.3339778074364</v>
      </c>
    </row>
    <row r="987" spans="1:16" x14ac:dyDescent="0.25">
      <c r="A987" s="19" t="s">
        <v>92</v>
      </c>
      <c r="B987" s="19" t="s">
        <v>93</v>
      </c>
      <c r="C987" s="19" t="s">
        <v>78</v>
      </c>
      <c r="D987" s="22">
        <v>86</v>
      </c>
      <c r="E987" s="23">
        <v>48521.623265657465</v>
      </c>
      <c r="F987" s="23">
        <v>31847.421786982966</v>
      </c>
      <c r="G987" s="23">
        <v>23887.544199355209</v>
      </c>
      <c r="H987" s="23">
        <v>15526.775348262026</v>
      </c>
      <c r="I987" s="23">
        <v>9976.6838006550497</v>
      </c>
      <c r="J987" s="23">
        <v>6612.7361470056794</v>
      </c>
      <c r="K987" s="23">
        <v>4425.7561051026587</v>
      </c>
      <c r="L987" s="23">
        <v>3596.1773258610924</v>
      </c>
      <c r="M987" s="23">
        <v>3194.2339005669533</v>
      </c>
      <c r="N987" s="23">
        <v>2713.8927361920605</v>
      </c>
      <c r="O987" s="23">
        <v>2094.2859471953398</v>
      </c>
      <c r="P987" s="23">
        <v>2029.2343607480416</v>
      </c>
    </row>
    <row r="988" spans="1:16" x14ac:dyDescent="0.25">
      <c r="A988" s="19" t="s">
        <v>92</v>
      </c>
      <c r="B988" s="19" t="s">
        <v>93</v>
      </c>
      <c r="C988" s="19" t="s">
        <v>78</v>
      </c>
      <c r="D988" s="22">
        <v>87</v>
      </c>
      <c r="E988" s="23">
        <v>38913.137141990221</v>
      </c>
      <c r="F988" s="23">
        <v>30822.897310621524</v>
      </c>
      <c r="G988" s="23">
        <v>21700.686314960629</v>
      </c>
      <c r="H988" s="23">
        <v>14706.948701241447</v>
      </c>
      <c r="I988" s="23">
        <v>9010.4655065878251</v>
      </c>
      <c r="J988" s="23">
        <v>6240.2610417926289</v>
      </c>
      <c r="K988" s="23">
        <v>4584.2069404927424</v>
      </c>
      <c r="L988" s="23">
        <v>3660.6680303923636</v>
      </c>
      <c r="M988" s="23">
        <v>3192.433893492082</v>
      </c>
      <c r="N988" s="23">
        <v>2681.9708258135302</v>
      </c>
      <c r="O988" s="23">
        <v>1498.6096396587739</v>
      </c>
      <c r="P988" s="23">
        <v>1498.6096396587739</v>
      </c>
    </row>
    <row r="989" spans="1:16" x14ac:dyDescent="0.25">
      <c r="A989" s="19" t="s">
        <v>92</v>
      </c>
      <c r="B989" s="19" t="s">
        <v>93</v>
      </c>
      <c r="C989" s="19" t="s">
        <v>78</v>
      </c>
      <c r="D989" s="22">
        <v>88</v>
      </c>
      <c r="E989" s="23">
        <v>46145.015615209115</v>
      </c>
      <c r="F989" s="23">
        <v>31341.043502733206</v>
      </c>
      <c r="G989" s="23">
        <v>22042.050542728102</v>
      </c>
      <c r="H989" s="23">
        <v>13846.399893231028</v>
      </c>
      <c r="I989" s="23">
        <v>8113.7613681796938</v>
      </c>
      <c r="J989" s="23">
        <v>5619.1322549468714</v>
      </c>
      <c r="K989" s="23">
        <v>3767.0906685726782</v>
      </c>
      <c r="L989" s="23">
        <v>2986.9246867968277</v>
      </c>
      <c r="M989" s="23">
        <v>2415.2179325205921</v>
      </c>
      <c r="N989" s="23">
        <v>1993.0147147414739</v>
      </c>
      <c r="O989" s="23">
        <v>1543.6612115072894</v>
      </c>
      <c r="P989" s="23">
        <v>1543.6612115072894</v>
      </c>
    </row>
    <row r="990" spans="1:16" x14ac:dyDescent="0.25">
      <c r="A990" s="19" t="s">
        <v>92</v>
      </c>
      <c r="B990" s="19" t="s">
        <v>93</v>
      </c>
      <c r="C990" s="19" t="s">
        <v>78</v>
      </c>
      <c r="D990" s="22">
        <v>89</v>
      </c>
      <c r="E990" s="23">
        <v>35105.3196309993</v>
      </c>
      <c r="F990" s="23">
        <v>26764.754261796272</v>
      </c>
      <c r="G990" s="23">
        <v>19114.790946661462</v>
      </c>
      <c r="H990" s="23">
        <v>13803.175950324285</v>
      </c>
      <c r="I990" s="23">
        <v>8764.7914182204204</v>
      </c>
      <c r="J990" s="23">
        <v>6284.7903417946854</v>
      </c>
      <c r="K990" s="23">
        <v>4178.3664741923585</v>
      </c>
      <c r="L990" s="23">
        <v>3260.6387604791921</v>
      </c>
      <c r="M990" s="23">
        <v>2858.0482048549302</v>
      </c>
      <c r="N990" s="23">
        <v>2364.0971696703355</v>
      </c>
      <c r="O990" s="23">
        <v>1535.0673703603527</v>
      </c>
      <c r="P990" s="23">
        <v>1535.0673703603527</v>
      </c>
    </row>
    <row r="991" spans="1:16" x14ac:dyDescent="0.25">
      <c r="A991" s="19" t="s">
        <v>92</v>
      </c>
      <c r="B991" s="19" t="s">
        <v>93</v>
      </c>
      <c r="C991" s="19" t="s">
        <v>78</v>
      </c>
      <c r="D991" s="22">
        <v>90</v>
      </c>
      <c r="E991" s="23">
        <v>38086.638316527089</v>
      </c>
      <c r="F991" s="23">
        <v>31719.326142344482</v>
      </c>
      <c r="G991" s="23">
        <v>22247.233501998609</v>
      </c>
      <c r="H991" s="23">
        <v>16663.762731567957</v>
      </c>
      <c r="I991" s="23">
        <v>11053.820871431579</v>
      </c>
      <c r="J991" s="23">
        <v>7169.1686746990772</v>
      </c>
      <c r="K991" s="23">
        <v>4820.8747034258167</v>
      </c>
      <c r="L991" s="23">
        <v>4043.2163178828309</v>
      </c>
      <c r="M991" s="23">
        <v>3590.5086468977211</v>
      </c>
      <c r="N991" s="23">
        <v>2994.7508581936445</v>
      </c>
      <c r="O991" s="23">
        <v>1897.5666882102446</v>
      </c>
      <c r="P991" s="23">
        <v>1714.555495258694</v>
      </c>
    </row>
    <row r="992" spans="1:16" x14ac:dyDescent="0.25">
      <c r="A992" s="19" t="s">
        <v>92</v>
      </c>
      <c r="B992" s="19" t="s">
        <v>93</v>
      </c>
      <c r="C992" s="19" t="s">
        <v>78</v>
      </c>
      <c r="D992" s="22">
        <v>91</v>
      </c>
      <c r="E992" s="23">
        <v>48517.488730710502</v>
      </c>
      <c r="F992" s="23">
        <v>32512.409899071525</v>
      </c>
      <c r="G992" s="23">
        <v>23601.740234809677</v>
      </c>
      <c r="H992" s="23">
        <v>14660.924549637502</v>
      </c>
      <c r="I992" s="23">
        <v>9153.5010834483182</v>
      </c>
      <c r="J992" s="23">
        <v>6464.803285351607</v>
      </c>
      <c r="K992" s="23">
        <v>4056.9550308233479</v>
      </c>
      <c r="L992" s="23">
        <v>3226.8462689895377</v>
      </c>
      <c r="M992" s="23">
        <v>2561.9423696821177</v>
      </c>
      <c r="N992" s="23">
        <v>2110.8731759966895</v>
      </c>
      <c r="O992" s="23">
        <v>1729.3481416059769</v>
      </c>
      <c r="P992" s="23">
        <v>1691.0499310472715</v>
      </c>
    </row>
    <row r="993" spans="1:16" x14ac:dyDescent="0.25">
      <c r="A993" s="19" t="s">
        <v>92</v>
      </c>
      <c r="B993" s="19" t="s">
        <v>93</v>
      </c>
      <c r="C993" s="19" t="s">
        <v>78</v>
      </c>
      <c r="D993" s="22">
        <v>92</v>
      </c>
      <c r="E993" s="23">
        <v>41550.326538604393</v>
      </c>
      <c r="F993" s="23">
        <v>30773.904251595271</v>
      </c>
      <c r="G993" s="23">
        <v>21349.728894437423</v>
      </c>
      <c r="H993" s="23">
        <v>14969.399193649753</v>
      </c>
      <c r="I993" s="23">
        <v>9704.912322371405</v>
      </c>
      <c r="J993" s="23">
        <v>6444.5986196657404</v>
      </c>
      <c r="K993" s="23">
        <v>4506.8605631855735</v>
      </c>
      <c r="L993" s="23">
        <v>3649.4238562257719</v>
      </c>
      <c r="M993" s="23">
        <v>2775.3176160819016</v>
      </c>
      <c r="N993" s="23">
        <v>2165.1747991316279</v>
      </c>
      <c r="O993" s="23">
        <v>1734.4628089046043</v>
      </c>
      <c r="P993" s="23">
        <v>1734.4628089046043</v>
      </c>
    </row>
    <row r="994" spans="1:16" x14ac:dyDescent="0.25">
      <c r="A994" s="19" t="s">
        <v>92</v>
      </c>
      <c r="B994" s="19" t="s">
        <v>93</v>
      </c>
      <c r="C994" s="19" t="s">
        <v>78</v>
      </c>
      <c r="D994" s="22">
        <v>93</v>
      </c>
      <c r="E994" s="23">
        <v>34070.735652364245</v>
      </c>
      <c r="F994" s="23">
        <v>28496.141229952675</v>
      </c>
      <c r="G994" s="23">
        <v>19907.740680689214</v>
      </c>
      <c r="H994" s="23">
        <v>12103.013095753558</v>
      </c>
      <c r="I994" s="23">
        <v>7551.6271855299619</v>
      </c>
      <c r="J994" s="23">
        <v>5341.8367361302453</v>
      </c>
      <c r="K994" s="23">
        <v>3765.9582078720318</v>
      </c>
      <c r="L994" s="23">
        <v>2897.2394132632162</v>
      </c>
      <c r="M994" s="23">
        <v>2615.2820408581465</v>
      </c>
      <c r="N994" s="23">
        <v>1998.2387367045951</v>
      </c>
      <c r="O994" s="23">
        <v>1362.2011545532671</v>
      </c>
      <c r="P994" s="23">
        <v>1362.2011545532671</v>
      </c>
    </row>
    <row r="995" spans="1:16" x14ac:dyDescent="0.25">
      <c r="A995" s="19" t="s">
        <v>92</v>
      </c>
      <c r="B995" s="19" t="s">
        <v>93</v>
      </c>
      <c r="C995" s="19" t="s">
        <v>78</v>
      </c>
      <c r="D995" s="22">
        <v>94</v>
      </c>
      <c r="E995" s="23">
        <v>48207.4089604037</v>
      </c>
      <c r="F995" s="23">
        <v>36218.212564909227</v>
      </c>
      <c r="G995" s="23">
        <v>25138.655159788737</v>
      </c>
      <c r="H995" s="23">
        <v>16829.443501860278</v>
      </c>
      <c r="I995" s="23">
        <v>11137.653875218579</v>
      </c>
      <c r="J995" s="23">
        <v>7525.6644219237023</v>
      </c>
      <c r="K995" s="23">
        <v>5433.484561859701</v>
      </c>
      <c r="L995" s="23">
        <v>4416.3595153847382</v>
      </c>
      <c r="M995" s="23">
        <v>3609.461743616062</v>
      </c>
      <c r="N995" s="23">
        <v>2944.6634709949699</v>
      </c>
      <c r="O995" s="23">
        <v>1855.8770230504254</v>
      </c>
      <c r="P995" s="23">
        <v>1855.8770230504254</v>
      </c>
    </row>
    <row r="996" spans="1:16" x14ac:dyDescent="0.25">
      <c r="A996" s="19" t="s">
        <v>92</v>
      </c>
      <c r="B996" s="19" t="s">
        <v>93</v>
      </c>
      <c r="C996" s="19" t="s">
        <v>78</v>
      </c>
      <c r="D996" s="22">
        <v>95</v>
      </c>
      <c r="E996" s="23">
        <v>41776.055480435054</v>
      </c>
      <c r="F996" s="23">
        <v>31049.675934293689</v>
      </c>
      <c r="G996" s="23">
        <v>22018.389880072231</v>
      </c>
      <c r="H996" s="23">
        <v>15519.392829551476</v>
      </c>
      <c r="I996" s="23">
        <v>10245.439492642345</v>
      </c>
      <c r="J996" s="23">
        <v>6715.3889245517721</v>
      </c>
      <c r="K996" s="23">
        <v>4744.0809901442499</v>
      </c>
      <c r="L996" s="23">
        <v>3643.8564648495667</v>
      </c>
      <c r="M996" s="23">
        <v>3181.257065766622</v>
      </c>
      <c r="N996" s="23">
        <v>2604.5858984994202</v>
      </c>
      <c r="O996" s="23">
        <v>1857.9979058589061</v>
      </c>
      <c r="P996" s="23">
        <v>1857.9979058589061</v>
      </c>
    </row>
    <row r="997" spans="1:16" x14ac:dyDescent="0.25">
      <c r="A997" s="19" t="s">
        <v>92</v>
      </c>
      <c r="B997" s="19" t="s">
        <v>93</v>
      </c>
      <c r="C997" s="19" t="s">
        <v>78</v>
      </c>
      <c r="D997" s="22">
        <v>96</v>
      </c>
      <c r="E997" s="23">
        <v>45251.251251777139</v>
      </c>
      <c r="F997" s="23">
        <v>31495.998012737477</v>
      </c>
      <c r="G997" s="23">
        <v>22755.617771405952</v>
      </c>
      <c r="H997" s="23">
        <v>13800.223392804832</v>
      </c>
      <c r="I997" s="23">
        <v>8953.6390036454577</v>
      </c>
      <c r="J997" s="23">
        <v>6146.0814552657666</v>
      </c>
      <c r="K997" s="23">
        <v>4396.4990723920464</v>
      </c>
      <c r="L997" s="23">
        <v>3474.5180670814802</v>
      </c>
      <c r="M997" s="23">
        <v>3102.6562174835503</v>
      </c>
      <c r="N997" s="23">
        <v>2688.1879326785074</v>
      </c>
      <c r="O997" s="23">
        <v>1564.7424573102351</v>
      </c>
      <c r="P997" s="23">
        <v>1564.7424573102351</v>
      </c>
    </row>
    <row r="998" spans="1:16" x14ac:dyDescent="0.25">
      <c r="A998" s="19" t="s">
        <v>92</v>
      </c>
      <c r="B998" s="19" t="s">
        <v>93</v>
      </c>
      <c r="C998" s="19" t="s">
        <v>78</v>
      </c>
      <c r="D998" s="22">
        <v>97</v>
      </c>
      <c r="E998" s="23">
        <v>38123.194810575966</v>
      </c>
      <c r="F998" s="23">
        <v>30411.117919625478</v>
      </c>
      <c r="G998" s="23">
        <v>22095.865776468039</v>
      </c>
      <c r="H998" s="23">
        <v>13473.170249114706</v>
      </c>
      <c r="I998" s="23">
        <v>9094.3879138827888</v>
      </c>
      <c r="J998" s="23">
        <v>6122.6796073739251</v>
      </c>
      <c r="K998" s="23">
        <v>4228.7220899673439</v>
      </c>
      <c r="L998" s="23">
        <v>3332.046183682457</v>
      </c>
      <c r="M998" s="23">
        <v>2941.0877314767199</v>
      </c>
      <c r="N998" s="23">
        <v>2460.3751080817215</v>
      </c>
      <c r="O998" s="23">
        <v>1824.4349459593377</v>
      </c>
      <c r="P998" s="23">
        <v>1824.4349459593377</v>
      </c>
    </row>
    <row r="999" spans="1:16" x14ac:dyDescent="0.25">
      <c r="A999" s="19" t="s">
        <v>92</v>
      </c>
      <c r="B999" s="19" t="s">
        <v>93</v>
      </c>
      <c r="C999" s="19" t="s">
        <v>78</v>
      </c>
      <c r="D999" s="22">
        <v>98</v>
      </c>
      <c r="E999" s="23">
        <v>33434.07903712026</v>
      </c>
      <c r="F999" s="23">
        <v>26918.30815733338</v>
      </c>
      <c r="G999" s="23">
        <v>19112.841527099881</v>
      </c>
      <c r="H999" s="23">
        <v>12055.386513233685</v>
      </c>
      <c r="I999" s="23">
        <v>7691.7572367847079</v>
      </c>
      <c r="J999" s="23">
        <v>5271.8793412720297</v>
      </c>
      <c r="K999" s="23">
        <v>3468.2278980929054</v>
      </c>
      <c r="L999" s="23">
        <v>2694.691324485354</v>
      </c>
      <c r="M999" s="23">
        <v>2238.8426692590947</v>
      </c>
      <c r="N999" s="23">
        <v>1844.9517310168187</v>
      </c>
      <c r="O999" s="23">
        <v>1582.0126546989045</v>
      </c>
      <c r="P999" s="23">
        <v>1328.8838212762212</v>
      </c>
    </row>
    <row r="1000" spans="1:16" x14ac:dyDescent="0.25">
      <c r="A1000" s="19" t="s">
        <v>92</v>
      </c>
      <c r="B1000" s="19" t="s">
        <v>93</v>
      </c>
      <c r="C1000" s="19" t="s">
        <v>78</v>
      </c>
      <c r="D1000" s="22">
        <v>99</v>
      </c>
      <c r="E1000" s="23">
        <v>37459.257845548098</v>
      </c>
      <c r="F1000" s="23">
        <v>29221.657672440018</v>
      </c>
      <c r="G1000" s="23">
        <v>23005.057834079151</v>
      </c>
      <c r="H1000" s="23">
        <v>14845.498728182392</v>
      </c>
      <c r="I1000" s="23">
        <v>9954.9774518036811</v>
      </c>
      <c r="J1000" s="23">
        <v>6041.6816321428623</v>
      </c>
      <c r="K1000" s="23">
        <v>4057.7933342355427</v>
      </c>
      <c r="L1000" s="23">
        <v>3296.6314724722829</v>
      </c>
      <c r="M1000" s="23">
        <v>2708.4274949554238</v>
      </c>
      <c r="N1000" s="23">
        <v>2399.0049289028457</v>
      </c>
      <c r="O1000" s="23">
        <v>2084.747740041088</v>
      </c>
      <c r="P1000" s="23">
        <v>1764.9280258593135</v>
      </c>
    </row>
    <row r="1001" spans="1:16" x14ac:dyDescent="0.25">
      <c r="A1001" s="19" t="s">
        <v>92</v>
      </c>
      <c r="B1001" s="19" t="s">
        <v>93</v>
      </c>
      <c r="C1001" s="19" t="s">
        <v>78</v>
      </c>
      <c r="D1001" s="22">
        <v>100</v>
      </c>
      <c r="E1001" s="23">
        <v>34581.200236682736</v>
      </c>
      <c r="F1001" s="23">
        <v>28189.552613059263</v>
      </c>
      <c r="G1001" s="23">
        <v>18791.250730277068</v>
      </c>
      <c r="H1001" s="23">
        <v>13111.351540558753</v>
      </c>
      <c r="I1001" s="23">
        <v>8433.7761443701747</v>
      </c>
      <c r="J1001" s="23">
        <v>5541.6302172979304</v>
      </c>
      <c r="K1001" s="23">
        <v>3959.0851711997666</v>
      </c>
      <c r="L1001" s="23">
        <v>3268.1435928288038</v>
      </c>
      <c r="M1001" s="23">
        <v>2664.7772429688544</v>
      </c>
      <c r="N1001" s="23">
        <v>2292.8170067277483</v>
      </c>
      <c r="O1001" s="23">
        <v>1794.430343792076</v>
      </c>
      <c r="P1001" s="23">
        <v>1610.4240545999598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35"/>
  <sheetViews>
    <sheetView zoomScale="85" zoomScaleNormal="85" workbookViewId="0"/>
  </sheetViews>
  <sheetFormatPr defaultRowHeight="15" x14ac:dyDescent="0.25"/>
  <cols>
    <col min="1" max="1" width="15.42578125" style="19" bestFit="1" customWidth="1"/>
    <col min="2" max="2" width="30" style="19" bestFit="1" customWidth="1"/>
    <col min="3" max="3" width="15.28515625" style="19" bestFit="1" customWidth="1"/>
    <col min="4" max="4" width="13.7109375" style="19" bestFit="1" customWidth="1"/>
    <col min="5" max="5" width="55.7109375" style="19" bestFit="1" customWidth="1"/>
    <col min="6" max="6" width="20.7109375" style="19" customWidth="1"/>
    <col min="7" max="7" width="40.7109375" style="19" customWidth="1"/>
    <col min="8" max="8" width="16.85546875" style="25" bestFit="1" customWidth="1"/>
  </cols>
  <sheetData>
    <row r="1" spans="1:8" s="20" customFormat="1" ht="30" x14ac:dyDescent="0.25">
      <c r="A1" s="22" t="s">
        <v>386</v>
      </c>
      <c r="B1" s="22" t="s">
        <v>387</v>
      </c>
      <c r="C1" s="21" t="s">
        <v>388</v>
      </c>
      <c r="D1" s="22" t="s">
        <v>402</v>
      </c>
      <c r="E1" s="22" t="s">
        <v>403</v>
      </c>
      <c r="F1" s="22" t="s">
        <v>404</v>
      </c>
      <c r="G1" s="22" t="s">
        <v>405</v>
      </c>
      <c r="H1" s="24" t="s">
        <v>406</v>
      </c>
    </row>
    <row r="2" spans="1:8" x14ac:dyDescent="0.25">
      <c r="A2" s="19" t="s">
        <v>73</v>
      </c>
      <c r="B2" s="19" t="s">
        <v>74</v>
      </c>
      <c r="C2" s="19" t="s">
        <v>75</v>
      </c>
      <c r="D2" s="19" t="s">
        <v>94</v>
      </c>
      <c r="E2" s="19" t="s">
        <v>95</v>
      </c>
      <c r="F2" s="19" t="s">
        <v>96</v>
      </c>
      <c r="G2" s="19" t="s">
        <v>97</v>
      </c>
      <c r="H2" s="25">
        <v>4.417354205751315E-2</v>
      </c>
    </row>
    <row r="3" spans="1:8" x14ac:dyDescent="0.25">
      <c r="A3" s="19" t="s">
        <v>73</v>
      </c>
      <c r="B3" s="19" t="s">
        <v>74</v>
      </c>
      <c r="C3" s="19" t="s">
        <v>75</v>
      </c>
      <c r="D3" s="19" t="s">
        <v>94</v>
      </c>
      <c r="E3" s="19" t="s">
        <v>95</v>
      </c>
      <c r="F3" s="19" t="s">
        <v>98</v>
      </c>
      <c r="G3" s="19" t="s">
        <v>99</v>
      </c>
      <c r="H3" s="25">
        <v>1.4033423900255445E-3</v>
      </c>
    </row>
    <row r="4" spans="1:8" x14ac:dyDescent="0.25">
      <c r="A4" s="19" t="s">
        <v>73</v>
      </c>
      <c r="B4" s="19" t="s">
        <v>74</v>
      </c>
      <c r="C4" s="19" t="s">
        <v>75</v>
      </c>
      <c r="D4" s="19" t="s">
        <v>94</v>
      </c>
      <c r="E4" s="19" t="s">
        <v>95</v>
      </c>
      <c r="F4" s="19" t="s">
        <v>100</v>
      </c>
      <c r="G4" s="19" t="s">
        <v>101</v>
      </c>
      <c r="H4" s="25">
        <v>4.4241967206587948E-3</v>
      </c>
    </row>
    <row r="5" spans="1:8" x14ac:dyDescent="0.25">
      <c r="A5" s="19" t="s">
        <v>73</v>
      </c>
      <c r="B5" s="19" t="s">
        <v>74</v>
      </c>
      <c r="C5" s="19" t="s">
        <v>75</v>
      </c>
      <c r="D5" s="19" t="s">
        <v>94</v>
      </c>
      <c r="E5" s="19" t="s">
        <v>95</v>
      </c>
      <c r="F5" s="19" t="s">
        <v>102</v>
      </c>
      <c r="G5" s="19" t="s">
        <v>103</v>
      </c>
      <c r="H5" s="25">
        <v>7.5847601505423558E-3</v>
      </c>
    </row>
    <row r="6" spans="1:8" x14ac:dyDescent="0.25">
      <c r="A6" s="19" t="s">
        <v>73</v>
      </c>
      <c r="B6" s="19" t="s">
        <v>74</v>
      </c>
      <c r="C6" s="19" t="s">
        <v>75</v>
      </c>
      <c r="D6" s="19" t="s">
        <v>94</v>
      </c>
      <c r="E6" s="19" t="s">
        <v>95</v>
      </c>
      <c r="F6" s="19" t="s">
        <v>104</v>
      </c>
      <c r="G6" s="19" t="s">
        <v>105</v>
      </c>
      <c r="H6" s="25">
        <v>3.4872115704007761E-3</v>
      </c>
    </row>
    <row r="7" spans="1:8" x14ac:dyDescent="0.25">
      <c r="A7" s="19" t="s">
        <v>73</v>
      </c>
      <c r="B7" s="19" t="s">
        <v>74</v>
      </c>
      <c r="C7" s="19" t="s">
        <v>75</v>
      </c>
      <c r="D7" s="19" t="s">
        <v>94</v>
      </c>
      <c r="E7" s="19" t="s">
        <v>95</v>
      </c>
      <c r="F7" s="19" t="s">
        <v>245</v>
      </c>
      <c r="G7" s="19" t="s">
        <v>246</v>
      </c>
      <c r="H7" s="25">
        <v>6.2425688780999209E-4</v>
      </c>
    </row>
    <row r="8" spans="1:8" x14ac:dyDescent="0.25">
      <c r="A8" s="19" t="s">
        <v>73</v>
      </c>
      <c r="B8" s="19" t="s">
        <v>74</v>
      </c>
      <c r="C8" s="19" t="s">
        <v>75</v>
      </c>
      <c r="D8" s="19" t="s">
        <v>94</v>
      </c>
      <c r="E8" s="19" t="s">
        <v>95</v>
      </c>
      <c r="F8" s="19" t="s">
        <v>247</v>
      </c>
      <c r="G8" s="19" t="s">
        <v>248</v>
      </c>
      <c r="H8" s="25">
        <v>0.21125192961590508</v>
      </c>
    </row>
    <row r="9" spans="1:8" x14ac:dyDescent="0.25">
      <c r="A9" s="19" t="s">
        <v>73</v>
      </c>
      <c r="B9" s="19" t="s">
        <v>74</v>
      </c>
      <c r="C9" s="19" t="s">
        <v>75</v>
      </c>
      <c r="D9" s="19" t="s">
        <v>178</v>
      </c>
      <c r="E9" s="19" t="s">
        <v>179</v>
      </c>
      <c r="F9" s="19" t="s">
        <v>96</v>
      </c>
      <c r="G9" s="19" t="s">
        <v>97</v>
      </c>
      <c r="H9" s="25">
        <v>9.9315656982923418E-4</v>
      </c>
    </row>
    <row r="10" spans="1:8" x14ac:dyDescent="0.25">
      <c r="A10" s="19" t="s">
        <v>73</v>
      </c>
      <c r="B10" s="19" t="s">
        <v>74</v>
      </c>
      <c r="C10" s="19" t="s">
        <v>75</v>
      </c>
      <c r="D10" s="19" t="s">
        <v>178</v>
      </c>
      <c r="E10" s="19" t="s">
        <v>179</v>
      </c>
      <c r="F10" s="19" t="s">
        <v>100</v>
      </c>
      <c r="G10" s="19" t="s">
        <v>101</v>
      </c>
      <c r="H10" s="25">
        <v>3.8960445600196742E-5</v>
      </c>
    </row>
    <row r="11" spans="1:8" x14ac:dyDescent="0.25">
      <c r="A11" s="19" t="s">
        <v>73</v>
      </c>
      <c r="B11" s="19" t="s">
        <v>74</v>
      </c>
      <c r="C11" s="19" t="s">
        <v>75</v>
      </c>
      <c r="D11" s="19" t="s">
        <v>178</v>
      </c>
      <c r="E11" s="19" t="s">
        <v>179</v>
      </c>
      <c r="F11" s="19" t="s">
        <v>102</v>
      </c>
      <c r="G11" s="19" t="s">
        <v>103</v>
      </c>
      <c r="H11" s="25">
        <v>1.0497662157004746E-3</v>
      </c>
    </row>
    <row r="12" spans="1:8" x14ac:dyDescent="0.25">
      <c r="A12" s="19" t="s">
        <v>73</v>
      </c>
      <c r="B12" s="19" t="s">
        <v>74</v>
      </c>
      <c r="C12" s="19" t="s">
        <v>75</v>
      </c>
      <c r="D12" s="19" t="s">
        <v>178</v>
      </c>
      <c r="E12" s="19" t="s">
        <v>179</v>
      </c>
      <c r="F12" s="19" t="s">
        <v>104</v>
      </c>
      <c r="G12" s="19" t="s">
        <v>105</v>
      </c>
      <c r="H12" s="25">
        <v>6.9291438098581742E-5</v>
      </c>
    </row>
    <row r="13" spans="1:8" x14ac:dyDescent="0.25">
      <c r="A13" s="19" t="s">
        <v>73</v>
      </c>
      <c r="B13" s="19" t="s">
        <v>74</v>
      </c>
      <c r="C13" s="19" t="s">
        <v>75</v>
      </c>
      <c r="D13" s="19" t="s">
        <v>178</v>
      </c>
      <c r="E13" s="19" t="s">
        <v>179</v>
      </c>
      <c r="F13" s="19" t="s">
        <v>245</v>
      </c>
      <c r="G13" s="19" t="s">
        <v>246</v>
      </c>
      <c r="H13" s="25">
        <v>3.9398729741940681E-5</v>
      </c>
    </row>
    <row r="14" spans="1:8" x14ac:dyDescent="0.25">
      <c r="A14" s="19" t="s">
        <v>73</v>
      </c>
      <c r="B14" s="19" t="s">
        <v>74</v>
      </c>
      <c r="C14" s="19" t="s">
        <v>75</v>
      </c>
      <c r="D14" s="19" t="s">
        <v>178</v>
      </c>
      <c r="E14" s="19" t="s">
        <v>179</v>
      </c>
      <c r="F14" s="19" t="s">
        <v>247</v>
      </c>
      <c r="G14" s="19" t="s">
        <v>248</v>
      </c>
      <c r="H14" s="25">
        <v>6.3584621516805271E-3</v>
      </c>
    </row>
    <row r="15" spans="1:8" x14ac:dyDescent="0.25">
      <c r="A15" s="19" t="s">
        <v>73</v>
      </c>
      <c r="B15" s="19" t="s">
        <v>74</v>
      </c>
      <c r="C15" s="19" t="s">
        <v>75</v>
      </c>
      <c r="D15" s="19" t="s">
        <v>108</v>
      </c>
      <c r="E15" s="19" t="s">
        <v>109</v>
      </c>
      <c r="F15" s="19" t="s">
        <v>110</v>
      </c>
      <c r="G15" s="19" t="s">
        <v>111</v>
      </c>
      <c r="H15" s="25">
        <v>10.163036486976196</v>
      </c>
    </row>
    <row r="16" spans="1:8" x14ac:dyDescent="0.25">
      <c r="A16" s="19" t="s">
        <v>73</v>
      </c>
      <c r="B16" s="19" t="s">
        <v>74</v>
      </c>
      <c r="C16" s="19" t="s">
        <v>75</v>
      </c>
      <c r="D16" s="19" t="s">
        <v>108</v>
      </c>
      <c r="E16" s="19" t="s">
        <v>109</v>
      </c>
      <c r="F16" s="19" t="s">
        <v>112</v>
      </c>
      <c r="G16" s="19" t="s">
        <v>113</v>
      </c>
      <c r="H16" s="25">
        <v>2.4236681800463002</v>
      </c>
    </row>
    <row r="17" spans="1:8" x14ac:dyDescent="0.25">
      <c r="A17" s="19" t="s">
        <v>73</v>
      </c>
      <c r="B17" s="19" t="s">
        <v>74</v>
      </c>
      <c r="C17" s="19" t="s">
        <v>75</v>
      </c>
      <c r="D17" s="19" t="s">
        <v>108</v>
      </c>
      <c r="E17" s="19" t="s">
        <v>109</v>
      </c>
      <c r="F17" s="19" t="s">
        <v>96</v>
      </c>
      <c r="G17" s="19" t="s">
        <v>97</v>
      </c>
      <c r="H17" s="25">
        <v>2.7233684186984134E-2</v>
      </c>
    </row>
    <row r="18" spans="1:8" x14ac:dyDescent="0.25">
      <c r="A18" s="19" t="s">
        <v>73</v>
      </c>
      <c r="B18" s="19" t="s">
        <v>74</v>
      </c>
      <c r="C18" s="19" t="s">
        <v>75</v>
      </c>
      <c r="D18" s="19" t="s">
        <v>108</v>
      </c>
      <c r="E18" s="19" t="s">
        <v>109</v>
      </c>
      <c r="F18" s="19" t="s">
        <v>100</v>
      </c>
      <c r="G18" s="19" t="s">
        <v>101</v>
      </c>
      <c r="H18" s="25">
        <v>4.1313403553169856E-2</v>
      </c>
    </row>
    <row r="19" spans="1:8" x14ac:dyDescent="0.25">
      <c r="A19" s="19" t="s">
        <v>73</v>
      </c>
      <c r="B19" s="19" t="s">
        <v>74</v>
      </c>
      <c r="C19" s="19" t="s">
        <v>75</v>
      </c>
      <c r="D19" s="19" t="s">
        <v>108</v>
      </c>
      <c r="E19" s="19" t="s">
        <v>109</v>
      </c>
      <c r="F19" s="19" t="s">
        <v>102</v>
      </c>
      <c r="G19" s="19" t="s">
        <v>103</v>
      </c>
      <c r="H19" s="25">
        <v>4.8362837874147309E-3</v>
      </c>
    </row>
    <row r="20" spans="1:8" x14ac:dyDescent="0.25">
      <c r="A20" s="19" t="s">
        <v>73</v>
      </c>
      <c r="B20" s="19" t="s">
        <v>74</v>
      </c>
      <c r="C20" s="19" t="s">
        <v>75</v>
      </c>
      <c r="D20" s="19" t="s">
        <v>108</v>
      </c>
      <c r="E20" s="19" t="s">
        <v>109</v>
      </c>
      <c r="F20" s="19" t="s">
        <v>104</v>
      </c>
      <c r="G20" s="19" t="s">
        <v>105</v>
      </c>
      <c r="H20" s="25">
        <v>1.107852089563423E-2</v>
      </c>
    </row>
    <row r="21" spans="1:8" x14ac:dyDescent="0.25">
      <c r="A21" s="19" t="s">
        <v>73</v>
      </c>
      <c r="B21" s="19" t="s">
        <v>74</v>
      </c>
      <c r="C21" s="19" t="s">
        <v>75</v>
      </c>
      <c r="D21" s="19" t="s">
        <v>122</v>
      </c>
      <c r="E21" s="19" t="s">
        <v>123</v>
      </c>
      <c r="F21" s="19" t="s">
        <v>110</v>
      </c>
      <c r="G21" s="19" t="s">
        <v>111</v>
      </c>
      <c r="H21" s="25">
        <v>0.94878936351141507</v>
      </c>
    </row>
    <row r="22" spans="1:8" x14ac:dyDescent="0.25">
      <c r="A22" s="19" t="s">
        <v>73</v>
      </c>
      <c r="B22" s="19" t="s">
        <v>74</v>
      </c>
      <c r="C22" s="19" t="s">
        <v>75</v>
      </c>
      <c r="D22" s="19" t="s">
        <v>122</v>
      </c>
      <c r="E22" s="19" t="s">
        <v>123</v>
      </c>
      <c r="F22" s="19" t="s">
        <v>112</v>
      </c>
      <c r="G22" s="19" t="s">
        <v>113</v>
      </c>
      <c r="H22" s="25">
        <v>0.21978885159748818</v>
      </c>
    </row>
    <row r="23" spans="1:8" x14ac:dyDescent="0.25">
      <c r="A23" s="19" t="s">
        <v>73</v>
      </c>
      <c r="B23" s="19" t="s">
        <v>74</v>
      </c>
      <c r="C23" s="19" t="s">
        <v>75</v>
      </c>
      <c r="D23" s="19" t="s">
        <v>122</v>
      </c>
      <c r="E23" s="19" t="s">
        <v>123</v>
      </c>
      <c r="F23" s="19" t="s">
        <v>96</v>
      </c>
      <c r="G23" s="19" t="s">
        <v>97</v>
      </c>
      <c r="H23" s="25">
        <v>1.0520336810930273E-4</v>
      </c>
    </row>
    <row r="24" spans="1:8" x14ac:dyDescent="0.25">
      <c r="A24" s="19" t="s">
        <v>73</v>
      </c>
      <c r="B24" s="19" t="s">
        <v>74</v>
      </c>
      <c r="C24" s="19" t="s">
        <v>75</v>
      </c>
      <c r="D24" s="19" t="s">
        <v>122</v>
      </c>
      <c r="E24" s="19" t="s">
        <v>123</v>
      </c>
      <c r="F24" s="19" t="s">
        <v>100</v>
      </c>
      <c r="G24" s="19" t="s">
        <v>101</v>
      </c>
      <c r="H24" s="25">
        <v>3.265200950727381E-4</v>
      </c>
    </row>
    <row r="25" spans="1:8" x14ac:dyDescent="0.25">
      <c r="A25" s="19" t="s">
        <v>73</v>
      </c>
      <c r="B25" s="19" t="s">
        <v>74</v>
      </c>
      <c r="C25" s="19" t="s">
        <v>75</v>
      </c>
      <c r="D25" s="19" t="s">
        <v>122</v>
      </c>
      <c r="E25" s="19" t="s">
        <v>123</v>
      </c>
      <c r="F25" s="19" t="s">
        <v>102</v>
      </c>
      <c r="G25" s="19" t="s">
        <v>103</v>
      </c>
      <c r="H25" s="25">
        <v>5.5516032642355709E-4</v>
      </c>
    </row>
    <row r="26" spans="1:8" x14ac:dyDescent="0.25">
      <c r="A26" s="19" t="s">
        <v>73</v>
      </c>
      <c r="B26" s="19" t="s">
        <v>74</v>
      </c>
      <c r="C26" s="19" t="s">
        <v>75</v>
      </c>
      <c r="D26" s="19" t="s">
        <v>122</v>
      </c>
      <c r="E26" s="19" t="s">
        <v>123</v>
      </c>
      <c r="F26" s="19" t="s">
        <v>104</v>
      </c>
      <c r="G26" s="19" t="s">
        <v>105</v>
      </c>
      <c r="H26" s="25">
        <v>4.234062678684993E-3</v>
      </c>
    </row>
    <row r="27" spans="1:8" x14ac:dyDescent="0.25">
      <c r="A27" s="19" t="s">
        <v>73</v>
      </c>
      <c r="B27" s="19" t="s">
        <v>74</v>
      </c>
      <c r="C27" s="19" t="s">
        <v>75</v>
      </c>
      <c r="D27" s="19" t="s">
        <v>124</v>
      </c>
      <c r="E27" s="19" t="s">
        <v>125</v>
      </c>
      <c r="F27" s="19" t="s">
        <v>110</v>
      </c>
      <c r="G27" s="19" t="s">
        <v>111</v>
      </c>
      <c r="H27" s="25">
        <v>3.0227684719783507</v>
      </c>
    </row>
    <row r="28" spans="1:8" x14ac:dyDescent="0.25">
      <c r="A28" s="19" t="s">
        <v>73</v>
      </c>
      <c r="B28" s="19" t="s">
        <v>74</v>
      </c>
      <c r="C28" s="19" t="s">
        <v>75</v>
      </c>
      <c r="D28" s="19" t="s">
        <v>124</v>
      </c>
      <c r="E28" s="19" t="s">
        <v>125</v>
      </c>
      <c r="F28" s="19" t="s">
        <v>96</v>
      </c>
      <c r="G28" s="19" t="s">
        <v>97</v>
      </c>
      <c r="H28" s="25">
        <v>5.4947275704985549E-4</v>
      </c>
    </row>
    <row r="29" spans="1:8" x14ac:dyDescent="0.25">
      <c r="A29" s="19" t="s">
        <v>73</v>
      </c>
      <c r="B29" s="19" t="s">
        <v>74</v>
      </c>
      <c r="C29" s="19" t="s">
        <v>75</v>
      </c>
      <c r="D29" s="19" t="s">
        <v>124</v>
      </c>
      <c r="E29" s="19" t="s">
        <v>125</v>
      </c>
      <c r="F29" s="19" t="s">
        <v>98</v>
      </c>
      <c r="G29" s="19" t="s">
        <v>99</v>
      </c>
      <c r="H29" s="25">
        <v>5.0442427256080623E-4</v>
      </c>
    </row>
    <row r="30" spans="1:8" x14ac:dyDescent="0.25">
      <c r="A30" s="19" t="s">
        <v>73</v>
      </c>
      <c r="B30" s="19" t="s">
        <v>74</v>
      </c>
      <c r="C30" s="19" t="s">
        <v>75</v>
      </c>
      <c r="D30" s="19" t="s">
        <v>124</v>
      </c>
      <c r="E30" s="19" t="s">
        <v>125</v>
      </c>
      <c r="F30" s="19" t="s">
        <v>100</v>
      </c>
      <c r="G30" s="19" t="s">
        <v>101</v>
      </c>
      <c r="H30" s="25">
        <v>0.21506756546118594</v>
      </c>
    </row>
    <row r="31" spans="1:8" x14ac:dyDescent="0.25">
      <c r="A31" s="19" t="s">
        <v>73</v>
      </c>
      <c r="B31" s="19" t="s">
        <v>74</v>
      </c>
      <c r="C31" s="19" t="s">
        <v>75</v>
      </c>
      <c r="D31" s="19" t="s">
        <v>124</v>
      </c>
      <c r="E31" s="19" t="s">
        <v>125</v>
      </c>
      <c r="F31" s="19" t="s">
        <v>126</v>
      </c>
      <c r="G31" s="19" t="s">
        <v>127</v>
      </c>
      <c r="H31" s="25">
        <v>9.709493475027937E-6</v>
      </c>
    </row>
    <row r="32" spans="1:8" x14ac:dyDescent="0.25">
      <c r="A32" s="19" t="s">
        <v>73</v>
      </c>
      <c r="B32" s="19" t="s">
        <v>74</v>
      </c>
      <c r="C32" s="19" t="s">
        <v>75</v>
      </c>
      <c r="D32" s="19" t="s">
        <v>124</v>
      </c>
      <c r="E32" s="19" t="s">
        <v>125</v>
      </c>
      <c r="F32" s="19" t="s">
        <v>102</v>
      </c>
      <c r="G32" s="19" t="s">
        <v>103</v>
      </c>
      <c r="H32" s="25">
        <v>5.4818773787124132E-4</v>
      </c>
    </row>
    <row r="33" spans="1:8" x14ac:dyDescent="0.25">
      <c r="A33" s="19" t="s">
        <v>73</v>
      </c>
      <c r="B33" s="19" t="s">
        <v>74</v>
      </c>
      <c r="C33" s="19" t="s">
        <v>75</v>
      </c>
      <c r="D33" s="19" t="s">
        <v>124</v>
      </c>
      <c r="E33" s="19" t="s">
        <v>125</v>
      </c>
      <c r="F33" s="19" t="s">
        <v>104</v>
      </c>
      <c r="G33" s="19" t="s">
        <v>105</v>
      </c>
      <c r="H33" s="25">
        <v>9.803434618867804E-3</v>
      </c>
    </row>
    <row r="34" spans="1:8" x14ac:dyDescent="0.25">
      <c r="A34" s="19" t="s">
        <v>73</v>
      </c>
      <c r="B34" s="19" t="s">
        <v>74</v>
      </c>
      <c r="C34" s="19" t="s">
        <v>75</v>
      </c>
      <c r="D34" s="19" t="s">
        <v>128</v>
      </c>
      <c r="E34" s="19" t="s">
        <v>129</v>
      </c>
      <c r="F34" s="19" t="s">
        <v>110</v>
      </c>
      <c r="G34" s="19" t="s">
        <v>111</v>
      </c>
      <c r="H34" s="25">
        <v>0.65261985732189298</v>
      </c>
    </row>
    <row r="35" spans="1:8" x14ac:dyDescent="0.25">
      <c r="A35" s="19" t="s">
        <v>73</v>
      </c>
      <c r="B35" s="19" t="s">
        <v>74</v>
      </c>
      <c r="C35" s="19" t="s">
        <v>75</v>
      </c>
      <c r="D35" s="19" t="s">
        <v>128</v>
      </c>
      <c r="E35" s="19" t="s">
        <v>129</v>
      </c>
      <c r="F35" s="19" t="s">
        <v>112</v>
      </c>
      <c r="G35" s="19" t="s">
        <v>113</v>
      </c>
      <c r="H35" s="25">
        <v>0.14497215412584161</v>
      </c>
    </row>
    <row r="36" spans="1:8" x14ac:dyDescent="0.25">
      <c r="A36" s="19" t="s">
        <v>73</v>
      </c>
      <c r="B36" s="19" t="s">
        <v>74</v>
      </c>
      <c r="C36" s="19" t="s">
        <v>75</v>
      </c>
      <c r="D36" s="19" t="s">
        <v>128</v>
      </c>
      <c r="E36" s="19" t="s">
        <v>129</v>
      </c>
      <c r="F36" s="19" t="s">
        <v>96</v>
      </c>
      <c r="G36" s="19" t="s">
        <v>97</v>
      </c>
      <c r="H36" s="25">
        <v>1.60379664011411E-2</v>
      </c>
    </row>
    <row r="37" spans="1:8" x14ac:dyDescent="0.25">
      <c r="A37" s="19" t="s">
        <v>73</v>
      </c>
      <c r="B37" s="19" t="s">
        <v>74</v>
      </c>
      <c r="C37" s="19" t="s">
        <v>75</v>
      </c>
      <c r="D37" s="19" t="s">
        <v>128</v>
      </c>
      <c r="E37" s="19" t="s">
        <v>129</v>
      </c>
      <c r="F37" s="19" t="s">
        <v>98</v>
      </c>
      <c r="G37" s="19" t="s">
        <v>99</v>
      </c>
      <c r="H37" s="25">
        <v>1.4512929017260279E-2</v>
      </c>
    </row>
    <row r="38" spans="1:8" x14ac:dyDescent="0.25">
      <c r="A38" s="19" t="s">
        <v>73</v>
      </c>
      <c r="B38" s="19" t="s">
        <v>74</v>
      </c>
      <c r="C38" s="19" t="s">
        <v>75</v>
      </c>
      <c r="D38" s="19" t="s">
        <v>128</v>
      </c>
      <c r="E38" s="19" t="s">
        <v>129</v>
      </c>
      <c r="F38" s="19" t="s">
        <v>100</v>
      </c>
      <c r="G38" s="19" t="s">
        <v>101</v>
      </c>
      <c r="H38" s="25">
        <v>8.0949263704782365E-4</v>
      </c>
    </row>
    <row r="39" spans="1:8" x14ac:dyDescent="0.25">
      <c r="A39" s="19" t="s">
        <v>73</v>
      </c>
      <c r="B39" s="19" t="s">
        <v>74</v>
      </c>
      <c r="C39" s="19" t="s">
        <v>75</v>
      </c>
      <c r="D39" s="19" t="s">
        <v>128</v>
      </c>
      <c r="E39" s="19" t="s">
        <v>129</v>
      </c>
      <c r="F39" s="19" t="s">
        <v>126</v>
      </c>
      <c r="G39" s="19" t="s">
        <v>127</v>
      </c>
      <c r="H39" s="25">
        <v>4.5087812692312932E-5</v>
      </c>
    </row>
    <row r="40" spans="1:8" x14ac:dyDescent="0.25">
      <c r="A40" s="19" t="s">
        <v>73</v>
      </c>
      <c r="B40" s="19" t="s">
        <v>74</v>
      </c>
      <c r="C40" s="19" t="s">
        <v>75</v>
      </c>
      <c r="D40" s="19" t="s">
        <v>128</v>
      </c>
      <c r="E40" s="19" t="s">
        <v>129</v>
      </c>
      <c r="F40" s="19" t="s">
        <v>102</v>
      </c>
      <c r="G40" s="19" t="s">
        <v>103</v>
      </c>
      <c r="H40" s="25">
        <v>4.1602194407946839E-4</v>
      </c>
    </row>
    <row r="41" spans="1:8" x14ac:dyDescent="0.25">
      <c r="A41" s="19" t="s">
        <v>73</v>
      </c>
      <c r="B41" s="19" t="s">
        <v>74</v>
      </c>
      <c r="C41" s="19" t="s">
        <v>75</v>
      </c>
      <c r="D41" s="19" t="s">
        <v>128</v>
      </c>
      <c r="E41" s="19" t="s">
        <v>129</v>
      </c>
      <c r="F41" s="19" t="s">
        <v>104</v>
      </c>
      <c r="G41" s="19" t="s">
        <v>105</v>
      </c>
      <c r="H41" s="25">
        <v>7.8052437126776477E-3</v>
      </c>
    </row>
    <row r="42" spans="1:8" x14ac:dyDescent="0.25">
      <c r="A42" s="19" t="s">
        <v>73</v>
      </c>
      <c r="B42" s="19" t="s">
        <v>74</v>
      </c>
      <c r="C42" s="19" t="s">
        <v>75</v>
      </c>
      <c r="D42" s="19" t="s">
        <v>130</v>
      </c>
      <c r="E42" s="19" t="s">
        <v>131</v>
      </c>
      <c r="F42" s="19" t="s">
        <v>110</v>
      </c>
      <c r="G42" s="19" t="s">
        <v>111</v>
      </c>
      <c r="H42" s="25">
        <v>53.64981274998803</v>
      </c>
    </row>
    <row r="43" spans="1:8" x14ac:dyDescent="0.25">
      <c r="A43" s="19" t="s">
        <v>73</v>
      </c>
      <c r="B43" s="19" t="s">
        <v>74</v>
      </c>
      <c r="C43" s="19" t="s">
        <v>75</v>
      </c>
      <c r="D43" s="19" t="s">
        <v>130</v>
      </c>
      <c r="E43" s="19" t="s">
        <v>131</v>
      </c>
      <c r="F43" s="19" t="s">
        <v>112</v>
      </c>
      <c r="G43" s="19" t="s">
        <v>113</v>
      </c>
      <c r="H43" s="25">
        <v>15.799486344325219</v>
      </c>
    </row>
    <row r="44" spans="1:8" x14ac:dyDescent="0.25">
      <c r="A44" s="19" t="s">
        <v>73</v>
      </c>
      <c r="B44" s="19" t="s">
        <v>74</v>
      </c>
      <c r="C44" s="19" t="s">
        <v>75</v>
      </c>
      <c r="D44" s="19" t="s">
        <v>130</v>
      </c>
      <c r="E44" s="19" t="s">
        <v>131</v>
      </c>
      <c r="F44" s="19" t="s">
        <v>98</v>
      </c>
      <c r="G44" s="19" t="s">
        <v>99</v>
      </c>
      <c r="H44" s="25">
        <v>0.40279299630854026</v>
      </c>
    </row>
    <row r="45" spans="1:8" x14ac:dyDescent="0.25">
      <c r="A45" s="19" t="s">
        <v>73</v>
      </c>
      <c r="B45" s="19" t="s">
        <v>74</v>
      </c>
      <c r="C45" s="19" t="s">
        <v>75</v>
      </c>
      <c r="D45" s="19" t="s">
        <v>130</v>
      </c>
      <c r="E45" s="19" t="s">
        <v>131</v>
      </c>
      <c r="F45" s="19" t="s">
        <v>100</v>
      </c>
      <c r="G45" s="19" t="s">
        <v>101</v>
      </c>
      <c r="H45" s="25">
        <v>0.338598082177823</v>
      </c>
    </row>
    <row r="46" spans="1:8" x14ac:dyDescent="0.25">
      <c r="A46" s="19" t="s">
        <v>73</v>
      </c>
      <c r="B46" s="19" t="s">
        <v>74</v>
      </c>
      <c r="C46" s="19" t="s">
        <v>75</v>
      </c>
      <c r="D46" s="19" t="s">
        <v>130</v>
      </c>
      <c r="E46" s="19" t="s">
        <v>131</v>
      </c>
      <c r="F46" s="19" t="s">
        <v>126</v>
      </c>
      <c r="G46" s="19" t="s">
        <v>127</v>
      </c>
      <c r="H46" s="25">
        <v>0.1923408366939926</v>
      </c>
    </row>
    <row r="47" spans="1:8" x14ac:dyDescent="0.25">
      <c r="A47" s="19" t="s">
        <v>73</v>
      </c>
      <c r="B47" s="19" t="s">
        <v>74</v>
      </c>
      <c r="C47" s="19" t="s">
        <v>75</v>
      </c>
      <c r="D47" s="19" t="s">
        <v>130</v>
      </c>
      <c r="E47" s="19" t="s">
        <v>131</v>
      </c>
      <c r="F47" s="19" t="s">
        <v>104</v>
      </c>
      <c r="G47" s="19" t="s">
        <v>105</v>
      </c>
      <c r="H47" s="25">
        <v>1.4665719284389303E-2</v>
      </c>
    </row>
    <row r="48" spans="1:8" x14ac:dyDescent="0.25">
      <c r="A48" s="19" t="s">
        <v>73</v>
      </c>
      <c r="B48" s="19" t="s">
        <v>74</v>
      </c>
      <c r="C48" s="19" t="s">
        <v>75</v>
      </c>
      <c r="D48" s="19" t="s">
        <v>132</v>
      </c>
      <c r="E48" s="19" t="s">
        <v>133</v>
      </c>
      <c r="F48" s="19" t="s">
        <v>110</v>
      </c>
      <c r="G48" s="19" t="s">
        <v>111</v>
      </c>
      <c r="H48" s="25">
        <v>2.8627177985657157</v>
      </c>
    </row>
    <row r="49" spans="1:8" x14ac:dyDescent="0.25">
      <c r="A49" s="19" t="s">
        <v>73</v>
      </c>
      <c r="B49" s="19" t="s">
        <v>74</v>
      </c>
      <c r="C49" s="19" t="s">
        <v>75</v>
      </c>
      <c r="D49" s="19" t="s">
        <v>132</v>
      </c>
      <c r="E49" s="19" t="s">
        <v>133</v>
      </c>
      <c r="F49" s="19" t="s">
        <v>98</v>
      </c>
      <c r="G49" s="19" t="s">
        <v>99</v>
      </c>
      <c r="H49" s="25">
        <v>1.522854633197899E-3</v>
      </c>
    </row>
    <row r="50" spans="1:8" x14ac:dyDescent="0.25">
      <c r="A50" s="19" t="s">
        <v>73</v>
      </c>
      <c r="B50" s="19" t="s">
        <v>74</v>
      </c>
      <c r="C50" s="19" t="s">
        <v>75</v>
      </c>
      <c r="D50" s="19" t="s">
        <v>132</v>
      </c>
      <c r="E50" s="19" t="s">
        <v>133</v>
      </c>
      <c r="F50" s="19" t="s">
        <v>100</v>
      </c>
      <c r="G50" s="19" t="s">
        <v>101</v>
      </c>
      <c r="H50" s="25">
        <v>6.4382405044948341E-5</v>
      </c>
    </row>
    <row r="51" spans="1:8" x14ac:dyDescent="0.25">
      <c r="A51" s="19" t="s">
        <v>73</v>
      </c>
      <c r="B51" s="19" t="s">
        <v>74</v>
      </c>
      <c r="C51" s="19" t="s">
        <v>75</v>
      </c>
      <c r="D51" s="19" t="s">
        <v>132</v>
      </c>
      <c r="E51" s="19" t="s">
        <v>133</v>
      </c>
      <c r="F51" s="19" t="s">
        <v>126</v>
      </c>
      <c r="G51" s="19" t="s">
        <v>127</v>
      </c>
      <c r="H51" s="25">
        <v>3.4778147378079419E-4</v>
      </c>
    </row>
    <row r="52" spans="1:8" x14ac:dyDescent="0.25">
      <c r="A52" s="19" t="s">
        <v>73</v>
      </c>
      <c r="B52" s="19" t="s">
        <v>74</v>
      </c>
      <c r="C52" s="19" t="s">
        <v>75</v>
      </c>
      <c r="D52" s="19" t="s">
        <v>132</v>
      </c>
      <c r="E52" s="19" t="s">
        <v>133</v>
      </c>
      <c r="F52" s="19" t="s">
        <v>102</v>
      </c>
      <c r="G52" s="19" t="s">
        <v>103</v>
      </c>
      <c r="H52" s="25">
        <v>5.8522043478420683E-3</v>
      </c>
    </row>
    <row r="53" spans="1:8" x14ac:dyDescent="0.25">
      <c r="A53" s="19" t="s">
        <v>73</v>
      </c>
      <c r="B53" s="19" t="s">
        <v>74</v>
      </c>
      <c r="C53" s="19" t="s">
        <v>75</v>
      </c>
      <c r="D53" s="19" t="s">
        <v>132</v>
      </c>
      <c r="E53" s="19" t="s">
        <v>133</v>
      </c>
      <c r="F53" s="19" t="s">
        <v>104</v>
      </c>
      <c r="G53" s="19" t="s">
        <v>105</v>
      </c>
      <c r="H53" s="25">
        <v>5.0225366734086511E-4</v>
      </c>
    </row>
    <row r="54" spans="1:8" x14ac:dyDescent="0.25">
      <c r="A54" s="19" t="s">
        <v>73</v>
      </c>
      <c r="B54" s="19" t="s">
        <v>74</v>
      </c>
      <c r="C54" s="19" t="s">
        <v>75</v>
      </c>
      <c r="D54" s="19" t="s">
        <v>134</v>
      </c>
      <c r="E54" s="19" t="s">
        <v>135</v>
      </c>
      <c r="F54" s="19" t="s">
        <v>110</v>
      </c>
      <c r="G54" s="19" t="s">
        <v>111</v>
      </c>
      <c r="H54" s="25">
        <v>0.17074742642517257</v>
      </c>
    </row>
    <row r="55" spans="1:8" x14ac:dyDescent="0.25">
      <c r="A55" s="19" t="s">
        <v>73</v>
      </c>
      <c r="B55" s="19" t="s">
        <v>74</v>
      </c>
      <c r="C55" s="19" t="s">
        <v>75</v>
      </c>
      <c r="D55" s="19" t="s">
        <v>134</v>
      </c>
      <c r="E55" s="19" t="s">
        <v>135</v>
      </c>
      <c r="F55" s="19" t="s">
        <v>96</v>
      </c>
      <c r="G55" s="19" t="s">
        <v>97</v>
      </c>
      <c r="H55" s="25">
        <v>5.1706233136557762E-2</v>
      </c>
    </row>
    <row r="56" spans="1:8" x14ac:dyDescent="0.25">
      <c r="A56" s="19" t="s">
        <v>73</v>
      </c>
      <c r="B56" s="19" t="s">
        <v>74</v>
      </c>
      <c r="C56" s="19" t="s">
        <v>75</v>
      </c>
      <c r="D56" s="19" t="s">
        <v>134</v>
      </c>
      <c r="E56" s="19" t="s">
        <v>135</v>
      </c>
      <c r="F56" s="19" t="s">
        <v>100</v>
      </c>
      <c r="G56" s="19" t="s">
        <v>101</v>
      </c>
      <c r="H56" s="25">
        <v>1.9948206453517111E-4</v>
      </c>
    </row>
    <row r="57" spans="1:8" x14ac:dyDescent="0.25">
      <c r="A57" s="19" t="s">
        <v>73</v>
      </c>
      <c r="B57" s="19" t="s">
        <v>74</v>
      </c>
      <c r="C57" s="19" t="s">
        <v>75</v>
      </c>
      <c r="D57" s="19" t="s">
        <v>134</v>
      </c>
      <c r="E57" s="19" t="s">
        <v>135</v>
      </c>
      <c r="F57" s="19" t="s">
        <v>102</v>
      </c>
      <c r="G57" s="19" t="s">
        <v>103</v>
      </c>
      <c r="H57" s="25">
        <v>1.7396604712431975E-4</v>
      </c>
    </row>
    <row r="58" spans="1:8" x14ac:dyDescent="0.25">
      <c r="A58" s="19" t="s">
        <v>73</v>
      </c>
      <c r="B58" s="19" t="s">
        <v>74</v>
      </c>
      <c r="C58" s="19" t="s">
        <v>75</v>
      </c>
      <c r="D58" s="19" t="s">
        <v>134</v>
      </c>
      <c r="E58" s="19" t="s">
        <v>135</v>
      </c>
      <c r="F58" s="19" t="s">
        <v>104</v>
      </c>
      <c r="G58" s="19" t="s">
        <v>105</v>
      </c>
      <c r="H58" s="25">
        <v>2.826038561040395E-5</v>
      </c>
    </row>
    <row r="59" spans="1:8" x14ac:dyDescent="0.25">
      <c r="A59" s="19" t="s">
        <v>73</v>
      </c>
      <c r="B59" s="19" t="s">
        <v>74</v>
      </c>
      <c r="C59" s="19" t="s">
        <v>75</v>
      </c>
      <c r="D59" s="19" t="s">
        <v>136</v>
      </c>
      <c r="E59" s="19" t="s">
        <v>137</v>
      </c>
      <c r="F59" s="19" t="s">
        <v>112</v>
      </c>
      <c r="G59" s="19" t="s">
        <v>113</v>
      </c>
      <c r="H59" s="25">
        <v>0.33682290173566665</v>
      </c>
    </row>
    <row r="60" spans="1:8" x14ac:dyDescent="0.25">
      <c r="A60" s="19" t="s">
        <v>73</v>
      </c>
      <c r="B60" s="19" t="s">
        <v>74</v>
      </c>
      <c r="C60" s="19" t="s">
        <v>75</v>
      </c>
      <c r="D60" s="19" t="s">
        <v>136</v>
      </c>
      <c r="E60" s="19" t="s">
        <v>137</v>
      </c>
      <c r="F60" s="19" t="s">
        <v>126</v>
      </c>
      <c r="G60" s="19" t="s">
        <v>127</v>
      </c>
      <c r="H60" s="25">
        <v>4.590987822066684E-5</v>
      </c>
    </row>
    <row r="61" spans="1:8" x14ac:dyDescent="0.25">
      <c r="A61" s="19" t="s">
        <v>73</v>
      </c>
      <c r="B61" s="19" t="s">
        <v>74</v>
      </c>
      <c r="C61" s="19" t="s">
        <v>75</v>
      </c>
      <c r="D61" s="19" t="s">
        <v>136</v>
      </c>
      <c r="E61" s="19" t="s">
        <v>137</v>
      </c>
      <c r="F61" s="19" t="s">
        <v>104</v>
      </c>
      <c r="G61" s="19" t="s">
        <v>105</v>
      </c>
      <c r="H61" s="25">
        <v>7.130102643273456E-2</v>
      </c>
    </row>
    <row r="62" spans="1:8" x14ac:dyDescent="0.25">
      <c r="A62" s="19" t="s">
        <v>73</v>
      </c>
      <c r="B62" s="19" t="s">
        <v>74</v>
      </c>
      <c r="C62" s="19" t="s">
        <v>75</v>
      </c>
      <c r="D62" s="19" t="s">
        <v>138</v>
      </c>
      <c r="E62" s="19" t="s">
        <v>139</v>
      </c>
      <c r="F62" s="19" t="s">
        <v>96</v>
      </c>
      <c r="G62" s="19" t="s">
        <v>97</v>
      </c>
      <c r="H62" s="25">
        <v>4.9294768868579053E-5</v>
      </c>
    </row>
    <row r="63" spans="1:8" x14ac:dyDescent="0.25">
      <c r="A63" s="19" t="s">
        <v>73</v>
      </c>
      <c r="B63" s="19" t="s">
        <v>74</v>
      </c>
      <c r="C63" s="19" t="s">
        <v>75</v>
      </c>
      <c r="D63" s="19" t="s">
        <v>138</v>
      </c>
      <c r="E63" s="19" t="s">
        <v>139</v>
      </c>
      <c r="F63" s="19" t="s">
        <v>100</v>
      </c>
      <c r="G63" s="19" t="s">
        <v>101</v>
      </c>
      <c r="H63" s="25">
        <v>6.9246113166855779E-4</v>
      </c>
    </row>
    <row r="64" spans="1:8" x14ac:dyDescent="0.25">
      <c r="A64" s="19" t="s">
        <v>73</v>
      </c>
      <c r="B64" s="19" t="s">
        <v>74</v>
      </c>
      <c r="C64" s="19" t="s">
        <v>75</v>
      </c>
      <c r="D64" s="19" t="s">
        <v>138</v>
      </c>
      <c r="E64" s="19" t="s">
        <v>139</v>
      </c>
      <c r="F64" s="19" t="s">
        <v>104</v>
      </c>
      <c r="G64" s="19" t="s">
        <v>105</v>
      </c>
      <c r="H64" s="25">
        <v>4.3262986854865262E-3</v>
      </c>
    </row>
    <row r="65" spans="1:8" x14ac:dyDescent="0.25">
      <c r="A65" s="19" t="s">
        <v>73</v>
      </c>
      <c r="B65" s="19" t="s">
        <v>74</v>
      </c>
      <c r="C65" s="19" t="s">
        <v>75</v>
      </c>
      <c r="D65" s="19" t="s">
        <v>140</v>
      </c>
      <c r="E65" s="19" t="s">
        <v>141</v>
      </c>
      <c r="F65" s="19" t="s">
        <v>96</v>
      </c>
      <c r="G65" s="19" t="s">
        <v>97</v>
      </c>
      <c r="H65" s="25">
        <v>2.5245163061121595E-2</v>
      </c>
    </row>
    <row r="66" spans="1:8" x14ac:dyDescent="0.25">
      <c r="A66" s="19" t="s">
        <v>73</v>
      </c>
      <c r="B66" s="19" t="s">
        <v>74</v>
      </c>
      <c r="C66" s="19" t="s">
        <v>75</v>
      </c>
      <c r="D66" s="19" t="s">
        <v>140</v>
      </c>
      <c r="E66" s="19" t="s">
        <v>141</v>
      </c>
      <c r="F66" s="19" t="s">
        <v>98</v>
      </c>
      <c r="G66" s="19" t="s">
        <v>99</v>
      </c>
      <c r="H66" s="25">
        <v>3.7050739529616086E-2</v>
      </c>
    </row>
    <row r="67" spans="1:8" x14ac:dyDescent="0.25">
      <c r="A67" s="19" t="s">
        <v>73</v>
      </c>
      <c r="B67" s="19" t="s">
        <v>74</v>
      </c>
      <c r="C67" s="19" t="s">
        <v>75</v>
      </c>
      <c r="D67" s="19" t="s">
        <v>140</v>
      </c>
      <c r="E67" s="19" t="s">
        <v>141</v>
      </c>
      <c r="F67" s="19" t="s">
        <v>100</v>
      </c>
      <c r="G67" s="19" t="s">
        <v>101</v>
      </c>
      <c r="H67" s="25">
        <v>1.7837480928460121E-3</v>
      </c>
    </row>
    <row r="68" spans="1:8" x14ac:dyDescent="0.25">
      <c r="A68" s="19" t="s">
        <v>73</v>
      </c>
      <c r="B68" s="19" t="s">
        <v>74</v>
      </c>
      <c r="C68" s="19" t="s">
        <v>75</v>
      </c>
      <c r="D68" s="19" t="s">
        <v>140</v>
      </c>
      <c r="E68" s="19" t="s">
        <v>141</v>
      </c>
      <c r="F68" s="19" t="s">
        <v>126</v>
      </c>
      <c r="G68" s="19" t="s">
        <v>127</v>
      </c>
      <c r="H68" s="25">
        <v>2.1348435214485771E-5</v>
      </c>
    </row>
    <row r="69" spans="1:8" x14ac:dyDescent="0.25">
      <c r="A69" s="19" t="s">
        <v>73</v>
      </c>
      <c r="B69" s="19" t="s">
        <v>74</v>
      </c>
      <c r="C69" s="19" t="s">
        <v>75</v>
      </c>
      <c r="D69" s="19" t="s">
        <v>140</v>
      </c>
      <c r="E69" s="19" t="s">
        <v>141</v>
      </c>
      <c r="F69" s="19" t="s">
        <v>102</v>
      </c>
      <c r="G69" s="19" t="s">
        <v>103</v>
      </c>
      <c r="H69" s="25">
        <v>5.2704360752106397E-3</v>
      </c>
    </row>
    <row r="70" spans="1:8" x14ac:dyDescent="0.25">
      <c r="A70" s="19" t="s">
        <v>73</v>
      </c>
      <c r="B70" s="19" t="s">
        <v>74</v>
      </c>
      <c r="C70" s="19" t="s">
        <v>75</v>
      </c>
      <c r="D70" s="19" t="s">
        <v>140</v>
      </c>
      <c r="E70" s="19" t="s">
        <v>141</v>
      </c>
      <c r="F70" s="19" t="s">
        <v>104</v>
      </c>
      <c r="G70" s="19" t="s">
        <v>105</v>
      </c>
      <c r="H70" s="25">
        <v>1.2145182855139216E-2</v>
      </c>
    </row>
    <row r="71" spans="1:8" x14ac:dyDescent="0.25">
      <c r="A71" s="19" t="s">
        <v>73</v>
      </c>
      <c r="B71" s="19" t="s">
        <v>74</v>
      </c>
      <c r="C71" s="19" t="s">
        <v>75</v>
      </c>
      <c r="D71" s="19" t="s">
        <v>140</v>
      </c>
      <c r="E71" s="19" t="s">
        <v>141</v>
      </c>
      <c r="F71" s="19" t="s">
        <v>247</v>
      </c>
      <c r="G71" s="19" t="s">
        <v>248</v>
      </c>
      <c r="H71" s="25">
        <v>7.3285740186815188E-5</v>
      </c>
    </row>
    <row r="72" spans="1:8" x14ac:dyDescent="0.25">
      <c r="A72" s="19" t="s">
        <v>73</v>
      </c>
      <c r="B72" s="19" t="s">
        <v>74</v>
      </c>
      <c r="C72" s="19" t="s">
        <v>75</v>
      </c>
      <c r="D72" s="19" t="s">
        <v>142</v>
      </c>
      <c r="E72" s="19" t="s">
        <v>143</v>
      </c>
      <c r="F72" s="19" t="s">
        <v>96</v>
      </c>
      <c r="G72" s="19" t="s">
        <v>97</v>
      </c>
      <c r="H72" s="25">
        <v>7.860162336808767E-3</v>
      </c>
    </row>
    <row r="73" spans="1:8" x14ac:dyDescent="0.25">
      <c r="A73" s="19" t="s">
        <v>73</v>
      </c>
      <c r="B73" s="19" t="s">
        <v>74</v>
      </c>
      <c r="C73" s="19" t="s">
        <v>75</v>
      </c>
      <c r="D73" s="19" t="s">
        <v>142</v>
      </c>
      <c r="E73" s="19" t="s">
        <v>143</v>
      </c>
      <c r="F73" s="19" t="s">
        <v>98</v>
      </c>
      <c r="G73" s="19" t="s">
        <v>99</v>
      </c>
      <c r="H73" s="25">
        <v>2.8413513670450576E-4</v>
      </c>
    </row>
    <row r="74" spans="1:8" x14ac:dyDescent="0.25">
      <c r="A74" s="19" t="s">
        <v>73</v>
      </c>
      <c r="B74" s="19" t="s">
        <v>74</v>
      </c>
      <c r="C74" s="19" t="s">
        <v>75</v>
      </c>
      <c r="D74" s="19" t="s">
        <v>142</v>
      </c>
      <c r="E74" s="19" t="s">
        <v>143</v>
      </c>
      <c r="F74" s="19" t="s">
        <v>100</v>
      </c>
      <c r="G74" s="19" t="s">
        <v>101</v>
      </c>
      <c r="H74" s="25">
        <v>2.5248687778143245E-4</v>
      </c>
    </row>
    <row r="75" spans="1:8" x14ac:dyDescent="0.25">
      <c r="A75" s="19" t="s">
        <v>73</v>
      </c>
      <c r="B75" s="19" t="s">
        <v>74</v>
      </c>
      <c r="C75" s="19" t="s">
        <v>75</v>
      </c>
      <c r="D75" s="19" t="s">
        <v>142</v>
      </c>
      <c r="E75" s="19" t="s">
        <v>143</v>
      </c>
      <c r="F75" s="19" t="s">
        <v>126</v>
      </c>
      <c r="G75" s="19" t="s">
        <v>127</v>
      </c>
      <c r="H75" s="25">
        <v>3.760422815153738E-7</v>
      </c>
    </row>
    <row r="76" spans="1:8" x14ac:dyDescent="0.25">
      <c r="A76" s="19" t="s">
        <v>73</v>
      </c>
      <c r="B76" s="19" t="s">
        <v>74</v>
      </c>
      <c r="C76" s="19" t="s">
        <v>75</v>
      </c>
      <c r="D76" s="19" t="s">
        <v>142</v>
      </c>
      <c r="E76" s="19" t="s">
        <v>143</v>
      </c>
      <c r="F76" s="19" t="s">
        <v>102</v>
      </c>
      <c r="G76" s="19" t="s">
        <v>103</v>
      </c>
      <c r="H76" s="25">
        <v>4.5505084540397858E-3</v>
      </c>
    </row>
    <row r="77" spans="1:8" x14ac:dyDescent="0.25">
      <c r="A77" s="19" t="s">
        <v>73</v>
      </c>
      <c r="B77" s="19" t="s">
        <v>74</v>
      </c>
      <c r="C77" s="19" t="s">
        <v>75</v>
      </c>
      <c r="D77" s="19" t="s">
        <v>142</v>
      </c>
      <c r="E77" s="19" t="s">
        <v>143</v>
      </c>
      <c r="F77" s="19" t="s">
        <v>104</v>
      </c>
      <c r="G77" s="19" t="s">
        <v>105</v>
      </c>
      <c r="H77" s="25">
        <v>6.4843733313397333E-3</v>
      </c>
    </row>
    <row r="78" spans="1:8" x14ac:dyDescent="0.25">
      <c r="A78" s="19" t="s">
        <v>73</v>
      </c>
      <c r="B78" s="19" t="s">
        <v>74</v>
      </c>
      <c r="C78" s="19" t="s">
        <v>75</v>
      </c>
      <c r="D78" s="19" t="s">
        <v>142</v>
      </c>
      <c r="E78" s="19" t="s">
        <v>143</v>
      </c>
      <c r="F78" s="19" t="s">
        <v>245</v>
      </c>
      <c r="G78" s="19" t="s">
        <v>246</v>
      </c>
      <c r="H78" s="25">
        <v>1.1090953647982544E-3</v>
      </c>
    </row>
    <row r="79" spans="1:8" x14ac:dyDescent="0.25">
      <c r="A79" s="19" t="s">
        <v>73</v>
      </c>
      <c r="B79" s="19" t="s">
        <v>74</v>
      </c>
      <c r="C79" s="19" t="s">
        <v>75</v>
      </c>
      <c r="D79" s="19" t="s">
        <v>174</v>
      </c>
      <c r="E79" s="19" t="s">
        <v>175</v>
      </c>
      <c r="F79" s="19" t="s">
        <v>96</v>
      </c>
      <c r="G79" s="19" t="s">
        <v>97</v>
      </c>
      <c r="H79" s="25">
        <v>5.5415794370601738E-5</v>
      </c>
    </row>
    <row r="80" spans="1:8" x14ac:dyDescent="0.25">
      <c r="A80" s="19" t="s">
        <v>73</v>
      </c>
      <c r="B80" s="19" t="s">
        <v>74</v>
      </c>
      <c r="C80" s="19" t="s">
        <v>75</v>
      </c>
      <c r="D80" s="19" t="s">
        <v>174</v>
      </c>
      <c r="E80" s="19" t="s">
        <v>175</v>
      </c>
      <c r="F80" s="19" t="s">
        <v>126</v>
      </c>
      <c r="G80" s="19" t="s">
        <v>127</v>
      </c>
      <c r="H80" s="25">
        <v>1.3628453053319619E-8</v>
      </c>
    </row>
    <row r="81" spans="1:8" x14ac:dyDescent="0.25">
      <c r="A81" s="19" t="s">
        <v>73</v>
      </c>
      <c r="B81" s="19" t="s">
        <v>74</v>
      </c>
      <c r="C81" s="19" t="s">
        <v>75</v>
      </c>
      <c r="D81" s="19" t="s">
        <v>174</v>
      </c>
      <c r="E81" s="19" t="s">
        <v>175</v>
      </c>
      <c r="F81" s="19" t="s">
        <v>102</v>
      </c>
      <c r="G81" s="19" t="s">
        <v>103</v>
      </c>
      <c r="H81" s="25">
        <v>5.3853615070625351E-6</v>
      </c>
    </row>
    <row r="82" spans="1:8" x14ac:dyDescent="0.25">
      <c r="A82" s="19" t="s">
        <v>73</v>
      </c>
      <c r="B82" s="19" t="s">
        <v>74</v>
      </c>
      <c r="C82" s="19" t="s">
        <v>75</v>
      </c>
      <c r="D82" s="19" t="s">
        <v>174</v>
      </c>
      <c r="E82" s="19" t="s">
        <v>175</v>
      </c>
      <c r="F82" s="19" t="s">
        <v>104</v>
      </c>
      <c r="G82" s="19" t="s">
        <v>105</v>
      </c>
      <c r="H82" s="25">
        <v>1.0926815199109778E-3</v>
      </c>
    </row>
    <row r="83" spans="1:8" x14ac:dyDescent="0.25">
      <c r="A83" s="19" t="s">
        <v>73</v>
      </c>
      <c r="B83" s="19" t="s">
        <v>74</v>
      </c>
      <c r="C83" s="19" t="s">
        <v>75</v>
      </c>
      <c r="D83" s="19" t="s">
        <v>144</v>
      </c>
      <c r="E83" s="19" t="s">
        <v>145</v>
      </c>
      <c r="F83" s="19" t="s">
        <v>96</v>
      </c>
      <c r="G83" s="19" t="s">
        <v>97</v>
      </c>
      <c r="H83" s="25">
        <v>3.4952278344370874E-5</v>
      </c>
    </row>
    <row r="84" spans="1:8" x14ac:dyDescent="0.25">
      <c r="A84" s="19" t="s">
        <v>73</v>
      </c>
      <c r="B84" s="19" t="s">
        <v>74</v>
      </c>
      <c r="C84" s="19" t="s">
        <v>75</v>
      </c>
      <c r="D84" s="19" t="s">
        <v>144</v>
      </c>
      <c r="E84" s="19" t="s">
        <v>145</v>
      </c>
      <c r="F84" s="19" t="s">
        <v>98</v>
      </c>
      <c r="G84" s="19" t="s">
        <v>99</v>
      </c>
      <c r="H84" s="25">
        <v>4.0059995875540814E-4</v>
      </c>
    </row>
    <row r="85" spans="1:8" x14ac:dyDescent="0.25">
      <c r="A85" s="19" t="s">
        <v>73</v>
      </c>
      <c r="B85" s="19" t="s">
        <v>74</v>
      </c>
      <c r="C85" s="19" t="s">
        <v>75</v>
      </c>
      <c r="D85" s="19" t="s">
        <v>144</v>
      </c>
      <c r="E85" s="19" t="s">
        <v>145</v>
      </c>
      <c r="F85" s="19" t="s">
        <v>126</v>
      </c>
      <c r="G85" s="19" t="s">
        <v>127</v>
      </c>
      <c r="H85" s="25">
        <v>9.9616577523607325E-8</v>
      </c>
    </row>
    <row r="86" spans="1:8" x14ac:dyDescent="0.25">
      <c r="A86" s="19" t="s">
        <v>73</v>
      </c>
      <c r="B86" s="19" t="s">
        <v>74</v>
      </c>
      <c r="C86" s="19" t="s">
        <v>75</v>
      </c>
      <c r="D86" s="19" t="s">
        <v>144</v>
      </c>
      <c r="E86" s="19" t="s">
        <v>145</v>
      </c>
      <c r="F86" s="19" t="s">
        <v>102</v>
      </c>
      <c r="G86" s="19" t="s">
        <v>103</v>
      </c>
      <c r="H86" s="25">
        <v>2.2400788775162175E-4</v>
      </c>
    </row>
    <row r="87" spans="1:8" x14ac:dyDescent="0.25">
      <c r="A87" s="19" t="s">
        <v>73</v>
      </c>
      <c r="B87" s="19" t="s">
        <v>74</v>
      </c>
      <c r="C87" s="19" t="s">
        <v>75</v>
      </c>
      <c r="D87" s="19" t="s">
        <v>144</v>
      </c>
      <c r="E87" s="19" t="s">
        <v>145</v>
      </c>
      <c r="F87" s="19" t="s">
        <v>104</v>
      </c>
      <c r="G87" s="19" t="s">
        <v>105</v>
      </c>
      <c r="H87" s="25">
        <v>3.1307987277208427E-4</v>
      </c>
    </row>
    <row r="88" spans="1:8" x14ac:dyDescent="0.25">
      <c r="A88" s="19" t="s">
        <v>73</v>
      </c>
      <c r="B88" s="19" t="s">
        <v>74</v>
      </c>
      <c r="C88" s="19" t="s">
        <v>75</v>
      </c>
      <c r="D88" s="19" t="s">
        <v>176</v>
      </c>
      <c r="E88" s="19" t="s">
        <v>177</v>
      </c>
      <c r="F88" s="19" t="s">
        <v>100</v>
      </c>
      <c r="G88" s="19" t="s">
        <v>101</v>
      </c>
      <c r="H88" s="25">
        <v>3.6206076774515272E-5</v>
      </c>
    </row>
    <row r="89" spans="1:8" x14ac:dyDescent="0.25">
      <c r="A89" s="19" t="s">
        <v>73</v>
      </c>
      <c r="B89" s="19" t="s">
        <v>74</v>
      </c>
      <c r="C89" s="19" t="s">
        <v>75</v>
      </c>
      <c r="D89" s="19" t="s">
        <v>176</v>
      </c>
      <c r="E89" s="19" t="s">
        <v>177</v>
      </c>
      <c r="F89" s="19" t="s">
        <v>104</v>
      </c>
      <c r="G89" s="19" t="s">
        <v>105</v>
      </c>
      <c r="H89" s="25">
        <v>1.7051488441087706E-3</v>
      </c>
    </row>
    <row r="90" spans="1:8" x14ac:dyDescent="0.25">
      <c r="A90" s="19" t="s">
        <v>73</v>
      </c>
      <c r="B90" s="19" t="s">
        <v>74</v>
      </c>
      <c r="C90" s="19" t="s">
        <v>75</v>
      </c>
      <c r="D90" s="19" t="s">
        <v>188</v>
      </c>
      <c r="E90" s="19" t="s">
        <v>189</v>
      </c>
      <c r="F90" s="19" t="s">
        <v>96</v>
      </c>
      <c r="G90" s="19" t="s">
        <v>97</v>
      </c>
      <c r="H90" s="25">
        <v>5.1852053417949639E-4</v>
      </c>
    </row>
    <row r="91" spans="1:8" x14ac:dyDescent="0.25">
      <c r="A91" s="19" t="s">
        <v>73</v>
      </c>
      <c r="B91" s="19" t="s">
        <v>74</v>
      </c>
      <c r="C91" s="19" t="s">
        <v>75</v>
      </c>
      <c r="D91" s="19" t="s">
        <v>188</v>
      </c>
      <c r="E91" s="19" t="s">
        <v>189</v>
      </c>
      <c r="F91" s="19" t="s">
        <v>98</v>
      </c>
      <c r="G91" s="19" t="s">
        <v>99</v>
      </c>
      <c r="H91" s="25">
        <v>2.3507522134917565E-4</v>
      </c>
    </row>
    <row r="92" spans="1:8" x14ac:dyDescent="0.25">
      <c r="A92" s="19" t="s">
        <v>73</v>
      </c>
      <c r="B92" s="19" t="s">
        <v>74</v>
      </c>
      <c r="C92" s="19" t="s">
        <v>75</v>
      </c>
      <c r="D92" s="19" t="s">
        <v>188</v>
      </c>
      <c r="E92" s="19" t="s">
        <v>189</v>
      </c>
      <c r="F92" s="19" t="s">
        <v>102</v>
      </c>
      <c r="G92" s="19" t="s">
        <v>103</v>
      </c>
      <c r="H92" s="25">
        <v>2.8575449792325714E-4</v>
      </c>
    </row>
    <row r="93" spans="1:8" x14ac:dyDescent="0.25">
      <c r="A93" s="19" t="s">
        <v>73</v>
      </c>
      <c r="B93" s="19" t="s">
        <v>74</v>
      </c>
      <c r="C93" s="19" t="s">
        <v>75</v>
      </c>
      <c r="D93" s="19" t="s">
        <v>188</v>
      </c>
      <c r="E93" s="19" t="s">
        <v>189</v>
      </c>
      <c r="F93" s="19" t="s">
        <v>104</v>
      </c>
      <c r="G93" s="19" t="s">
        <v>105</v>
      </c>
      <c r="H93" s="25">
        <v>3.3851746330333262E-3</v>
      </c>
    </row>
    <row r="94" spans="1:8" x14ac:dyDescent="0.25">
      <c r="A94" s="19" t="s">
        <v>73</v>
      </c>
      <c r="B94" s="19" t="s">
        <v>74</v>
      </c>
      <c r="C94" s="19" t="s">
        <v>75</v>
      </c>
      <c r="D94" s="19" t="s">
        <v>180</v>
      </c>
      <c r="E94" s="19" t="s">
        <v>181</v>
      </c>
      <c r="F94" s="19" t="s">
        <v>96</v>
      </c>
      <c r="G94" s="19" t="s">
        <v>97</v>
      </c>
      <c r="H94" s="25">
        <v>3.7077928731218793E-6</v>
      </c>
    </row>
    <row r="95" spans="1:8" x14ac:dyDescent="0.25">
      <c r="A95" s="19" t="s">
        <v>73</v>
      </c>
      <c r="B95" s="19" t="s">
        <v>74</v>
      </c>
      <c r="C95" s="19" t="s">
        <v>75</v>
      </c>
      <c r="D95" s="19" t="s">
        <v>180</v>
      </c>
      <c r="E95" s="19" t="s">
        <v>181</v>
      </c>
      <c r="F95" s="19" t="s">
        <v>98</v>
      </c>
      <c r="G95" s="19" t="s">
        <v>99</v>
      </c>
      <c r="H95" s="25">
        <v>1.4270907976042779E-4</v>
      </c>
    </row>
    <row r="96" spans="1:8" x14ac:dyDescent="0.25">
      <c r="A96" s="19" t="s">
        <v>73</v>
      </c>
      <c r="B96" s="19" t="s">
        <v>74</v>
      </c>
      <c r="C96" s="19" t="s">
        <v>75</v>
      </c>
      <c r="D96" s="19" t="s">
        <v>180</v>
      </c>
      <c r="E96" s="19" t="s">
        <v>181</v>
      </c>
      <c r="F96" s="19" t="s">
        <v>100</v>
      </c>
      <c r="G96" s="19" t="s">
        <v>101</v>
      </c>
      <c r="H96" s="25">
        <v>1.9475140311127262E-5</v>
      </c>
    </row>
    <row r="97" spans="1:8" x14ac:dyDescent="0.25">
      <c r="A97" s="19" t="s">
        <v>73</v>
      </c>
      <c r="B97" s="19" t="s">
        <v>74</v>
      </c>
      <c r="C97" s="19" t="s">
        <v>75</v>
      </c>
      <c r="D97" s="19" t="s">
        <v>180</v>
      </c>
      <c r="E97" s="19" t="s">
        <v>181</v>
      </c>
      <c r="F97" s="19" t="s">
        <v>102</v>
      </c>
      <c r="G97" s="19" t="s">
        <v>103</v>
      </c>
      <c r="H97" s="25">
        <v>1.45919095106408E-6</v>
      </c>
    </row>
    <row r="98" spans="1:8" x14ac:dyDescent="0.25">
      <c r="A98" s="19" t="s">
        <v>73</v>
      </c>
      <c r="B98" s="19" t="s">
        <v>74</v>
      </c>
      <c r="C98" s="19" t="s">
        <v>75</v>
      </c>
      <c r="D98" s="19" t="s">
        <v>180</v>
      </c>
      <c r="E98" s="19" t="s">
        <v>181</v>
      </c>
      <c r="F98" s="19" t="s">
        <v>104</v>
      </c>
      <c r="G98" s="19" t="s">
        <v>105</v>
      </c>
      <c r="H98" s="25">
        <v>2.9667079531925313E-4</v>
      </c>
    </row>
    <row r="99" spans="1:8" x14ac:dyDescent="0.25">
      <c r="A99" s="19" t="s">
        <v>73</v>
      </c>
      <c r="B99" s="19" t="s">
        <v>74</v>
      </c>
      <c r="C99" s="19" t="s">
        <v>75</v>
      </c>
      <c r="D99" s="19" t="s">
        <v>180</v>
      </c>
      <c r="E99" s="19" t="s">
        <v>181</v>
      </c>
      <c r="F99" s="19" t="s">
        <v>247</v>
      </c>
      <c r="G99" s="19" t="s">
        <v>248</v>
      </c>
      <c r="H99" s="25">
        <v>1.5626352126816732E-6</v>
      </c>
    </row>
    <row r="100" spans="1:8" x14ac:dyDescent="0.25">
      <c r="A100" s="19" t="s">
        <v>73</v>
      </c>
      <c r="B100" s="19" t="s">
        <v>74</v>
      </c>
      <c r="C100" s="19" t="s">
        <v>75</v>
      </c>
      <c r="D100" s="19" t="s">
        <v>146</v>
      </c>
      <c r="E100" s="19" t="s">
        <v>147</v>
      </c>
      <c r="F100" s="19" t="s">
        <v>96</v>
      </c>
      <c r="G100" s="19" t="s">
        <v>97</v>
      </c>
      <c r="H100" s="25">
        <v>1.2579619464235268E-4</v>
      </c>
    </row>
    <row r="101" spans="1:8" x14ac:dyDescent="0.25">
      <c r="A101" s="19" t="s">
        <v>73</v>
      </c>
      <c r="B101" s="19" t="s">
        <v>74</v>
      </c>
      <c r="C101" s="19" t="s">
        <v>75</v>
      </c>
      <c r="D101" s="19" t="s">
        <v>146</v>
      </c>
      <c r="E101" s="19" t="s">
        <v>147</v>
      </c>
      <c r="F101" s="19" t="s">
        <v>102</v>
      </c>
      <c r="G101" s="19" t="s">
        <v>103</v>
      </c>
      <c r="H101" s="25">
        <v>1.5635359136409289E-4</v>
      </c>
    </row>
    <row r="102" spans="1:8" x14ac:dyDescent="0.25">
      <c r="A102" s="19" t="s">
        <v>73</v>
      </c>
      <c r="B102" s="19" t="s">
        <v>74</v>
      </c>
      <c r="C102" s="19" t="s">
        <v>75</v>
      </c>
      <c r="D102" s="19" t="s">
        <v>146</v>
      </c>
      <c r="E102" s="19" t="s">
        <v>147</v>
      </c>
      <c r="F102" s="19" t="s">
        <v>104</v>
      </c>
      <c r="G102" s="19" t="s">
        <v>105</v>
      </c>
      <c r="H102" s="25">
        <v>2.7274395720646658E-4</v>
      </c>
    </row>
    <row r="103" spans="1:8" x14ac:dyDescent="0.25">
      <c r="A103" s="19" t="s">
        <v>73</v>
      </c>
      <c r="B103" s="19" t="s">
        <v>74</v>
      </c>
      <c r="C103" s="19" t="s">
        <v>75</v>
      </c>
      <c r="D103" s="19" t="s">
        <v>182</v>
      </c>
      <c r="E103" s="19" t="s">
        <v>183</v>
      </c>
      <c r="F103" s="19" t="s">
        <v>126</v>
      </c>
      <c r="G103" s="19" t="s">
        <v>127</v>
      </c>
      <c r="H103" s="25">
        <v>7.777328957479773E-8</v>
      </c>
    </row>
    <row r="104" spans="1:8" x14ac:dyDescent="0.25">
      <c r="A104" s="19" t="s">
        <v>73</v>
      </c>
      <c r="B104" s="19" t="s">
        <v>74</v>
      </c>
      <c r="C104" s="19" t="s">
        <v>75</v>
      </c>
      <c r="D104" s="19" t="s">
        <v>182</v>
      </c>
      <c r="E104" s="19" t="s">
        <v>183</v>
      </c>
      <c r="F104" s="19" t="s">
        <v>104</v>
      </c>
      <c r="G104" s="19" t="s">
        <v>105</v>
      </c>
      <c r="H104" s="25">
        <v>9.2480960896244892E-5</v>
      </c>
    </row>
    <row r="105" spans="1:8" x14ac:dyDescent="0.25">
      <c r="A105" s="19" t="s">
        <v>73</v>
      </c>
      <c r="B105" s="19" t="s">
        <v>74</v>
      </c>
      <c r="C105" s="19" t="s">
        <v>75</v>
      </c>
      <c r="D105" s="19" t="s">
        <v>148</v>
      </c>
      <c r="E105" s="19" t="s">
        <v>149</v>
      </c>
      <c r="F105" s="19" t="s">
        <v>110</v>
      </c>
      <c r="G105" s="19" t="s">
        <v>111</v>
      </c>
      <c r="H105" s="25">
        <v>3.9694605656543849</v>
      </c>
    </row>
    <row r="106" spans="1:8" x14ac:dyDescent="0.25">
      <c r="A106" s="19" t="s">
        <v>73</v>
      </c>
      <c r="B106" s="19" t="s">
        <v>74</v>
      </c>
      <c r="C106" s="19" t="s">
        <v>75</v>
      </c>
      <c r="D106" s="19" t="s">
        <v>148</v>
      </c>
      <c r="E106" s="19" t="s">
        <v>149</v>
      </c>
      <c r="F106" s="19" t="s">
        <v>96</v>
      </c>
      <c r="G106" s="19" t="s">
        <v>97</v>
      </c>
      <c r="H106" s="25">
        <v>2.3224919199833197E-4</v>
      </c>
    </row>
    <row r="107" spans="1:8" x14ac:dyDescent="0.25">
      <c r="A107" s="19" t="s">
        <v>73</v>
      </c>
      <c r="B107" s="19" t="s">
        <v>74</v>
      </c>
      <c r="C107" s="19" t="s">
        <v>75</v>
      </c>
      <c r="D107" s="19" t="s">
        <v>148</v>
      </c>
      <c r="E107" s="19" t="s">
        <v>149</v>
      </c>
      <c r="F107" s="19" t="s">
        <v>98</v>
      </c>
      <c r="G107" s="19" t="s">
        <v>99</v>
      </c>
      <c r="H107" s="25">
        <v>6.4600283330772001E-2</v>
      </c>
    </row>
    <row r="108" spans="1:8" x14ac:dyDescent="0.25">
      <c r="A108" s="19" t="s">
        <v>73</v>
      </c>
      <c r="B108" s="19" t="s">
        <v>74</v>
      </c>
      <c r="C108" s="19" t="s">
        <v>75</v>
      </c>
      <c r="D108" s="19" t="s">
        <v>148</v>
      </c>
      <c r="E108" s="19" t="s">
        <v>149</v>
      </c>
      <c r="F108" s="19" t="s">
        <v>126</v>
      </c>
      <c r="G108" s="19" t="s">
        <v>127</v>
      </c>
      <c r="H108" s="25">
        <v>4.4338264466834603E-4</v>
      </c>
    </row>
    <row r="109" spans="1:8" x14ac:dyDescent="0.25">
      <c r="A109" s="19" t="s">
        <v>73</v>
      </c>
      <c r="B109" s="19" t="s">
        <v>74</v>
      </c>
      <c r="C109" s="19" t="s">
        <v>75</v>
      </c>
      <c r="D109" s="19" t="s">
        <v>148</v>
      </c>
      <c r="E109" s="19" t="s">
        <v>149</v>
      </c>
      <c r="F109" s="19" t="s">
        <v>102</v>
      </c>
      <c r="G109" s="19" t="s">
        <v>103</v>
      </c>
      <c r="H109" s="25">
        <v>8.4446667954171328E-5</v>
      </c>
    </row>
    <row r="110" spans="1:8" x14ac:dyDescent="0.25">
      <c r="A110" s="19" t="s">
        <v>73</v>
      </c>
      <c r="B110" s="19" t="s">
        <v>74</v>
      </c>
      <c r="C110" s="19" t="s">
        <v>75</v>
      </c>
      <c r="D110" s="19" t="s">
        <v>148</v>
      </c>
      <c r="E110" s="19" t="s">
        <v>149</v>
      </c>
      <c r="F110" s="19" t="s">
        <v>104</v>
      </c>
      <c r="G110" s="19" t="s">
        <v>105</v>
      </c>
      <c r="H110" s="25">
        <v>2.5285567975049824E-2</v>
      </c>
    </row>
    <row r="111" spans="1:8" x14ac:dyDescent="0.25">
      <c r="A111" s="19" t="s">
        <v>73</v>
      </c>
      <c r="B111" s="19" t="s">
        <v>74</v>
      </c>
      <c r="C111" s="19" t="s">
        <v>75</v>
      </c>
      <c r="D111" s="19" t="s">
        <v>148</v>
      </c>
      <c r="E111" s="19" t="s">
        <v>149</v>
      </c>
      <c r="F111" s="19" t="s">
        <v>247</v>
      </c>
      <c r="G111" s="19" t="s">
        <v>248</v>
      </c>
      <c r="H111" s="25">
        <v>5.0141276672493704E-6</v>
      </c>
    </row>
    <row r="112" spans="1:8" x14ac:dyDescent="0.25">
      <c r="A112" s="19" t="s">
        <v>73</v>
      </c>
      <c r="B112" s="19" t="s">
        <v>74</v>
      </c>
      <c r="C112" s="19" t="s">
        <v>75</v>
      </c>
      <c r="D112" s="19" t="s">
        <v>150</v>
      </c>
      <c r="E112" s="19" t="s">
        <v>151</v>
      </c>
      <c r="F112" s="19" t="s">
        <v>110</v>
      </c>
      <c r="G112" s="19" t="s">
        <v>111</v>
      </c>
      <c r="H112" s="25">
        <v>7.3056379674534974E-2</v>
      </c>
    </row>
    <row r="113" spans="1:8" x14ac:dyDescent="0.25">
      <c r="A113" s="19" t="s">
        <v>73</v>
      </c>
      <c r="B113" s="19" t="s">
        <v>74</v>
      </c>
      <c r="C113" s="19" t="s">
        <v>75</v>
      </c>
      <c r="D113" s="19" t="s">
        <v>150</v>
      </c>
      <c r="E113" s="19" t="s">
        <v>151</v>
      </c>
      <c r="F113" s="19" t="s">
        <v>112</v>
      </c>
      <c r="G113" s="19" t="s">
        <v>113</v>
      </c>
      <c r="H113" s="25">
        <v>2.027349942159988E-2</v>
      </c>
    </row>
    <row r="114" spans="1:8" x14ac:dyDescent="0.25">
      <c r="A114" s="19" t="s">
        <v>73</v>
      </c>
      <c r="B114" s="19" t="s">
        <v>74</v>
      </c>
      <c r="C114" s="19" t="s">
        <v>75</v>
      </c>
      <c r="D114" s="19" t="s">
        <v>150</v>
      </c>
      <c r="E114" s="19" t="s">
        <v>151</v>
      </c>
      <c r="F114" s="19" t="s">
        <v>152</v>
      </c>
      <c r="G114" s="19" t="s">
        <v>153</v>
      </c>
      <c r="H114" s="25">
        <v>2.8530926876245828E-4</v>
      </c>
    </row>
    <row r="115" spans="1:8" x14ac:dyDescent="0.25">
      <c r="A115" s="19" t="s">
        <v>73</v>
      </c>
      <c r="B115" s="19" t="s">
        <v>74</v>
      </c>
      <c r="C115" s="19" t="s">
        <v>75</v>
      </c>
      <c r="D115" s="19" t="s">
        <v>150</v>
      </c>
      <c r="E115" s="19" t="s">
        <v>151</v>
      </c>
      <c r="F115" s="19" t="s">
        <v>98</v>
      </c>
      <c r="G115" s="19" t="s">
        <v>99</v>
      </c>
      <c r="H115" s="25">
        <v>8.438939692087935E-2</v>
      </c>
    </row>
    <row r="116" spans="1:8" x14ac:dyDescent="0.25">
      <c r="A116" s="19" t="s">
        <v>73</v>
      </c>
      <c r="B116" s="19" t="s">
        <v>74</v>
      </c>
      <c r="C116" s="19" t="s">
        <v>75</v>
      </c>
      <c r="D116" s="19" t="s">
        <v>150</v>
      </c>
      <c r="E116" s="19" t="s">
        <v>151</v>
      </c>
      <c r="F116" s="19" t="s">
        <v>126</v>
      </c>
      <c r="G116" s="19" t="s">
        <v>127</v>
      </c>
      <c r="H116" s="25">
        <v>6.500609055843897E-5</v>
      </c>
    </row>
    <row r="117" spans="1:8" x14ac:dyDescent="0.25">
      <c r="A117" s="19" t="s">
        <v>73</v>
      </c>
      <c r="B117" s="19" t="s">
        <v>74</v>
      </c>
      <c r="C117" s="19" t="s">
        <v>75</v>
      </c>
      <c r="D117" s="19" t="s">
        <v>150</v>
      </c>
      <c r="E117" s="19" t="s">
        <v>151</v>
      </c>
      <c r="F117" s="19" t="s">
        <v>104</v>
      </c>
      <c r="G117" s="19" t="s">
        <v>105</v>
      </c>
      <c r="H117" s="25">
        <v>1.540603743287205E-3</v>
      </c>
    </row>
    <row r="118" spans="1:8" x14ac:dyDescent="0.25">
      <c r="A118" s="19" t="s">
        <v>73</v>
      </c>
      <c r="B118" s="19" t="s">
        <v>74</v>
      </c>
      <c r="C118" s="19" t="s">
        <v>75</v>
      </c>
      <c r="D118" s="19" t="s">
        <v>150</v>
      </c>
      <c r="E118" s="19" t="s">
        <v>151</v>
      </c>
      <c r="F118" s="19" t="s">
        <v>247</v>
      </c>
      <c r="G118" s="19" t="s">
        <v>248</v>
      </c>
      <c r="H118" s="25">
        <v>1.7391861508715068E-5</v>
      </c>
    </row>
    <row r="119" spans="1:8" x14ac:dyDescent="0.25">
      <c r="A119" s="19" t="s">
        <v>73</v>
      </c>
      <c r="B119" s="19" t="s">
        <v>74</v>
      </c>
      <c r="C119" s="19" t="s">
        <v>75</v>
      </c>
      <c r="D119" s="19" t="s">
        <v>154</v>
      </c>
      <c r="E119" s="19" t="s">
        <v>155</v>
      </c>
      <c r="F119" s="19" t="s">
        <v>96</v>
      </c>
      <c r="G119" s="19" t="s">
        <v>97</v>
      </c>
      <c r="H119" s="25">
        <v>2.4696683344281617E-4</v>
      </c>
    </row>
    <row r="120" spans="1:8" x14ac:dyDescent="0.25">
      <c r="A120" s="19" t="s">
        <v>73</v>
      </c>
      <c r="B120" s="19" t="s">
        <v>74</v>
      </c>
      <c r="C120" s="19" t="s">
        <v>75</v>
      </c>
      <c r="D120" s="19" t="s">
        <v>154</v>
      </c>
      <c r="E120" s="19" t="s">
        <v>155</v>
      </c>
      <c r="F120" s="19" t="s">
        <v>126</v>
      </c>
      <c r="G120" s="19" t="s">
        <v>127</v>
      </c>
      <c r="H120" s="25">
        <v>1.5116787193703927E-6</v>
      </c>
    </row>
    <row r="121" spans="1:8" x14ac:dyDescent="0.25">
      <c r="A121" s="19" t="s">
        <v>73</v>
      </c>
      <c r="B121" s="19" t="s">
        <v>74</v>
      </c>
      <c r="C121" s="19" t="s">
        <v>75</v>
      </c>
      <c r="D121" s="19" t="s">
        <v>154</v>
      </c>
      <c r="E121" s="19" t="s">
        <v>155</v>
      </c>
      <c r="F121" s="19" t="s">
        <v>102</v>
      </c>
      <c r="G121" s="19" t="s">
        <v>103</v>
      </c>
      <c r="H121" s="25">
        <v>2.8802957268812026E-4</v>
      </c>
    </row>
    <row r="122" spans="1:8" x14ac:dyDescent="0.25">
      <c r="A122" s="19" t="s">
        <v>73</v>
      </c>
      <c r="B122" s="19" t="s">
        <v>74</v>
      </c>
      <c r="C122" s="19" t="s">
        <v>75</v>
      </c>
      <c r="D122" s="19" t="s">
        <v>154</v>
      </c>
      <c r="E122" s="19" t="s">
        <v>155</v>
      </c>
      <c r="F122" s="19" t="s">
        <v>104</v>
      </c>
      <c r="G122" s="19" t="s">
        <v>105</v>
      </c>
      <c r="H122" s="25">
        <v>1.3425410879650363E-3</v>
      </c>
    </row>
    <row r="123" spans="1:8" x14ac:dyDescent="0.25">
      <c r="A123" s="19" t="s">
        <v>73</v>
      </c>
      <c r="B123" s="19" t="s">
        <v>74</v>
      </c>
      <c r="C123" s="19" t="s">
        <v>75</v>
      </c>
      <c r="D123" s="19" t="s">
        <v>154</v>
      </c>
      <c r="E123" s="19" t="s">
        <v>155</v>
      </c>
      <c r="F123" s="19" t="s">
        <v>247</v>
      </c>
      <c r="G123" s="19" t="s">
        <v>248</v>
      </c>
      <c r="H123" s="25">
        <v>3.5837894108857494E-6</v>
      </c>
    </row>
    <row r="124" spans="1:8" x14ac:dyDescent="0.25">
      <c r="A124" s="19" t="s">
        <v>73</v>
      </c>
      <c r="B124" s="19" t="s">
        <v>74</v>
      </c>
      <c r="C124" s="19" t="s">
        <v>75</v>
      </c>
      <c r="D124" s="19" t="s">
        <v>184</v>
      </c>
      <c r="E124" s="19" t="s">
        <v>185</v>
      </c>
      <c r="F124" s="19" t="s">
        <v>104</v>
      </c>
      <c r="G124" s="19" t="s">
        <v>105</v>
      </c>
      <c r="H124" s="25">
        <v>7.7413313495290268E-4</v>
      </c>
    </row>
    <row r="125" spans="1:8" x14ac:dyDescent="0.25">
      <c r="A125" s="19" t="s">
        <v>73</v>
      </c>
      <c r="B125" s="19" t="s">
        <v>74</v>
      </c>
      <c r="C125" s="19" t="s">
        <v>75</v>
      </c>
      <c r="D125" s="19" t="s">
        <v>190</v>
      </c>
      <c r="E125" s="19" t="s">
        <v>191</v>
      </c>
      <c r="F125" s="19" t="s">
        <v>104</v>
      </c>
      <c r="G125" s="19" t="s">
        <v>105</v>
      </c>
      <c r="H125" s="25">
        <v>3.7385973972909764E-6</v>
      </c>
    </row>
    <row r="126" spans="1:8" x14ac:dyDescent="0.25">
      <c r="A126" s="19" t="s">
        <v>73</v>
      </c>
      <c r="B126" s="19" t="s">
        <v>74</v>
      </c>
      <c r="C126" s="19" t="s">
        <v>75</v>
      </c>
      <c r="D126" s="19" t="s">
        <v>156</v>
      </c>
      <c r="E126" s="19" t="s">
        <v>157</v>
      </c>
      <c r="F126" s="19" t="s">
        <v>104</v>
      </c>
      <c r="G126" s="19" t="s">
        <v>105</v>
      </c>
      <c r="H126" s="25">
        <v>8.3858314615015556E-3</v>
      </c>
    </row>
    <row r="127" spans="1:8" x14ac:dyDescent="0.25">
      <c r="A127" s="19" t="s">
        <v>73</v>
      </c>
      <c r="B127" s="19" t="s">
        <v>74</v>
      </c>
      <c r="C127" s="19" t="s">
        <v>75</v>
      </c>
      <c r="D127" s="19" t="s">
        <v>156</v>
      </c>
      <c r="E127" s="19" t="s">
        <v>157</v>
      </c>
      <c r="F127" s="19" t="s">
        <v>245</v>
      </c>
      <c r="G127" s="19" t="s">
        <v>246</v>
      </c>
      <c r="H127" s="25">
        <v>0.61060268914606397</v>
      </c>
    </row>
    <row r="128" spans="1:8" x14ac:dyDescent="0.25">
      <c r="A128" s="19" t="s">
        <v>73</v>
      </c>
      <c r="B128" s="19" t="s">
        <v>74</v>
      </c>
      <c r="C128" s="19" t="s">
        <v>75</v>
      </c>
      <c r="D128" s="19" t="s">
        <v>186</v>
      </c>
      <c r="E128" s="19" t="s">
        <v>187</v>
      </c>
      <c r="F128" s="19" t="s">
        <v>104</v>
      </c>
      <c r="G128" s="19" t="s">
        <v>105</v>
      </c>
      <c r="H128" s="25">
        <v>1.8435930652784728E-5</v>
      </c>
    </row>
    <row r="129" spans="1:8" x14ac:dyDescent="0.25">
      <c r="A129" s="19" t="s">
        <v>73</v>
      </c>
      <c r="B129" s="19" t="s">
        <v>74</v>
      </c>
      <c r="C129" s="19" t="s">
        <v>75</v>
      </c>
      <c r="D129" s="19" t="s">
        <v>158</v>
      </c>
      <c r="E129" s="19" t="s">
        <v>159</v>
      </c>
      <c r="F129" s="19" t="s">
        <v>96</v>
      </c>
      <c r="G129" s="19" t="s">
        <v>97</v>
      </c>
      <c r="H129" s="25">
        <v>2.2745970387200627E-2</v>
      </c>
    </row>
    <row r="130" spans="1:8" x14ac:dyDescent="0.25">
      <c r="A130" s="19" t="s">
        <v>73</v>
      </c>
      <c r="B130" s="19" t="s">
        <v>74</v>
      </c>
      <c r="C130" s="19" t="s">
        <v>75</v>
      </c>
      <c r="D130" s="19" t="s">
        <v>158</v>
      </c>
      <c r="E130" s="19" t="s">
        <v>159</v>
      </c>
      <c r="F130" s="19" t="s">
        <v>104</v>
      </c>
      <c r="G130" s="19" t="s">
        <v>105</v>
      </c>
      <c r="H130" s="25">
        <v>2.6541794142802338E-3</v>
      </c>
    </row>
    <row r="131" spans="1:8" x14ac:dyDescent="0.25">
      <c r="A131" s="19" t="s">
        <v>73</v>
      </c>
      <c r="B131" s="19" t="s">
        <v>74</v>
      </c>
      <c r="C131" s="19" t="s">
        <v>75</v>
      </c>
      <c r="D131" s="19" t="s">
        <v>160</v>
      </c>
      <c r="E131" s="19" t="s">
        <v>161</v>
      </c>
      <c r="F131" s="19" t="s">
        <v>104</v>
      </c>
      <c r="G131" s="19" t="s">
        <v>105</v>
      </c>
      <c r="H131" s="25">
        <v>3.258368349458257E-5</v>
      </c>
    </row>
    <row r="132" spans="1:8" x14ac:dyDescent="0.25">
      <c r="A132" s="19" t="s">
        <v>73</v>
      </c>
      <c r="B132" s="19" t="s">
        <v>74</v>
      </c>
      <c r="C132" s="19" t="s">
        <v>75</v>
      </c>
      <c r="D132" s="19" t="s">
        <v>160</v>
      </c>
      <c r="E132" s="19" t="s">
        <v>161</v>
      </c>
      <c r="F132" s="19" t="s">
        <v>162</v>
      </c>
      <c r="G132" s="19" t="s">
        <v>163</v>
      </c>
      <c r="H132" s="25">
        <v>1.6331900104551571E-4</v>
      </c>
    </row>
    <row r="133" spans="1:8" x14ac:dyDescent="0.25">
      <c r="A133" s="19" t="s">
        <v>73</v>
      </c>
      <c r="B133" s="19" t="s">
        <v>74</v>
      </c>
      <c r="C133" s="19" t="s">
        <v>75</v>
      </c>
      <c r="D133" s="19" t="s">
        <v>164</v>
      </c>
      <c r="E133" s="19" t="s">
        <v>165</v>
      </c>
      <c r="F133" s="19" t="s">
        <v>104</v>
      </c>
      <c r="G133" s="19" t="s">
        <v>105</v>
      </c>
      <c r="H133" s="25">
        <v>2.7201362037757925E-2</v>
      </c>
    </row>
    <row r="134" spans="1:8" x14ac:dyDescent="0.25">
      <c r="A134" s="19" t="s">
        <v>73</v>
      </c>
      <c r="B134" s="19" t="s">
        <v>74</v>
      </c>
      <c r="C134" s="19" t="s">
        <v>75</v>
      </c>
      <c r="D134" s="19" t="s">
        <v>164</v>
      </c>
      <c r="E134" s="19" t="s">
        <v>165</v>
      </c>
      <c r="F134" s="19" t="s">
        <v>162</v>
      </c>
      <c r="G134" s="19" t="s">
        <v>163</v>
      </c>
      <c r="H134" s="25">
        <v>4.7127565879720994E-2</v>
      </c>
    </row>
    <row r="135" spans="1:8" x14ac:dyDescent="0.25">
      <c r="A135" s="19" t="s">
        <v>73</v>
      </c>
      <c r="B135" s="19" t="s">
        <v>74</v>
      </c>
      <c r="C135" s="19" t="s">
        <v>75</v>
      </c>
      <c r="D135" s="19" t="s">
        <v>166</v>
      </c>
      <c r="E135" s="19" t="s">
        <v>167</v>
      </c>
      <c r="F135" s="19" t="s">
        <v>110</v>
      </c>
      <c r="G135" s="19" t="s">
        <v>111</v>
      </c>
      <c r="H135" s="25">
        <v>0.2734690374475065</v>
      </c>
    </row>
    <row r="136" spans="1:8" x14ac:dyDescent="0.25">
      <c r="A136" s="19" t="s">
        <v>73</v>
      </c>
      <c r="B136" s="19" t="s">
        <v>74</v>
      </c>
      <c r="C136" s="19" t="s">
        <v>75</v>
      </c>
      <c r="D136" s="19" t="s">
        <v>166</v>
      </c>
      <c r="E136" s="19" t="s">
        <v>167</v>
      </c>
      <c r="F136" s="19" t="s">
        <v>168</v>
      </c>
      <c r="G136" s="19" t="s">
        <v>169</v>
      </c>
      <c r="H136" s="25">
        <v>1.3673451872375322</v>
      </c>
    </row>
    <row r="137" spans="1:8" x14ac:dyDescent="0.25">
      <c r="A137" s="19" t="s">
        <v>73</v>
      </c>
      <c r="B137" s="19" t="s">
        <v>74</v>
      </c>
      <c r="C137" s="19" t="s">
        <v>75</v>
      </c>
      <c r="D137" s="19" t="s">
        <v>166</v>
      </c>
      <c r="E137" s="19" t="s">
        <v>167</v>
      </c>
      <c r="F137" s="19" t="s">
        <v>170</v>
      </c>
      <c r="G137" s="19" t="s">
        <v>171</v>
      </c>
      <c r="H137" s="25">
        <v>0.2734690374475065</v>
      </c>
    </row>
    <row r="138" spans="1:8" x14ac:dyDescent="0.25">
      <c r="A138" s="19" t="s">
        <v>73</v>
      </c>
      <c r="B138" s="19" t="s">
        <v>74</v>
      </c>
      <c r="C138" s="19" t="s">
        <v>75</v>
      </c>
      <c r="D138" s="19" t="s">
        <v>166</v>
      </c>
      <c r="E138" s="19" t="s">
        <v>167</v>
      </c>
      <c r="F138" s="19" t="s">
        <v>245</v>
      </c>
      <c r="G138" s="19" t="s">
        <v>246</v>
      </c>
      <c r="H138" s="25">
        <v>0.21144513204704116</v>
      </c>
    </row>
    <row r="139" spans="1:8" x14ac:dyDescent="0.25">
      <c r="A139" s="19" t="s">
        <v>73</v>
      </c>
      <c r="B139" s="19" t="s">
        <v>74</v>
      </c>
      <c r="C139" s="19" t="s">
        <v>75</v>
      </c>
      <c r="D139" s="19" t="s">
        <v>166</v>
      </c>
      <c r="E139" s="19" t="s">
        <v>167</v>
      </c>
      <c r="F139" s="19" t="s">
        <v>172</v>
      </c>
      <c r="G139" s="19" t="s">
        <v>173</v>
      </c>
      <c r="H139" s="25">
        <v>0.68367259361876609</v>
      </c>
    </row>
    <row r="140" spans="1:8" x14ac:dyDescent="0.25">
      <c r="A140" s="19" t="s">
        <v>76</v>
      </c>
      <c r="B140" s="19" t="s">
        <v>77</v>
      </c>
      <c r="C140" s="19" t="s">
        <v>78</v>
      </c>
      <c r="D140" s="19" t="s">
        <v>94</v>
      </c>
      <c r="E140" s="19" t="s">
        <v>95</v>
      </c>
      <c r="F140" s="19" t="s">
        <v>96</v>
      </c>
      <c r="G140" s="19" t="s">
        <v>97</v>
      </c>
      <c r="H140" s="25">
        <v>0.23422058060085915</v>
      </c>
    </row>
    <row r="141" spans="1:8" x14ac:dyDescent="0.25">
      <c r="A141" s="19" t="s">
        <v>76</v>
      </c>
      <c r="B141" s="19" t="s">
        <v>77</v>
      </c>
      <c r="C141" s="19" t="s">
        <v>78</v>
      </c>
      <c r="D141" s="19" t="s">
        <v>94</v>
      </c>
      <c r="E141" s="19" t="s">
        <v>95</v>
      </c>
      <c r="F141" s="19" t="s">
        <v>98</v>
      </c>
      <c r="G141" s="19" t="s">
        <v>99</v>
      </c>
      <c r="H141" s="25">
        <v>8.0143408286026761E-3</v>
      </c>
    </row>
    <row r="142" spans="1:8" x14ac:dyDescent="0.25">
      <c r="A142" s="19" t="s">
        <v>76</v>
      </c>
      <c r="B142" s="19" t="s">
        <v>77</v>
      </c>
      <c r="C142" s="19" t="s">
        <v>78</v>
      </c>
      <c r="D142" s="19" t="s">
        <v>94</v>
      </c>
      <c r="E142" s="19" t="s">
        <v>95</v>
      </c>
      <c r="F142" s="19" t="s">
        <v>100</v>
      </c>
      <c r="G142" s="19" t="s">
        <v>101</v>
      </c>
      <c r="H142" s="25">
        <v>2.5733644453883646E-2</v>
      </c>
    </row>
    <row r="143" spans="1:8" x14ac:dyDescent="0.25">
      <c r="A143" s="19" t="s">
        <v>76</v>
      </c>
      <c r="B143" s="19" t="s">
        <v>77</v>
      </c>
      <c r="C143" s="19" t="s">
        <v>78</v>
      </c>
      <c r="D143" s="19" t="s">
        <v>94</v>
      </c>
      <c r="E143" s="19" t="s">
        <v>95</v>
      </c>
      <c r="F143" s="19" t="s">
        <v>102</v>
      </c>
      <c r="G143" s="19" t="s">
        <v>103</v>
      </c>
      <c r="H143" s="25">
        <v>2.8596888847211458E-2</v>
      </c>
    </row>
    <row r="144" spans="1:8" x14ac:dyDescent="0.25">
      <c r="A144" s="19" t="s">
        <v>76</v>
      </c>
      <c r="B144" s="19" t="s">
        <v>77</v>
      </c>
      <c r="C144" s="19" t="s">
        <v>78</v>
      </c>
      <c r="D144" s="19" t="s">
        <v>94</v>
      </c>
      <c r="E144" s="19" t="s">
        <v>95</v>
      </c>
      <c r="F144" s="19" t="s">
        <v>104</v>
      </c>
      <c r="G144" s="19" t="s">
        <v>105</v>
      </c>
      <c r="H144" s="25">
        <v>1.8677193245783329E-2</v>
      </c>
    </row>
    <row r="145" spans="1:8" x14ac:dyDescent="0.25">
      <c r="A145" s="19" t="s">
        <v>76</v>
      </c>
      <c r="B145" s="19" t="s">
        <v>77</v>
      </c>
      <c r="C145" s="19" t="s">
        <v>78</v>
      </c>
      <c r="D145" s="19" t="s">
        <v>94</v>
      </c>
      <c r="E145" s="19" t="s">
        <v>95</v>
      </c>
      <c r="F145" s="19" t="s">
        <v>245</v>
      </c>
      <c r="G145" s="19" t="s">
        <v>246</v>
      </c>
      <c r="H145" s="25">
        <v>3.6148426763634657E-3</v>
      </c>
    </row>
    <row r="146" spans="1:8" x14ac:dyDescent="0.25">
      <c r="A146" s="19" t="s">
        <v>76</v>
      </c>
      <c r="B146" s="19" t="s">
        <v>77</v>
      </c>
      <c r="C146" s="19" t="s">
        <v>78</v>
      </c>
      <c r="D146" s="19" t="s">
        <v>94</v>
      </c>
      <c r="E146" s="19" t="s">
        <v>95</v>
      </c>
      <c r="F146" s="19" t="s">
        <v>247</v>
      </c>
      <c r="G146" s="19" t="s">
        <v>248</v>
      </c>
      <c r="H146" s="25">
        <v>1.1482977154256566</v>
      </c>
    </row>
    <row r="147" spans="1:8" x14ac:dyDescent="0.25">
      <c r="A147" s="19" t="s">
        <v>76</v>
      </c>
      <c r="B147" s="19" t="s">
        <v>77</v>
      </c>
      <c r="C147" s="19" t="s">
        <v>78</v>
      </c>
      <c r="D147" s="19" t="s">
        <v>178</v>
      </c>
      <c r="E147" s="19" t="s">
        <v>179</v>
      </c>
      <c r="F147" s="19" t="s">
        <v>96</v>
      </c>
      <c r="G147" s="19" t="s">
        <v>97</v>
      </c>
      <c r="H147" s="25">
        <v>2.9363314405713208E-2</v>
      </c>
    </row>
    <row r="148" spans="1:8" x14ac:dyDescent="0.25">
      <c r="A148" s="19" t="s">
        <v>76</v>
      </c>
      <c r="B148" s="19" t="s">
        <v>77</v>
      </c>
      <c r="C148" s="19" t="s">
        <v>78</v>
      </c>
      <c r="D148" s="19" t="s">
        <v>178</v>
      </c>
      <c r="E148" s="19" t="s">
        <v>179</v>
      </c>
      <c r="F148" s="19" t="s">
        <v>100</v>
      </c>
      <c r="G148" s="19" t="s">
        <v>101</v>
      </c>
      <c r="H148" s="25">
        <v>1.1866277997899949E-3</v>
      </c>
    </row>
    <row r="149" spans="1:8" x14ac:dyDescent="0.25">
      <c r="A149" s="19" t="s">
        <v>76</v>
      </c>
      <c r="B149" s="19" t="s">
        <v>77</v>
      </c>
      <c r="C149" s="19" t="s">
        <v>78</v>
      </c>
      <c r="D149" s="19" t="s">
        <v>178</v>
      </c>
      <c r="E149" s="19" t="s">
        <v>179</v>
      </c>
      <c r="F149" s="19" t="s">
        <v>102</v>
      </c>
      <c r="G149" s="19" t="s">
        <v>103</v>
      </c>
      <c r="H149" s="25">
        <v>2.9128811005137579E-3</v>
      </c>
    </row>
    <row r="150" spans="1:8" x14ac:dyDescent="0.25">
      <c r="A150" s="19" t="s">
        <v>76</v>
      </c>
      <c r="B150" s="19" t="s">
        <v>77</v>
      </c>
      <c r="C150" s="19" t="s">
        <v>78</v>
      </c>
      <c r="D150" s="19" t="s">
        <v>178</v>
      </c>
      <c r="E150" s="19" t="s">
        <v>179</v>
      </c>
      <c r="F150" s="19" t="s">
        <v>104</v>
      </c>
      <c r="G150" s="19" t="s">
        <v>105</v>
      </c>
      <c r="H150" s="25">
        <v>1.4259211150446478E-3</v>
      </c>
    </row>
    <row r="151" spans="1:8" x14ac:dyDescent="0.25">
      <c r="A151" s="19" t="s">
        <v>76</v>
      </c>
      <c r="B151" s="19" t="s">
        <v>77</v>
      </c>
      <c r="C151" s="19" t="s">
        <v>78</v>
      </c>
      <c r="D151" s="19" t="s">
        <v>178</v>
      </c>
      <c r="E151" s="19" t="s">
        <v>179</v>
      </c>
      <c r="F151" s="19" t="s">
        <v>245</v>
      </c>
      <c r="G151" s="19" t="s">
        <v>246</v>
      </c>
      <c r="H151" s="25">
        <v>1.6534397401424311E-3</v>
      </c>
    </row>
    <row r="152" spans="1:8" x14ac:dyDescent="0.25">
      <c r="A152" s="19" t="s">
        <v>76</v>
      </c>
      <c r="B152" s="19" t="s">
        <v>77</v>
      </c>
      <c r="C152" s="19" t="s">
        <v>78</v>
      </c>
      <c r="D152" s="19" t="s">
        <v>178</v>
      </c>
      <c r="E152" s="19" t="s">
        <v>179</v>
      </c>
      <c r="F152" s="19" t="s">
        <v>247</v>
      </c>
      <c r="G152" s="19" t="s">
        <v>248</v>
      </c>
      <c r="H152" s="25">
        <v>0.18686871506900235</v>
      </c>
    </row>
    <row r="153" spans="1:8" x14ac:dyDescent="0.25">
      <c r="A153" s="19" t="s">
        <v>76</v>
      </c>
      <c r="B153" s="19" t="s">
        <v>77</v>
      </c>
      <c r="C153" s="19" t="s">
        <v>78</v>
      </c>
      <c r="D153" s="19" t="s">
        <v>108</v>
      </c>
      <c r="E153" s="19" t="s">
        <v>109</v>
      </c>
      <c r="F153" s="19" t="s">
        <v>110</v>
      </c>
      <c r="G153" s="19" t="s">
        <v>111</v>
      </c>
      <c r="H153" s="25">
        <v>13.880106831679566</v>
      </c>
    </row>
    <row r="154" spans="1:8" x14ac:dyDescent="0.25">
      <c r="A154" s="19" t="s">
        <v>76</v>
      </c>
      <c r="B154" s="19" t="s">
        <v>77</v>
      </c>
      <c r="C154" s="19" t="s">
        <v>78</v>
      </c>
      <c r="D154" s="19" t="s">
        <v>108</v>
      </c>
      <c r="E154" s="19" t="s">
        <v>109</v>
      </c>
      <c r="F154" s="19" t="s">
        <v>112</v>
      </c>
      <c r="G154" s="19" t="s">
        <v>113</v>
      </c>
      <c r="H154" s="25">
        <v>3.1733448630675123</v>
      </c>
    </row>
    <row r="155" spans="1:8" x14ac:dyDescent="0.25">
      <c r="A155" s="19" t="s">
        <v>76</v>
      </c>
      <c r="B155" s="19" t="s">
        <v>77</v>
      </c>
      <c r="C155" s="19" t="s">
        <v>78</v>
      </c>
      <c r="D155" s="19" t="s">
        <v>108</v>
      </c>
      <c r="E155" s="19" t="s">
        <v>109</v>
      </c>
      <c r="F155" s="19" t="s">
        <v>96</v>
      </c>
      <c r="G155" s="19" t="s">
        <v>97</v>
      </c>
      <c r="H155" s="25">
        <v>3.6538487341647365E-2</v>
      </c>
    </row>
    <row r="156" spans="1:8" x14ac:dyDescent="0.25">
      <c r="A156" s="19" t="s">
        <v>76</v>
      </c>
      <c r="B156" s="19" t="s">
        <v>77</v>
      </c>
      <c r="C156" s="19" t="s">
        <v>78</v>
      </c>
      <c r="D156" s="19" t="s">
        <v>108</v>
      </c>
      <c r="E156" s="19" t="s">
        <v>109</v>
      </c>
      <c r="F156" s="19" t="s">
        <v>100</v>
      </c>
      <c r="G156" s="19" t="s">
        <v>101</v>
      </c>
      <c r="H156" s="25">
        <v>4.8641018594309443E-2</v>
      </c>
    </row>
    <row r="157" spans="1:8" x14ac:dyDescent="0.25">
      <c r="A157" s="19" t="s">
        <v>76</v>
      </c>
      <c r="B157" s="19" t="s">
        <v>77</v>
      </c>
      <c r="C157" s="19" t="s">
        <v>78</v>
      </c>
      <c r="D157" s="19" t="s">
        <v>108</v>
      </c>
      <c r="E157" s="19" t="s">
        <v>109</v>
      </c>
      <c r="F157" s="19" t="s">
        <v>102</v>
      </c>
      <c r="G157" s="19" t="s">
        <v>103</v>
      </c>
      <c r="H157" s="25">
        <v>6.0924498131613011E-3</v>
      </c>
    </row>
    <row r="158" spans="1:8" x14ac:dyDescent="0.25">
      <c r="A158" s="19" t="s">
        <v>76</v>
      </c>
      <c r="B158" s="19" t="s">
        <v>77</v>
      </c>
      <c r="C158" s="19" t="s">
        <v>78</v>
      </c>
      <c r="D158" s="19" t="s">
        <v>108</v>
      </c>
      <c r="E158" s="19" t="s">
        <v>109</v>
      </c>
      <c r="F158" s="19" t="s">
        <v>104</v>
      </c>
      <c r="G158" s="19" t="s">
        <v>105</v>
      </c>
      <c r="H158" s="25">
        <v>1.298922962873455E-2</v>
      </c>
    </row>
    <row r="159" spans="1:8" x14ac:dyDescent="0.25">
      <c r="A159" s="19" t="s">
        <v>76</v>
      </c>
      <c r="B159" s="19" t="s">
        <v>77</v>
      </c>
      <c r="C159" s="19" t="s">
        <v>78</v>
      </c>
      <c r="D159" s="19" t="s">
        <v>122</v>
      </c>
      <c r="E159" s="19" t="s">
        <v>123</v>
      </c>
      <c r="F159" s="19" t="s">
        <v>110</v>
      </c>
      <c r="G159" s="19" t="s">
        <v>111</v>
      </c>
      <c r="H159" s="25">
        <v>1.0006791851979604</v>
      </c>
    </row>
    <row r="160" spans="1:8" x14ac:dyDescent="0.25">
      <c r="A160" s="19" t="s">
        <v>76</v>
      </c>
      <c r="B160" s="19" t="s">
        <v>77</v>
      </c>
      <c r="C160" s="19" t="s">
        <v>78</v>
      </c>
      <c r="D160" s="19" t="s">
        <v>122</v>
      </c>
      <c r="E160" s="19" t="s">
        <v>123</v>
      </c>
      <c r="F160" s="19" t="s">
        <v>112</v>
      </c>
      <c r="G160" s="19" t="s">
        <v>113</v>
      </c>
      <c r="H160" s="25">
        <v>0.22283034216493569</v>
      </c>
    </row>
    <row r="161" spans="1:8" x14ac:dyDescent="0.25">
      <c r="A161" s="19" t="s">
        <v>76</v>
      </c>
      <c r="B161" s="19" t="s">
        <v>77</v>
      </c>
      <c r="C161" s="19" t="s">
        <v>78</v>
      </c>
      <c r="D161" s="19" t="s">
        <v>122</v>
      </c>
      <c r="E161" s="19" t="s">
        <v>123</v>
      </c>
      <c r="F161" s="19" t="s">
        <v>96</v>
      </c>
      <c r="G161" s="19" t="s">
        <v>97</v>
      </c>
      <c r="H161" s="25">
        <v>1.2089840674406953E-4</v>
      </c>
    </row>
    <row r="162" spans="1:8" x14ac:dyDescent="0.25">
      <c r="A162" s="19" t="s">
        <v>76</v>
      </c>
      <c r="B162" s="19" t="s">
        <v>77</v>
      </c>
      <c r="C162" s="19" t="s">
        <v>78</v>
      </c>
      <c r="D162" s="19" t="s">
        <v>122</v>
      </c>
      <c r="E162" s="19" t="s">
        <v>123</v>
      </c>
      <c r="F162" s="19" t="s">
        <v>100</v>
      </c>
      <c r="G162" s="19" t="s">
        <v>101</v>
      </c>
      <c r="H162" s="25">
        <v>2.6903654826970926E-4</v>
      </c>
    </row>
    <row r="163" spans="1:8" x14ac:dyDescent="0.25">
      <c r="A163" s="19" t="s">
        <v>76</v>
      </c>
      <c r="B163" s="19" t="s">
        <v>77</v>
      </c>
      <c r="C163" s="19" t="s">
        <v>78</v>
      </c>
      <c r="D163" s="19" t="s">
        <v>122</v>
      </c>
      <c r="E163" s="19" t="s">
        <v>123</v>
      </c>
      <c r="F163" s="19" t="s">
        <v>102</v>
      </c>
      <c r="G163" s="19" t="s">
        <v>103</v>
      </c>
      <c r="H163" s="25">
        <v>5.2425933736182826E-4</v>
      </c>
    </row>
    <row r="164" spans="1:8" x14ac:dyDescent="0.25">
      <c r="A164" s="19" t="s">
        <v>76</v>
      </c>
      <c r="B164" s="19" t="s">
        <v>77</v>
      </c>
      <c r="C164" s="19" t="s">
        <v>78</v>
      </c>
      <c r="D164" s="19" t="s">
        <v>122</v>
      </c>
      <c r="E164" s="19" t="s">
        <v>123</v>
      </c>
      <c r="F164" s="19" t="s">
        <v>104</v>
      </c>
      <c r="G164" s="19" t="s">
        <v>105</v>
      </c>
      <c r="H164" s="25">
        <v>4.2491880640094471E-3</v>
      </c>
    </row>
    <row r="165" spans="1:8" x14ac:dyDescent="0.25">
      <c r="A165" s="19" t="s">
        <v>76</v>
      </c>
      <c r="B165" s="19" t="s">
        <v>77</v>
      </c>
      <c r="C165" s="19" t="s">
        <v>78</v>
      </c>
      <c r="D165" s="19" t="s">
        <v>124</v>
      </c>
      <c r="E165" s="19" t="s">
        <v>125</v>
      </c>
      <c r="F165" s="19" t="s">
        <v>110</v>
      </c>
      <c r="G165" s="19" t="s">
        <v>111</v>
      </c>
      <c r="H165" s="25">
        <v>16.723053581727438</v>
      </c>
    </row>
    <row r="166" spans="1:8" x14ac:dyDescent="0.25">
      <c r="A166" s="19" t="s">
        <v>76</v>
      </c>
      <c r="B166" s="19" t="s">
        <v>77</v>
      </c>
      <c r="C166" s="19" t="s">
        <v>78</v>
      </c>
      <c r="D166" s="19" t="s">
        <v>124</v>
      </c>
      <c r="E166" s="19" t="s">
        <v>125</v>
      </c>
      <c r="F166" s="19" t="s">
        <v>96</v>
      </c>
      <c r="G166" s="19" t="s">
        <v>97</v>
      </c>
      <c r="H166" s="25">
        <v>3.0319109527169653E-3</v>
      </c>
    </row>
    <row r="167" spans="1:8" x14ac:dyDescent="0.25">
      <c r="A167" s="19" t="s">
        <v>76</v>
      </c>
      <c r="B167" s="19" t="s">
        <v>77</v>
      </c>
      <c r="C167" s="19" t="s">
        <v>78</v>
      </c>
      <c r="D167" s="19" t="s">
        <v>124</v>
      </c>
      <c r="E167" s="19" t="s">
        <v>125</v>
      </c>
      <c r="F167" s="19" t="s">
        <v>98</v>
      </c>
      <c r="G167" s="19" t="s">
        <v>99</v>
      </c>
      <c r="H167" s="25">
        <v>2.8796228582581396E-3</v>
      </c>
    </row>
    <row r="168" spans="1:8" x14ac:dyDescent="0.25">
      <c r="A168" s="19" t="s">
        <v>76</v>
      </c>
      <c r="B168" s="19" t="s">
        <v>77</v>
      </c>
      <c r="C168" s="19" t="s">
        <v>78</v>
      </c>
      <c r="D168" s="19" t="s">
        <v>124</v>
      </c>
      <c r="E168" s="19" t="s">
        <v>125</v>
      </c>
      <c r="F168" s="19" t="s">
        <v>100</v>
      </c>
      <c r="G168" s="19" t="s">
        <v>101</v>
      </c>
      <c r="H168" s="25">
        <v>1.2180749664562633</v>
      </c>
    </row>
    <row r="169" spans="1:8" x14ac:dyDescent="0.25">
      <c r="A169" s="19" t="s">
        <v>76</v>
      </c>
      <c r="B169" s="19" t="s">
        <v>77</v>
      </c>
      <c r="C169" s="19" t="s">
        <v>78</v>
      </c>
      <c r="D169" s="19" t="s">
        <v>124</v>
      </c>
      <c r="E169" s="19" t="s">
        <v>125</v>
      </c>
      <c r="F169" s="19" t="s">
        <v>126</v>
      </c>
      <c r="G169" s="19" t="s">
        <v>127</v>
      </c>
      <c r="H169" s="25">
        <v>4.95361032033491E-5</v>
      </c>
    </row>
    <row r="170" spans="1:8" x14ac:dyDescent="0.25">
      <c r="A170" s="19" t="s">
        <v>76</v>
      </c>
      <c r="B170" s="19" t="s">
        <v>77</v>
      </c>
      <c r="C170" s="19" t="s">
        <v>78</v>
      </c>
      <c r="D170" s="19" t="s">
        <v>124</v>
      </c>
      <c r="E170" s="19" t="s">
        <v>125</v>
      </c>
      <c r="F170" s="19" t="s">
        <v>102</v>
      </c>
      <c r="G170" s="19" t="s">
        <v>103</v>
      </c>
      <c r="H170" s="25">
        <v>3.0013161643704113E-3</v>
      </c>
    </row>
    <row r="171" spans="1:8" x14ac:dyDescent="0.25">
      <c r="A171" s="19" t="s">
        <v>76</v>
      </c>
      <c r="B171" s="19" t="s">
        <v>77</v>
      </c>
      <c r="C171" s="19" t="s">
        <v>78</v>
      </c>
      <c r="D171" s="19" t="s">
        <v>124</v>
      </c>
      <c r="E171" s="19" t="s">
        <v>125</v>
      </c>
      <c r="F171" s="19" t="s">
        <v>104</v>
      </c>
      <c r="G171" s="19" t="s">
        <v>105</v>
      </c>
      <c r="H171" s="25">
        <v>5.4951001655796465E-2</v>
      </c>
    </row>
    <row r="172" spans="1:8" x14ac:dyDescent="0.25">
      <c r="A172" s="19" t="s">
        <v>76</v>
      </c>
      <c r="B172" s="19" t="s">
        <v>77</v>
      </c>
      <c r="C172" s="19" t="s">
        <v>78</v>
      </c>
      <c r="D172" s="19" t="s">
        <v>128</v>
      </c>
      <c r="E172" s="19" t="s">
        <v>129</v>
      </c>
      <c r="F172" s="19" t="s">
        <v>110</v>
      </c>
      <c r="G172" s="19" t="s">
        <v>111</v>
      </c>
      <c r="H172" s="25">
        <v>3.1846219839128262</v>
      </c>
    </row>
    <row r="173" spans="1:8" x14ac:dyDescent="0.25">
      <c r="A173" s="19" t="s">
        <v>76</v>
      </c>
      <c r="B173" s="19" t="s">
        <v>77</v>
      </c>
      <c r="C173" s="19" t="s">
        <v>78</v>
      </c>
      <c r="D173" s="19" t="s">
        <v>128</v>
      </c>
      <c r="E173" s="19" t="s">
        <v>129</v>
      </c>
      <c r="F173" s="19" t="s">
        <v>112</v>
      </c>
      <c r="G173" s="19" t="s">
        <v>113</v>
      </c>
      <c r="H173" s="25">
        <v>0.52839839458982329</v>
      </c>
    </row>
    <row r="174" spans="1:8" x14ac:dyDescent="0.25">
      <c r="A174" s="19" t="s">
        <v>76</v>
      </c>
      <c r="B174" s="19" t="s">
        <v>77</v>
      </c>
      <c r="C174" s="19" t="s">
        <v>78</v>
      </c>
      <c r="D174" s="19" t="s">
        <v>128</v>
      </c>
      <c r="E174" s="19" t="s">
        <v>129</v>
      </c>
      <c r="F174" s="19" t="s">
        <v>96</v>
      </c>
      <c r="G174" s="19" t="s">
        <v>97</v>
      </c>
      <c r="H174" s="25">
        <v>5.9803177788566815E-2</v>
      </c>
    </row>
    <row r="175" spans="1:8" x14ac:dyDescent="0.25">
      <c r="A175" s="19" t="s">
        <v>76</v>
      </c>
      <c r="B175" s="19" t="s">
        <v>77</v>
      </c>
      <c r="C175" s="19" t="s">
        <v>78</v>
      </c>
      <c r="D175" s="19" t="s">
        <v>128</v>
      </c>
      <c r="E175" s="19" t="s">
        <v>129</v>
      </c>
      <c r="F175" s="19" t="s">
        <v>98</v>
      </c>
      <c r="G175" s="19" t="s">
        <v>99</v>
      </c>
      <c r="H175" s="25">
        <v>5.8260916692751331E-2</v>
      </c>
    </row>
    <row r="176" spans="1:8" x14ac:dyDescent="0.25">
      <c r="A176" s="19" t="s">
        <v>76</v>
      </c>
      <c r="B176" s="19" t="s">
        <v>77</v>
      </c>
      <c r="C176" s="19" t="s">
        <v>78</v>
      </c>
      <c r="D176" s="19" t="s">
        <v>128</v>
      </c>
      <c r="E176" s="19" t="s">
        <v>129</v>
      </c>
      <c r="F176" s="19" t="s">
        <v>100</v>
      </c>
      <c r="G176" s="19" t="s">
        <v>101</v>
      </c>
      <c r="H176" s="25">
        <v>3.0349760820986187E-3</v>
      </c>
    </row>
    <row r="177" spans="1:8" x14ac:dyDescent="0.25">
      <c r="A177" s="19" t="s">
        <v>76</v>
      </c>
      <c r="B177" s="19" t="s">
        <v>77</v>
      </c>
      <c r="C177" s="19" t="s">
        <v>78</v>
      </c>
      <c r="D177" s="19" t="s">
        <v>128</v>
      </c>
      <c r="E177" s="19" t="s">
        <v>129</v>
      </c>
      <c r="F177" s="19" t="s">
        <v>126</v>
      </c>
      <c r="G177" s="19" t="s">
        <v>127</v>
      </c>
      <c r="H177" s="25">
        <v>1.7449457057949085E-4</v>
      </c>
    </row>
    <row r="178" spans="1:8" x14ac:dyDescent="0.25">
      <c r="A178" s="19" t="s">
        <v>76</v>
      </c>
      <c r="B178" s="19" t="s">
        <v>77</v>
      </c>
      <c r="C178" s="19" t="s">
        <v>78</v>
      </c>
      <c r="D178" s="19" t="s">
        <v>128</v>
      </c>
      <c r="E178" s="19" t="s">
        <v>129</v>
      </c>
      <c r="F178" s="19" t="s">
        <v>102</v>
      </c>
      <c r="G178" s="19" t="s">
        <v>103</v>
      </c>
      <c r="H178" s="25">
        <v>1.7793841507687163E-3</v>
      </c>
    </row>
    <row r="179" spans="1:8" x14ac:dyDescent="0.25">
      <c r="A179" s="19" t="s">
        <v>76</v>
      </c>
      <c r="B179" s="19" t="s">
        <v>77</v>
      </c>
      <c r="C179" s="19" t="s">
        <v>78</v>
      </c>
      <c r="D179" s="19" t="s">
        <v>128</v>
      </c>
      <c r="E179" s="19" t="s">
        <v>129</v>
      </c>
      <c r="F179" s="19" t="s">
        <v>104</v>
      </c>
      <c r="G179" s="19" t="s">
        <v>105</v>
      </c>
      <c r="H179" s="25">
        <v>3.7406829623560095E-2</v>
      </c>
    </row>
    <row r="180" spans="1:8" x14ac:dyDescent="0.25">
      <c r="A180" s="19" t="s">
        <v>76</v>
      </c>
      <c r="B180" s="19" t="s">
        <v>77</v>
      </c>
      <c r="C180" s="19" t="s">
        <v>78</v>
      </c>
      <c r="D180" s="19" t="s">
        <v>130</v>
      </c>
      <c r="E180" s="19" t="s">
        <v>131</v>
      </c>
      <c r="F180" s="19" t="s">
        <v>110</v>
      </c>
      <c r="G180" s="19" t="s">
        <v>111</v>
      </c>
      <c r="H180" s="25">
        <v>0.28134076211005776</v>
      </c>
    </row>
    <row r="181" spans="1:8" x14ac:dyDescent="0.25">
      <c r="A181" s="19" t="s">
        <v>76</v>
      </c>
      <c r="B181" s="19" t="s">
        <v>77</v>
      </c>
      <c r="C181" s="19" t="s">
        <v>78</v>
      </c>
      <c r="D181" s="19" t="s">
        <v>130</v>
      </c>
      <c r="E181" s="19" t="s">
        <v>131</v>
      </c>
      <c r="F181" s="19" t="s">
        <v>112</v>
      </c>
      <c r="G181" s="19" t="s">
        <v>113</v>
      </c>
      <c r="H181" s="25">
        <v>7.1535470731039177E-2</v>
      </c>
    </row>
    <row r="182" spans="1:8" x14ac:dyDescent="0.25">
      <c r="A182" s="19" t="s">
        <v>76</v>
      </c>
      <c r="B182" s="19" t="s">
        <v>77</v>
      </c>
      <c r="C182" s="19" t="s">
        <v>78</v>
      </c>
      <c r="D182" s="19" t="s">
        <v>130</v>
      </c>
      <c r="E182" s="19" t="s">
        <v>131</v>
      </c>
      <c r="F182" s="19" t="s">
        <v>98</v>
      </c>
      <c r="G182" s="19" t="s">
        <v>99</v>
      </c>
      <c r="H182" s="25">
        <v>1.9475677891145416E-3</v>
      </c>
    </row>
    <row r="183" spans="1:8" x14ac:dyDescent="0.25">
      <c r="A183" s="19" t="s">
        <v>76</v>
      </c>
      <c r="B183" s="19" t="s">
        <v>77</v>
      </c>
      <c r="C183" s="19" t="s">
        <v>78</v>
      </c>
      <c r="D183" s="19" t="s">
        <v>130</v>
      </c>
      <c r="E183" s="19" t="s">
        <v>131</v>
      </c>
      <c r="F183" s="19" t="s">
        <v>100</v>
      </c>
      <c r="G183" s="19" t="s">
        <v>101</v>
      </c>
      <c r="H183" s="25">
        <v>1.533484963124771E-3</v>
      </c>
    </row>
    <row r="184" spans="1:8" x14ac:dyDescent="0.25">
      <c r="A184" s="19" t="s">
        <v>76</v>
      </c>
      <c r="B184" s="19" t="s">
        <v>77</v>
      </c>
      <c r="C184" s="19" t="s">
        <v>78</v>
      </c>
      <c r="D184" s="19" t="s">
        <v>130</v>
      </c>
      <c r="E184" s="19" t="s">
        <v>131</v>
      </c>
      <c r="F184" s="19" t="s">
        <v>126</v>
      </c>
      <c r="G184" s="19" t="s">
        <v>127</v>
      </c>
      <c r="H184" s="25">
        <v>9.0307210758502898E-4</v>
      </c>
    </row>
    <row r="185" spans="1:8" x14ac:dyDescent="0.25">
      <c r="A185" s="19" t="s">
        <v>76</v>
      </c>
      <c r="B185" s="19" t="s">
        <v>77</v>
      </c>
      <c r="C185" s="19" t="s">
        <v>78</v>
      </c>
      <c r="D185" s="19" t="s">
        <v>130</v>
      </c>
      <c r="E185" s="19" t="s">
        <v>131</v>
      </c>
      <c r="F185" s="19" t="s">
        <v>104</v>
      </c>
      <c r="G185" s="19" t="s">
        <v>105</v>
      </c>
      <c r="H185" s="25">
        <v>7.7346585718991742E-5</v>
      </c>
    </row>
    <row r="186" spans="1:8" x14ac:dyDescent="0.25">
      <c r="A186" s="19" t="s">
        <v>76</v>
      </c>
      <c r="B186" s="19" t="s">
        <v>77</v>
      </c>
      <c r="C186" s="19" t="s">
        <v>78</v>
      </c>
      <c r="D186" s="19" t="s">
        <v>132</v>
      </c>
      <c r="E186" s="19" t="s">
        <v>133</v>
      </c>
      <c r="F186" s="19" t="s">
        <v>110</v>
      </c>
      <c r="G186" s="19" t="s">
        <v>111</v>
      </c>
      <c r="H186" s="25">
        <v>43.212806231446208</v>
      </c>
    </row>
    <row r="187" spans="1:8" x14ac:dyDescent="0.25">
      <c r="A187" s="19" t="s">
        <v>76</v>
      </c>
      <c r="B187" s="19" t="s">
        <v>77</v>
      </c>
      <c r="C187" s="19" t="s">
        <v>78</v>
      </c>
      <c r="D187" s="19" t="s">
        <v>132</v>
      </c>
      <c r="E187" s="19" t="s">
        <v>133</v>
      </c>
      <c r="F187" s="19" t="s">
        <v>98</v>
      </c>
      <c r="G187" s="19" t="s">
        <v>99</v>
      </c>
      <c r="H187" s="25">
        <v>2.6959131369118716E-2</v>
      </c>
    </row>
    <row r="188" spans="1:8" x14ac:dyDescent="0.25">
      <c r="A188" s="19" t="s">
        <v>76</v>
      </c>
      <c r="B188" s="19" t="s">
        <v>77</v>
      </c>
      <c r="C188" s="19" t="s">
        <v>78</v>
      </c>
      <c r="D188" s="19" t="s">
        <v>132</v>
      </c>
      <c r="E188" s="19" t="s">
        <v>133</v>
      </c>
      <c r="F188" s="19" t="s">
        <v>100</v>
      </c>
      <c r="G188" s="19" t="s">
        <v>101</v>
      </c>
      <c r="H188" s="25">
        <v>9.0139050871751491E-4</v>
      </c>
    </row>
    <row r="189" spans="1:8" x14ac:dyDescent="0.25">
      <c r="A189" s="19" t="s">
        <v>76</v>
      </c>
      <c r="B189" s="19" t="s">
        <v>77</v>
      </c>
      <c r="C189" s="19" t="s">
        <v>78</v>
      </c>
      <c r="D189" s="19" t="s">
        <v>132</v>
      </c>
      <c r="E189" s="19" t="s">
        <v>133</v>
      </c>
      <c r="F189" s="19" t="s">
        <v>126</v>
      </c>
      <c r="G189" s="19" t="s">
        <v>127</v>
      </c>
      <c r="H189" s="25">
        <v>5.353277125068185E-3</v>
      </c>
    </row>
    <row r="190" spans="1:8" x14ac:dyDescent="0.25">
      <c r="A190" s="19" t="s">
        <v>76</v>
      </c>
      <c r="B190" s="19" t="s">
        <v>77</v>
      </c>
      <c r="C190" s="19" t="s">
        <v>78</v>
      </c>
      <c r="D190" s="19" t="s">
        <v>132</v>
      </c>
      <c r="E190" s="19" t="s">
        <v>133</v>
      </c>
      <c r="F190" s="19" t="s">
        <v>102</v>
      </c>
      <c r="G190" s="19" t="s">
        <v>103</v>
      </c>
      <c r="H190" s="25">
        <v>9.5282551364696988E-2</v>
      </c>
    </row>
    <row r="191" spans="1:8" x14ac:dyDescent="0.25">
      <c r="A191" s="19" t="s">
        <v>76</v>
      </c>
      <c r="B191" s="19" t="s">
        <v>77</v>
      </c>
      <c r="C191" s="19" t="s">
        <v>78</v>
      </c>
      <c r="D191" s="19" t="s">
        <v>132</v>
      </c>
      <c r="E191" s="19" t="s">
        <v>133</v>
      </c>
      <c r="F191" s="19" t="s">
        <v>104</v>
      </c>
      <c r="G191" s="19" t="s">
        <v>105</v>
      </c>
      <c r="H191" s="25">
        <v>8.5831918478122497E-3</v>
      </c>
    </row>
    <row r="192" spans="1:8" x14ac:dyDescent="0.25">
      <c r="A192" s="19" t="s">
        <v>76</v>
      </c>
      <c r="B192" s="19" t="s">
        <v>77</v>
      </c>
      <c r="C192" s="19" t="s">
        <v>78</v>
      </c>
      <c r="D192" s="19" t="s">
        <v>134</v>
      </c>
      <c r="E192" s="19" t="s">
        <v>135</v>
      </c>
      <c r="F192" s="19" t="s">
        <v>110</v>
      </c>
      <c r="G192" s="19" t="s">
        <v>111</v>
      </c>
      <c r="H192" s="25">
        <v>2.2543169950596802</v>
      </c>
    </row>
    <row r="193" spans="1:8" x14ac:dyDescent="0.25">
      <c r="A193" s="19" t="s">
        <v>76</v>
      </c>
      <c r="B193" s="19" t="s">
        <v>77</v>
      </c>
      <c r="C193" s="19" t="s">
        <v>78</v>
      </c>
      <c r="D193" s="19" t="s">
        <v>134</v>
      </c>
      <c r="E193" s="19" t="s">
        <v>135</v>
      </c>
      <c r="F193" s="19" t="s">
        <v>96</v>
      </c>
      <c r="G193" s="19" t="s">
        <v>97</v>
      </c>
      <c r="H193" s="25">
        <v>0.86871767788287724</v>
      </c>
    </row>
    <row r="194" spans="1:8" x14ac:dyDescent="0.25">
      <c r="A194" s="19" t="s">
        <v>76</v>
      </c>
      <c r="B194" s="19" t="s">
        <v>77</v>
      </c>
      <c r="C194" s="19" t="s">
        <v>78</v>
      </c>
      <c r="D194" s="19" t="s">
        <v>134</v>
      </c>
      <c r="E194" s="19" t="s">
        <v>135</v>
      </c>
      <c r="F194" s="19" t="s">
        <v>100</v>
      </c>
      <c r="G194" s="19" t="s">
        <v>101</v>
      </c>
      <c r="H194" s="25">
        <v>3.1412807564859756E-3</v>
      </c>
    </row>
    <row r="195" spans="1:8" x14ac:dyDescent="0.25">
      <c r="A195" s="19" t="s">
        <v>76</v>
      </c>
      <c r="B195" s="19" t="s">
        <v>77</v>
      </c>
      <c r="C195" s="19" t="s">
        <v>78</v>
      </c>
      <c r="D195" s="19" t="s">
        <v>134</v>
      </c>
      <c r="E195" s="19" t="s">
        <v>135</v>
      </c>
      <c r="F195" s="19" t="s">
        <v>102</v>
      </c>
      <c r="G195" s="19" t="s">
        <v>103</v>
      </c>
      <c r="H195" s="25">
        <v>3.4083817462069051E-3</v>
      </c>
    </row>
    <row r="196" spans="1:8" x14ac:dyDescent="0.25">
      <c r="A196" s="19" t="s">
        <v>76</v>
      </c>
      <c r="B196" s="19" t="s">
        <v>77</v>
      </c>
      <c r="C196" s="19" t="s">
        <v>78</v>
      </c>
      <c r="D196" s="19" t="s">
        <v>134</v>
      </c>
      <c r="E196" s="19" t="s">
        <v>135</v>
      </c>
      <c r="F196" s="19" t="s">
        <v>104</v>
      </c>
      <c r="G196" s="19" t="s">
        <v>105</v>
      </c>
      <c r="H196" s="25">
        <v>5.0568367478883087E-4</v>
      </c>
    </row>
    <row r="197" spans="1:8" x14ac:dyDescent="0.25">
      <c r="A197" s="19" t="s">
        <v>76</v>
      </c>
      <c r="B197" s="19" t="s">
        <v>77</v>
      </c>
      <c r="C197" s="19" t="s">
        <v>78</v>
      </c>
      <c r="D197" s="19" t="s">
        <v>136</v>
      </c>
      <c r="E197" s="19" t="s">
        <v>137</v>
      </c>
      <c r="F197" s="19" t="s">
        <v>112</v>
      </c>
      <c r="G197" s="19" t="s">
        <v>113</v>
      </c>
      <c r="H197" s="25">
        <v>0.36293043515782214</v>
      </c>
    </row>
    <row r="198" spans="1:8" x14ac:dyDescent="0.25">
      <c r="A198" s="19" t="s">
        <v>76</v>
      </c>
      <c r="B198" s="19" t="s">
        <v>77</v>
      </c>
      <c r="C198" s="19" t="s">
        <v>78</v>
      </c>
      <c r="D198" s="19" t="s">
        <v>136</v>
      </c>
      <c r="E198" s="19" t="s">
        <v>137</v>
      </c>
      <c r="F198" s="19" t="s">
        <v>126</v>
      </c>
      <c r="G198" s="19" t="s">
        <v>127</v>
      </c>
      <c r="H198" s="25">
        <v>4.4904714348994558E-5</v>
      </c>
    </row>
    <row r="199" spans="1:8" x14ac:dyDescent="0.25">
      <c r="A199" s="19" t="s">
        <v>76</v>
      </c>
      <c r="B199" s="19" t="s">
        <v>77</v>
      </c>
      <c r="C199" s="19" t="s">
        <v>78</v>
      </c>
      <c r="D199" s="19" t="s">
        <v>136</v>
      </c>
      <c r="E199" s="19" t="s">
        <v>137</v>
      </c>
      <c r="F199" s="19" t="s">
        <v>104</v>
      </c>
      <c r="G199" s="19" t="s">
        <v>105</v>
      </c>
      <c r="H199" s="25">
        <v>7.8408232578295572E-2</v>
      </c>
    </row>
    <row r="200" spans="1:8" x14ac:dyDescent="0.25">
      <c r="A200" s="19" t="s">
        <v>76</v>
      </c>
      <c r="B200" s="19" t="s">
        <v>77</v>
      </c>
      <c r="C200" s="19" t="s">
        <v>78</v>
      </c>
      <c r="D200" s="19" t="s">
        <v>138</v>
      </c>
      <c r="E200" s="19" t="s">
        <v>139</v>
      </c>
      <c r="F200" s="19" t="s">
        <v>96</v>
      </c>
      <c r="G200" s="19" t="s">
        <v>97</v>
      </c>
      <c r="H200" s="25">
        <v>2.6113160496450557E-5</v>
      </c>
    </row>
    <row r="201" spans="1:8" x14ac:dyDescent="0.25">
      <c r="A201" s="19" t="s">
        <v>76</v>
      </c>
      <c r="B201" s="19" t="s">
        <v>77</v>
      </c>
      <c r="C201" s="19" t="s">
        <v>78</v>
      </c>
      <c r="D201" s="19" t="s">
        <v>138</v>
      </c>
      <c r="E201" s="19" t="s">
        <v>139</v>
      </c>
      <c r="F201" s="19" t="s">
        <v>100</v>
      </c>
      <c r="G201" s="19" t="s">
        <v>101</v>
      </c>
      <c r="H201" s="25">
        <v>3.4523217920296714E-4</v>
      </c>
    </row>
    <row r="202" spans="1:8" x14ac:dyDescent="0.25">
      <c r="A202" s="19" t="s">
        <v>76</v>
      </c>
      <c r="B202" s="19" t="s">
        <v>77</v>
      </c>
      <c r="C202" s="19" t="s">
        <v>78</v>
      </c>
      <c r="D202" s="19" t="s">
        <v>138</v>
      </c>
      <c r="E202" s="19" t="s">
        <v>139</v>
      </c>
      <c r="F202" s="19" t="s">
        <v>104</v>
      </c>
      <c r="G202" s="19" t="s">
        <v>105</v>
      </c>
      <c r="H202" s="25">
        <v>2.3513028627724702E-3</v>
      </c>
    </row>
    <row r="203" spans="1:8" x14ac:dyDescent="0.25">
      <c r="A203" s="19" t="s">
        <v>76</v>
      </c>
      <c r="B203" s="19" t="s">
        <v>77</v>
      </c>
      <c r="C203" s="19" t="s">
        <v>78</v>
      </c>
      <c r="D203" s="19" t="s">
        <v>140</v>
      </c>
      <c r="E203" s="19" t="s">
        <v>141</v>
      </c>
      <c r="F203" s="19" t="s">
        <v>96</v>
      </c>
      <c r="G203" s="19" t="s">
        <v>97</v>
      </c>
      <c r="H203" s="25">
        <v>6.2787612852925237E-2</v>
      </c>
    </row>
    <row r="204" spans="1:8" x14ac:dyDescent="0.25">
      <c r="A204" s="19" t="s">
        <v>76</v>
      </c>
      <c r="B204" s="19" t="s">
        <v>77</v>
      </c>
      <c r="C204" s="19" t="s">
        <v>78</v>
      </c>
      <c r="D204" s="19" t="s">
        <v>140</v>
      </c>
      <c r="E204" s="19" t="s">
        <v>141</v>
      </c>
      <c r="F204" s="19" t="s">
        <v>98</v>
      </c>
      <c r="G204" s="19" t="s">
        <v>99</v>
      </c>
      <c r="H204" s="25">
        <v>9.2291642328620305E-2</v>
      </c>
    </row>
    <row r="205" spans="1:8" x14ac:dyDescent="0.25">
      <c r="A205" s="19" t="s">
        <v>76</v>
      </c>
      <c r="B205" s="19" t="s">
        <v>77</v>
      </c>
      <c r="C205" s="19" t="s">
        <v>78</v>
      </c>
      <c r="D205" s="19" t="s">
        <v>140</v>
      </c>
      <c r="E205" s="19" t="s">
        <v>141</v>
      </c>
      <c r="F205" s="19" t="s">
        <v>100</v>
      </c>
      <c r="G205" s="19" t="s">
        <v>101</v>
      </c>
      <c r="H205" s="25">
        <v>4.6088235819028382E-3</v>
      </c>
    </row>
    <row r="206" spans="1:8" x14ac:dyDescent="0.25">
      <c r="A206" s="19" t="s">
        <v>76</v>
      </c>
      <c r="B206" s="19" t="s">
        <v>77</v>
      </c>
      <c r="C206" s="19" t="s">
        <v>78</v>
      </c>
      <c r="D206" s="19" t="s">
        <v>140</v>
      </c>
      <c r="E206" s="19" t="s">
        <v>141</v>
      </c>
      <c r="F206" s="19" t="s">
        <v>126</v>
      </c>
      <c r="G206" s="19" t="s">
        <v>127</v>
      </c>
      <c r="H206" s="25">
        <v>5.20686276342791E-5</v>
      </c>
    </row>
    <row r="207" spans="1:8" x14ac:dyDescent="0.25">
      <c r="A207" s="19" t="s">
        <v>76</v>
      </c>
      <c r="B207" s="19" t="s">
        <v>77</v>
      </c>
      <c r="C207" s="19" t="s">
        <v>78</v>
      </c>
      <c r="D207" s="19" t="s">
        <v>140</v>
      </c>
      <c r="E207" s="19" t="s">
        <v>141</v>
      </c>
      <c r="F207" s="19" t="s">
        <v>102</v>
      </c>
      <c r="G207" s="19" t="s">
        <v>103</v>
      </c>
      <c r="H207" s="25">
        <v>1.3411685096304858E-2</v>
      </c>
    </row>
    <row r="208" spans="1:8" x14ac:dyDescent="0.25">
      <c r="A208" s="19" t="s">
        <v>76</v>
      </c>
      <c r="B208" s="19" t="s">
        <v>77</v>
      </c>
      <c r="C208" s="19" t="s">
        <v>78</v>
      </c>
      <c r="D208" s="19" t="s">
        <v>140</v>
      </c>
      <c r="E208" s="19" t="s">
        <v>141</v>
      </c>
      <c r="F208" s="19" t="s">
        <v>104</v>
      </c>
      <c r="G208" s="19" t="s">
        <v>105</v>
      </c>
      <c r="H208" s="25">
        <v>2.7495862361379766E-2</v>
      </c>
    </row>
    <row r="209" spans="1:8" x14ac:dyDescent="0.25">
      <c r="A209" s="19" t="s">
        <v>76</v>
      </c>
      <c r="B209" s="19" t="s">
        <v>77</v>
      </c>
      <c r="C209" s="19" t="s">
        <v>78</v>
      </c>
      <c r="D209" s="19" t="s">
        <v>140</v>
      </c>
      <c r="E209" s="19" t="s">
        <v>141</v>
      </c>
      <c r="F209" s="19" t="s">
        <v>247</v>
      </c>
      <c r="G209" s="19" t="s">
        <v>248</v>
      </c>
      <c r="H209" s="25">
        <v>1.8417252290360575E-4</v>
      </c>
    </row>
    <row r="210" spans="1:8" x14ac:dyDescent="0.25">
      <c r="A210" s="19" t="s">
        <v>76</v>
      </c>
      <c r="B210" s="19" t="s">
        <v>77</v>
      </c>
      <c r="C210" s="19" t="s">
        <v>78</v>
      </c>
      <c r="D210" s="19" t="s">
        <v>142</v>
      </c>
      <c r="E210" s="19" t="s">
        <v>143</v>
      </c>
      <c r="F210" s="19" t="s">
        <v>96</v>
      </c>
      <c r="G210" s="19" t="s">
        <v>97</v>
      </c>
      <c r="H210" s="25">
        <v>1.2786726718678558E-2</v>
      </c>
    </row>
    <row r="211" spans="1:8" x14ac:dyDescent="0.25">
      <c r="A211" s="19" t="s">
        <v>76</v>
      </c>
      <c r="B211" s="19" t="s">
        <v>77</v>
      </c>
      <c r="C211" s="19" t="s">
        <v>78</v>
      </c>
      <c r="D211" s="19" t="s">
        <v>142</v>
      </c>
      <c r="E211" s="19" t="s">
        <v>143</v>
      </c>
      <c r="F211" s="19" t="s">
        <v>98</v>
      </c>
      <c r="G211" s="19" t="s">
        <v>99</v>
      </c>
      <c r="H211" s="25">
        <v>5.1415148558366585E-4</v>
      </c>
    </row>
    <row r="212" spans="1:8" x14ac:dyDescent="0.25">
      <c r="A212" s="19" t="s">
        <v>76</v>
      </c>
      <c r="B212" s="19" t="s">
        <v>77</v>
      </c>
      <c r="C212" s="19" t="s">
        <v>78</v>
      </c>
      <c r="D212" s="19" t="s">
        <v>142</v>
      </c>
      <c r="E212" s="19" t="s">
        <v>143</v>
      </c>
      <c r="F212" s="19" t="s">
        <v>100</v>
      </c>
      <c r="G212" s="19" t="s">
        <v>101</v>
      </c>
      <c r="H212" s="25">
        <v>3.8460553286245029E-4</v>
      </c>
    </row>
    <row r="213" spans="1:8" x14ac:dyDescent="0.25">
      <c r="A213" s="19" t="s">
        <v>76</v>
      </c>
      <c r="B213" s="19" t="s">
        <v>77</v>
      </c>
      <c r="C213" s="19" t="s">
        <v>78</v>
      </c>
      <c r="D213" s="19" t="s">
        <v>142</v>
      </c>
      <c r="E213" s="19" t="s">
        <v>143</v>
      </c>
      <c r="F213" s="19" t="s">
        <v>126</v>
      </c>
      <c r="G213" s="19" t="s">
        <v>127</v>
      </c>
      <c r="H213" s="25">
        <v>6.9173892817503274E-7</v>
      </c>
    </row>
    <row r="214" spans="1:8" x14ac:dyDescent="0.25">
      <c r="A214" s="19" t="s">
        <v>76</v>
      </c>
      <c r="B214" s="19" t="s">
        <v>77</v>
      </c>
      <c r="C214" s="19" t="s">
        <v>78</v>
      </c>
      <c r="D214" s="19" t="s">
        <v>142</v>
      </c>
      <c r="E214" s="19" t="s">
        <v>143</v>
      </c>
      <c r="F214" s="19" t="s">
        <v>102</v>
      </c>
      <c r="G214" s="19" t="s">
        <v>103</v>
      </c>
      <c r="H214" s="25">
        <v>7.2981917476104005E-3</v>
      </c>
    </row>
    <row r="215" spans="1:8" x14ac:dyDescent="0.25">
      <c r="A215" s="19" t="s">
        <v>76</v>
      </c>
      <c r="B215" s="19" t="s">
        <v>77</v>
      </c>
      <c r="C215" s="19" t="s">
        <v>78</v>
      </c>
      <c r="D215" s="19" t="s">
        <v>142</v>
      </c>
      <c r="E215" s="19" t="s">
        <v>143</v>
      </c>
      <c r="F215" s="19" t="s">
        <v>104</v>
      </c>
      <c r="G215" s="19" t="s">
        <v>105</v>
      </c>
      <c r="H215" s="25">
        <v>1.0606589125816166E-2</v>
      </c>
    </row>
    <row r="216" spans="1:8" x14ac:dyDescent="0.25">
      <c r="A216" s="19" t="s">
        <v>76</v>
      </c>
      <c r="B216" s="19" t="s">
        <v>77</v>
      </c>
      <c r="C216" s="19" t="s">
        <v>78</v>
      </c>
      <c r="D216" s="19" t="s">
        <v>142</v>
      </c>
      <c r="E216" s="19" t="s">
        <v>143</v>
      </c>
      <c r="F216" s="19" t="s">
        <v>245</v>
      </c>
      <c r="G216" s="19" t="s">
        <v>246</v>
      </c>
      <c r="H216" s="25">
        <v>1.9084589878797414E-3</v>
      </c>
    </row>
    <row r="217" spans="1:8" x14ac:dyDescent="0.25">
      <c r="A217" s="19" t="s">
        <v>76</v>
      </c>
      <c r="B217" s="19" t="s">
        <v>77</v>
      </c>
      <c r="C217" s="19" t="s">
        <v>78</v>
      </c>
      <c r="D217" s="19" t="s">
        <v>144</v>
      </c>
      <c r="E217" s="19" t="s">
        <v>145</v>
      </c>
      <c r="F217" s="19" t="s">
        <v>96</v>
      </c>
      <c r="G217" s="19" t="s">
        <v>97</v>
      </c>
      <c r="H217" s="25">
        <v>1.9854300066003087E-3</v>
      </c>
    </row>
    <row r="218" spans="1:8" x14ac:dyDescent="0.25">
      <c r="A218" s="19" t="s">
        <v>76</v>
      </c>
      <c r="B218" s="19" t="s">
        <v>77</v>
      </c>
      <c r="C218" s="19" t="s">
        <v>78</v>
      </c>
      <c r="D218" s="19" t="s">
        <v>144</v>
      </c>
      <c r="E218" s="19" t="s">
        <v>145</v>
      </c>
      <c r="F218" s="19" t="s">
        <v>98</v>
      </c>
      <c r="G218" s="19" t="s">
        <v>99</v>
      </c>
      <c r="H218" s="25">
        <v>2.2539446752127296E-2</v>
      </c>
    </row>
    <row r="219" spans="1:8" x14ac:dyDescent="0.25">
      <c r="A219" s="19" t="s">
        <v>76</v>
      </c>
      <c r="B219" s="19" t="s">
        <v>77</v>
      </c>
      <c r="C219" s="19" t="s">
        <v>78</v>
      </c>
      <c r="D219" s="19" t="s">
        <v>144</v>
      </c>
      <c r="E219" s="19" t="s">
        <v>145</v>
      </c>
      <c r="F219" s="19" t="s">
        <v>126</v>
      </c>
      <c r="G219" s="19" t="s">
        <v>127</v>
      </c>
      <c r="H219" s="25">
        <v>5.6283346937404537E-6</v>
      </c>
    </row>
    <row r="220" spans="1:8" x14ac:dyDescent="0.25">
      <c r="A220" s="19" t="s">
        <v>76</v>
      </c>
      <c r="B220" s="19" t="s">
        <v>77</v>
      </c>
      <c r="C220" s="19" t="s">
        <v>78</v>
      </c>
      <c r="D220" s="19" t="s">
        <v>144</v>
      </c>
      <c r="E220" s="19" t="s">
        <v>145</v>
      </c>
      <c r="F220" s="19" t="s">
        <v>102</v>
      </c>
      <c r="G220" s="19" t="s">
        <v>103</v>
      </c>
      <c r="H220" s="25">
        <v>1.2775481740747097E-2</v>
      </c>
    </row>
    <row r="221" spans="1:8" x14ac:dyDescent="0.25">
      <c r="A221" s="19" t="s">
        <v>76</v>
      </c>
      <c r="B221" s="19" t="s">
        <v>77</v>
      </c>
      <c r="C221" s="19" t="s">
        <v>78</v>
      </c>
      <c r="D221" s="19" t="s">
        <v>144</v>
      </c>
      <c r="E221" s="19" t="s">
        <v>145</v>
      </c>
      <c r="F221" s="19" t="s">
        <v>104</v>
      </c>
      <c r="G221" s="19" t="s">
        <v>105</v>
      </c>
      <c r="H221" s="25">
        <v>1.8040769147613829E-2</v>
      </c>
    </row>
    <row r="222" spans="1:8" x14ac:dyDescent="0.25">
      <c r="A222" s="19" t="s">
        <v>76</v>
      </c>
      <c r="B222" s="19" t="s">
        <v>77</v>
      </c>
      <c r="C222" s="19" t="s">
        <v>78</v>
      </c>
      <c r="D222" s="19" t="s">
        <v>146</v>
      </c>
      <c r="E222" s="19" t="s">
        <v>147</v>
      </c>
      <c r="F222" s="19" t="s">
        <v>96</v>
      </c>
      <c r="G222" s="19" t="s">
        <v>97</v>
      </c>
      <c r="H222" s="25">
        <v>3.2714856298502522E-5</v>
      </c>
    </row>
    <row r="223" spans="1:8" x14ac:dyDescent="0.25">
      <c r="A223" s="19" t="s">
        <v>76</v>
      </c>
      <c r="B223" s="19" t="s">
        <v>77</v>
      </c>
      <c r="C223" s="19" t="s">
        <v>78</v>
      </c>
      <c r="D223" s="19" t="s">
        <v>146</v>
      </c>
      <c r="E223" s="19" t="s">
        <v>147</v>
      </c>
      <c r="F223" s="19" t="s">
        <v>102</v>
      </c>
      <c r="G223" s="19" t="s">
        <v>103</v>
      </c>
      <c r="H223" s="25">
        <v>5.8011303285071554E-5</v>
      </c>
    </row>
    <row r="224" spans="1:8" x14ac:dyDescent="0.25">
      <c r="A224" s="19" t="s">
        <v>76</v>
      </c>
      <c r="B224" s="19" t="s">
        <v>77</v>
      </c>
      <c r="C224" s="19" t="s">
        <v>78</v>
      </c>
      <c r="D224" s="19" t="s">
        <v>146</v>
      </c>
      <c r="E224" s="19" t="s">
        <v>147</v>
      </c>
      <c r="F224" s="19" t="s">
        <v>104</v>
      </c>
      <c r="G224" s="19" t="s">
        <v>105</v>
      </c>
      <c r="H224" s="25">
        <v>9.1190225429016436E-5</v>
      </c>
    </row>
    <row r="225" spans="1:8" x14ac:dyDescent="0.25">
      <c r="A225" s="19" t="s">
        <v>76</v>
      </c>
      <c r="B225" s="19" t="s">
        <v>77</v>
      </c>
      <c r="C225" s="19" t="s">
        <v>78</v>
      </c>
      <c r="D225" s="19" t="s">
        <v>182</v>
      </c>
      <c r="E225" s="19" t="s">
        <v>183</v>
      </c>
      <c r="F225" s="19" t="s">
        <v>126</v>
      </c>
      <c r="G225" s="19" t="s">
        <v>127</v>
      </c>
      <c r="H225" s="25">
        <v>1.008606148154131E-6</v>
      </c>
    </row>
    <row r="226" spans="1:8" x14ac:dyDescent="0.25">
      <c r="A226" s="19" t="s">
        <v>76</v>
      </c>
      <c r="B226" s="19" t="s">
        <v>77</v>
      </c>
      <c r="C226" s="19" t="s">
        <v>78</v>
      </c>
      <c r="D226" s="19" t="s">
        <v>182</v>
      </c>
      <c r="E226" s="19" t="s">
        <v>183</v>
      </c>
      <c r="F226" s="19" t="s">
        <v>104</v>
      </c>
      <c r="G226" s="19" t="s">
        <v>105</v>
      </c>
      <c r="H226" s="25">
        <v>1.0785450638880548E-3</v>
      </c>
    </row>
    <row r="227" spans="1:8" x14ac:dyDescent="0.25">
      <c r="A227" s="19" t="s">
        <v>76</v>
      </c>
      <c r="B227" s="19" t="s">
        <v>77</v>
      </c>
      <c r="C227" s="19" t="s">
        <v>78</v>
      </c>
      <c r="D227" s="19" t="s">
        <v>148</v>
      </c>
      <c r="E227" s="19" t="s">
        <v>149</v>
      </c>
      <c r="F227" s="19" t="s">
        <v>110</v>
      </c>
      <c r="G227" s="19" t="s">
        <v>111</v>
      </c>
      <c r="H227" s="25">
        <v>6.1132246282738665</v>
      </c>
    </row>
    <row r="228" spans="1:8" x14ac:dyDescent="0.25">
      <c r="A228" s="19" t="s">
        <v>76</v>
      </c>
      <c r="B228" s="19" t="s">
        <v>77</v>
      </c>
      <c r="C228" s="19" t="s">
        <v>78</v>
      </c>
      <c r="D228" s="19" t="s">
        <v>148</v>
      </c>
      <c r="E228" s="19" t="s">
        <v>149</v>
      </c>
      <c r="F228" s="19" t="s">
        <v>96</v>
      </c>
      <c r="G228" s="19" t="s">
        <v>97</v>
      </c>
      <c r="H228" s="25">
        <v>3.349469501022823E-4</v>
      </c>
    </row>
    <row r="229" spans="1:8" x14ac:dyDescent="0.25">
      <c r="A229" s="19" t="s">
        <v>76</v>
      </c>
      <c r="B229" s="19" t="s">
        <v>77</v>
      </c>
      <c r="C229" s="19" t="s">
        <v>78</v>
      </c>
      <c r="D229" s="19" t="s">
        <v>148</v>
      </c>
      <c r="E229" s="19" t="s">
        <v>149</v>
      </c>
      <c r="F229" s="19" t="s">
        <v>98</v>
      </c>
      <c r="G229" s="19" t="s">
        <v>99</v>
      </c>
      <c r="H229" s="25">
        <v>9.5791828719335628E-2</v>
      </c>
    </row>
    <row r="230" spans="1:8" x14ac:dyDescent="0.25">
      <c r="A230" s="19" t="s">
        <v>76</v>
      </c>
      <c r="B230" s="19" t="s">
        <v>77</v>
      </c>
      <c r="C230" s="19" t="s">
        <v>78</v>
      </c>
      <c r="D230" s="19" t="s">
        <v>148</v>
      </c>
      <c r="E230" s="19" t="s">
        <v>149</v>
      </c>
      <c r="F230" s="19" t="s">
        <v>126</v>
      </c>
      <c r="G230" s="19" t="s">
        <v>127</v>
      </c>
      <c r="H230" s="25">
        <v>6.270719953731076E-4</v>
      </c>
    </row>
    <row r="231" spans="1:8" x14ac:dyDescent="0.25">
      <c r="A231" s="19" t="s">
        <v>76</v>
      </c>
      <c r="B231" s="19" t="s">
        <v>77</v>
      </c>
      <c r="C231" s="19" t="s">
        <v>78</v>
      </c>
      <c r="D231" s="19" t="s">
        <v>148</v>
      </c>
      <c r="E231" s="19" t="s">
        <v>149</v>
      </c>
      <c r="F231" s="19" t="s">
        <v>102</v>
      </c>
      <c r="G231" s="19" t="s">
        <v>103</v>
      </c>
      <c r="H231" s="25">
        <v>1.339615833673614E-4</v>
      </c>
    </row>
    <row r="232" spans="1:8" x14ac:dyDescent="0.25">
      <c r="A232" s="19" t="s">
        <v>76</v>
      </c>
      <c r="B232" s="19" t="s">
        <v>77</v>
      </c>
      <c r="C232" s="19" t="s">
        <v>78</v>
      </c>
      <c r="D232" s="19" t="s">
        <v>148</v>
      </c>
      <c r="E232" s="19" t="s">
        <v>149</v>
      </c>
      <c r="F232" s="19" t="s">
        <v>104</v>
      </c>
      <c r="G232" s="19" t="s">
        <v>105</v>
      </c>
      <c r="H232" s="25">
        <v>3.7118921285407523E-2</v>
      </c>
    </row>
    <row r="233" spans="1:8" x14ac:dyDescent="0.25">
      <c r="A233" s="19" t="s">
        <v>76</v>
      </c>
      <c r="B233" s="19" t="s">
        <v>77</v>
      </c>
      <c r="C233" s="19" t="s">
        <v>78</v>
      </c>
      <c r="D233" s="19" t="s">
        <v>148</v>
      </c>
      <c r="E233" s="19" t="s">
        <v>149</v>
      </c>
      <c r="F233" s="19" t="s">
        <v>247</v>
      </c>
      <c r="G233" s="19" t="s">
        <v>248</v>
      </c>
      <c r="H233" s="25">
        <v>7.117003770751207E-6</v>
      </c>
    </row>
    <row r="234" spans="1:8" x14ac:dyDescent="0.25">
      <c r="A234" s="19" t="s">
        <v>76</v>
      </c>
      <c r="B234" s="19" t="s">
        <v>77</v>
      </c>
      <c r="C234" s="19" t="s">
        <v>78</v>
      </c>
      <c r="D234" s="19" t="s">
        <v>150</v>
      </c>
      <c r="E234" s="19" t="s">
        <v>151</v>
      </c>
      <c r="F234" s="19" t="s">
        <v>110</v>
      </c>
      <c r="G234" s="19" t="s">
        <v>111</v>
      </c>
      <c r="H234" s="25">
        <v>0.23269631363759455</v>
      </c>
    </row>
    <row r="235" spans="1:8" x14ac:dyDescent="0.25">
      <c r="A235" s="19" t="s">
        <v>76</v>
      </c>
      <c r="B235" s="19" t="s">
        <v>77</v>
      </c>
      <c r="C235" s="19" t="s">
        <v>78</v>
      </c>
      <c r="D235" s="19" t="s">
        <v>150</v>
      </c>
      <c r="E235" s="19" t="s">
        <v>151</v>
      </c>
      <c r="F235" s="19" t="s">
        <v>112</v>
      </c>
      <c r="G235" s="19" t="s">
        <v>113</v>
      </c>
      <c r="H235" s="25">
        <v>4.4813679747444587E-2</v>
      </c>
    </row>
    <row r="236" spans="1:8" x14ac:dyDescent="0.25">
      <c r="A236" s="19" t="s">
        <v>76</v>
      </c>
      <c r="B236" s="19" t="s">
        <v>77</v>
      </c>
      <c r="C236" s="19" t="s">
        <v>78</v>
      </c>
      <c r="D236" s="19" t="s">
        <v>150</v>
      </c>
      <c r="E236" s="19" t="s">
        <v>151</v>
      </c>
      <c r="F236" s="19" t="s">
        <v>152</v>
      </c>
      <c r="G236" s="19" t="s">
        <v>153</v>
      </c>
      <c r="H236" s="25">
        <v>6.8781083062157008E-4</v>
      </c>
    </row>
    <row r="237" spans="1:8" x14ac:dyDescent="0.25">
      <c r="A237" s="19" t="s">
        <v>76</v>
      </c>
      <c r="B237" s="19" t="s">
        <v>77</v>
      </c>
      <c r="C237" s="19" t="s">
        <v>78</v>
      </c>
      <c r="D237" s="19" t="s">
        <v>150</v>
      </c>
      <c r="E237" s="19" t="s">
        <v>151</v>
      </c>
      <c r="F237" s="19" t="s">
        <v>98</v>
      </c>
      <c r="G237" s="19" t="s">
        <v>99</v>
      </c>
      <c r="H237" s="25">
        <v>0.25107853850132728</v>
      </c>
    </row>
    <row r="238" spans="1:8" x14ac:dyDescent="0.25">
      <c r="A238" s="19" t="s">
        <v>76</v>
      </c>
      <c r="B238" s="19" t="s">
        <v>77</v>
      </c>
      <c r="C238" s="19" t="s">
        <v>78</v>
      </c>
      <c r="D238" s="19" t="s">
        <v>150</v>
      </c>
      <c r="E238" s="19" t="s">
        <v>151</v>
      </c>
      <c r="F238" s="19" t="s">
        <v>126</v>
      </c>
      <c r="G238" s="19" t="s">
        <v>127</v>
      </c>
      <c r="H238" s="25">
        <v>1.9861125479465197E-4</v>
      </c>
    </row>
    <row r="239" spans="1:8" x14ac:dyDescent="0.25">
      <c r="A239" s="19" t="s">
        <v>76</v>
      </c>
      <c r="B239" s="19" t="s">
        <v>77</v>
      </c>
      <c r="C239" s="19" t="s">
        <v>78</v>
      </c>
      <c r="D239" s="19" t="s">
        <v>150</v>
      </c>
      <c r="E239" s="19" t="s">
        <v>151</v>
      </c>
      <c r="F239" s="19" t="s">
        <v>104</v>
      </c>
      <c r="G239" s="19" t="s">
        <v>105</v>
      </c>
      <c r="H239" s="25">
        <v>4.5173561571076439E-3</v>
      </c>
    </row>
    <row r="240" spans="1:8" x14ac:dyDescent="0.25">
      <c r="A240" s="19" t="s">
        <v>76</v>
      </c>
      <c r="B240" s="19" t="s">
        <v>77</v>
      </c>
      <c r="C240" s="19" t="s">
        <v>78</v>
      </c>
      <c r="D240" s="19" t="s">
        <v>150</v>
      </c>
      <c r="E240" s="19" t="s">
        <v>151</v>
      </c>
      <c r="F240" s="19" t="s">
        <v>247</v>
      </c>
      <c r="G240" s="19" t="s">
        <v>248</v>
      </c>
      <c r="H240" s="25">
        <v>4.9453851197841435E-5</v>
      </c>
    </row>
    <row r="241" spans="1:8" x14ac:dyDescent="0.25">
      <c r="A241" s="19" t="s">
        <v>76</v>
      </c>
      <c r="B241" s="19" t="s">
        <v>77</v>
      </c>
      <c r="C241" s="19" t="s">
        <v>78</v>
      </c>
      <c r="D241" s="19" t="s">
        <v>154</v>
      </c>
      <c r="E241" s="19" t="s">
        <v>155</v>
      </c>
      <c r="F241" s="19" t="s">
        <v>96</v>
      </c>
      <c r="G241" s="19" t="s">
        <v>97</v>
      </c>
      <c r="H241" s="25">
        <v>1.2975675785956034E-4</v>
      </c>
    </row>
    <row r="242" spans="1:8" x14ac:dyDescent="0.25">
      <c r="A242" s="19" t="s">
        <v>76</v>
      </c>
      <c r="B242" s="19" t="s">
        <v>77</v>
      </c>
      <c r="C242" s="19" t="s">
        <v>78</v>
      </c>
      <c r="D242" s="19" t="s">
        <v>154</v>
      </c>
      <c r="E242" s="19" t="s">
        <v>155</v>
      </c>
      <c r="F242" s="19" t="s">
        <v>126</v>
      </c>
      <c r="G242" s="19" t="s">
        <v>127</v>
      </c>
      <c r="H242" s="25">
        <v>4.9092711715235437E-7</v>
      </c>
    </row>
    <row r="243" spans="1:8" x14ac:dyDescent="0.25">
      <c r="A243" s="19" t="s">
        <v>76</v>
      </c>
      <c r="B243" s="19" t="s">
        <v>77</v>
      </c>
      <c r="C243" s="19" t="s">
        <v>78</v>
      </c>
      <c r="D243" s="19" t="s">
        <v>154</v>
      </c>
      <c r="E243" s="19" t="s">
        <v>155</v>
      </c>
      <c r="F243" s="19" t="s">
        <v>102</v>
      </c>
      <c r="G243" s="19" t="s">
        <v>103</v>
      </c>
      <c r="H243" s="25">
        <v>1.2331077583597187E-4</v>
      </c>
    </row>
    <row r="244" spans="1:8" x14ac:dyDescent="0.25">
      <c r="A244" s="19" t="s">
        <v>76</v>
      </c>
      <c r="B244" s="19" t="s">
        <v>77</v>
      </c>
      <c r="C244" s="19" t="s">
        <v>78</v>
      </c>
      <c r="D244" s="19" t="s">
        <v>154</v>
      </c>
      <c r="E244" s="19" t="s">
        <v>155</v>
      </c>
      <c r="F244" s="19" t="s">
        <v>104</v>
      </c>
      <c r="G244" s="19" t="s">
        <v>105</v>
      </c>
      <c r="H244" s="25">
        <v>6.6783907968587144E-4</v>
      </c>
    </row>
    <row r="245" spans="1:8" x14ac:dyDescent="0.25">
      <c r="A245" s="19" t="s">
        <v>76</v>
      </c>
      <c r="B245" s="19" t="s">
        <v>77</v>
      </c>
      <c r="C245" s="19" t="s">
        <v>78</v>
      </c>
      <c r="D245" s="19" t="s">
        <v>154</v>
      </c>
      <c r="E245" s="19" t="s">
        <v>155</v>
      </c>
      <c r="F245" s="19" t="s">
        <v>247</v>
      </c>
      <c r="G245" s="19" t="s">
        <v>248</v>
      </c>
      <c r="H245" s="25">
        <v>3.6067923113326977E-6</v>
      </c>
    </row>
    <row r="246" spans="1:8" x14ac:dyDescent="0.25">
      <c r="A246" s="19" t="s">
        <v>76</v>
      </c>
      <c r="B246" s="19" t="s">
        <v>77</v>
      </c>
      <c r="C246" s="19" t="s">
        <v>78</v>
      </c>
      <c r="D246" s="19" t="s">
        <v>184</v>
      </c>
      <c r="E246" s="19" t="s">
        <v>185</v>
      </c>
      <c r="F246" s="19" t="s">
        <v>104</v>
      </c>
      <c r="G246" s="19" t="s">
        <v>105</v>
      </c>
      <c r="H246" s="25">
        <v>1.4606140217399819E-4</v>
      </c>
    </row>
    <row r="247" spans="1:8" x14ac:dyDescent="0.25">
      <c r="A247" s="19" t="s">
        <v>76</v>
      </c>
      <c r="B247" s="19" t="s">
        <v>77</v>
      </c>
      <c r="C247" s="19" t="s">
        <v>78</v>
      </c>
      <c r="D247" s="19" t="s">
        <v>190</v>
      </c>
      <c r="E247" s="19" t="s">
        <v>191</v>
      </c>
      <c r="F247" s="19" t="s">
        <v>104</v>
      </c>
      <c r="G247" s="19" t="s">
        <v>105</v>
      </c>
      <c r="H247" s="25">
        <v>9.7857088184896416E-8</v>
      </c>
    </row>
    <row r="248" spans="1:8" x14ac:dyDescent="0.25">
      <c r="A248" s="19" t="s">
        <v>76</v>
      </c>
      <c r="B248" s="19" t="s">
        <v>77</v>
      </c>
      <c r="C248" s="19" t="s">
        <v>78</v>
      </c>
      <c r="D248" s="19" t="s">
        <v>156</v>
      </c>
      <c r="E248" s="19" t="s">
        <v>157</v>
      </c>
      <c r="F248" s="19" t="s">
        <v>104</v>
      </c>
      <c r="G248" s="19" t="s">
        <v>105</v>
      </c>
      <c r="H248" s="25">
        <v>4.4423125048499322E-3</v>
      </c>
    </row>
    <row r="249" spans="1:8" x14ac:dyDescent="0.25">
      <c r="A249" s="19" t="s">
        <v>76</v>
      </c>
      <c r="B249" s="19" t="s">
        <v>77</v>
      </c>
      <c r="C249" s="19" t="s">
        <v>78</v>
      </c>
      <c r="D249" s="19" t="s">
        <v>156</v>
      </c>
      <c r="E249" s="19" t="s">
        <v>157</v>
      </c>
      <c r="F249" s="19" t="s">
        <v>245</v>
      </c>
      <c r="G249" s="19" t="s">
        <v>246</v>
      </c>
      <c r="H249" s="25">
        <v>0.27234412689662407</v>
      </c>
    </row>
    <row r="250" spans="1:8" x14ac:dyDescent="0.25">
      <c r="A250" s="19" t="s">
        <v>76</v>
      </c>
      <c r="B250" s="19" t="s">
        <v>77</v>
      </c>
      <c r="C250" s="19" t="s">
        <v>78</v>
      </c>
      <c r="D250" s="19" t="s">
        <v>186</v>
      </c>
      <c r="E250" s="19" t="s">
        <v>187</v>
      </c>
      <c r="F250" s="19" t="s">
        <v>104</v>
      </c>
      <c r="G250" s="19" t="s">
        <v>105</v>
      </c>
      <c r="H250" s="25">
        <v>5.1979242303205629E-2</v>
      </c>
    </row>
    <row r="251" spans="1:8" x14ac:dyDescent="0.25">
      <c r="A251" s="19" t="s">
        <v>76</v>
      </c>
      <c r="B251" s="19" t="s">
        <v>77</v>
      </c>
      <c r="C251" s="19" t="s">
        <v>78</v>
      </c>
      <c r="D251" s="19" t="s">
        <v>158</v>
      </c>
      <c r="E251" s="19" t="s">
        <v>159</v>
      </c>
      <c r="F251" s="19" t="s">
        <v>96</v>
      </c>
      <c r="G251" s="19" t="s">
        <v>97</v>
      </c>
      <c r="H251" s="25">
        <v>0.15060157472886448</v>
      </c>
    </row>
    <row r="252" spans="1:8" x14ac:dyDescent="0.25">
      <c r="A252" s="19" t="s">
        <v>76</v>
      </c>
      <c r="B252" s="19" t="s">
        <v>77</v>
      </c>
      <c r="C252" s="19" t="s">
        <v>78</v>
      </c>
      <c r="D252" s="19" t="s">
        <v>158</v>
      </c>
      <c r="E252" s="19" t="s">
        <v>159</v>
      </c>
      <c r="F252" s="19" t="s">
        <v>104</v>
      </c>
      <c r="G252" s="19" t="s">
        <v>105</v>
      </c>
      <c r="H252" s="25">
        <v>1.2492107465230299E-2</v>
      </c>
    </row>
    <row r="253" spans="1:8" x14ac:dyDescent="0.25">
      <c r="A253" s="19" t="s">
        <v>76</v>
      </c>
      <c r="B253" s="19" t="s">
        <v>77</v>
      </c>
      <c r="C253" s="19" t="s">
        <v>78</v>
      </c>
      <c r="D253" s="19" t="s">
        <v>160</v>
      </c>
      <c r="E253" s="19" t="s">
        <v>161</v>
      </c>
      <c r="F253" s="19" t="s">
        <v>104</v>
      </c>
      <c r="G253" s="19" t="s">
        <v>105</v>
      </c>
      <c r="H253" s="25">
        <v>9.7048062756977576E-5</v>
      </c>
    </row>
    <row r="254" spans="1:8" x14ac:dyDescent="0.25">
      <c r="A254" s="19" t="s">
        <v>76</v>
      </c>
      <c r="B254" s="19" t="s">
        <v>77</v>
      </c>
      <c r="C254" s="19" t="s">
        <v>78</v>
      </c>
      <c r="D254" s="19" t="s">
        <v>160</v>
      </c>
      <c r="E254" s="19" t="s">
        <v>161</v>
      </c>
      <c r="F254" s="19" t="s">
        <v>162</v>
      </c>
      <c r="G254" s="19" t="s">
        <v>163</v>
      </c>
      <c r="H254" s="25">
        <v>2.4052351017509876E-4</v>
      </c>
    </row>
    <row r="255" spans="1:8" x14ac:dyDescent="0.25">
      <c r="A255" s="19" t="s">
        <v>76</v>
      </c>
      <c r="B255" s="19" t="s">
        <v>77</v>
      </c>
      <c r="C255" s="19" t="s">
        <v>78</v>
      </c>
      <c r="D255" s="19" t="s">
        <v>164</v>
      </c>
      <c r="E255" s="19" t="s">
        <v>165</v>
      </c>
      <c r="F255" s="19" t="s">
        <v>104</v>
      </c>
      <c r="G255" s="19" t="s">
        <v>105</v>
      </c>
      <c r="H255" s="25">
        <v>5.9576085715005708E-2</v>
      </c>
    </row>
    <row r="256" spans="1:8" x14ac:dyDescent="0.25">
      <c r="A256" s="19" t="s">
        <v>76</v>
      </c>
      <c r="B256" s="19" t="s">
        <v>77</v>
      </c>
      <c r="C256" s="19" t="s">
        <v>78</v>
      </c>
      <c r="D256" s="19" t="s">
        <v>164</v>
      </c>
      <c r="E256" s="19" t="s">
        <v>165</v>
      </c>
      <c r="F256" s="19" t="s">
        <v>162</v>
      </c>
      <c r="G256" s="19" t="s">
        <v>163</v>
      </c>
      <c r="H256" s="25">
        <v>0.10626967722189098</v>
      </c>
    </row>
    <row r="257" spans="1:8" x14ac:dyDescent="0.25">
      <c r="A257" s="19" t="s">
        <v>76</v>
      </c>
      <c r="B257" s="19" t="s">
        <v>77</v>
      </c>
      <c r="C257" s="19" t="s">
        <v>78</v>
      </c>
      <c r="D257" s="19" t="s">
        <v>196</v>
      </c>
      <c r="E257" s="19" t="s">
        <v>197</v>
      </c>
      <c r="F257" s="19" t="s">
        <v>110</v>
      </c>
      <c r="G257" s="19" t="s">
        <v>111</v>
      </c>
      <c r="H257" s="25">
        <v>4.5597632123342271E-3</v>
      </c>
    </row>
    <row r="258" spans="1:8" x14ac:dyDescent="0.25">
      <c r="A258" s="19" t="s">
        <v>76</v>
      </c>
      <c r="B258" s="19" t="s">
        <v>77</v>
      </c>
      <c r="C258" s="19" t="s">
        <v>78</v>
      </c>
      <c r="D258" s="19" t="s">
        <v>196</v>
      </c>
      <c r="E258" s="19" t="s">
        <v>197</v>
      </c>
      <c r="F258" s="19" t="s">
        <v>112</v>
      </c>
      <c r="G258" s="19" t="s">
        <v>113</v>
      </c>
      <c r="H258" s="25">
        <v>7.8341122801949686E-4</v>
      </c>
    </row>
    <row r="259" spans="1:8" x14ac:dyDescent="0.25">
      <c r="A259" s="19" t="s">
        <v>76</v>
      </c>
      <c r="B259" s="19" t="s">
        <v>77</v>
      </c>
      <c r="C259" s="19" t="s">
        <v>78</v>
      </c>
      <c r="D259" s="19" t="s">
        <v>166</v>
      </c>
      <c r="E259" s="19" t="s">
        <v>167</v>
      </c>
      <c r="F259" s="19" t="s">
        <v>110</v>
      </c>
      <c r="G259" s="19" t="s">
        <v>111</v>
      </c>
      <c r="H259" s="25">
        <v>0.29459474395927665</v>
      </c>
    </row>
    <row r="260" spans="1:8" x14ac:dyDescent="0.25">
      <c r="A260" s="19" t="s">
        <v>76</v>
      </c>
      <c r="B260" s="19" t="s">
        <v>77</v>
      </c>
      <c r="C260" s="19" t="s">
        <v>78</v>
      </c>
      <c r="D260" s="19" t="s">
        <v>166</v>
      </c>
      <c r="E260" s="19" t="s">
        <v>167</v>
      </c>
      <c r="F260" s="19" t="s">
        <v>168</v>
      </c>
      <c r="G260" s="19" t="s">
        <v>169</v>
      </c>
      <c r="H260" s="25">
        <v>1.4729737197963828</v>
      </c>
    </row>
    <row r="261" spans="1:8" x14ac:dyDescent="0.25">
      <c r="A261" s="19" t="s">
        <v>76</v>
      </c>
      <c r="B261" s="19" t="s">
        <v>77</v>
      </c>
      <c r="C261" s="19" t="s">
        <v>78</v>
      </c>
      <c r="D261" s="19" t="s">
        <v>166</v>
      </c>
      <c r="E261" s="19" t="s">
        <v>167</v>
      </c>
      <c r="F261" s="19" t="s">
        <v>170</v>
      </c>
      <c r="G261" s="19" t="s">
        <v>171</v>
      </c>
      <c r="H261" s="25">
        <v>0.29459474395927665</v>
      </c>
    </row>
    <row r="262" spans="1:8" x14ac:dyDescent="0.25">
      <c r="A262" s="19" t="s">
        <v>76</v>
      </c>
      <c r="B262" s="19" t="s">
        <v>77</v>
      </c>
      <c r="C262" s="19" t="s">
        <v>78</v>
      </c>
      <c r="D262" s="19" t="s">
        <v>166</v>
      </c>
      <c r="E262" s="19" t="s">
        <v>167</v>
      </c>
      <c r="F262" s="19" t="s">
        <v>245</v>
      </c>
      <c r="G262" s="19" t="s">
        <v>246</v>
      </c>
      <c r="H262" s="25">
        <v>0.22777944120562638</v>
      </c>
    </row>
    <row r="263" spans="1:8" x14ac:dyDescent="0.25">
      <c r="A263" s="19" t="s">
        <v>76</v>
      </c>
      <c r="B263" s="19" t="s">
        <v>77</v>
      </c>
      <c r="C263" s="19" t="s">
        <v>78</v>
      </c>
      <c r="D263" s="19" t="s">
        <v>166</v>
      </c>
      <c r="E263" s="19" t="s">
        <v>167</v>
      </c>
      <c r="F263" s="19" t="s">
        <v>172</v>
      </c>
      <c r="G263" s="19" t="s">
        <v>173</v>
      </c>
      <c r="H263" s="25">
        <v>0.7364868598981914</v>
      </c>
    </row>
    <row r="264" spans="1:8" x14ac:dyDescent="0.25">
      <c r="A264" s="19" t="s">
        <v>79</v>
      </c>
      <c r="B264" s="19" t="s">
        <v>80</v>
      </c>
      <c r="C264" s="19" t="s">
        <v>75</v>
      </c>
      <c r="D264" s="19" t="s">
        <v>94</v>
      </c>
      <c r="E264" s="19" t="s">
        <v>95</v>
      </c>
      <c r="F264" s="19" t="s">
        <v>96</v>
      </c>
      <c r="G264" s="19" t="s">
        <v>97</v>
      </c>
      <c r="H264" s="25">
        <v>8.2708952604956445E-3</v>
      </c>
    </row>
    <row r="265" spans="1:8" x14ac:dyDescent="0.25">
      <c r="A265" s="19" t="s">
        <v>79</v>
      </c>
      <c r="B265" s="19" t="s">
        <v>80</v>
      </c>
      <c r="C265" s="19" t="s">
        <v>75</v>
      </c>
      <c r="D265" s="19" t="s">
        <v>94</v>
      </c>
      <c r="E265" s="19" t="s">
        <v>95</v>
      </c>
      <c r="F265" s="19" t="s">
        <v>98</v>
      </c>
      <c r="G265" s="19" t="s">
        <v>99</v>
      </c>
      <c r="H265" s="25">
        <v>2.6071452732773204E-4</v>
      </c>
    </row>
    <row r="266" spans="1:8" x14ac:dyDescent="0.25">
      <c r="A266" s="19" t="s">
        <v>79</v>
      </c>
      <c r="B266" s="19" t="s">
        <v>80</v>
      </c>
      <c r="C266" s="19" t="s">
        <v>75</v>
      </c>
      <c r="D266" s="19" t="s">
        <v>94</v>
      </c>
      <c r="E266" s="19" t="s">
        <v>95</v>
      </c>
      <c r="F266" s="19" t="s">
        <v>100</v>
      </c>
      <c r="G266" s="19" t="s">
        <v>101</v>
      </c>
      <c r="H266" s="25">
        <v>8.3407321852522966E-4</v>
      </c>
    </row>
    <row r="267" spans="1:8" x14ac:dyDescent="0.25">
      <c r="A267" s="19" t="s">
        <v>79</v>
      </c>
      <c r="B267" s="19" t="s">
        <v>80</v>
      </c>
      <c r="C267" s="19" t="s">
        <v>75</v>
      </c>
      <c r="D267" s="19" t="s">
        <v>94</v>
      </c>
      <c r="E267" s="19" t="s">
        <v>95</v>
      </c>
      <c r="F267" s="19" t="s">
        <v>102</v>
      </c>
      <c r="G267" s="19" t="s">
        <v>103</v>
      </c>
      <c r="H267" s="25">
        <v>1.5137321839466381E-3</v>
      </c>
    </row>
    <row r="268" spans="1:8" x14ac:dyDescent="0.25">
      <c r="A268" s="19" t="s">
        <v>79</v>
      </c>
      <c r="B268" s="19" t="s">
        <v>80</v>
      </c>
      <c r="C268" s="19" t="s">
        <v>75</v>
      </c>
      <c r="D268" s="19" t="s">
        <v>94</v>
      </c>
      <c r="E268" s="19" t="s">
        <v>95</v>
      </c>
      <c r="F268" s="19" t="s">
        <v>104</v>
      </c>
      <c r="G268" s="19" t="s">
        <v>105</v>
      </c>
      <c r="H268" s="25">
        <v>6.7934094760404933E-4</v>
      </c>
    </row>
    <row r="269" spans="1:8" x14ac:dyDescent="0.25">
      <c r="A269" s="19" t="s">
        <v>79</v>
      </c>
      <c r="B269" s="19" t="s">
        <v>80</v>
      </c>
      <c r="C269" s="19" t="s">
        <v>75</v>
      </c>
      <c r="D269" s="19" t="s">
        <v>94</v>
      </c>
      <c r="E269" s="19" t="s">
        <v>95</v>
      </c>
      <c r="F269" s="19" t="s">
        <v>245</v>
      </c>
      <c r="G269" s="19" t="s">
        <v>246</v>
      </c>
      <c r="H269" s="25">
        <v>1.3569086329263429E-4</v>
      </c>
    </row>
    <row r="270" spans="1:8" x14ac:dyDescent="0.25">
      <c r="A270" s="19" t="s">
        <v>79</v>
      </c>
      <c r="B270" s="19" t="s">
        <v>80</v>
      </c>
      <c r="C270" s="19" t="s">
        <v>75</v>
      </c>
      <c r="D270" s="19" t="s">
        <v>94</v>
      </c>
      <c r="E270" s="19" t="s">
        <v>95</v>
      </c>
      <c r="F270" s="19" t="s">
        <v>247</v>
      </c>
      <c r="G270" s="19" t="s">
        <v>248</v>
      </c>
      <c r="H270" s="25">
        <v>4.0978146215136679E-2</v>
      </c>
    </row>
    <row r="271" spans="1:8" x14ac:dyDescent="0.25">
      <c r="A271" s="19" t="s">
        <v>79</v>
      </c>
      <c r="B271" s="19" t="s">
        <v>80</v>
      </c>
      <c r="C271" s="19" t="s">
        <v>75</v>
      </c>
      <c r="D271" s="19" t="s">
        <v>178</v>
      </c>
      <c r="E271" s="19" t="s">
        <v>179</v>
      </c>
      <c r="F271" s="19" t="s">
        <v>96</v>
      </c>
      <c r="G271" s="19" t="s">
        <v>97</v>
      </c>
      <c r="H271" s="25">
        <v>3.0363750479114903E-3</v>
      </c>
    </row>
    <row r="272" spans="1:8" x14ac:dyDescent="0.25">
      <c r="A272" s="19" t="s">
        <v>79</v>
      </c>
      <c r="B272" s="19" t="s">
        <v>80</v>
      </c>
      <c r="C272" s="19" t="s">
        <v>75</v>
      </c>
      <c r="D272" s="19" t="s">
        <v>178</v>
      </c>
      <c r="E272" s="19" t="s">
        <v>179</v>
      </c>
      <c r="F272" s="19" t="s">
        <v>100</v>
      </c>
      <c r="G272" s="19" t="s">
        <v>101</v>
      </c>
      <c r="H272" s="25">
        <v>1.3008123285776951E-4</v>
      </c>
    </row>
    <row r="273" spans="1:8" x14ac:dyDescent="0.25">
      <c r="A273" s="19" t="s">
        <v>79</v>
      </c>
      <c r="B273" s="19" t="s">
        <v>80</v>
      </c>
      <c r="C273" s="19" t="s">
        <v>75</v>
      </c>
      <c r="D273" s="19" t="s">
        <v>178</v>
      </c>
      <c r="E273" s="19" t="s">
        <v>179</v>
      </c>
      <c r="F273" s="19" t="s">
        <v>102</v>
      </c>
      <c r="G273" s="19" t="s">
        <v>103</v>
      </c>
      <c r="H273" s="25">
        <v>3.0948685034030716E-3</v>
      </c>
    </row>
    <row r="274" spans="1:8" x14ac:dyDescent="0.25">
      <c r="A274" s="19" t="s">
        <v>79</v>
      </c>
      <c r="B274" s="19" t="s">
        <v>80</v>
      </c>
      <c r="C274" s="19" t="s">
        <v>75</v>
      </c>
      <c r="D274" s="19" t="s">
        <v>178</v>
      </c>
      <c r="E274" s="19" t="s">
        <v>179</v>
      </c>
      <c r="F274" s="19" t="s">
        <v>104</v>
      </c>
      <c r="G274" s="19" t="s">
        <v>105</v>
      </c>
      <c r="H274" s="25">
        <v>2.0185104311786165E-4</v>
      </c>
    </row>
    <row r="275" spans="1:8" x14ac:dyDescent="0.25">
      <c r="A275" s="19" t="s">
        <v>79</v>
      </c>
      <c r="B275" s="19" t="s">
        <v>80</v>
      </c>
      <c r="C275" s="19" t="s">
        <v>75</v>
      </c>
      <c r="D275" s="19" t="s">
        <v>178</v>
      </c>
      <c r="E275" s="19" t="s">
        <v>179</v>
      </c>
      <c r="F275" s="19" t="s">
        <v>245</v>
      </c>
      <c r="G275" s="19" t="s">
        <v>246</v>
      </c>
      <c r="H275" s="25">
        <v>1.3012135004960049E-4</v>
      </c>
    </row>
    <row r="276" spans="1:8" x14ac:dyDescent="0.25">
      <c r="A276" s="19" t="s">
        <v>79</v>
      </c>
      <c r="B276" s="19" t="s">
        <v>80</v>
      </c>
      <c r="C276" s="19" t="s">
        <v>75</v>
      </c>
      <c r="D276" s="19" t="s">
        <v>178</v>
      </c>
      <c r="E276" s="19" t="s">
        <v>179</v>
      </c>
      <c r="F276" s="19" t="s">
        <v>247</v>
      </c>
      <c r="G276" s="19" t="s">
        <v>248</v>
      </c>
      <c r="H276" s="25">
        <v>1.8504698830724989E-2</v>
      </c>
    </row>
    <row r="277" spans="1:8" x14ac:dyDescent="0.25">
      <c r="A277" s="19" t="s">
        <v>79</v>
      </c>
      <c r="B277" s="19" t="s">
        <v>80</v>
      </c>
      <c r="C277" s="19" t="s">
        <v>75</v>
      </c>
      <c r="D277" s="19" t="s">
        <v>108</v>
      </c>
      <c r="E277" s="19" t="s">
        <v>109</v>
      </c>
      <c r="F277" s="19" t="s">
        <v>110</v>
      </c>
      <c r="G277" s="19" t="s">
        <v>111</v>
      </c>
      <c r="H277" s="25">
        <v>5.3633160666727751</v>
      </c>
    </row>
    <row r="278" spans="1:8" x14ac:dyDescent="0.25">
      <c r="A278" s="19" t="s">
        <v>79</v>
      </c>
      <c r="B278" s="19" t="s">
        <v>80</v>
      </c>
      <c r="C278" s="19" t="s">
        <v>75</v>
      </c>
      <c r="D278" s="19" t="s">
        <v>108</v>
      </c>
      <c r="E278" s="19" t="s">
        <v>109</v>
      </c>
      <c r="F278" s="19" t="s">
        <v>112</v>
      </c>
      <c r="G278" s="19" t="s">
        <v>113</v>
      </c>
      <c r="H278" s="25">
        <v>1.2901551919885224</v>
      </c>
    </row>
    <row r="279" spans="1:8" x14ac:dyDescent="0.25">
      <c r="A279" s="19" t="s">
        <v>79</v>
      </c>
      <c r="B279" s="19" t="s">
        <v>80</v>
      </c>
      <c r="C279" s="19" t="s">
        <v>75</v>
      </c>
      <c r="D279" s="19" t="s">
        <v>108</v>
      </c>
      <c r="E279" s="19" t="s">
        <v>109</v>
      </c>
      <c r="F279" s="19" t="s">
        <v>96</v>
      </c>
      <c r="G279" s="19" t="s">
        <v>97</v>
      </c>
      <c r="H279" s="25">
        <v>1.3936984515052599E-2</v>
      </c>
    </row>
    <row r="280" spans="1:8" x14ac:dyDescent="0.25">
      <c r="A280" s="19" t="s">
        <v>79</v>
      </c>
      <c r="B280" s="19" t="s">
        <v>80</v>
      </c>
      <c r="C280" s="19" t="s">
        <v>75</v>
      </c>
      <c r="D280" s="19" t="s">
        <v>108</v>
      </c>
      <c r="E280" s="19" t="s">
        <v>109</v>
      </c>
      <c r="F280" s="19" t="s">
        <v>100</v>
      </c>
      <c r="G280" s="19" t="s">
        <v>101</v>
      </c>
      <c r="H280" s="25">
        <v>2.1340630549063863E-2</v>
      </c>
    </row>
    <row r="281" spans="1:8" x14ac:dyDescent="0.25">
      <c r="A281" s="19" t="s">
        <v>79</v>
      </c>
      <c r="B281" s="19" t="s">
        <v>80</v>
      </c>
      <c r="C281" s="19" t="s">
        <v>75</v>
      </c>
      <c r="D281" s="19" t="s">
        <v>108</v>
      </c>
      <c r="E281" s="19" t="s">
        <v>109</v>
      </c>
      <c r="F281" s="19" t="s">
        <v>102</v>
      </c>
      <c r="G281" s="19" t="s">
        <v>103</v>
      </c>
      <c r="H281" s="25">
        <v>2.5634382860646393E-3</v>
      </c>
    </row>
    <row r="282" spans="1:8" x14ac:dyDescent="0.25">
      <c r="A282" s="19" t="s">
        <v>79</v>
      </c>
      <c r="B282" s="19" t="s">
        <v>80</v>
      </c>
      <c r="C282" s="19" t="s">
        <v>75</v>
      </c>
      <c r="D282" s="19" t="s">
        <v>108</v>
      </c>
      <c r="E282" s="19" t="s">
        <v>109</v>
      </c>
      <c r="F282" s="19" t="s">
        <v>104</v>
      </c>
      <c r="G282" s="19" t="s">
        <v>105</v>
      </c>
      <c r="H282" s="25">
        <v>5.6661114754723886E-3</v>
      </c>
    </row>
    <row r="283" spans="1:8" x14ac:dyDescent="0.25">
      <c r="A283" s="19" t="s">
        <v>79</v>
      </c>
      <c r="B283" s="19" t="s">
        <v>80</v>
      </c>
      <c r="C283" s="19" t="s">
        <v>75</v>
      </c>
      <c r="D283" s="19" t="s">
        <v>122</v>
      </c>
      <c r="E283" s="19" t="s">
        <v>123</v>
      </c>
      <c r="F283" s="19" t="s">
        <v>110</v>
      </c>
      <c r="G283" s="19" t="s">
        <v>111</v>
      </c>
      <c r="H283" s="25">
        <v>0.44056039611997894</v>
      </c>
    </row>
    <row r="284" spans="1:8" x14ac:dyDescent="0.25">
      <c r="A284" s="19" t="s">
        <v>79</v>
      </c>
      <c r="B284" s="19" t="s">
        <v>80</v>
      </c>
      <c r="C284" s="19" t="s">
        <v>75</v>
      </c>
      <c r="D284" s="19" t="s">
        <v>122</v>
      </c>
      <c r="E284" s="19" t="s">
        <v>123</v>
      </c>
      <c r="F284" s="19" t="s">
        <v>112</v>
      </c>
      <c r="G284" s="19" t="s">
        <v>113</v>
      </c>
      <c r="H284" s="25">
        <v>0.10078948136618017</v>
      </c>
    </row>
    <row r="285" spans="1:8" x14ac:dyDescent="0.25">
      <c r="A285" s="19" t="s">
        <v>79</v>
      </c>
      <c r="B285" s="19" t="s">
        <v>80</v>
      </c>
      <c r="C285" s="19" t="s">
        <v>75</v>
      </c>
      <c r="D285" s="19" t="s">
        <v>122</v>
      </c>
      <c r="E285" s="19" t="s">
        <v>123</v>
      </c>
      <c r="F285" s="19" t="s">
        <v>96</v>
      </c>
      <c r="G285" s="19" t="s">
        <v>97</v>
      </c>
      <c r="H285" s="25">
        <v>5.4167267905538098E-5</v>
      </c>
    </row>
    <row r="286" spans="1:8" x14ac:dyDescent="0.25">
      <c r="A286" s="19" t="s">
        <v>79</v>
      </c>
      <c r="B286" s="19" t="s">
        <v>80</v>
      </c>
      <c r="C286" s="19" t="s">
        <v>75</v>
      </c>
      <c r="D286" s="19" t="s">
        <v>122</v>
      </c>
      <c r="E286" s="19" t="s">
        <v>123</v>
      </c>
      <c r="F286" s="19" t="s">
        <v>100</v>
      </c>
      <c r="G286" s="19" t="s">
        <v>101</v>
      </c>
      <c r="H286" s="25">
        <v>1.375311960789148E-4</v>
      </c>
    </row>
    <row r="287" spans="1:8" x14ac:dyDescent="0.25">
      <c r="A287" s="19" t="s">
        <v>79</v>
      </c>
      <c r="B287" s="19" t="s">
        <v>80</v>
      </c>
      <c r="C287" s="19" t="s">
        <v>75</v>
      </c>
      <c r="D287" s="19" t="s">
        <v>122</v>
      </c>
      <c r="E287" s="19" t="s">
        <v>123</v>
      </c>
      <c r="F287" s="19" t="s">
        <v>102</v>
      </c>
      <c r="G287" s="19" t="s">
        <v>103</v>
      </c>
      <c r="H287" s="25">
        <v>2.5572196426408523E-4</v>
      </c>
    </row>
    <row r="288" spans="1:8" x14ac:dyDescent="0.25">
      <c r="A288" s="19" t="s">
        <v>79</v>
      </c>
      <c r="B288" s="19" t="s">
        <v>80</v>
      </c>
      <c r="C288" s="19" t="s">
        <v>75</v>
      </c>
      <c r="D288" s="19" t="s">
        <v>122</v>
      </c>
      <c r="E288" s="19" t="s">
        <v>123</v>
      </c>
      <c r="F288" s="19" t="s">
        <v>104</v>
      </c>
      <c r="G288" s="19" t="s">
        <v>105</v>
      </c>
      <c r="H288" s="25">
        <v>1.970079745511338E-3</v>
      </c>
    </row>
    <row r="289" spans="1:8" x14ac:dyDescent="0.25">
      <c r="A289" s="19" t="s">
        <v>79</v>
      </c>
      <c r="B289" s="19" t="s">
        <v>80</v>
      </c>
      <c r="C289" s="19" t="s">
        <v>75</v>
      </c>
      <c r="D289" s="19" t="s">
        <v>124</v>
      </c>
      <c r="E289" s="19" t="s">
        <v>125</v>
      </c>
      <c r="F289" s="19" t="s">
        <v>110</v>
      </c>
      <c r="G289" s="19" t="s">
        <v>111</v>
      </c>
      <c r="H289" s="25">
        <v>6.8883820309670138</v>
      </c>
    </row>
    <row r="290" spans="1:8" x14ac:dyDescent="0.25">
      <c r="A290" s="19" t="s">
        <v>79</v>
      </c>
      <c r="B290" s="19" t="s">
        <v>80</v>
      </c>
      <c r="C290" s="19" t="s">
        <v>75</v>
      </c>
      <c r="D290" s="19" t="s">
        <v>124</v>
      </c>
      <c r="E290" s="19" t="s">
        <v>125</v>
      </c>
      <c r="F290" s="19" t="s">
        <v>96</v>
      </c>
      <c r="G290" s="19" t="s">
        <v>97</v>
      </c>
      <c r="H290" s="25">
        <v>1.2414721665917317E-3</v>
      </c>
    </row>
    <row r="291" spans="1:8" x14ac:dyDescent="0.25">
      <c r="A291" s="19" t="s">
        <v>79</v>
      </c>
      <c r="B291" s="19" t="s">
        <v>80</v>
      </c>
      <c r="C291" s="19" t="s">
        <v>75</v>
      </c>
      <c r="D291" s="19" t="s">
        <v>124</v>
      </c>
      <c r="E291" s="19" t="s">
        <v>125</v>
      </c>
      <c r="F291" s="19" t="s">
        <v>98</v>
      </c>
      <c r="G291" s="19" t="s">
        <v>99</v>
      </c>
      <c r="H291" s="25">
        <v>1.2440343486544651E-3</v>
      </c>
    </row>
    <row r="292" spans="1:8" x14ac:dyDescent="0.25">
      <c r="A292" s="19" t="s">
        <v>79</v>
      </c>
      <c r="B292" s="19" t="s">
        <v>80</v>
      </c>
      <c r="C292" s="19" t="s">
        <v>75</v>
      </c>
      <c r="D292" s="19" t="s">
        <v>124</v>
      </c>
      <c r="E292" s="19" t="s">
        <v>125</v>
      </c>
      <c r="F292" s="19" t="s">
        <v>100</v>
      </c>
      <c r="G292" s="19" t="s">
        <v>101</v>
      </c>
      <c r="H292" s="25">
        <v>0.51893119342649063</v>
      </c>
    </row>
    <row r="293" spans="1:8" x14ac:dyDescent="0.25">
      <c r="A293" s="19" t="s">
        <v>79</v>
      </c>
      <c r="B293" s="19" t="s">
        <v>80</v>
      </c>
      <c r="C293" s="19" t="s">
        <v>75</v>
      </c>
      <c r="D293" s="19" t="s">
        <v>124</v>
      </c>
      <c r="E293" s="19" t="s">
        <v>125</v>
      </c>
      <c r="F293" s="19" t="s">
        <v>126</v>
      </c>
      <c r="G293" s="19" t="s">
        <v>127</v>
      </c>
      <c r="H293" s="25">
        <v>2.0565520292673647E-5</v>
      </c>
    </row>
    <row r="294" spans="1:8" x14ac:dyDescent="0.25">
      <c r="A294" s="19" t="s">
        <v>79</v>
      </c>
      <c r="B294" s="19" t="s">
        <v>80</v>
      </c>
      <c r="C294" s="19" t="s">
        <v>75</v>
      </c>
      <c r="D294" s="19" t="s">
        <v>124</v>
      </c>
      <c r="E294" s="19" t="s">
        <v>125</v>
      </c>
      <c r="F294" s="19" t="s">
        <v>102</v>
      </c>
      <c r="G294" s="19" t="s">
        <v>103</v>
      </c>
      <c r="H294" s="25">
        <v>1.3075240886717301E-3</v>
      </c>
    </row>
    <row r="295" spans="1:8" x14ac:dyDescent="0.25">
      <c r="A295" s="19" t="s">
        <v>79</v>
      </c>
      <c r="B295" s="19" t="s">
        <v>80</v>
      </c>
      <c r="C295" s="19" t="s">
        <v>75</v>
      </c>
      <c r="D295" s="19" t="s">
        <v>124</v>
      </c>
      <c r="E295" s="19" t="s">
        <v>125</v>
      </c>
      <c r="F295" s="19" t="s">
        <v>104</v>
      </c>
      <c r="G295" s="19" t="s">
        <v>105</v>
      </c>
      <c r="H295" s="25">
        <v>2.3230580260255405E-2</v>
      </c>
    </row>
    <row r="296" spans="1:8" x14ac:dyDescent="0.25">
      <c r="A296" s="19" t="s">
        <v>79</v>
      </c>
      <c r="B296" s="19" t="s">
        <v>80</v>
      </c>
      <c r="C296" s="19" t="s">
        <v>75</v>
      </c>
      <c r="D296" s="19" t="s">
        <v>128</v>
      </c>
      <c r="E296" s="19" t="s">
        <v>129</v>
      </c>
      <c r="F296" s="19" t="s">
        <v>110</v>
      </c>
      <c r="G296" s="19" t="s">
        <v>111</v>
      </c>
      <c r="H296" s="25">
        <v>0.36419456543962525</v>
      </c>
    </row>
    <row r="297" spans="1:8" x14ac:dyDescent="0.25">
      <c r="A297" s="19" t="s">
        <v>79</v>
      </c>
      <c r="B297" s="19" t="s">
        <v>80</v>
      </c>
      <c r="C297" s="19" t="s">
        <v>75</v>
      </c>
      <c r="D297" s="19" t="s">
        <v>128</v>
      </c>
      <c r="E297" s="19" t="s">
        <v>129</v>
      </c>
      <c r="F297" s="19" t="s">
        <v>112</v>
      </c>
      <c r="G297" s="19" t="s">
        <v>113</v>
      </c>
      <c r="H297" s="25">
        <v>8.9186726352372819E-2</v>
      </c>
    </row>
    <row r="298" spans="1:8" x14ac:dyDescent="0.25">
      <c r="A298" s="19" t="s">
        <v>79</v>
      </c>
      <c r="B298" s="19" t="s">
        <v>80</v>
      </c>
      <c r="C298" s="19" t="s">
        <v>75</v>
      </c>
      <c r="D298" s="19" t="s">
        <v>128</v>
      </c>
      <c r="E298" s="19" t="s">
        <v>129</v>
      </c>
      <c r="F298" s="19" t="s">
        <v>96</v>
      </c>
      <c r="G298" s="19" t="s">
        <v>97</v>
      </c>
      <c r="H298" s="25">
        <v>9.7229964533873444E-3</v>
      </c>
    </row>
    <row r="299" spans="1:8" x14ac:dyDescent="0.25">
      <c r="A299" s="19" t="s">
        <v>79</v>
      </c>
      <c r="B299" s="19" t="s">
        <v>80</v>
      </c>
      <c r="C299" s="19" t="s">
        <v>75</v>
      </c>
      <c r="D299" s="19" t="s">
        <v>128</v>
      </c>
      <c r="E299" s="19" t="s">
        <v>129</v>
      </c>
      <c r="F299" s="19" t="s">
        <v>98</v>
      </c>
      <c r="G299" s="19" t="s">
        <v>99</v>
      </c>
      <c r="H299" s="25">
        <v>8.775383693199381E-3</v>
      </c>
    </row>
    <row r="300" spans="1:8" x14ac:dyDescent="0.25">
      <c r="A300" s="19" t="s">
        <v>79</v>
      </c>
      <c r="B300" s="19" t="s">
        <v>80</v>
      </c>
      <c r="C300" s="19" t="s">
        <v>75</v>
      </c>
      <c r="D300" s="19" t="s">
        <v>128</v>
      </c>
      <c r="E300" s="19" t="s">
        <v>129</v>
      </c>
      <c r="F300" s="19" t="s">
        <v>100</v>
      </c>
      <c r="G300" s="19" t="s">
        <v>101</v>
      </c>
      <c r="H300" s="25">
        <v>5.3110949870818292E-4</v>
      </c>
    </row>
    <row r="301" spans="1:8" x14ac:dyDescent="0.25">
      <c r="A301" s="19" t="s">
        <v>79</v>
      </c>
      <c r="B301" s="19" t="s">
        <v>80</v>
      </c>
      <c r="C301" s="19" t="s">
        <v>75</v>
      </c>
      <c r="D301" s="19" t="s">
        <v>128</v>
      </c>
      <c r="E301" s="19" t="s">
        <v>129</v>
      </c>
      <c r="F301" s="19" t="s">
        <v>126</v>
      </c>
      <c r="G301" s="19" t="s">
        <v>127</v>
      </c>
      <c r="H301" s="25">
        <v>2.8510525128131622E-5</v>
      </c>
    </row>
    <row r="302" spans="1:8" x14ac:dyDescent="0.25">
      <c r="A302" s="19" t="s">
        <v>79</v>
      </c>
      <c r="B302" s="19" t="s">
        <v>80</v>
      </c>
      <c r="C302" s="19" t="s">
        <v>75</v>
      </c>
      <c r="D302" s="19" t="s">
        <v>128</v>
      </c>
      <c r="E302" s="19" t="s">
        <v>129</v>
      </c>
      <c r="F302" s="19" t="s">
        <v>102</v>
      </c>
      <c r="G302" s="19" t="s">
        <v>103</v>
      </c>
      <c r="H302" s="25">
        <v>1.8264525725350772E-4</v>
      </c>
    </row>
    <row r="303" spans="1:8" x14ac:dyDescent="0.25">
      <c r="A303" s="19" t="s">
        <v>79</v>
      </c>
      <c r="B303" s="19" t="s">
        <v>80</v>
      </c>
      <c r="C303" s="19" t="s">
        <v>75</v>
      </c>
      <c r="D303" s="19" t="s">
        <v>128</v>
      </c>
      <c r="E303" s="19" t="s">
        <v>129</v>
      </c>
      <c r="F303" s="19" t="s">
        <v>104</v>
      </c>
      <c r="G303" s="19" t="s">
        <v>105</v>
      </c>
      <c r="H303" s="25">
        <v>4.6088325136467165E-3</v>
      </c>
    </row>
    <row r="304" spans="1:8" x14ac:dyDescent="0.25">
      <c r="A304" s="19" t="s">
        <v>79</v>
      </c>
      <c r="B304" s="19" t="s">
        <v>80</v>
      </c>
      <c r="C304" s="19" t="s">
        <v>75</v>
      </c>
      <c r="D304" s="19" t="s">
        <v>130</v>
      </c>
      <c r="E304" s="19" t="s">
        <v>131</v>
      </c>
      <c r="F304" s="19" t="s">
        <v>110</v>
      </c>
      <c r="G304" s="19" t="s">
        <v>111</v>
      </c>
      <c r="H304" s="25">
        <v>50.96949811759098</v>
      </c>
    </row>
    <row r="305" spans="1:8" x14ac:dyDescent="0.25">
      <c r="A305" s="19" t="s">
        <v>79</v>
      </c>
      <c r="B305" s="19" t="s">
        <v>80</v>
      </c>
      <c r="C305" s="19" t="s">
        <v>75</v>
      </c>
      <c r="D305" s="19" t="s">
        <v>130</v>
      </c>
      <c r="E305" s="19" t="s">
        <v>131</v>
      </c>
      <c r="F305" s="19" t="s">
        <v>112</v>
      </c>
      <c r="G305" s="19" t="s">
        <v>113</v>
      </c>
      <c r="H305" s="25">
        <v>15.624541926641523</v>
      </c>
    </row>
    <row r="306" spans="1:8" x14ac:dyDescent="0.25">
      <c r="A306" s="19" t="s">
        <v>79</v>
      </c>
      <c r="B306" s="19" t="s">
        <v>80</v>
      </c>
      <c r="C306" s="19" t="s">
        <v>75</v>
      </c>
      <c r="D306" s="19" t="s">
        <v>130</v>
      </c>
      <c r="E306" s="19" t="s">
        <v>131</v>
      </c>
      <c r="F306" s="19" t="s">
        <v>98</v>
      </c>
      <c r="G306" s="19" t="s">
        <v>99</v>
      </c>
      <c r="H306" s="25">
        <v>0.41026224424936758</v>
      </c>
    </row>
    <row r="307" spans="1:8" x14ac:dyDescent="0.25">
      <c r="A307" s="19" t="s">
        <v>79</v>
      </c>
      <c r="B307" s="19" t="s">
        <v>80</v>
      </c>
      <c r="C307" s="19" t="s">
        <v>75</v>
      </c>
      <c r="D307" s="19" t="s">
        <v>130</v>
      </c>
      <c r="E307" s="19" t="s">
        <v>131</v>
      </c>
      <c r="F307" s="19" t="s">
        <v>100</v>
      </c>
      <c r="G307" s="19" t="s">
        <v>101</v>
      </c>
      <c r="H307" s="25">
        <v>0.33882036918326369</v>
      </c>
    </row>
    <row r="308" spans="1:8" x14ac:dyDescent="0.25">
      <c r="A308" s="19" t="s">
        <v>79</v>
      </c>
      <c r="B308" s="19" t="s">
        <v>80</v>
      </c>
      <c r="C308" s="19" t="s">
        <v>75</v>
      </c>
      <c r="D308" s="19" t="s">
        <v>130</v>
      </c>
      <c r="E308" s="19" t="s">
        <v>131</v>
      </c>
      <c r="F308" s="19" t="s">
        <v>126</v>
      </c>
      <c r="G308" s="19" t="s">
        <v>127</v>
      </c>
      <c r="H308" s="25">
        <v>0.19575325349332462</v>
      </c>
    </row>
    <row r="309" spans="1:8" x14ac:dyDescent="0.25">
      <c r="A309" s="19" t="s">
        <v>79</v>
      </c>
      <c r="B309" s="19" t="s">
        <v>80</v>
      </c>
      <c r="C309" s="19" t="s">
        <v>75</v>
      </c>
      <c r="D309" s="19" t="s">
        <v>130</v>
      </c>
      <c r="E309" s="19" t="s">
        <v>131</v>
      </c>
      <c r="F309" s="19" t="s">
        <v>104</v>
      </c>
      <c r="G309" s="19" t="s">
        <v>105</v>
      </c>
      <c r="H309" s="25">
        <v>1.7677044442450798E-2</v>
      </c>
    </row>
    <row r="310" spans="1:8" x14ac:dyDescent="0.25">
      <c r="A310" s="19" t="s">
        <v>79</v>
      </c>
      <c r="B310" s="19" t="s">
        <v>80</v>
      </c>
      <c r="C310" s="19" t="s">
        <v>75</v>
      </c>
      <c r="D310" s="19" t="s">
        <v>132</v>
      </c>
      <c r="E310" s="19" t="s">
        <v>133</v>
      </c>
      <c r="F310" s="19" t="s">
        <v>110</v>
      </c>
      <c r="G310" s="19" t="s">
        <v>111</v>
      </c>
      <c r="H310" s="25">
        <v>2.1053210867339378</v>
      </c>
    </row>
    <row r="311" spans="1:8" x14ac:dyDescent="0.25">
      <c r="A311" s="19" t="s">
        <v>79</v>
      </c>
      <c r="B311" s="19" t="s">
        <v>80</v>
      </c>
      <c r="C311" s="19" t="s">
        <v>75</v>
      </c>
      <c r="D311" s="19" t="s">
        <v>132</v>
      </c>
      <c r="E311" s="19" t="s">
        <v>133</v>
      </c>
      <c r="F311" s="19" t="s">
        <v>98</v>
      </c>
      <c r="G311" s="19" t="s">
        <v>99</v>
      </c>
      <c r="H311" s="25">
        <v>1.3369650903817701E-3</v>
      </c>
    </row>
    <row r="312" spans="1:8" x14ac:dyDescent="0.25">
      <c r="A312" s="19" t="s">
        <v>79</v>
      </c>
      <c r="B312" s="19" t="s">
        <v>80</v>
      </c>
      <c r="C312" s="19" t="s">
        <v>75</v>
      </c>
      <c r="D312" s="19" t="s">
        <v>132</v>
      </c>
      <c r="E312" s="19" t="s">
        <v>133</v>
      </c>
      <c r="F312" s="19" t="s">
        <v>100</v>
      </c>
      <c r="G312" s="19" t="s">
        <v>101</v>
      </c>
      <c r="H312" s="25">
        <v>4.0221200379243099E-5</v>
      </c>
    </row>
    <row r="313" spans="1:8" x14ac:dyDescent="0.25">
      <c r="A313" s="19" t="s">
        <v>79</v>
      </c>
      <c r="B313" s="19" t="s">
        <v>80</v>
      </c>
      <c r="C313" s="19" t="s">
        <v>75</v>
      </c>
      <c r="D313" s="19" t="s">
        <v>132</v>
      </c>
      <c r="E313" s="19" t="s">
        <v>133</v>
      </c>
      <c r="F313" s="19" t="s">
        <v>126</v>
      </c>
      <c r="G313" s="19" t="s">
        <v>127</v>
      </c>
      <c r="H313" s="25">
        <v>2.636837780005003E-4</v>
      </c>
    </row>
    <row r="314" spans="1:8" x14ac:dyDescent="0.25">
      <c r="A314" s="19" t="s">
        <v>79</v>
      </c>
      <c r="B314" s="19" t="s">
        <v>80</v>
      </c>
      <c r="C314" s="19" t="s">
        <v>75</v>
      </c>
      <c r="D314" s="19" t="s">
        <v>132</v>
      </c>
      <c r="E314" s="19" t="s">
        <v>133</v>
      </c>
      <c r="F314" s="19" t="s">
        <v>102</v>
      </c>
      <c r="G314" s="19" t="s">
        <v>103</v>
      </c>
      <c r="H314" s="25">
        <v>4.6082511967153288E-3</v>
      </c>
    </row>
    <row r="315" spans="1:8" x14ac:dyDescent="0.25">
      <c r="A315" s="19" t="s">
        <v>79</v>
      </c>
      <c r="B315" s="19" t="s">
        <v>80</v>
      </c>
      <c r="C315" s="19" t="s">
        <v>75</v>
      </c>
      <c r="D315" s="19" t="s">
        <v>132</v>
      </c>
      <c r="E315" s="19" t="s">
        <v>133</v>
      </c>
      <c r="F315" s="19" t="s">
        <v>104</v>
      </c>
      <c r="G315" s="19" t="s">
        <v>105</v>
      </c>
      <c r="H315" s="25">
        <v>4.0559792167992634E-4</v>
      </c>
    </row>
    <row r="316" spans="1:8" x14ac:dyDescent="0.25">
      <c r="A316" s="19" t="s">
        <v>79</v>
      </c>
      <c r="B316" s="19" t="s">
        <v>80</v>
      </c>
      <c r="C316" s="19" t="s">
        <v>75</v>
      </c>
      <c r="D316" s="19" t="s">
        <v>134</v>
      </c>
      <c r="E316" s="19" t="s">
        <v>135</v>
      </c>
      <c r="F316" s="19" t="s">
        <v>110</v>
      </c>
      <c r="G316" s="19" t="s">
        <v>111</v>
      </c>
      <c r="H316" s="25">
        <v>0.63384478954355727</v>
      </c>
    </row>
    <row r="317" spans="1:8" x14ac:dyDescent="0.25">
      <c r="A317" s="19" t="s">
        <v>79</v>
      </c>
      <c r="B317" s="19" t="s">
        <v>80</v>
      </c>
      <c r="C317" s="19" t="s">
        <v>75</v>
      </c>
      <c r="D317" s="19" t="s">
        <v>134</v>
      </c>
      <c r="E317" s="19" t="s">
        <v>135</v>
      </c>
      <c r="F317" s="19" t="s">
        <v>96</v>
      </c>
      <c r="G317" s="19" t="s">
        <v>97</v>
      </c>
      <c r="H317" s="25">
        <v>0.23993727128855918</v>
      </c>
    </row>
    <row r="318" spans="1:8" x14ac:dyDescent="0.25">
      <c r="A318" s="19" t="s">
        <v>79</v>
      </c>
      <c r="B318" s="19" t="s">
        <v>80</v>
      </c>
      <c r="C318" s="19" t="s">
        <v>75</v>
      </c>
      <c r="D318" s="19" t="s">
        <v>134</v>
      </c>
      <c r="E318" s="19" t="s">
        <v>135</v>
      </c>
      <c r="F318" s="19" t="s">
        <v>100</v>
      </c>
      <c r="G318" s="19" t="s">
        <v>101</v>
      </c>
      <c r="H318" s="25">
        <v>8.6911393928773084E-4</v>
      </c>
    </row>
    <row r="319" spans="1:8" x14ac:dyDescent="0.25">
      <c r="A319" s="19" t="s">
        <v>79</v>
      </c>
      <c r="B319" s="19" t="s">
        <v>80</v>
      </c>
      <c r="C319" s="19" t="s">
        <v>75</v>
      </c>
      <c r="D319" s="19" t="s">
        <v>134</v>
      </c>
      <c r="E319" s="19" t="s">
        <v>135</v>
      </c>
      <c r="F319" s="19" t="s">
        <v>102</v>
      </c>
      <c r="G319" s="19" t="s">
        <v>103</v>
      </c>
      <c r="H319" s="25">
        <v>8.7106539728168256E-4</v>
      </c>
    </row>
    <row r="320" spans="1:8" x14ac:dyDescent="0.25">
      <c r="A320" s="19" t="s">
        <v>79</v>
      </c>
      <c r="B320" s="19" t="s">
        <v>80</v>
      </c>
      <c r="C320" s="19" t="s">
        <v>75</v>
      </c>
      <c r="D320" s="19" t="s">
        <v>134</v>
      </c>
      <c r="E320" s="19" t="s">
        <v>135</v>
      </c>
      <c r="F320" s="19" t="s">
        <v>104</v>
      </c>
      <c r="G320" s="19" t="s">
        <v>105</v>
      </c>
      <c r="H320" s="25">
        <v>1.2667474274296529E-4</v>
      </c>
    </row>
    <row r="321" spans="1:8" x14ac:dyDescent="0.25">
      <c r="A321" s="19" t="s">
        <v>79</v>
      </c>
      <c r="B321" s="19" t="s">
        <v>80</v>
      </c>
      <c r="C321" s="19" t="s">
        <v>75</v>
      </c>
      <c r="D321" s="19" t="s">
        <v>136</v>
      </c>
      <c r="E321" s="19" t="s">
        <v>137</v>
      </c>
      <c r="F321" s="19" t="s">
        <v>112</v>
      </c>
      <c r="G321" s="19" t="s">
        <v>113</v>
      </c>
      <c r="H321" s="25">
        <v>0.34889045928335177</v>
      </c>
    </row>
    <row r="322" spans="1:8" x14ac:dyDescent="0.25">
      <c r="A322" s="19" t="s">
        <v>79</v>
      </c>
      <c r="B322" s="19" t="s">
        <v>80</v>
      </c>
      <c r="C322" s="19" t="s">
        <v>75</v>
      </c>
      <c r="D322" s="19" t="s">
        <v>136</v>
      </c>
      <c r="E322" s="19" t="s">
        <v>137</v>
      </c>
      <c r="F322" s="19" t="s">
        <v>126</v>
      </c>
      <c r="G322" s="19" t="s">
        <v>127</v>
      </c>
      <c r="H322" s="25">
        <v>4.8192443511533809E-5</v>
      </c>
    </row>
    <row r="323" spans="1:8" x14ac:dyDescent="0.25">
      <c r="A323" s="19" t="s">
        <v>79</v>
      </c>
      <c r="B323" s="19" t="s">
        <v>80</v>
      </c>
      <c r="C323" s="19" t="s">
        <v>75</v>
      </c>
      <c r="D323" s="19" t="s">
        <v>136</v>
      </c>
      <c r="E323" s="19" t="s">
        <v>137</v>
      </c>
      <c r="F323" s="19" t="s">
        <v>104</v>
      </c>
      <c r="G323" s="19" t="s">
        <v>105</v>
      </c>
      <c r="H323" s="25">
        <v>7.6309754416298045E-2</v>
      </c>
    </row>
    <row r="324" spans="1:8" x14ac:dyDescent="0.25">
      <c r="A324" s="19" t="s">
        <v>79</v>
      </c>
      <c r="B324" s="19" t="s">
        <v>80</v>
      </c>
      <c r="C324" s="19" t="s">
        <v>75</v>
      </c>
      <c r="D324" s="19" t="s">
        <v>138</v>
      </c>
      <c r="E324" s="19" t="s">
        <v>139</v>
      </c>
      <c r="F324" s="19" t="s">
        <v>96</v>
      </c>
      <c r="G324" s="19" t="s">
        <v>97</v>
      </c>
      <c r="H324" s="25">
        <v>1.3635636796687662E-5</v>
      </c>
    </row>
    <row r="325" spans="1:8" x14ac:dyDescent="0.25">
      <c r="A325" s="19" t="s">
        <v>79</v>
      </c>
      <c r="B325" s="19" t="s">
        <v>80</v>
      </c>
      <c r="C325" s="19" t="s">
        <v>75</v>
      </c>
      <c r="D325" s="19" t="s">
        <v>138</v>
      </c>
      <c r="E325" s="19" t="s">
        <v>139</v>
      </c>
      <c r="F325" s="19" t="s">
        <v>100</v>
      </c>
      <c r="G325" s="19" t="s">
        <v>101</v>
      </c>
      <c r="H325" s="25">
        <v>1.8296283249958235E-4</v>
      </c>
    </row>
    <row r="326" spans="1:8" x14ac:dyDescent="0.25">
      <c r="A326" s="19" t="s">
        <v>79</v>
      </c>
      <c r="B326" s="19" t="s">
        <v>80</v>
      </c>
      <c r="C326" s="19" t="s">
        <v>75</v>
      </c>
      <c r="D326" s="19" t="s">
        <v>138</v>
      </c>
      <c r="E326" s="19" t="s">
        <v>139</v>
      </c>
      <c r="F326" s="19" t="s">
        <v>104</v>
      </c>
      <c r="G326" s="19" t="s">
        <v>105</v>
      </c>
      <c r="H326" s="25">
        <v>1.3014922658128453E-3</v>
      </c>
    </row>
    <row r="327" spans="1:8" x14ac:dyDescent="0.25">
      <c r="A327" s="19" t="s">
        <v>79</v>
      </c>
      <c r="B327" s="19" t="s">
        <v>80</v>
      </c>
      <c r="C327" s="19" t="s">
        <v>75</v>
      </c>
      <c r="D327" s="19" t="s">
        <v>140</v>
      </c>
      <c r="E327" s="19" t="s">
        <v>141</v>
      </c>
      <c r="F327" s="19" t="s">
        <v>96</v>
      </c>
      <c r="G327" s="19" t="s">
        <v>97</v>
      </c>
      <c r="H327" s="25">
        <v>3.749801474326328E-2</v>
      </c>
    </row>
    <row r="328" spans="1:8" x14ac:dyDescent="0.25">
      <c r="A328" s="19" t="s">
        <v>79</v>
      </c>
      <c r="B328" s="19" t="s">
        <v>80</v>
      </c>
      <c r="C328" s="19" t="s">
        <v>75</v>
      </c>
      <c r="D328" s="19" t="s">
        <v>140</v>
      </c>
      <c r="E328" s="19" t="s">
        <v>141</v>
      </c>
      <c r="F328" s="19" t="s">
        <v>98</v>
      </c>
      <c r="G328" s="19" t="s">
        <v>99</v>
      </c>
      <c r="H328" s="25">
        <v>5.4987889171538552E-2</v>
      </c>
    </row>
    <row r="329" spans="1:8" x14ac:dyDescent="0.25">
      <c r="A329" s="19" t="s">
        <v>79</v>
      </c>
      <c r="B329" s="19" t="s">
        <v>80</v>
      </c>
      <c r="C329" s="19" t="s">
        <v>75</v>
      </c>
      <c r="D329" s="19" t="s">
        <v>140</v>
      </c>
      <c r="E329" s="19" t="s">
        <v>141</v>
      </c>
      <c r="F329" s="19" t="s">
        <v>100</v>
      </c>
      <c r="G329" s="19" t="s">
        <v>101</v>
      </c>
      <c r="H329" s="25">
        <v>2.6357882258799463E-3</v>
      </c>
    </row>
    <row r="330" spans="1:8" x14ac:dyDescent="0.25">
      <c r="A330" s="19" t="s">
        <v>79</v>
      </c>
      <c r="B330" s="19" t="s">
        <v>80</v>
      </c>
      <c r="C330" s="19" t="s">
        <v>75</v>
      </c>
      <c r="D330" s="19" t="s">
        <v>140</v>
      </c>
      <c r="E330" s="19" t="s">
        <v>141</v>
      </c>
      <c r="F330" s="19" t="s">
        <v>126</v>
      </c>
      <c r="G330" s="19" t="s">
        <v>127</v>
      </c>
      <c r="H330" s="25">
        <v>2.925150967283345E-5</v>
      </c>
    </row>
    <row r="331" spans="1:8" x14ac:dyDescent="0.25">
      <c r="A331" s="19" t="s">
        <v>79</v>
      </c>
      <c r="B331" s="19" t="s">
        <v>80</v>
      </c>
      <c r="C331" s="19" t="s">
        <v>75</v>
      </c>
      <c r="D331" s="19" t="s">
        <v>140</v>
      </c>
      <c r="E331" s="19" t="s">
        <v>141</v>
      </c>
      <c r="F331" s="19" t="s">
        <v>102</v>
      </c>
      <c r="G331" s="19" t="s">
        <v>103</v>
      </c>
      <c r="H331" s="25">
        <v>8.1119856630036975E-3</v>
      </c>
    </row>
    <row r="332" spans="1:8" x14ac:dyDescent="0.25">
      <c r="A332" s="19" t="s">
        <v>79</v>
      </c>
      <c r="B332" s="19" t="s">
        <v>80</v>
      </c>
      <c r="C332" s="19" t="s">
        <v>75</v>
      </c>
      <c r="D332" s="19" t="s">
        <v>140</v>
      </c>
      <c r="E332" s="19" t="s">
        <v>141</v>
      </c>
      <c r="F332" s="19" t="s">
        <v>104</v>
      </c>
      <c r="G332" s="19" t="s">
        <v>105</v>
      </c>
      <c r="H332" s="25">
        <v>1.6917395554517763E-2</v>
      </c>
    </row>
    <row r="333" spans="1:8" x14ac:dyDescent="0.25">
      <c r="A333" s="19" t="s">
        <v>79</v>
      </c>
      <c r="B333" s="19" t="s">
        <v>80</v>
      </c>
      <c r="C333" s="19" t="s">
        <v>75</v>
      </c>
      <c r="D333" s="19" t="s">
        <v>140</v>
      </c>
      <c r="E333" s="19" t="s">
        <v>141</v>
      </c>
      <c r="F333" s="19" t="s">
        <v>247</v>
      </c>
      <c r="G333" s="19" t="s">
        <v>248</v>
      </c>
      <c r="H333" s="25">
        <v>1.051765813541E-4</v>
      </c>
    </row>
    <row r="334" spans="1:8" x14ac:dyDescent="0.25">
      <c r="A334" s="19" t="s">
        <v>79</v>
      </c>
      <c r="B334" s="19" t="s">
        <v>80</v>
      </c>
      <c r="C334" s="19" t="s">
        <v>75</v>
      </c>
      <c r="D334" s="19" t="s">
        <v>142</v>
      </c>
      <c r="E334" s="19" t="s">
        <v>143</v>
      </c>
      <c r="F334" s="19" t="s">
        <v>96</v>
      </c>
      <c r="G334" s="19" t="s">
        <v>97</v>
      </c>
      <c r="H334" s="25">
        <v>2.361541759056681E-2</v>
      </c>
    </row>
    <row r="335" spans="1:8" x14ac:dyDescent="0.25">
      <c r="A335" s="19" t="s">
        <v>79</v>
      </c>
      <c r="B335" s="19" t="s">
        <v>80</v>
      </c>
      <c r="C335" s="19" t="s">
        <v>75</v>
      </c>
      <c r="D335" s="19" t="s">
        <v>142</v>
      </c>
      <c r="E335" s="19" t="s">
        <v>143</v>
      </c>
      <c r="F335" s="19" t="s">
        <v>98</v>
      </c>
      <c r="G335" s="19" t="s">
        <v>99</v>
      </c>
      <c r="H335" s="25">
        <v>8.4855629699940791E-4</v>
      </c>
    </row>
    <row r="336" spans="1:8" x14ac:dyDescent="0.25">
      <c r="A336" s="19" t="s">
        <v>79</v>
      </c>
      <c r="B336" s="19" t="s">
        <v>80</v>
      </c>
      <c r="C336" s="19" t="s">
        <v>75</v>
      </c>
      <c r="D336" s="19" t="s">
        <v>142</v>
      </c>
      <c r="E336" s="19" t="s">
        <v>143</v>
      </c>
      <c r="F336" s="19" t="s">
        <v>100</v>
      </c>
      <c r="G336" s="19" t="s">
        <v>101</v>
      </c>
      <c r="H336" s="25">
        <v>7.7440761450968908E-4</v>
      </c>
    </row>
    <row r="337" spans="1:8" x14ac:dyDescent="0.25">
      <c r="A337" s="19" t="s">
        <v>79</v>
      </c>
      <c r="B337" s="19" t="s">
        <v>80</v>
      </c>
      <c r="C337" s="19" t="s">
        <v>75</v>
      </c>
      <c r="D337" s="19" t="s">
        <v>142</v>
      </c>
      <c r="E337" s="19" t="s">
        <v>143</v>
      </c>
      <c r="F337" s="19" t="s">
        <v>126</v>
      </c>
      <c r="G337" s="19" t="s">
        <v>127</v>
      </c>
      <c r="H337" s="25">
        <v>1.1474216929027994E-6</v>
      </c>
    </row>
    <row r="338" spans="1:8" x14ac:dyDescent="0.25">
      <c r="A338" s="19" t="s">
        <v>79</v>
      </c>
      <c r="B338" s="19" t="s">
        <v>80</v>
      </c>
      <c r="C338" s="19" t="s">
        <v>75</v>
      </c>
      <c r="D338" s="19" t="s">
        <v>142</v>
      </c>
      <c r="E338" s="19" t="s">
        <v>143</v>
      </c>
      <c r="F338" s="19" t="s">
        <v>102</v>
      </c>
      <c r="G338" s="19" t="s">
        <v>103</v>
      </c>
      <c r="H338" s="25">
        <v>1.3575456741680585E-2</v>
      </c>
    </row>
    <row r="339" spans="1:8" x14ac:dyDescent="0.25">
      <c r="A339" s="19" t="s">
        <v>79</v>
      </c>
      <c r="B339" s="19" t="s">
        <v>80</v>
      </c>
      <c r="C339" s="19" t="s">
        <v>75</v>
      </c>
      <c r="D339" s="19" t="s">
        <v>142</v>
      </c>
      <c r="E339" s="19" t="s">
        <v>143</v>
      </c>
      <c r="F339" s="19" t="s">
        <v>104</v>
      </c>
      <c r="G339" s="19" t="s">
        <v>105</v>
      </c>
      <c r="H339" s="25">
        <v>1.9596652309304331E-2</v>
      </c>
    </row>
    <row r="340" spans="1:8" x14ac:dyDescent="0.25">
      <c r="A340" s="19" t="s">
        <v>79</v>
      </c>
      <c r="B340" s="19" t="s">
        <v>80</v>
      </c>
      <c r="C340" s="19" t="s">
        <v>75</v>
      </c>
      <c r="D340" s="19" t="s">
        <v>142</v>
      </c>
      <c r="E340" s="19" t="s">
        <v>143</v>
      </c>
      <c r="F340" s="19" t="s">
        <v>245</v>
      </c>
      <c r="G340" s="19" t="s">
        <v>246</v>
      </c>
      <c r="H340" s="25">
        <v>3.6964292670121066E-3</v>
      </c>
    </row>
    <row r="341" spans="1:8" x14ac:dyDescent="0.25">
      <c r="A341" s="19" t="s">
        <v>79</v>
      </c>
      <c r="B341" s="19" t="s">
        <v>80</v>
      </c>
      <c r="C341" s="19" t="s">
        <v>75</v>
      </c>
      <c r="D341" s="19" t="s">
        <v>144</v>
      </c>
      <c r="E341" s="19" t="s">
        <v>145</v>
      </c>
      <c r="F341" s="19" t="s">
        <v>96</v>
      </c>
      <c r="G341" s="19" t="s">
        <v>97</v>
      </c>
      <c r="H341" s="25">
        <v>5.43232681125241E-4</v>
      </c>
    </row>
    <row r="342" spans="1:8" x14ac:dyDescent="0.25">
      <c r="A342" s="19" t="s">
        <v>79</v>
      </c>
      <c r="B342" s="19" t="s">
        <v>80</v>
      </c>
      <c r="C342" s="19" t="s">
        <v>75</v>
      </c>
      <c r="D342" s="19" t="s">
        <v>144</v>
      </c>
      <c r="E342" s="19" t="s">
        <v>145</v>
      </c>
      <c r="F342" s="19" t="s">
        <v>98</v>
      </c>
      <c r="G342" s="19" t="s">
        <v>99</v>
      </c>
      <c r="H342" s="25">
        <v>5.6987152031063772E-3</v>
      </c>
    </row>
    <row r="343" spans="1:8" x14ac:dyDescent="0.25">
      <c r="A343" s="19" t="s">
        <v>79</v>
      </c>
      <c r="B343" s="19" t="s">
        <v>80</v>
      </c>
      <c r="C343" s="19" t="s">
        <v>75</v>
      </c>
      <c r="D343" s="19" t="s">
        <v>144</v>
      </c>
      <c r="E343" s="19" t="s">
        <v>145</v>
      </c>
      <c r="F343" s="19" t="s">
        <v>126</v>
      </c>
      <c r="G343" s="19" t="s">
        <v>127</v>
      </c>
      <c r="H343" s="25">
        <v>1.4208820042201277E-6</v>
      </c>
    </row>
    <row r="344" spans="1:8" x14ac:dyDescent="0.25">
      <c r="A344" s="19" t="s">
        <v>79</v>
      </c>
      <c r="B344" s="19" t="s">
        <v>80</v>
      </c>
      <c r="C344" s="19" t="s">
        <v>75</v>
      </c>
      <c r="D344" s="19" t="s">
        <v>144</v>
      </c>
      <c r="E344" s="19" t="s">
        <v>145</v>
      </c>
      <c r="F344" s="19" t="s">
        <v>102</v>
      </c>
      <c r="G344" s="19" t="s">
        <v>103</v>
      </c>
      <c r="H344" s="25">
        <v>3.1582323067616269E-3</v>
      </c>
    </row>
    <row r="345" spans="1:8" x14ac:dyDescent="0.25">
      <c r="A345" s="19" t="s">
        <v>79</v>
      </c>
      <c r="B345" s="19" t="s">
        <v>80</v>
      </c>
      <c r="C345" s="19" t="s">
        <v>75</v>
      </c>
      <c r="D345" s="19" t="s">
        <v>144</v>
      </c>
      <c r="E345" s="19" t="s">
        <v>145</v>
      </c>
      <c r="F345" s="19" t="s">
        <v>104</v>
      </c>
      <c r="G345" s="19" t="s">
        <v>105</v>
      </c>
      <c r="H345" s="25">
        <v>4.5005548156304793E-3</v>
      </c>
    </row>
    <row r="346" spans="1:8" x14ac:dyDescent="0.25">
      <c r="A346" s="19" t="s">
        <v>79</v>
      </c>
      <c r="B346" s="19" t="s">
        <v>80</v>
      </c>
      <c r="C346" s="19" t="s">
        <v>75</v>
      </c>
      <c r="D346" s="19" t="s">
        <v>176</v>
      </c>
      <c r="E346" s="19" t="s">
        <v>177</v>
      </c>
      <c r="F346" s="19" t="s">
        <v>100</v>
      </c>
      <c r="G346" s="19" t="s">
        <v>101</v>
      </c>
      <c r="H346" s="25">
        <v>5.208756446471819E-5</v>
      </c>
    </row>
    <row r="347" spans="1:8" x14ac:dyDescent="0.25">
      <c r="A347" s="19" t="s">
        <v>79</v>
      </c>
      <c r="B347" s="19" t="s">
        <v>80</v>
      </c>
      <c r="C347" s="19" t="s">
        <v>75</v>
      </c>
      <c r="D347" s="19" t="s">
        <v>176</v>
      </c>
      <c r="E347" s="19" t="s">
        <v>177</v>
      </c>
      <c r="F347" s="19" t="s">
        <v>104</v>
      </c>
      <c r="G347" s="19" t="s">
        <v>105</v>
      </c>
      <c r="H347" s="25">
        <v>3.0070011786225014E-3</v>
      </c>
    </row>
    <row r="348" spans="1:8" x14ac:dyDescent="0.25">
      <c r="A348" s="19" t="s">
        <v>79</v>
      </c>
      <c r="B348" s="19" t="s">
        <v>80</v>
      </c>
      <c r="C348" s="19" t="s">
        <v>75</v>
      </c>
      <c r="D348" s="19" t="s">
        <v>180</v>
      </c>
      <c r="E348" s="19" t="s">
        <v>181</v>
      </c>
      <c r="F348" s="19" t="s">
        <v>96</v>
      </c>
      <c r="G348" s="19" t="s">
        <v>97</v>
      </c>
      <c r="H348" s="25">
        <v>1.9282653816193137E-5</v>
      </c>
    </row>
    <row r="349" spans="1:8" x14ac:dyDescent="0.25">
      <c r="A349" s="19" t="s">
        <v>79</v>
      </c>
      <c r="B349" s="19" t="s">
        <v>80</v>
      </c>
      <c r="C349" s="19" t="s">
        <v>75</v>
      </c>
      <c r="D349" s="19" t="s">
        <v>180</v>
      </c>
      <c r="E349" s="19" t="s">
        <v>181</v>
      </c>
      <c r="F349" s="19" t="s">
        <v>98</v>
      </c>
      <c r="G349" s="19" t="s">
        <v>99</v>
      </c>
      <c r="H349" s="25">
        <v>6.9449775883398954E-4</v>
      </c>
    </row>
    <row r="350" spans="1:8" x14ac:dyDescent="0.25">
      <c r="A350" s="19" t="s">
        <v>79</v>
      </c>
      <c r="B350" s="19" t="s">
        <v>80</v>
      </c>
      <c r="C350" s="19" t="s">
        <v>75</v>
      </c>
      <c r="D350" s="19" t="s">
        <v>180</v>
      </c>
      <c r="E350" s="19" t="s">
        <v>181</v>
      </c>
      <c r="F350" s="19" t="s">
        <v>100</v>
      </c>
      <c r="G350" s="19" t="s">
        <v>101</v>
      </c>
      <c r="H350" s="25">
        <v>1.6141590715181017E-4</v>
      </c>
    </row>
    <row r="351" spans="1:8" x14ac:dyDescent="0.25">
      <c r="A351" s="19" t="s">
        <v>79</v>
      </c>
      <c r="B351" s="19" t="s">
        <v>80</v>
      </c>
      <c r="C351" s="19" t="s">
        <v>75</v>
      </c>
      <c r="D351" s="19" t="s">
        <v>180</v>
      </c>
      <c r="E351" s="19" t="s">
        <v>181</v>
      </c>
      <c r="F351" s="19" t="s">
        <v>102</v>
      </c>
      <c r="G351" s="19" t="s">
        <v>103</v>
      </c>
      <c r="H351" s="25">
        <v>1.113549093543576E-5</v>
      </c>
    </row>
    <row r="352" spans="1:8" x14ac:dyDescent="0.25">
      <c r="A352" s="19" t="s">
        <v>79</v>
      </c>
      <c r="B352" s="19" t="s">
        <v>80</v>
      </c>
      <c r="C352" s="19" t="s">
        <v>75</v>
      </c>
      <c r="D352" s="19" t="s">
        <v>180</v>
      </c>
      <c r="E352" s="19" t="s">
        <v>181</v>
      </c>
      <c r="F352" s="19" t="s">
        <v>104</v>
      </c>
      <c r="G352" s="19" t="s">
        <v>105</v>
      </c>
      <c r="H352" s="25">
        <v>1.6197549182916256E-3</v>
      </c>
    </row>
    <row r="353" spans="1:8" x14ac:dyDescent="0.25">
      <c r="A353" s="19" t="s">
        <v>79</v>
      </c>
      <c r="B353" s="19" t="s">
        <v>80</v>
      </c>
      <c r="C353" s="19" t="s">
        <v>75</v>
      </c>
      <c r="D353" s="19" t="s">
        <v>180</v>
      </c>
      <c r="E353" s="19" t="s">
        <v>181</v>
      </c>
      <c r="F353" s="19" t="s">
        <v>247</v>
      </c>
      <c r="G353" s="19" t="s">
        <v>248</v>
      </c>
      <c r="H353" s="25">
        <v>2.3715924659648527E-5</v>
      </c>
    </row>
    <row r="354" spans="1:8" x14ac:dyDescent="0.25">
      <c r="A354" s="19" t="s">
        <v>79</v>
      </c>
      <c r="B354" s="19" t="s">
        <v>80</v>
      </c>
      <c r="C354" s="19" t="s">
        <v>75</v>
      </c>
      <c r="D354" s="19" t="s">
        <v>146</v>
      </c>
      <c r="E354" s="19" t="s">
        <v>147</v>
      </c>
      <c r="F354" s="19" t="s">
        <v>96</v>
      </c>
      <c r="G354" s="19" t="s">
        <v>97</v>
      </c>
      <c r="H354" s="25">
        <v>1.9309677542096279E-4</v>
      </c>
    </row>
    <row r="355" spans="1:8" x14ac:dyDescent="0.25">
      <c r="A355" s="19" t="s">
        <v>79</v>
      </c>
      <c r="B355" s="19" t="s">
        <v>80</v>
      </c>
      <c r="C355" s="19" t="s">
        <v>75</v>
      </c>
      <c r="D355" s="19" t="s">
        <v>146</v>
      </c>
      <c r="E355" s="19" t="s">
        <v>147</v>
      </c>
      <c r="F355" s="19" t="s">
        <v>102</v>
      </c>
      <c r="G355" s="19" t="s">
        <v>103</v>
      </c>
      <c r="H355" s="25">
        <v>2.446632622764286E-4</v>
      </c>
    </row>
    <row r="356" spans="1:8" x14ac:dyDescent="0.25">
      <c r="A356" s="19" t="s">
        <v>79</v>
      </c>
      <c r="B356" s="19" t="s">
        <v>80</v>
      </c>
      <c r="C356" s="19" t="s">
        <v>75</v>
      </c>
      <c r="D356" s="19" t="s">
        <v>146</v>
      </c>
      <c r="E356" s="19" t="s">
        <v>147</v>
      </c>
      <c r="F356" s="19" t="s">
        <v>104</v>
      </c>
      <c r="G356" s="19" t="s">
        <v>105</v>
      </c>
      <c r="H356" s="25">
        <v>3.710636524494059E-4</v>
      </c>
    </row>
    <row r="357" spans="1:8" x14ac:dyDescent="0.25">
      <c r="A357" s="19" t="s">
        <v>79</v>
      </c>
      <c r="B357" s="19" t="s">
        <v>80</v>
      </c>
      <c r="C357" s="19" t="s">
        <v>75</v>
      </c>
      <c r="D357" s="19" t="s">
        <v>182</v>
      </c>
      <c r="E357" s="19" t="s">
        <v>183</v>
      </c>
      <c r="F357" s="19" t="s">
        <v>126</v>
      </c>
      <c r="G357" s="19" t="s">
        <v>127</v>
      </c>
      <c r="H357" s="25">
        <v>6.4933876911166329E-7</v>
      </c>
    </row>
    <row r="358" spans="1:8" x14ac:dyDescent="0.25">
      <c r="A358" s="19" t="s">
        <v>79</v>
      </c>
      <c r="B358" s="19" t="s">
        <v>80</v>
      </c>
      <c r="C358" s="19" t="s">
        <v>75</v>
      </c>
      <c r="D358" s="19" t="s">
        <v>182</v>
      </c>
      <c r="E358" s="19" t="s">
        <v>183</v>
      </c>
      <c r="F358" s="19" t="s">
        <v>104</v>
      </c>
      <c r="G358" s="19" t="s">
        <v>105</v>
      </c>
      <c r="H358" s="25">
        <v>7.4215853142428081E-4</v>
      </c>
    </row>
    <row r="359" spans="1:8" x14ac:dyDescent="0.25">
      <c r="A359" s="19" t="s">
        <v>79</v>
      </c>
      <c r="B359" s="19" t="s">
        <v>80</v>
      </c>
      <c r="C359" s="19" t="s">
        <v>75</v>
      </c>
      <c r="D359" s="19" t="s">
        <v>148</v>
      </c>
      <c r="E359" s="19" t="s">
        <v>149</v>
      </c>
      <c r="F359" s="19" t="s">
        <v>110</v>
      </c>
      <c r="G359" s="19" t="s">
        <v>111</v>
      </c>
      <c r="H359" s="25">
        <v>7.5290572831680223</v>
      </c>
    </row>
    <row r="360" spans="1:8" x14ac:dyDescent="0.25">
      <c r="A360" s="19" t="s">
        <v>79</v>
      </c>
      <c r="B360" s="19" t="s">
        <v>80</v>
      </c>
      <c r="C360" s="19" t="s">
        <v>75</v>
      </c>
      <c r="D360" s="19" t="s">
        <v>148</v>
      </c>
      <c r="E360" s="19" t="s">
        <v>149</v>
      </c>
      <c r="F360" s="19" t="s">
        <v>96</v>
      </c>
      <c r="G360" s="19" t="s">
        <v>97</v>
      </c>
      <c r="H360" s="25">
        <v>4.6220376080070624E-4</v>
      </c>
    </row>
    <row r="361" spans="1:8" x14ac:dyDescent="0.25">
      <c r="A361" s="19" t="s">
        <v>79</v>
      </c>
      <c r="B361" s="19" t="s">
        <v>80</v>
      </c>
      <c r="C361" s="19" t="s">
        <v>75</v>
      </c>
      <c r="D361" s="19" t="s">
        <v>148</v>
      </c>
      <c r="E361" s="19" t="s">
        <v>149</v>
      </c>
      <c r="F361" s="19" t="s">
        <v>98</v>
      </c>
      <c r="G361" s="19" t="s">
        <v>99</v>
      </c>
      <c r="H361" s="25">
        <v>0.12512811677724744</v>
      </c>
    </row>
    <row r="362" spans="1:8" x14ac:dyDescent="0.25">
      <c r="A362" s="19" t="s">
        <v>79</v>
      </c>
      <c r="B362" s="19" t="s">
        <v>80</v>
      </c>
      <c r="C362" s="19" t="s">
        <v>75</v>
      </c>
      <c r="D362" s="19" t="s">
        <v>148</v>
      </c>
      <c r="E362" s="19" t="s">
        <v>149</v>
      </c>
      <c r="F362" s="19" t="s">
        <v>126</v>
      </c>
      <c r="G362" s="19" t="s">
        <v>127</v>
      </c>
      <c r="H362" s="25">
        <v>8.63038664477327E-4</v>
      </c>
    </row>
    <row r="363" spans="1:8" x14ac:dyDescent="0.25">
      <c r="A363" s="19" t="s">
        <v>79</v>
      </c>
      <c r="B363" s="19" t="s">
        <v>80</v>
      </c>
      <c r="C363" s="19" t="s">
        <v>75</v>
      </c>
      <c r="D363" s="19" t="s">
        <v>148</v>
      </c>
      <c r="E363" s="19" t="s">
        <v>149</v>
      </c>
      <c r="F363" s="19" t="s">
        <v>102</v>
      </c>
      <c r="G363" s="19" t="s">
        <v>103</v>
      </c>
      <c r="H363" s="25">
        <v>1.6998030174525673E-4</v>
      </c>
    </row>
    <row r="364" spans="1:8" x14ac:dyDescent="0.25">
      <c r="A364" s="19" t="s">
        <v>79</v>
      </c>
      <c r="B364" s="19" t="s">
        <v>80</v>
      </c>
      <c r="C364" s="19" t="s">
        <v>75</v>
      </c>
      <c r="D364" s="19" t="s">
        <v>148</v>
      </c>
      <c r="E364" s="19" t="s">
        <v>149</v>
      </c>
      <c r="F364" s="19" t="s">
        <v>104</v>
      </c>
      <c r="G364" s="19" t="s">
        <v>105</v>
      </c>
      <c r="H364" s="25">
        <v>4.8844488623567835E-2</v>
      </c>
    </row>
    <row r="365" spans="1:8" x14ac:dyDescent="0.25">
      <c r="A365" s="19" t="s">
        <v>79</v>
      </c>
      <c r="B365" s="19" t="s">
        <v>80</v>
      </c>
      <c r="C365" s="19" t="s">
        <v>75</v>
      </c>
      <c r="D365" s="19" t="s">
        <v>148</v>
      </c>
      <c r="E365" s="19" t="s">
        <v>149</v>
      </c>
      <c r="F365" s="19" t="s">
        <v>247</v>
      </c>
      <c r="G365" s="19" t="s">
        <v>248</v>
      </c>
      <c r="H365" s="25">
        <v>9.5992199992739463E-6</v>
      </c>
    </row>
    <row r="366" spans="1:8" x14ac:dyDescent="0.25">
      <c r="A366" s="19" t="s">
        <v>79</v>
      </c>
      <c r="B366" s="19" t="s">
        <v>80</v>
      </c>
      <c r="C366" s="19" t="s">
        <v>75</v>
      </c>
      <c r="D366" s="19" t="s">
        <v>150</v>
      </c>
      <c r="E366" s="19" t="s">
        <v>151</v>
      </c>
      <c r="F366" s="19" t="s">
        <v>110</v>
      </c>
      <c r="G366" s="19" t="s">
        <v>111</v>
      </c>
      <c r="H366" s="25">
        <v>5.2162586990618584E-3</v>
      </c>
    </row>
    <row r="367" spans="1:8" x14ac:dyDescent="0.25">
      <c r="A367" s="19" t="s">
        <v>79</v>
      </c>
      <c r="B367" s="19" t="s">
        <v>80</v>
      </c>
      <c r="C367" s="19" t="s">
        <v>75</v>
      </c>
      <c r="D367" s="19" t="s">
        <v>150</v>
      </c>
      <c r="E367" s="19" t="s">
        <v>151</v>
      </c>
      <c r="F367" s="19" t="s">
        <v>112</v>
      </c>
      <c r="G367" s="19" t="s">
        <v>113</v>
      </c>
      <c r="H367" s="25">
        <v>1.6688929353220975E-3</v>
      </c>
    </row>
    <row r="368" spans="1:8" x14ac:dyDescent="0.25">
      <c r="A368" s="19" t="s">
        <v>79</v>
      </c>
      <c r="B368" s="19" t="s">
        <v>80</v>
      </c>
      <c r="C368" s="19" t="s">
        <v>75</v>
      </c>
      <c r="D368" s="19" t="s">
        <v>150</v>
      </c>
      <c r="E368" s="19" t="s">
        <v>151</v>
      </c>
      <c r="F368" s="19" t="s">
        <v>152</v>
      </c>
      <c r="G368" s="19" t="s">
        <v>153</v>
      </c>
      <c r="H368" s="25">
        <v>3.9048942236937707E-5</v>
      </c>
    </row>
    <row r="369" spans="1:8" x14ac:dyDescent="0.25">
      <c r="A369" s="19" t="s">
        <v>79</v>
      </c>
      <c r="B369" s="19" t="s">
        <v>80</v>
      </c>
      <c r="C369" s="19" t="s">
        <v>75</v>
      </c>
      <c r="D369" s="19" t="s">
        <v>150</v>
      </c>
      <c r="E369" s="19" t="s">
        <v>151</v>
      </c>
      <c r="F369" s="19" t="s">
        <v>98</v>
      </c>
      <c r="G369" s="19" t="s">
        <v>99</v>
      </c>
      <c r="H369" s="25">
        <v>6.9365618207684106E-3</v>
      </c>
    </row>
    <row r="370" spans="1:8" x14ac:dyDescent="0.25">
      <c r="A370" s="19" t="s">
        <v>79</v>
      </c>
      <c r="B370" s="19" t="s">
        <v>80</v>
      </c>
      <c r="C370" s="19" t="s">
        <v>75</v>
      </c>
      <c r="D370" s="19" t="s">
        <v>150</v>
      </c>
      <c r="E370" s="19" t="s">
        <v>151</v>
      </c>
      <c r="F370" s="19" t="s">
        <v>126</v>
      </c>
      <c r="G370" s="19" t="s">
        <v>127</v>
      </c>
      <c r="H370" s="25">
        <v>6.5537594471134887E-6</v>
      </c>
    </row>
    <row r="371" spans="1:8" x14ac:dyDescent="0.25">
      <c r="A371" s="19" t="s">
        <v>79</v>
      </c>
      <c r="B371" s="19" t="s">
        <v>80</v>
      </c>
      <c r="C371" s="19" t="s">
        <v>75</v>
      </c>
      <c r="D371" s="19" t="s">
        <v>150</v>
      </c>
      <c r="E371" s="19" t="s">
        <v>151</v>
      </c>
      <c r="F371" s="19" t="s">
        <v>104</v>
      </c>
      <c r="G371" s="19" t="s">
        <v>105</v>
      </c>
      <c r="H371" s="25">
        <v>1.0425914403495447E-4</v>
      </c>
    </row>
    <row r="372" spans="1:8" x14ac:dyDescent="0.25">
      <c r="A372" s="19" t="s">
        <v>79</v>
      </c>
      <c r="B372" s="19" t="s">
        <v>80</v>
      </c>
      <c r="C372" s="19" t="s">
        <v>75</v>
      </c>
      <c r="D372" s="19" t="s">
        <v>150</v>
      </c>
      <c r="E372" s="19" t="s">
        <v>151</v>
      </c>
      <c r="F372" s="19" t="s">
        <v>247</v>
      </c>
      <c r="G372" s="19" t="s">
        <v>248</v>
      </c>
      <c r="H372" s="25">
        <v>1.4276154269621809E-6</v>
      </c>
    </row>
    <row r="373" spans="1:8" x14ac:dyDescent="0.25">
      <c r="A373" s="19" t="s">
        <v>79</v>
      </c>
      <c r="B373" s="19" t="s">
        <v>80</v>
      </c>
      <c r="C373" s="19" t="s">
        <v>75</v>
      </c>
      <c r="D373" s="19" t="s">
        <v>154</v>
      </c>
      <c r="E373" s="19" t="s">
        <v>155</v>
      </c>
      <c r="F373" s="19" t="s">
        <v>96</v>
      </c>
      <c r="G373" s="19" t="s">
        <v>97</v>
      </c>
      <c r="H373" s="25">
        <v>6.0476698336468942E-6</v>
      </c>
    </row>
    <row r="374" spans="1:8" x14ac:dyDescent="0.25">
      <c r="A374" s="19" t="s">
        <v>79</v>
      </c>
      <c r="B374" s="19" t="s">
        <v>80</v>
      </c>
      <c r="C374" s="19" t="s">
        <v>75</v>
      </c>
      <c r="D374" s="19" t="s">
        <v>154</v>
      </c>
      <c r="E374" s="19" t="s">
        <v>155</v>
      </c>
      <c r="F374" s="19" t="s">
        <v>126</v>
      </c>
      <c r="G374" s="19" t="s">
        <v>127</v>
      </c>
      <c r="H374" s="25">
        <v>2.8382888420747868E-8</v>
      </c>
    </row>
    <row r="375" spans="1:8" x14ac:dyDescent="0.25">
      <c r="A375" s="19" t="s">
        <v>79</v>
      </c>
      <c r="B375" s="19" t="s">
        <v>80</v>
      </c>
      <c r="C375" s="19" t="s">
        <v>75</v>
      </c>
      <c r="D375" s="19" t="s">
        <v>154</v>
      </c>
      <c r="E375" s="19" t="s">
        <v>155</v>
      </c>
      <c r="F375" s="19" t="s">
        <v>102</v>
      </c>
      <c r="G375" s="19" t="s">
        <v>103</v>
      </c>
      <c r="H375" s="25">
        <v>6.4644529157292057E-6</v>
      </c>
    </row>
    <row r="376" spans="1:8" x14ac:dyDescent="0.25">
      <c r="A376" s="19" t="s">
        <v>79</v>
      </c>
      <c r="B376" s="19" t="s">
        <v>80</v>
      </c>
      <c r="C376" s="19" t="s">
        <v>75</v>
      </c>
      <c r="D376" s="19" t="s">
        <v>154</v>
      </c>
      <c r="E376" s="19" t="s">
        <v>155</v>
      </c>
      <c r="F376" s="19" t="s">
        <v>104</v>
      </c>
      <c r="G376" s="19" t="s">
        <v>105</v>
      </c>
      <c r="H376" s="25">
        <v>3.5049718138944954E-5</v>
      </c>
    </row>
    <row r="377" spans="1:8" x14ac:dyDescent="0.25">
      <c r="A377" s="19" t="s">
        <v>79</v>
      </c>
      <c r="B377" s="19" t="s">
        <v>80</v>
      </c>
      <c r="C377" s="19" t="s">
        <v>75</v>
      </c>
      <c r="D377" s="19" t="s">
        <v>154</v>
      </c>
      <c r="E377" s="19" t="s">
        <v>155</v>
      </c>
      <c r="F377" s="19" t="s">
        <v>247</v>
      </c>
      <c r="G377" s="19" t="s">
        <v>248</v>
      </c>
      <c r="H377" s="25">
        <v>1.5943797762855575E-7</v>
      </c>
    </row>
    <row r="378" spans="1:8" x14ac:dyDescent="0.25">
      <c r="A378" s="19" t="s">
        <v>79</v>
      </c>
      <c r="B378" s="19" t="s">
        <v>80</v>
      </c>
      <c r="C378" s="19" t="s">
        <v>75</v>
      </c>
      <c r="D378" s="19" t="s">
        <v>184</v>
      </c>
      <c r="E378" s="19" t="s">
        <v>185</v>
      </c>
      <c r="F378" s="19" t="s">
        <v>104</v>
      </c>
      <c r="G378" s="19" t="s">
        <v>105</v>
      </c>
      <c r="H378" s="25">
        <v>8.1056320775540873E-5</v>
      </c>
    </row>
    <row r="379" spans="1:8" x14ac:dyDescent="0.25">
      <c r="A379" s="19" t="s">
        <v>79</v>
      </c>
      <c r="B379" s="19" t="s">
        <v>80</v>
      </c>
      <c r="C379" s="19" t="s">
        <v>75</v>
      </c>
      <c r="D379" s="19" t="s">
        <v>190</v>
      </c>
      <c r="E379" s="19" t="s">
        <v>191</v>
      </c>
      <c r="F379" s="19" t="s">
        <v>104</v>
      </c>
      <c r="G379" s="19" t="s">
        <v>105</v>
      </c>
      <c r="H379" s="25">
        <v>1.5591027086331914E-7</v>
      </c>
    </row>
    <row r="380" spans="1:8" x14ac:dyDescent="0.25">
      <c r="A380" s="19" t="s">
        <v>79</v>
      </c>
      <c r="B380" s="19" t="s">
        <v>80</v>
      </c>
      <c r="C380" s="19" t="s">
        <v>75</v>
      </c>
      <c r="D380" s="19" t="s">
        <v>156</v>
      </c>
      <c r="E380" s="19" t="s">
        <v>157</v>
      </c>
      <c r="F380" s="19" t="s">
        <v>104</v>
      </c>
      <c r="G380" s="19" t="s">
        <v>105</v>
      </c>
      <c r="H380" s="25">
        <v>2.5266336603829601E-2</v>
      </c>
    </row>
    <row r="381" spans="1:8" x14ac:dyDescent="0.25">
      <c r="A381" s="19" t="s">
        <v>79</v>
      </c>
      <c r="B381" s="19" t="s">
        <v>80</v>
      </c>
      <c r="C381" s="19" t="s">
        <v>75</v>
      </c>
      <c r="D381" s="19" t="s">
        <v>156</v>
      </c>
      <c r="E381" s="19" t="s">
        <v>157</v>
      </c>
      <c r="F381" s="19" t="s">
        <v>245</v>
      </c>
      <c r="G381" s="19" t="s">
        <v>246</v>
      </c>
      <c r="H381" s="25">
        <v>1.669485440697871</v>
      </c>
    </row>
    <row r="382" spans="1:8" x14ac:dyDescent="0.25">
      <c r="A382" s="19" t="s">
        <v>79</v>
      </c>
      <c r="B382" s="19" t="s">
        <v>80</v>
      </c>
      <c r="C382" s="19" t="s">
        <v>75</v>
      </c>
      <c r="D382" s="19" t="s">
        <v>186</v>
      </c>
      <c r="E382" s="19" t="s">
        <v>187</v>
      </c>
      <c r="F382" s="19" t="s">
        <v>104</v>
      </c>
      <c r="G382" s="19" t="s">
        <v>105</v>
      </c>
      <c r="H382" s="25">
        <v>1.1267034082559251E-4</v>
      </c>
    </row>
    <row r="383" spans="1:8" x14ac:dyDescent="0.25">
      <c r="A383" s="19" t="s">
        <v>79</v>
      </c>
      <c r="B383" s="19" t="s">
        <v>80</v>
      </c>
      <c r="C383" s="19" t="s">
        <v>75</v>
      </c>
      <c r="D383" s="19" t="s">
        <v>158</v>
      </c>
      <c r="E383" s="19" t="s">
        <v>159</v>
      </c>
      <c r="F383" s="19" t="s">
        <v>96</v>
      </c>
      <c r="G383" s="19" t="s">
        <v>97</v>
      </c>
      <c r="H383" s="25">
        <v>5.2481798483350779E-2</v>
      </c>
    </row>
    <row r="384" spans="1:8" x14ac:dyDescent="0.25">
      <c r="A384" s="19" t="s">
        <v>79</v>
      </c>
      <c r="B384" s="19" t="s">
        <v>80</v>
      </c>
      <c r="C384" s="19" t="s">
        <v>75</v>
      </c>
      <c r="D384" s="19" t="s">
        <v>158</v>
      </c>
      <c r="E384" s="19" t="s">
        <v>159</v>
      </c>
      <c r="F384" s="19" t="s">
        <v>104</v>
      </c>
      <c r="G384" s="19" t="s">
        <v>105</v>
      </c>
      <c r="H384" s="25">
        <v>4.5462528747130075E-3</v>
      </c>
    </row>
    <row r="385" spans="1:8" x14ac:dyDescent="0.25">
      <c r="A385" s="19" t="s">
        <v>79</v>
      </c>
      <c r="B385" s="19" t="s">
        <v>80</v>
      </c>
      <c r="C385" s="19" t="s">
        <v>75</v>
      </c>
      <c r="D385" s="19" t="s">
        <v>160</v>
      </c>
      <c r="E385" s="19" t="s">
        <v>161</v>
      </c>
      <c r="F385" s="19" t="s">
        <v>104</v>
      </c>
      <c r="G385" s="19" t="s">
        <v>105</v>
      </c>
      <c r="H385" s="25">
        <v>3.3104887749253959E-3</v>
      </c>
    </row>
    <row r="386" spans="1:8" x14ac:dyDescent="0.25">
      <c r="A386" s="19" t="s">
        <v>79</v>
      </c>
      <c r="B386" s="19" t="s">
        <v>80</v>
      </c>
      <c r="C386" s="19" t="s">
        <v>75</v>
      </c>
      <c r="D386" s="19" t="s">
        <v>160</v>
      </c>
      <c r="E386" s="19" t="s">
        <v>161</v>
      </c>
      <c r="F386" s="19" t="s">
        <v>162</v>
      </c>
      <c r="G386" s="19" t="s">
        <v>163</v>
      </c>
      <c r="H386" s="25">
        <v>1.4166461442665061E-2</v>
      </c>
    </row>
    <row r="387" spans="1:8" x14ac:dyDescent="0.25">
      <c r="A387" s="19" t="s">
        <v>79</v>
      </c>
      <c r="B387" s="19" t="s">
        <v>80</v>
      </c>
      <c r="C387" s="19" t="s">
        <v>75</v>
      </c>
      <c r="D387" s="19" t="s">
        <v>164</v>
      </c>
      <c r="E387" s="19" t="s">
        <v>165</v>
      </c>
      <c r="F387" s="19" t="s">
        <v>104</v>
      </c>
      <c r="G387" s="19" t="s">
        <v>105</v>
      </c>
      <c r="H387" s="25">
        <v>3.1067948964043978E-2</v>
      </c>
    </row>
    <row r="388" spans="1:8" x14ac:dyDescent="0.25">
      <c r="A388" s="19" t="s">
        <v>79</v>
      </c>
      <c r="B388" s="19" t="s">
        <v>80</v>
      </c>
      <c r="C388" s="19" t="s">
        <v>75</v>
      </c>
      <c r="D388" s="19" t="s">
        <v>164</v>
      </c>
      <c r="E388" s="19" t="s">
        <v>165</v>
      </c>
      <c r="F388" s="19" t="s">
        <v>162</v>
      </c>
      <c r="G388" s="19" t="s">
        <v>163</v>
      </c>
      <c r="H388" s="25">
        <v>5.4702280700893093E-2</v>
      </c>
    </row>
    <row r="389" spans="1:8" x14ac:dyDescent="0.25">
      <c r="A389" s="19" t="s">
        <v>79</v>
      </c>
      <c r="B389" s="19" t="s">
        <v>80</v>
      </c>
      <c r="C389" s="19" t="s">
        <v>75</v>
      </c>
      <c r="D389" s="19" t="s">
        <v>166</v>
      </c>
      <c r="E389" s="19" t="s">
        <v>167</v>
      </c>
      <c r="F389" s="19" t="s">
        <v>110</v>
      </c>
      <c r="G389" s="19" t="s">
        <v>111</v>
      </c>
      <c r="H389" s="25">
        <v>0.39148077311982665</v>
      </c>
    </row>
    <row r="390" spans="1:8" x14ac:dyDescent="0.25">
      <c r="A390" s="19" t="s">
        <v>79</v>
      </c>
      <c r="B390" s="19" t="s">
        <v>80</v>
      </c>
      <c r="C390" s="19" t="s">
        <v>75</v>
      </c>
      <c r="D390" s="19" t="s">
        <v>166</v>
      </c>
      <c r="E390" s="19" t="s">
        <v>167</v>
      </c>
      <c r="F390" s="19" t="s">
        <v>168</v>
      </c>
      <c r="G390" s="19" t="s">
        <v>169</v>
      </c>
      <c r="H390" s="25">
        <v>1.9574038655991337</v>
      </c>
    </row>
    <row r="391" spans="1:8" x14ac:dyDescent="0.25">
      <c r="A391" s="19" t="s">
        <v>79</v>
      </c>
      <c r="B391" s="19" t="s">
        <v>80</v>
      </c>
      <c r="C391" s="19" t="s">
        <v>75</v>
      </c>
      <c r="D391" s="19" t="s">
        <v>166</v>
      </c>
      <c r="E391" s="19" t="s">
        <v>167</v>
      </c>
      <c r="F391" s="19" t="s">
        <v>170</v>
      </c>
      <c r="G391" s="19" t="s">
        <v>171</v>
      </c>
      <c r="H391" s="25">
        <v>0.39148077311982665</v>
      </c>
    </row>
    <row r="392" spans="1:8" x14ac:dyDescent="0.25">
      <c r="A392" s="19" t="s">
        <v>79</v>
      </c>
      <c r="B392" s="19" t="s">
        <v>80</v>
      </c>
      <c r="C392" s="19" t="s">
        <v>75</v>
      </c>
      <c r="D392" s="19" t="s">
        <v>166</v>
      </c>
      <c r="E392" s="19" t="s">
        <v>167</v>
      </c>
      <c r="F392" s="19" t="s">
        <v>245</v>
      </c>
      <c r="G392" s="19" t="s">
        <v>246</v>
      </c>
      <c r="H392" s="25">
        <v>0.3026913194225464</v>
      </c>
    </row>
    <row r="393" spans="1:8" x14ac:dyDescent="0.25">
      <c r="A393" s="19" t="s">
        <v>79</v>
      </c>
      <c r="B393" s="19" t="s">
        <v>80</v>
      </c>
      <c r="C393" s="19" t="s">
        <v>75</v>
      </c>
      <c r="D393" s="19" t="s">
        <v>166</v>
      </c>
      <c r="E393" s="19" t="s">
        <v>167</v>
      </c>
      <c r="F393" s="19" t="s">
        <v>172</v>
      </c>
      <c r="G393" s="19" t="s">
        <v>173</v>
      </c>
      <c r="H393" s="25">
        <v>0.97870193279956663</v>
      </c>
    </row>
    <row r="394" spans="1:8" x14ac:dyDescent="0.25">
      <c r="A394" s="19" t="s">
        <v>81</v>
      </c>
      <c r="B394" s="19" t="s">
        <v>82</v>
      </c>
      <c r="C394" s="19" t="s">
        <v>75</v>
      </c>
      <c r="D394" s="19" t="s">
        <v>94</v>
      </c>
      <c r="E394" s="19" t="s">
        <v>95</v>
      </c>
      <c r="F394" s="19" t="s">
        <v>96</v>
      </c>
      <c r="G394" s="19" t="s">
        <v>97</v>
      </c>
      <c r="H394" s="25">
        <v>2.180827504973535E-2</v>
      </c>
    </row>
    <row r="395" spans="1:8" x14ac:dyDescent="0.25">
      <c r="A395" s="19" t="s">
        <v>81</v>
      </c>
      <c r="B395" s="19" t="s">
        <v>82</v>
      </c>
      <c r="C395" s="19" t="s">
        <v>75</v>
      </c>
      <c r="D395" s="19" t="s">
        <v>94</v>
      </c>
      <c r="E395" s="19" t="s">
        <v>95</v>
      </c>
      <c r="F395" s="19" t="s">
        <v>98</v>
      </c>
      <c r="G395" s="19" t="s">
        <v>99</v>
      </c>
      <c r="H395" s="25">
        <v>7.1939900831610661E-4</v>
      </c>
    </row>
    <row r="396" spans="1:8" x14ac:dyDescent="0.25">
      <c r="A396" s="19" t="s">
        <v>81</v>
      </c>
      <c r="B396" s="19" t="s">
        <v>82</v>
      </c>
      <c r="C396" s="19" t="s">
        <v>75</v>
      </c>
      <c r="D396" s="19" t="s">
        <v>94</v>
      </c>
      <c r="E396" s="19" t="s">
        <v>95</v>
      </c>
      <c r="F396" s="19" t="s">
        <v>100</v>
      </c>
      <c r="G396" s="19" t="s">
        <v>101</v>
      </c>
      <c r="H396" s="25">
        <v>2.3780966781863861E-3</v>
      </c>
    </row>
    <row r="397" spans="1:8" x14ac:dyDescent="0.25">
      <c r="A397" s="19" t="s">
        <v>81</v>
      </c>
      <c r="B397" s="19" t="s">
        <v>82</v>
      </c>
      <c r="C397" s="19" t="s">
        <v>75</v>
      </c>
      <c r="D397" s="19" t="s">
        <v>94</v>
      </c>
      <c r="E397" s="19" t="s">
        <v>95</v>
      </c>
      <c r="F397" s="19" t="s">
        <v>102</v>
      </c>
      <c r="G397" s="19" t="s">
        <v>103</v>
      </c>
      <c r="H397" s="25">
        <v>3.9199104994226928E-3</v>
      </c>
    </row>
    <row r="398" spans="1:8" x14ac:dyDescent="0.25">
      <c r="A398" s="19" t="s">
        <v>81</v>
      </c>
      <c r="B398" s="19" t="s">
        <v>82</v>
      </c>
      <c r="C398" s="19" t="s">
        <v>75</v>
      </c>
      <c r="D398" s="19" t="s">
        <v>94</v>
      </c>
      <c r="E398" s="19" t="s">
        <v>95</v>
      </c>
      <c r="F398" s="19" t="s">
        <v>104</v>
      </c>
      <c r="G398" s="19" t="s">
        <v>105</v>
      </c>
      <c r="H398" s="25">
        <v>2.2128924442229663E-3</v>
      </c>
    </row>
    <row r="399" spans="1:8" x14ac:dyDescent="0.25">
      <c r="A399" s="19" t="s">
        <v>81</v>
      </c>
      <c r="B399" s="19" t="s">
        <v>82</v>
      </c>
      <c r="C399" s="19" t="s">
        <v>75</v>
      </c>
      <c r="D399" s="19" t="s">
        <v>94</v>
      </c>
      <c r="E399" s="19" t="s">
        <v>95</v>
      </c>
      <c r="F399" s="19" t="s">
        <v>245</v>
      </c>
      <c r="G399" s="19" t="s">
        <v>246</v>
      </c>
      <c r="H399" s="25">
        <v>3.322867057041119E-4</v>
      </c>
    </row>
    <row r="400" spans="1:8" x14ac:dyDescent="0.25">
      <c r="A400" s="19" t="s">
        <v>81</v>
      </c>
      <c r="B400" s="19" t="s">
        <v>82</v>
      </c>
      <c r="C400" s="19" t="s">
        <v>75</v>
      </c>
      <c r="D400" s="19" t="s">
        <v>94</v>
      </c>
      <c r="E400" s="19" t="s">
        <v>95</v>
      </c>
      <c r="F400" s="19" t="s">
        <v>247</v>
      </c>
      <c r="G400" s="19" t="s">
        <v>248</v>
      </c>
      <c r="H400" s="25">
        <v>0.10329650374170503</v>
      </c>
    </row>
    <row r="401" spans="1:8" x14ac:dyDescent="0.25">
      <c r="A401" s="19" t="s">
        <v>81</v>
      </c>
      <c r="B401" s="19" t="s">
        <v>82</v>
      </c>
      <c r="C401" s="19" t="s">
        <v>75</v>
      </c>
      <c r="D401" s="19" t="s">
        <v>178</v>
      </c>
      <c r="E401" s="19" t="s">
        <v>179</v>
      </c>
      <c r="F401" s="19" t="s">
        <v>96</v>
      </c>
      <c r="G401" s="19" t="s">
        <v>97</v>
      </c>
      <c r="H401" s="25">
        <v>1.359140456928051E-3</v>
      </c>
    </row>
    <row r="402" spans="1:8" x14ac:dyDescent="0.25">
      <c r="A402" s="19" t="s">
        <v>81</v>
      </c>
      <c r="B402" s="19" t="s">
        <v>82</v>
      </c>
      <c r="C402" s="19" t="s">
        <v>75</v>
      </c>
      <c r="D402" s="19" t="s">
        <v>178</v>
      </c>
      <c r="E402" s="19" t="s">
        <v>179</v>
      </c>
      <c r="F402" s="19" t="s">
        <v>100</v>
      </c>
      <c r="G402" s="19" t="s">
        <v>101</v>
      </c>
      <c r="H402" s="25">
        <v>5.6819068485086701E-5</v>
      </c>
    </row>
    <row r="403" spans="1:8" x14ac:dyDescent="0.25">
      <c r="A403" s="19" t="s">
        <v>81</v>
      </c>
      <c r="B403" s="19" t="s">
        <v>82</v>
      </c>
      <c r="C403" s="19" t="s">
        <v>75</v>
      </c>
      <c r="D403" s="19" t="s">
        <v>178</v>
      </c>
      <c r="E403" s="19" t="s">
        <v>179</v>
      </c>
      <c r="F403" s="19" t="s">
        <v>102</v>
      </c>
      <c r="G403" s="19" t="s">
        <v>103</v>
      </c>
      <c r="H403" s="25">
        <v>9.3532861978199127E-4</v>
      </c>
    </row>
    <row r="404" spans="1:8" x14ac:dyDescent="0.25">
      <c r="A404" s="19" t="s">
        <v>81</v>
      </c>
      <c r="B404" s="19" t="s">
        <v>82</v>
      </c>
      <c r="C404" s="19" t="s">
        <v>75</v>
      </c>
      <c r="D404" s="19" t="s">
        <v>178</v>
      </c>
      <c r="E404" s="19" t="s">
        <v>179</v>
      </c>
      <c r="F404" s="19" t="s">
        <v>104</v>
      </c>
      <c r="G404" s="19" t="s">
        <v>105</v>
      </c>
      <c r="H404" s="25">
        <v>9.4144845586531037E-5</v>
      </c>
    </row>
    <row r="405" spans="1:8" x14ac:dyDescent="0.25">
      <c r="A405" s="19" t="s">
        <v>81</v>
      </c>
      <c r="B405" s="19" t="s">
        <v>82</v>
      </c>
      <c r="C405" s="19" t="s">
        <v>75</v>
      </c>
      <c r="D405" s="19" t="s">
        <v>178</v>
      </c>
      <c r="E405" s="19" t="s">
        <v>179</v>
      </c>
      <c r="F405" s="19" t="s">
        <v>245</v>
      </c>
      <c r="G405" s="19" t="s">
        <v>246</v>
      </c>
      <c r="H405" s="25">
        <v>6.3347131044519801E-5</v>
      </c>
    </row>
    <row r="406" spans="1:8" x14ac:dyDescent="0.25">
      <c r="A406" s="19" t="s">
        <v>81</v>
      </c>
      <c r="B406" s="19" t="s">
        <v>82</v>
      </c>
      <c r="C406" s="19" t="s">
        <v>75</v>
      </c>
      <c r="D406" s="19" t="s">
        <v>178</v>
      </c>
      <c r="E406" s="19" t="s">
        <v>179</v>
      </c>
      <c r="F406" s="19" t="s">
        <v>247</v>
      </c>
      <c r="G406" s="19" t="s">
        <v>248</v>
      </c>
      <c r="H406" s="25">
        <v>8.8049768031624523E-3</v>
      </c>
    </row>
    <row r="407" spans="1:8" x14ac:dyDescent="0.25">
      <c r="A407" s="19" t="s">
        <v>81</v>
      </c>
      <c r="B407" s="19" t="s">
        <v>82</v>
      </c>
      <c r="C407" s="19" t="s">
        <v>75</v>
      </c>
      <c r="D407" s="19" t="s">
        <v>108</v>
      </c>
      <c r="E407" s="19" t="s">
        <v>109</v>
      </c>
      <c r="F407" s="19" t="s">
        <v>110</v>
      </c>
      <c r="G407" s="19" t="s">
        <v>111</v>
      </c>
      <c r="H407" s="25">
        <v>22.144534023364272</v>
      </c>
    </row>
    <row r="408" spans="1:8" x14ac:dyDescent="0.25">
      <c r="A408" s="19" t="s">
        <v>81</v>
      </c>
      <c r="B408" s="19" t="s">
        <v>82</v>
      </c>
      <c r="C408" s="19" t="s">
        <v>75</v>
      </c>
      <c r="D408" s="19" t="s">
        <v>108</v>
      </c>
      <c r="E408" s="19" t="s">
        <v>109</v>
      </c>
      <c r="F408" s="19" t="s">
        <v>112</v>
      </c>
      <c r="G408" s="19" t="s">
        <v>113</v>
      </c>
      <c r="H408" s="25">
        <v>5.2451777638814372</v>
      </c>
    </row>
    <row r="409" spans="1:8" x14ac:dyDescent="0.25">
      <c r="A409" s="19" t="s">
        <v>81</v>
      </c>
      <c r="B409" s="19" t="s">
        <v>82</v>
      </c>
      <c r="C409" s="19" t="s">
        <v>75</v>
      </c>
      <c r="D409" s="19" t="s">
        <v>108</v>
      </c>
      <c r="E409" s="19" t="s">
        <v>109</v>
      </c>
      <c r="F409" s="19" t="s">
        <v>96</v>
      </c>
      <c r="G409" s="19" t="s">
        <v>97</v>
      </c>
      <c r="H409" s="25">
        <v>6.0428173672277256E-2</v>
      </c>
    </row>
    <row r="410" spans="1:8" x14ac:dyDescent="0.25">
      <c r="A410" s="19" t="s">
        <v>81</v>
      </c>
      <c r="B410" s="19" t="s">
        <v>82</v>
      </c>
      <c r="C410" s="19" t="s">
        <v>75</v>
      </c>
      <c r="D410" s="19" t="s">
        <v>108</v>
      </c>
      <c r="E410" s="19" t="s">
        <v>109</v>
      </c>
      <c r="F410" s="19" t="s">
        <v>100</v>
      </c>
      <c r="G410" s="19" t="s">
        <v>101</v>
      </c>
      <c r="H410" s="25">
        <v>8.7252404415433041E-2</v>
      </c>
    </row>
    <row r="411" spans="1:8" x14ac:dyDescent="0.25">
      <c r="A411" s="19" t="s">
        <v>81</v>
      </c>
      <c r="B411" s="19" t="s">
        <v>82</v>
      </c>
      <c r="C411" s="19" t="s">
        <v>75</v>
      </c>
      <c r="D411" s="19" t="s">
        <v>108</v>
      </c>
      <c r="E411" s="19" t="s">
        <v>109</v>
      </c>
      <c r="F411" s="19" t="s">
        <v>102</v>
      </c>
      <c r="G411" s="19" t="s">
        <v>103</v>
      </c>
      <c r="H411" s="25">
        <v>1.0501065195459553E-2</v>
      </c>
    </row>
    <row r="412" spans="1:8" x14ac:dyDescent="0.25">
      <c r="A412" s="19" t="s">
        <v>81</v>
      </c>
      <c r="B412" s="19" t="s">
        <v>82</v>
      </c>
      <c r="C412" s="19" t="s">
        <v>75</v>
      </c>
      <c r="D412" s="19" t="s">
        <v>108</v>
      </c>
      <c r="E412" s="19" t="s">
        <v>109</v>
      </c>
      <c r="F412" s="19" t="s">
        <v>104</v>
      </c>
      <c r="G412" s="19" t="s">
        <v>105</v>
      </c>
      <c r="H412" s="25">
        <v>2.2689689765432799E-2</v>
      </c>
    </row>
    <row r="413" spans="1:8" x14ac:dyDescent="0.25">
      <c r="A413" s="19" t="s">
        <v>81</v>
      </c>
      <c r="B413" s="19" t="s">
        <v>82</v>
      </c>
      <c r="C413" s="19" t="s">
        <v>75</v>
      </c>
      <c r="D413" s="19" t="s">
        <v>122</v>
      </c>
      <c r="E413" s="19" t="s">
        <v>123</v>
      </c>
      <c r="F413" s="19" t="s">
        <v>110</v>
      </c>
      <c r="G413" s="19" t="s">
        <v>111</v>
      </c>
      <c r="H413" s="25">
        <v>2.0432162792177748</v>
      </c>
    </row>
    <row r="414" spans="1:8" x14ac:dyDescent="0.25">
      <c r="A414" s="19" t="s">
        <v>81</v>
      </c>
      <c r="B414" s="19" t="s">
        <v>82</v>
      </c>
      <c r="C414" s="19" t="s">
        <v>75</v>
      </c>
      <c r="D414" s="19" t="s">
        <v>122</v>
      </c>
      <c r="E414" s="19" t="s">
        <v>123</v>
      </c>
      <c r="F414" s="19" t="s">
        <v>112</v>
      </c>
      <c r="G414" s="19" t="s">
        <v>113</v>
      </c>
      <c r="H414" s="25">
        <v>0.48676529901762422</v>
      </c>
    </row>
    <row r="415" spans="1:8" x14ac:dyDescent="0.25">
      <c r="A415" s="19" t="s">
        <v>81</v>
      </c>
      <c r="B415" s="19" t="s">
        <v>82</v>
      </c>
      <c r="C415" s="19" t="s">
        <v>75</v>
      </c>
      <c r="D415" s="19" t="s">
        <v>122</v>
      </c>
      <c r="E415" s="19" t="s">
        <v>123</v>
      </c>
      <c r="F415" s="19" t="s">
        <v>96</v>
      </c>
      <c r="G415" s="19" t="s">
        <v>97</v>
      </c>
      <c r="H415" s="25">
        <v>2.3370979628607405E-4</v>
      </c>
    </row>
    <row r="416" spans="1:8" x14ac:dyDescent="0.25">
      <c r="A416" s="19" t="s">
        <v>81</v>
      </c>
      <c r="B416" s="19" t="s">
        <v>82</v>
      </c>
      <c r="C416" s="19" t="s">
        <v>75</v>
      </c>
      <c r="D416" s="19" t="s">
        <v>122</v>
      </c>
      <c r="E416" s="19" t="s">
        <v>123</v>
      </c>
      <c r="F416" s="19" t="s">
        <v>100</v>
      </c>
      <c r="G416" s="19" t="s">
        <v>101</v>
      </c>
      <c r="H416" s="25">
        <v>6.3386249884622465E-4</v>
      </c>
    </row>
    <row r="417" spans="1:8" x14ac:dyDescent="0.25">
      <c r="A417" s="19" t="s">
        <v>81</v>
      </c>
      <c r="B417" s="19" t="s">
        <v>82</v>
      </c>
      <c r="C417" s="19" t="s">
        <v>75</v>
      </c>
      <c r="D417" s="19" t="s">
        <v>122</v>
      </c>
      <c r="E417" s="19" t="s">
        <v>123</v>
      </c>
      <c r="F417" s="19" t="s">
        <v>102</v>
      </c>
      <c r="G417" s="19" t="s">
        <v>103</v>
      </c>
      <c r="H417" s="25">
        <v>1.2092898320886236E-3</v>
      </c>
    </row>
    <row r="418" spans="1:8" x14ac:dyDescent="0.25">
      <c r="A418" s="19" t="s">
        <v>81</v>
      </c>
      <c r="B418" s="19" t="s">
        <v>82</v>
      </c>
      <c r="C418" s="19" t="s">
        <v>75</v>
      </c>
      <c r="D418" s="19" t="s">
        <v>122</v>
      </c>
      <c r="E418" s="19" t="s">
        <v>123</v>
      </c>
      <c r="F418" s="19" t="s">
        <v>104</v>
      </c>
      <c r="G418" s="19" t="s">
        <v>105</v>
      </c>
      <c r="H418" s="25">
        <v>9.4495953751218172E-3</v>
      </c>
    </row>
    <row r="419" spans="1:8" x14ac:dyDescent="0.25">
      <c r="A419" s="19" t="s">
        <v>81</v>
      </c>
      <c r="B419" s="19" t="s">
        <v>82</v>
      </c>
      <c r="C419" s="19" t="s">
        <v>75</v>
      </c>
      <c r="D419" s="19" t="s">
        <v>124</v>
      </c>
      <c r="E419" s="19" t="s">
        <v>125</v>
      </c>
      <c r="F419" s="19" t="s">
        <v>110</v>
      </c>
      <c r="G419" s="19" t="s">
        <v>111</v>
      </c>
      <c r="H419" s="25">
        <v>1.8469995348820893</v>
      </c>
    </row>
    <row r="420" spans="1:8" x14ac:dyDescent="0.25">
      <c r="A420" s="19" t="s">
        <v>81</v>
      </c>
      <c r="B420" s="19" t="s">
        <v>82</v>
      </c>
      <c r="C420" s="19" t="s">
        <v>75</v>
      </c>
      <c r="D420" s="19" t="s">
        <v>124</v>
      </c>
      <c r="E420" s="19" t="s">
        <v>125</v>
      </c>
      <c r="F420" s="19" t="s">
        <v>96</v>
      </c>
      <c r="G420" s="19" t="s">
        <v>97</v>
      </c>
      <c r="H420" s="25">
        <v>3.2469220803773224E-4</v>
      </c>
    </row>
    <row r="421" spans="1:8" x14ac:dyDescent="0.25">
      <c r="A421" s="19" t="s">
        <v>81</v>
      </c>
      <c r="B421" s="19" t="s">
        <v>82</v>
      </c>
      <c r="C421" s="19" t="s">
        <v>75</v>
      </c>
      <c r="D421" s="19" t="s">
        <v>124</v>
      </c>
      <c r="E421" s="19" t="s">
        <v>125</v>
      </c>
      <c r="F421" s="19" t="s">
        <v>98</v>
      </c>
      <c r="G421" s="19" t="s">
        <v>99</v>
      </c>
      <c r="H421" s="25">
        <v>3.2351403839364949E-4</v>
      </c>
    </row>
    <row r="422" spans="1:8" x14ac:dyDescent="0.25">
      <c r="A422" s="19" t="s">
        <v>81</v>
      </c>
      <c r="B422" s="19" t="s">
        <v>82</v>
      </c>
      <c r="C422" s="19" t="s">
        <v>75</v>
      </c>
      <c r="D422" s="19" t="s">
        <v>124</v>
      </c>
      <c r="E422" s="19" t="s">
        <v>125</v>
      </c>
      <c r="F422" s="19" t="s">
        <v>100</v>
      </c>
      <c r="G422" s="19" t="s">
        <v>101</v>
      </c>
      <c r="H422" s="25">
        <v>0.13742986573570268</v>
      </c>
    </row>
    <row r="423" spans="1:8" x14ac:dyDescent="0.25">
      <c r="A423" s="19" t="s">
        <v>81</v>
      </c>
      <c r="B423" s="19" t="s">
        <v>82</v>
      </c>
      <c r="C423" s="19" t="s">
        <v>75</v>
      </c>
      <c r="D423" s="19" t="s">
        <v>124</v>
      </c>
      <c r="E423" s="19" t="s">
        <v>125</v>
      </c>
      <c r="F423" s="19" t="s">
        <v>126</v>
      </c>
      <c r="G423" s="19" t="s">
        <v>127</v>
      </c>
      <c r="H423" s="25">
        <v>5.7519932961193075E-6</v>
      </c>
    </row>
    <row r="424" spans="1:8" x14ac:dyDescent="0.25">
      <c r="A424" s="19" t="s">
        <v>81</v>
      </c>
      <c r="B424" s="19" t="s">
        <v>82</v>
      </c>
      <c r="C424" s="19" t="s">
        <v>75</v>
      </c>
      <c r="D424" s="19" t="s">
        <v>124</v>
      </c>
      <c r="E424" s="19" t="s">
        <v>125</v>
      </c>
      <c r="F424" s="19" t="s">
        <v>102</v>
      </c>
      <c r="G424" s="19" t="s">
        <v>103</v>
      </c>
      <c r="H424" s="25">
        <v>3.531423917662641E-4</v>
      </c>
    </row>
    <row r="425" spans="1:8" x14ac:dyDescent="0.25">
      <c r="A425" s="19" t="s">
        <v>81</v>
      </c>
      <c r="B425" s="19" t="s">
        <v>82</v>
      </c>
      <c r="C425" s="19" t="s">
        <v>75</v>
      </c>
      <c r="D425" s="19" t="s">
        <v>124</v>
      </c>
      <c r="E425" s="19" t="s">
        <v>125</v>
      </c>
      <c r="F425" s="19" t="s">
        <v>104</v>
      </c>
      <c r="G425" s="19" t="s">
        <v>105</v>
      </c>
      <c r="H425" s="25">
        <v>6.1654206208747123E-3</v>
      </c>
    </row>
    <row r="426" spans="1:8" x14ac:dyDescent="0.25">
      <c r="A426" s="19" t="s">
        <v>81</v>
      </c>
      <c r="B426" s="19" t="s">
        <v>82</v>
      </c>
      <c r="C426" s="19" t="s">
        <v>75</v>
      </c>
      <c r="D426" s="19" t="s">
        <v>128</v>
      </c>
      <c r="E426" s="19" t="s">
        <v>129</v>
      </c>
      <c r="F426" s="19" t="s">
        <v>110</v>
      </c>
      <c r="G426" s="19" t="s">
        <v>111</v>
      </c>
      <c r="H426" s="25">
        <v>3.953311042085208</v>
      </c>
    </row>
    <row r="427" spans="1:8" x14ac:dyDescent="0.25">
      <c r="A427" s="19" t="s">
        <v>81</v>
      </c>
      <c r="B427" s="19" t="s">
        <v>82</v>
      </c>
      <c r="C427" s="19" t="s">
        <v>75</v>
      </c>
      <c r="D427" s="19" t="s">
        <v>128</v>
      </c>
      <c r="E427" s="19" t="s">
        <v>129</v>
      </c>
      <c r="F427" s="19" t="s">
        <v>112</v>
      </c>
      <c r="G427" s="19" t="s">
        <v>113</v>
      </c>
      <c r="H427" s="25">
        <v>0.96548367403188096</v>
      </c>
    </row>
    <row r="428" spans="1:8" x14ac:dyDescent="0.25">
      <c r="A428" s="19" t="s">
        <v>81</v>
      </c>
      <c r="B428" s="19" t="s">
        <v>82</v>
      </c>
      <c r="C428" s="19" t="s">
        <v>75</v>
      </c>
      <c r="D428" s="19" t="s">
        <v>128</v>
      </c>
      <c r="E428" s="19" t="s">
        <v>129</v>
      </c>
      <c r="F428" s="19" t="s">
        <v>96</v>
      </c>
      <c r="G428" s="19" t="s">
        <v>97</v>
      </c>
      <c r="H428" s="25">
        <v>0.10465738756683086</v>
      </c>
    </row>
    <row r="429" spans="1:8" x14ac:dyDescent="0.25">
      <c r="A429" s="19" t="s">
        <v>81</v>
      </c>
      <c r="B429" s="19" t="s">
        <v>82</v>
      </c>
      <c r="C429" s="19" t="s">
        <v>75</v>
      </c>
      <c r="D429" s="19" t="s">
        <v>128</v>
      </c>
      <c r="E429" s="19" t="s">
        <v>129</v>
      </c>
      <c r="F429" s="19" t="s">
        <v>98</v>
      </c>
      <c r="G429" s="19" t="s">
        <v>99</v>
      </c>
      <c r="H429" s="25">
        <v>9.2282507116586671E-2</v>
      </c>
    </row>
    <row r="430" spans="1:8" x14ac:dyDescent="0.25">
      <c r="A430" s="19" t="s">
        <v>81</v>
      </c>
      <c r="B430" s="19" t="s">
        <v>82</v>
      </c>
      <c r="C430" s="19" t="s">
        <v>75</v>
      </c>
      <c r="D430" s="19" t="s">
        <v>128</v>
      </c>
      <c r="E430" s="19" t="s">
        <v>129</v>
      </c>
      <c r="F430" s="19" t="s">
        <v>100</v>
      </c>
      <c r="G430" s="19" t="s">
        <v>101</v>
      </c>
      <c r="H430" s="25">
        <v>5.638405607151991E-3</v>
      </c>
    </row>
    <row r="431" spans="1:8" x14ac:dyDescent="0.25">
      <c r="A431" s="19" t="s">
        <v>81</v>
      </c>
      <c r="B431" s="19" t="s">
        <v>82</v>
      </c>
      <c r="C431" s="19" t="s">
        <v>75</v>
      </c>
      <c r="D431" s="19" t="s">
        <v>128</v>
      </c>
      <c r="E431" s="19" t="s">
        <v>129</v>
      </c>
      <c r="F431" s="19" t="s">
        <v>126</v>
      </c>
      <c r="G431" s="19" t="s">
        <v>127</v>
      </c>
      <c r="H431" s="25">
        <v>3.0270723295858709E-4</v>
      </c>
    </row>
    <row r="432" spans="1:8" x14ac:dyDescent="0.25">
      <c r="A432" s="19" t="s">
        <v>81</v>
      </c>
      <c r="B432" s="19" t="s">
        <v>82</v>
      </c>
      <c r="C432" s="19" t="s">
        <v>75</v>
      </c>
      <c r="D432" s="19" t="s">
        <v>128</v>
      </c>
      <c r="E432" s="19" t="s">
        <v>129</v>
      </c>
      <c r="F432" s="19" t="s">
        <v>102</v>
      </c>
      <c r="G432" s="19" t="s">
        <v>103</v>
      </c>
      <c r="H432" s="25">
        <v>2.3283183342087065E-3</v>
      </c>
    </row>
    <row r="433" spans="1:8" x14ac:dyDescent="0.25">
      <c r="A433" s="19" t="s">
        <v>81</v>
      </c>
      <c r="B433" s="19" t="s">
        <v>82</v>
      </c>
      <c r="C433" s="19" t="s">
        <v>75</v>
      </c>
      <c r="D433" s="19" t="s">
        <v>128</v>
      </c>
      <c r="E433" s="19" t="s">
        <v>129</v>
      </c>
      <c r="F433" s="19" t="s">
        <v>104</v>
      </c>
      <c r="G433" s="19" t="s">
        <v>105</v>
      </c>
      <c r="H433" s="25">
        <v>5.7033158345048213E-2</v>
      </c>
    </row>
    <row r="434" spans="1:8" x14ac:dyDescent="0.25">
      <c r="A434" s="19" t="s">
        <v>81</v>
      </c>
      <c r="B434" s="19" t="s">
        <v>82</v>
      </c>
      <c r="C434" s="19" t="s">
        <v>75</v>
      </c>
      <c r="D434" s="19" t="s">
        <v>130</v>
      </c>
      <c r="E434" s="19" t="s">
        <v>131</v>
      </c>
      <c r="F434" s="19" t="s">
        <v>110</v>
      </c>
      <c r="G434" s="19" t="s">
        <v>111</v>
      </c>
      <c r="H434" s="25">
        <v>29.01273177804746</v>
      </c>
    </row>
    <row r="435" spans="1:8" x14ac:dyDescent="0.25">
      <c r="A435" s="19" t="s">
        <v>81</v>
      </c>
      <c r="B435" s="19" t="s">
        <v>82</v>
      </c>
      <c r="C435" s="19" t="s">
        <v>75</v>
      </c>
      <c r="D435" s="19" t="s">
        <v>130</v>
      </c>
      <c r="E435" s="19" t="s">
        <v>131</v>
      </c>
      <c r="F435" s="19" t="s">
        <v>112</v>
      </c>
      <c r="G435" s="19" t="s">
        <v>113</v>
      </c>
      <c r="H435" s="25">
        <v>6.9559807083489877</v>
      </c>
    </row>
    <row r="436" spans="1:8" x14ac:dyDescent="0.25">
      <c r="A436" s="19" t="s">
        <v>81</v>
      </c>
      <c r="B436" s="19" t="s">
        <v>82</v>
      </c>
      <c r="C436" s="19" t="s">
        <v>75</v>
      </c>
      <c r="D436" s="19" t="s">
        <v>130</v>
      </c>
      <c r="E436" s="19" t="s">
        <v>131</v>
      </c>
      <c r="F436" s="19" t="s">
        <v>98</v>
      </c>
      <c r="G436" s="19" t="s">
        <v>99</v>
      </c>
      <c r="H436" s="25">
        <v>0.17875774594177041</v>
      </c>
    </row>
    <row r="437" spans="1:8" x14ac:dyDescent="0.25">
      <c r="A437" s="19" t="s">
        <v>81</v>
      </c>
      <c r="B437" s="19" t="s">
        <v>82</v>
      </c>
      <c r="C437" s="19" t="s">
        <v>75</v>
      </c>
      <c r="D437" s="19" t="s">
        <v>130</v>
      </c>
      <c r="E437" s="19" t="s">
        <v>131</v>
      </c>
      <c r="F437" s="19" t="s">
        <v>100</v>
      </c>
      <c r="G437" s="19" t="s">
        <v>101</v>
      </c>
      <c r="H437" s="25">
        <v>0.15289320551674182</v>
      </c>
    </row>
    <row r="438" spans="1:8" x14ac:dyDescent="0.25">
      <c r="A438" s="19" t="s">
        <v>81</v>
      </c>
      <c r="B438" s="19" t="s">
        <v>82</v>
      </c>
      <c r="C438" s="19" t="s">
        <v>75</v>
      </c>
      <c r="D438" s="19" t="s">
        <v>130</v>
      </c>
      <c r="E438" s="19" t="s">
        <v>131</v>
      </c>
      <c r="F438" s="19" t="s">
        <v>126</v>
      </c>
      <c r="G438" s="19" t="s">
        <v>127</v>
      </c>
      <c r="H438" s="25">
        <v>8.3424940550968371E-2</v>
      </c>
    </row>
    <row r="439" spans="1:8" x14ac:dyDescent="0.25">
      <c r="A439" s="19" t="s">
        <v>81</v>
      </c>
      <c r="B439" s="19" t="s">
        <v>82</v>
      </c>
      <c r="C439" s="19" t="s">
        <v>75</v>
      </c>
      <c r="D439" s="19" t="s">
        <v>130</v>
      </c>
      <c r="E439" s="19" t="s">
        <v>131</v>
      </c>
      <c r="F439" s="19" t="s">
        <v>104</v>
      </c>
      <c r="G439" s="19" t="s">
        <v>105</v>
      </c>
      <c r="H439" s="25">
        <v>6.4838008163455828E-3</v>
      </c>
    </row>
    <row r="440" spans="1:8" x14ac:dyDescent="0.25">
      <c r="A440" s="19" t="s">
        <v>81</v>
      </c>
      <c r="B440" s="19" t="s">
        <v>82</v>
      </c>
      <c r="C440" s="19" t="s">
        <v>75</v>
      </c>
      <c r="D440" s="19" t="s">
        <v>132</v>
      </c>
      <c r="E440" s="19" t="s">
        <v>133</v>
      </c>
      <c r="F440" s="19" t="s">
        <v>110</v>
      </c>
      <c r="G440" s="19" t="s">
        <v>111</v>
      </c>
      <c r="H440" s="25">
        <v>3.7436845707471891</v>
      </c>
    </row>
    <row r="441" spans="1:8" x14ac:dyDescent="0.25">
      <c r="A441" s="19" t="s">
        <v>81</v>
      </c>
      <c r="B441" s="19" t="s">
        <v>82</v>
      </c>
      <c r="C441" s="19" t="s">
        <v>75</v>
      </c>
      <c r="D441" s="19" t="s">
        <v>132</v>
      </c>
      <c r="E441" s="19" t="s">
        <v>133</v>
      </c>
      <c r="F441" s="19" t="s">
        <v>98</v>
      </c>
      <c r="G441" s="19" t="s">
        <v>99</v>
      </c>
      <c r="H441" s="25">
        <v>2.2914847355812655E-3</v>
      </c>
    </row>
    <row r="442" spans="1:8" x14ac:dyDescent="0.25">
      <c r="A442" s="19" t="s">
        <v>81</v>
      </c>
      <c r="B442" s="19" t="s">
        <v>82</v>
      </c>
      <c r="C442" s="19" t="s">
        <v>75</v>
      </c>
      <c r="D442" s="19" t="s">
        <v>132</v>
      </c>
      <c r="E442" s="19" t="s">
        <v>133</v>
      </c>
      <c r="F442" s="19" t="s">
        <v>100</v>
      </c>
      <c r="G442" s="19" t="s">
        <v>101</v>
      </c>
      <c r="H442" s="25">
        <v>8.3758470445113929E-5</v>
      </c>
    </row>
    <row r="443" spans="1:8" x14ac:dyDescent="0.25">
      <c r="A443" s="19" t="s">
        <v>81</v>
      </c>
      <c r="B443" s="19" t="s">
        <v>82</v>
      </c>
      <c r="C443" s="19" t="s">
        <v>75</v>
      </c>
      <c r="D443" s="19" t="s">
        <v>132</v>
      </c>
      <c r="E443" s="19" t="s">
        <v>133</v>
      </c>
      <c r="F443" s="19" t="s">
        <v>126</v>
      </c>
      <c r="G443" s="19" t="s">
        <v>127</v>
      </c>
      <c r="H443" s="25">
        <v>4.6903507979661509E-4</v>
      </c>
    </row>
    <row r="444" spans="1:8" x14ac:dyDescent="0.25">
      <c r="A444" s="19" t="s">
        <v>81</v>
      </c>
      <c r="B444" s="19" t="s">
        <v>82</v>
      </c>
      <c r="C444" s="19" t="s">
        <v>75</v>
      </c>
      <c r="D444" s="19" t="s">
        <v>132</v>
      </c>
      <c r="E444" s="19" t="s">
        <v>133</v>
      </c>
      <c r="F444" s="19" t="s">
        <v>102</v>
      </c>
      <c r="G444" s="19" t="s">
        <v>103</v>
      </c>
      <c r="H444" s="25">
        <v>8.2159080534370595E-3</v>
      </c>
    </row>
    <row r="445" spans="1:8" x14ac:dyDescent="0.25">
      <c r="A445" s="19" t="s">
        <v>81</v>
      </c>
      <c r="B445" s="19" t="s">
        <v>82</v>
      </c>
      <c r="C445" s="19" t="s">
        <v>75</v>
      </c>
      <c r="D445" s="19" t="s">
        <v>132</v>
      </c>
      <c r="E445" s="19" t="s">
        <v>133</v>
      </c>
      <c r="F445" s="19" t="s">
        <v>104</v>
      </c>
      <c r="G445" s="19" t="s">
        <v>105</v>
      </c>
      <c r="H445" s="25">
        <v>7.562561973867819E-4</v>
      </c>
    </row>
    <row r="446" spans="1:8" x14ac:dyDescent="0.25">
      <c r="A446" s="19" t="s">
        <v>81</v>
      </c>
      <c r="B446" s="19" t="s">
        <v>82</v>
      </c>
      <c r="C446" s="19" t="s">
        <v>75</v>
      </c>
      <c r="D446" s="19" t="s">
        <v>134</v>
      </c>
      <c r="E446" s="19" t="s">
        <v>135</v>
      </c>
      <c r="F446" s="19" t="s">
        <v>110</v>
      </c>
      <c r="G446" s="19" t="s">
        <v>111</v>
      </c>
      <c r="H446" s="25">
        <v>0.44839563673263433</v>
      </c>
    </row>
    <row r="447" spans="1:8" x14ac:dyDescent="0.25">
      <c r="A447" s="19" t="s">
        <v>81</v>
      </c>
      <c r="B447" s="19" t="s">
        <v>82</v>
      </c>
      <c r="C447" s="19" t="s">
        <v>75</v>
      </c>
      <c r="D447" s="19" t="s">
        <v>134</v>
      </c>
      <c r="E447" s="19" t="s">
        <v>135</v>
      </c>
      <c r="F447" s="19" t="s">
        <v>96</v>
      </c>
      <c r="G447" s="19" t="s">
        <v>97</v>
      </c>
      <c r="H447" s="25">
        <v>0.16857886729186786</v>
      </c>
    </row>
    <row r="448" spans="1:8" x14ac:dyDescent="0.25">
      <c r="A448" s="19" t="s">
        <v>81</v>
      </c>
      <c r="B448" s="19" t="s">
        <v>82</v>
      </c>
      <c r="C448" s="19" t="s">
        <v>75</v>
      </c>
      <c r="D448" s="19" t="s">
        <v>134</v>
      </c>
      <c r="E448" s="19" t="s">
        <v>135</v>
      </c>
      <c r="F448" s="19" t="s">
        <v>100</v>
      </c>
      <c r="G448" s="19" t="s">
        <v>101</v>
      </c>
      <c r="H448" s="25">
        <v>5.8541012368017024E-4</v>
      </c>
    </row>
    <row r="449" spans="1:8" x14ac:dyDescent="0.25">
      <c r="A449" s="19" t="s">
        <v>81</v>
      </c>
      <c r="B449" s="19" t="s">
        <v>82</v>
      </c>
      <c r="C449" s="19" t="s">
        <v>75</v>
      </c>
      <c r="D449" s="19" t="s">
        <v>134</v>
      </c>
      <c r="E449" s="19" t="s">
        <v>135</v>
      </c>
      <c r="F449" s="19" t="s">
        <v>102</v>
      </c>
      <c r="G449" s="19" t="s">
        <v>103</v>
      </c>
      <c r="H449" s="25">
        <v>6.5626005799794291E-4</v>
      </c>
    </row>
    <row r="450" spans="1:8" x14ac:dyDescent="0.25">
      <c r="A450" s="19" t="s">
        <v>81</v>
      </c>
      <c r="B450" s="19" t="s">
        <v>82</v>
      </c>
      <c r="C450" s="19" t="s">
        <v>75</v>
      </c>
      <c r="D450" s="19" t="s">
        <v>134</v>
      </c>
      <c r="E450" s="19" t="s">
        <v>135</v>
      </c>
      <c r="F450" s="19" t="s">
        <v>104</v>
      </c>
      <c r="G450" s="19" t="s">
        <v>105</v>
      </c>
      <c r="H450" s="25">
        <v>9.0062254767589613E-5</v>
      </c>
    </row>
    <row r="451" spans="1:8" x14ac:dyDescent="0.25">
      <c r="A451" s="19" t="s">
        <v>81</v>
      </c>
      <c r="B451" s="19" t="s">
        <v>82</v>
      </c>
      <c r="C451" s="19" t="s">
        <v>75</v>
      </c>
      <c r="D451" s="19" t="s">
        <v>136</v>
      </c>
      <c r="E451" s="19" t="s">
        <v>137</v>
      </c>
      <c r="F451" s="19" t="s">
        <v>112</v>
      </c>
      <c r="G451" s="19" t="s">
        <v>113</v>
      </c>
      <c r="H451" s="25">
        <v>0.10525438618436488</v>
      </c>
    </row>
    <row r="452" spans="1:8" x14ac:dyDescent="0.25">
      <c r="A452" s="19" t="s">
        <v>81</v>
      </c>
      <c r="B452" s="19" t="s">
        <v>82</v>
      </c>
      <c r="C452" s="19" t="s">
        <v>75</v>
      </c>
      <c r="D452" s="19" t="s">
        <v>136</v>
      </c>
      <c r="E452" s="19" t="s">
        <v>137</v>
      </c>
      <c r="F452" s="19" t="s">
        <v>126</v>
      </c>
      <c r="G452" s="19" t="s">
        <v>127</v>
      </c>
      <c r="H452" s="25">
        <v>1.3186572361224285E-5</v>
      </c>
    </row>
    <row r="453" spans="1:8" x14ac:dyDescent="0.25">
      <c r="A453" s="19" t="s">
        <v>81</v>
      </c>
      <c r="B453" s="19" t="s">
        <v>82</v>
      </c>
      <c r="C453" s="19" t="s">
        <v>75</v>
      </c>
      <c r="D453" s="19" t="s">
        <v>136</v>
      </c>
      <c r="E453" s="19" t="s">
        <v>137</v>
      </c>
      <c r="F453" s="19" t="s">
        <v>104</v>
      </c>
      <c r="G453" s="19" t="s">
        <v>105</v>
      </c>
      <c r="H453" s="25">
        <v>2.2153803186103504E-2</v>
      </c>
    </row>
    <row r="454" spans="1:8" x14ac:dyDescent="0.25">
      <c r="A454" s="19" t="s">
        <v>81</v>
      </c>
      <c r="B454" s="19" t="s">
        <v>82</v>
      </c>
      <c r="C454" s="19" t="s">
        <v>75</v>
      </c>
      <c r="D454" s="19" t="s">
        <v>138</v>
      </c>
      <c r="E454" s="19" t="s">
        <v>139</v>
      </c>
      <c r="F454" s="19" t="s">
        <v>96</v>
      </c>
      <c r="G454" s="19" t="s">
        <v>97</v>
      </c>
      <c r="H454" s="25">
        <v>2.6853082053673049E-5</v>
      </c>
    </row>
    <row r="455" spans="1:8" x14ac:dyDescent="0.25">
      <c r="A455" s="19" t="s">
        <v>81</v>
      </c>
      <c r="B455" s="19" t="s">
        <v>82</v>
      </c>
      <c r="C455" s="19" t="s">
        <v>75</v>
      </c>
      <c r="D455" s="19" t="s">
        <v>138</v>
      </c>
      <c r="E455" s="19" t="s">
        <v>139</v>
      </c>
      <c r="F455" s="19" t="s">
        <v>100</v>
      </c>
      <c r="G455" s="19" t="s">
        <v>101</v>
      </c>
      <c r="H455" s="25">
        <v>4.0369992269254909E-4</v>
      </c>
    </row>
    <row r="456" spans="1:8" x14ac:dyDescent="0.25">
      <c r="A456" s="19" t="s">
        <v>81</v>
      </c>
      <c r="B456" s="19" t="s">
        <v>82</v>
      </c>
      <c r="C456" s="19" t="s">
        <v>75</v>
      </c>
      <c r="D456" s="19" t="s">
        <v>138</v>
      </c>
      <c r="E456" s="19" t="s">
        <v>139</v>
      </c>
      <c r="F456" s="19" t="s">
        <v>104</v>
      </c>
      <c r="G456" s="19" t="s">
        <v>105</v>
      </c>
      <c r="H456" s="25">
        <v>2.2594204931577593E-3</v>
      </c>
    </row>
    <row r="457" spans="1:8" x14ac:dyDescent="0.25">
      <c r="A457" s="19" t="s">
        <v>81</v>
      </c>
      <c r="B457" s="19" t="s">
        <v>82</v>
      </c>
      <c r="C457" s="19" t="s">
        <v>75</v>
      </c>
      <c r="D457" s="19" t="s">
        <v>140</v>
      </c>
      <c r="E457" s="19" t="s">
        <v>141</v>
      </c>
      <c r="F457" s="19" t="s">
        <v>96</v>
      </c>
      <c r="G457" s="19" t="s">
        <v>97</v>
      </c>
      <c r="H457" s="25">
        <v>2.5603694777412693E-2</v>
      </c>
    </row>
    <row r="458" spans="1:8" x14ac:dyDescent="0.25">
      <c r="A458" s="19" t="s">
        <v>81</v>
      </c>
      <c r="B458" s="19" t="s">
        <v>82</v>
      </c>
      <c r="C458" s="19" t="s">
        <v>75</v>
      </c>
      <c r="D458" s="19" t="s">
        <v>140</v>
      </c>
      <c r="E458" s="19" t="s">
        <v>141</v>
      </c>
      <c r="F458" s="19" t="s">
        <v>98</v>
      </c>
      <c r="G458" s="19" t="s">
        <v>99</v>
      </c>
      <c r="H458" s="25">
        <v>3.7739822046367617E-2</v>
      </c>
    </row>
    <row r="459" spans="1:8" x14ac:dyDescent="0.25">
      <c r="A459" s="19" t="s">
        <v>81</v>
      </c>
      <c r="B459" s="19" t="s">
        <v>82</v>
      </c>
      <c r="C459" s="19" t="s">
        <v>75</v>
      </c>
      <c r="D459" s="19" t="s">
        <v>140</v>
      </c>
      <c r="E459" s="19" t="s">
        <v>141</v>
      </c>
      <c r="F459" s="19" t="s">
        <v>100</v>
      </c>
      <c r="G459" s="19" t="s">
        <v>101</v>
      </c>
      <c r="H459" s="25">
        <v>1.9047054297252756E-3</v>
      </c>
    </row>
    <row r="460" spans="1:8" x14ac:dyDescent="0.25">
      <c r="A460" s="19" t="s">
        <v>81</v>
      </c>
      <c r="B460" s="19" t="s">
        <v>82</v>
      </c>
      <c r="C460" s="19" t="s">
        <v>75</v>
      </c>
      <c r="D460" s="19" t="s">
        <v>140</v>
      </c>
      <c r="E460" s="19" t="s">
        <v>141</v>
      </c>
      <c r="F460" s="19" t="s">
        <v>126</v>
      </c>
      <c r="G460" s="19" t="s">
        <v>127</v>
      </c>
      <c r="H460" s="25">
        <v>2.1030094751988919E-5</v>
      </c>
    </row>
    <row r="461" spans="1:8" x14ac:dyDescent="0.25">
      <c r="A461" s="19" t="s">
        <v>81</v>
      </c>
      <c r="B461" s="19" t="s">
        <v>82</v>
      </c>
      <c r="C461" s="19" t="s">
        <v>75</v>
      </c>
      <c r="D461" s="19" t="s">
        <v>140</v>
      </c>
      <c r="E461" s="19" t="s">
        <v>141</v>
      </c>
      <c r="F461" s="19" t="s">
        <v>102</v>
      </c>
      <c r="G461" s="19" t="s">
        <v>103</v>
      </c>
      <c r="H461" s="25">
        <v>5.5005178067175494E-3</v>
      </c>
    </row>
    <row r="462" spans="1:8" x14ac:dyDescent="0.25">
      <c r="A462" s="19" t="s">
        <v>81</v>
      </c>
      <c r="B462" s="19" t="s">
        <v>82</v>
      </c>
      <c r="C462" s="19" t="s">
        <v>75</v>
      </c>
      <c r="D462" s="19" t="s">
        <v>140</v>
      </c>
      <c r="E462" s="19" t="s">
        <v>141</v>
      </c>
      <c r="F462" s="19" t="s">
        <v>104</v>
      </c>
      <c r="G462" s="19" t="s">
        <v>105</v>
      </c>
      <c r="H462" s="25">
        <v>1.1732790571033547E-2</v>
      </c>
    </row>
    <row r="463" spans="1:8" x14ac:dyDescent="0.25">
      <c r="A463" s="19" t="s">
        <v>81</v>
      </c>
      <c r="B463" s="19" t="s">
        <v>82</v>
      </c>
      <c r="C463" s="19" t="s">
        <v>75</v>
      </c>
      <c r="D463" s="19" t="s">
        <v>140</v>
      </c>
      <c r="E463" s="19" t="s">
        <v>141</v>
      </c>
      <c r="F463" s="19" t="s">
        <v>247</v>
      </c>
      <c r="G463" s="19" t="s">
        <v>248</v>
      </c>
      <c r="H463" s="25">
        <v>7.5826764718695338E-5</v>
      </c>
    </row>
    <row r="464" spans="1:8" x14ac:dyDescent="0.25">
      <c r="A464" s="19" t="s">
        <v>81</v>
      </c>
      <c r="B464" s="19" t="s">
        <v>82</v>
      </c>
      <c r="C464" s="19" t="s">
        <v>75</v>
      </c>
      <c r="D464" s="19" t="s">
        <v>142</v>
      </c>
      <c r="E464" s="19" t="s">
        <v>143</v>
      </c>
      <c r="F464" s="19" t="s">
        <v>96</v>
      </c>
      <c r="G464" s="19" t="s">
        <v>97</v>
      </c>
      <c r="H464" s="25">
        <v>7.7507570728002047E-3</v>
      </c>
    </row>
    <row r="465" spans="1:8" x14ac:dyDescent="0.25">
      <c r="A465" s="19" t="s">
        <v>81</v>
      </c>
      <c r="B465" s="19" t="s">
        <v>82</v>
      </c>
      <c r="C465" s="19" t="s">
        <v>75</v>
      </c>
      <c r="D465" s="19" t="s">
        <v>142</v>
      </c>
      <c r="E465" s="19" t="s">
        <v>143</v>
      </c>
      <c r="F465" s="19" t="s">
        <v>98</v>
      </c>
      <c r="G465" s="19" t="s">
        <v>99</v>
      </c>
      <c r="H465" s="25">
        <v>2.8318356296745515E-4</v>
      </c>
    </row>
    <row r="466" spans="1:8" x14ac:dyDescent="0.25">
      <c r="A466" s="19" t="s">
        <v>81</v>
      </c>
      <c r="B466" s="19" t="s">
        <v>82</v>
      </c>
      <c r="C466" s="19" t="s">
        <v>75</v>
      </c>
      <c r="D466" s="19" t="s">
        <v>142</v>
      </c>
      <c r="E466" s="19" t="s">
        <v>143</v>
      </c>
      <c r="F466" s="19" t="s">
        <v>100</v>
      </c>
      <c r="G466" s="19" t="s">
        <v>101</v>
      </c>
      <c r="H466" s="25">
        <v>2.4591289617965039E-4</v>
      </c>
    </row>
    <row r="467" spans="1:8" x14ac:dyDescent="0.25">
      <c r="A467" s="19" t="s">
        <v>81</v>
      </c>
      <c r="B467" s="19" t="s">
        <v>82</v>
      </c>
      <c r="C467" s="19" t="s">
        <v>75</v>
      </c>
      <c r="D467" s="19" t="s">
        <v>142</v>
      </c>
      <c r="E467" s="19" t="s">
        <v>143</v>
      </c>
      <c r="F467" s="19" t="s">
        <v>126</v>
      </c>
      <c r="G467" s="19" t="s">
        <v>127</v>
      </c>
      <c r="H467" s="25">
        <v>3.8601528096263351E-7</v>
      </c>
    </row>
    <row r="468" spans="1:8" x14ac:dyDescent="0.25">
      <c r="A468" s="19" t="s">
        <v>81</v>
      </c>
      <c r="B468" s="19" t="s">
        <v>82</v>
      </c>
      <c r="C468" s="19" t="s">
        <v>75</v>
      </c>
      <c r="D468" s="19" t="s">
        <v>142</v>
      </c>
      <c r="E468" s="19" t="s">
        <v>143</v>
      </c>
      <c r="F468" s="19" t="s">
        <v>102</v>
      </c>
      <c r="G468" s="19" t="s">
        <v>103</v>
      </c>
      <c r="H468" s="25">
        <v>4.4699559354558398E-3</v>
      </c>
    </row>
    <row r="469" spans="1:8" x14ac:dyDescent="0.25">
      <c r="A469" s="19" t="s">
        <v>81</v>
      </c>
      <c r="B469" s="19" t="s">
        <v>82</v>
      </c>
      <c r="C469" s="19" t="s">
        <v>75</v>
      </c>
      <c r="D469" s="19" t="s">
        <v>142</v>
      </c>
      <c r="E469" s="19" t="s">
        <v>143</v>
      </c>
      <c r="F469" s="19" t="s">
        <v>104</v>
      </c>
      <c r="G469" s="19" t="s">
        <v>105</v>
      </c>
      <c r="H469" s="25">
        <v>6.4043509777574328E-3</v>
      </c>
    </row>
    <row r="470" spans="1:8" x14ac:dyDescent="0.25">
      <c r="A470" s="19" t="s">
        <v>81</v>
      </c>
      <c r="B470" s="19" t="s">
        <v>82</v>
      </c>
      <c r="C470" s="19" t="s">
        <v>75</v>
      </c>
      <c r="D470" s="19" t="s">
        <v>142</v>
      </c>
      <c r="E470" s="19" t="s">
        <v>143</v>
      </c>
      <c r="F470" s="19" t="s">
        <v>245</v>
      </c>
      <c r="G470" s="19" t="s">
        <v>246</v>
      </c>
      <c r="H470" s="25">
        <v>1.1829897503295888E-3</v>
      </c>
    </row>
    <row r="471" spans="1:8" x14ac:dyDescent="0.25">
      <c r="A471" s="19" t="s">
        <v>81</v>
      </c>
      <c r="B471" s="19" t="s">
        <v>82</v>
      </c>
      <c r="C471" s="19" t="s">
        <v>75</v>
      </c>
      <c r="D471" s="19" t="s">
        <v>174</v>
      </c>
      <c r="E471" s="19" t="s">
        <v>175</v>
      </c>
      <c r="F471" s="19" t="s">
        <v>96</v>
      </c>
      <c r="G471" s="19" t="s">
        <v>97</v>
      </c>
      <c r="H471" s="25">
        <v>3.9590827505101746E-5</v>
      </c>
    </row>
    <row r="472" spans="1:8" x14ac:dyDescent="0.25">
      <c r="A472" s="19" t="s">
        <v>81</v>
      </c>
      <c r="B472" s="19" t="s">
        <v>82</v>
      </c>
      <c r="C472" s="19" t="s">
        <v>75</v>
      </c>
      <c r="D472" s="19" t="s">
        <v>174</v>
      </c>
      <c r="E472" s="19" t="s">
        <v>175</v>
      </c>
      <c r="F472" s="19" t="s">
        <v>126</v>
      </c>
      <c r="G472" s="19" t="s">
        <v>127</v>
      </c>
      <c r="H472" s="25">
        <v>9.852697592947086E-9</v>
      </c>
    </row>
    <row r="473" spans="1:8" x14ac:dyDescent="0.25">
      <c r="A473" s="19" t="s">
        <v>81</v>
      </c>
      <c r="B473" s="19" t="s">
        <v>82</v>
      </c>
      <c r="C473" s="19" t="s">
        <v>75</v>
      </c>
      <c r="D473" s="19" t="s">
        <v>174</v>
      </c>
      <c r="E473" s="19" t="s">
        <v>175</v>
      </c>
      <c r="F473" s="19" t="s">
        <v>102</v>
      </c>
      <c r="G473" s="19" t="s">
        <v>103</v>
      </c>
      <c r="H473" s="25">
        <v>3.5895108534706183E-6</v>
      </c>
    </row>
    <row r="474" spans="1:8" x14ac:dyDescent="0.25">
      <c r="A474" s="19" t="s">
        <v>81</v>
      </c>
      <c r="B474" s="19" t="s">
        <v>82</v>
      </c>
      <c r="C474" s="19" t="s">
        <v>75</v>
      </c>
      <c r="D474" s="19" t="s">
        <v>174</v>
      </c>
      <c r="E474" s="19" t="s">
        <v>175</v>
      </c>
      <c r="F474" s="19" t="s">
        <v>104</v>
      </c>
      <c r="G474" s="19" t="s">
        <v>105</v>
      </c>
      <c r="H474" s="25">
        <v>7.2954126452175411E-4</v>
      </c>
    </row>
    <row r="475" spans="1:8" x14ac:dyDescent="0.25">
      <c r="A475" s="19" t="s">
        <v>81</v>
      </c>
      <c r="B475" s="19" t="s">
        <v>82</v>
      </c>
      <c r="C475" s="19" t="s">
        <v>75</v>
      </c>
      <c r="D475" s="19" t="s">
        <v>144</v>
      </c>
      <c r="E475" s="19" t="s">
        <v>145</v>
      </c>
      <c r="F475" s="19" t="s">
        <v>96</v>
      </c>
      <c r="G475" s="19" t="s">
        <v>97</v>
      </c>
      <c r="H475" s="25">
        <v>1.2383082217308001E-4</v>
      </c>
    </row>
    <row r="476" spans="1:8" x14ac:dyDescent="0.25">
      <c r="A476" s="19" t="s">
        <v>81</v>
      </c>
      <c r="B476" s="19" t="s">
        <v>82</v>
      </c>
      <c r="C476" s="19" t="s">
        <v>75</v>
      </c>
      <c r="D476" s="19" t="s">
        <v>144</v>
      </c>
      <c r="E476" s="19" t="s">
        <v>145</v>
      </c>
      <c r="F476" s="19" t="s">
        <v>98</v>
      </c>
      <c r="G476" s="19" t="s">
        <v>99</v>
      </c>
      <c r="H476" s="25">
        <v>1.3808590208939161E-3</v>
      </c>
    </row>
    <row r="477" spans="1:8" x14ac:dyDescent="0.25">
      <c r="A477" s="19" t="s">
        <v>81</v>
      </c>
      <c r="B477" s="19" t="s">
        <v>82</v>
      </c>
      <c r="C477" s="19" t="s">
        <v>75</v>
      </c>
      <c r="D477" s="19" t="s">
        <v>144</v>
      </c>
      <c r="E477" s="19" t="s">
        <v>145</v>
      </c>
      <c r="F477" s="19" t="s">
        <v>126</v>
      </c>
      <c r="G477" s="19" t="s">
        <v>127</v>
      </c>
      <c r="H477" s="25">
        <v>3.3956120625481195E-7</v>
      </c>
    </row>
    <row r="478" spans="1:8" x14ac:dyDescent="0.25">
      <c r="A478" s="19" t="s">
        <v>81</v>
      </c>
      <c r="B478" s="19" t="s">
        <v>82</v>
      </c>
      <c r="C478" s="19" t="s">
        <v>75</v>
      </c>
      <c r="D478" s="19" t="s">
        <v>144</v>
      </c>
      <c r="E478" s="19" t="s">
        <v>145</v>
      </c>
      <c r="F478" s="19" t="s">
        <v>102</v>
      </c>
      <c r="G478" s="19" t="s">
        <v>103</v>
      </c>
      <c r="H478" s="25">
        <v>7.5793517533745923E-4</v>
      </c>
    </row>
    <row r="479" spans="1:8" x14ac:dyDescent="0.25">
      <c r="A479" s="19" t="s">
        <v>81</v>
      </c>
      <c r="B479" s="19" t="s">
        <v>82</v>
      </c>
      <c r="C479" s="19" t="s">
        <v>75</v>
      </c>
      <c r="D479" s="19" t="s">
        <v>144</v>
      </c>
      <c r="E479" s="19" t="s">
        <v>145</v>
      </c>
      <c r="F479" s="19" t="s">
        <v>104</v>
      </c>
      <c r="G479" s="19" t="s">
        <v>105</v>
      </c>
      <c r="H479" s="25">
        <v>1.0804189617672477E-3</v>
      </c>
    </row>
    <row r="480" spans="1:8" x14ac:dyDescent="0.25">
      <c r="A480" s="19" t="s">
        <v>81</v>
      </c>
      <c r="B480" s="19" t="s">
        <v>82</v>
      </c>
      <c r="C480" s="19" t="s">
        <v>75</v>
      </c>
      <c r="D480" s="19" t="s">
        <v>176</v>
      </c>
      <c r="E480" s="19" t="s">
        <v>177</v>
      </c>
      <c r="F480" s="19" t="s">
        <v>100</v>
      </c>
      <c r="G480" s="19" t="s">
        <v>101</v>
      </c>
      <c r="H480" s="25">
        <v>6.1663386108383488E-5</v>
      </c>
    </row>
    <row r="481" spans="1:8" x14ac:dyDescent="0.25">
      <c r="A481" s="19" t="s">
        <v>81</v>
      </c>
      <c r="B481" s="19" t="s">
        <v>82</v>
      </c>
      <c r="C481" s="19" t="s">
        <v>75</v>
      </c>
      <c r="D481" s="19" t="s">
        <v>176</v>
      </c>
      <c r="E481" s="19" t="s">
        <v>177</v>
      </c>
      <c r="F481" s="19" t="s">
        <v>104</v>
      </c>
      <c r="G481" s="19" t="s">
        <v>105</v>
      </c>
      <c r="H481" s="25">
        <v>3.1675264424719531E-3</v>
      </c>
    </row>
    <row r="482" spans="1:8" x14ac:dyDescent="0.25">
      <c r="A482" s="19" t="s">
        <v>81</v>
      </c>
      <c r="B482" s="19" t="s">
        <v>82</v>
      </c>
      <c r="C482" s="19" t="s">
        <v>75</v>
      </c>
      <c r="D482" s="19" t="s">
        <v>188</v>
      </c>
      <c r="E482" s="19" t="s">
        <v>189</v>
      </c>
      <c r="F482" s="19" t="s">
        <v>96</v>
      </c>
      <c r="G482" s="19" t="s">
        <v>97</v>
      </c>
      <c r="H482" s="25">
        <v>2.2147870986436794E-4</v>
      </c>
    </row>
    <row r="483" spans="1:8" x14ac:dyDescent="0.25">
      <c r="A483" s="19" t="s">
        <v>81</v>
      </c>
      <c r="B483" s="19" t="s">
        <v>82</v>
      </c>
      <c r="C483" s="19" t="s">
        <v>75</v>
      </c>
      <c r="D483" s="19" t="s">
        <v>188</v>
      </c>
      <c r="E483" s="19" t="s">
        <v>189</v>
      </c>
      <c r="F483" s="19" t="s">
        <v>98</v>
      </c>
      <c r="G483" s="19" t="s">
        <v>99</v>
      </c>
      <c r="H483" s="25">
        <v>1.0406665726127827E-4</v>
      </c>
    </row>
    <row r="484" spans="1:8" x14ac:dyDescent="0.25">
      <c r="A484" s="19" t="s">
        <v>81</v>
      </c>
      <c r="B484" s="19" t="s">
        <v>82</v>
      </c>
      <c r="C484" s="19" t="s">
        <v>75</v>
      </c>
      <c r="D484" s="19" t="s">
        <v>188</v>
      </c>
      <c r="E484" s="19" t="s">
        <v>189</v>
      </c>
      <c r="F484" s="19" t="s">
        <v>102</v>
      </c>
      <c r="G484" s="19" t="s">
        <v>103</v>
      </c>
      <c r="H484" s="25">
        <v>1.5050417054243446E-4</v>
      </c>
    </row>
    <row r="485" spans="1:8" x14ac:dyDescent="0.25">
      <c r="A485" s="19" t="s">
        <v>81</v>
      </c>
      <c r="B485" s="19" t="s">
        <v>82</v>
      </c>
      <c r="C485" s="19" t="s">
        <v>75</v>
      </c>
      <c r="D485" s="19" t="s">
        <v>188</v>
      </c>
      <c r="E485" s="19" t="s">
        <v>189</v>
      </c>
      <c r="F485" s="19" t="s">
        <v>104</v>
      </c>
      <c r="G485" s="19" t="s">
        <v>105</v>
      </c>
      <c r="H485" s="25">
        <v>1.5675242107419133E-3</v>
      </c>
    </row>
    <row r="486" spans="1:8" x14ac:dyDescent="0.25">
      <c r="A486" s="19" t="s">
        <v>81</v>
      </c>
      <c r="B486" s="19" t="s">
        <v>82</v>
      </c>
      <c r="C486" s="19" t="s">
        <v>75</v>
      </c>
      <c r="D486" s="19" t="s">
        <v>180</v>
      </c>
      <c r="E486" s="19" t="s">
        <v>181</v>
      </c>
      <c r="F486" s="19" t="s">
        <v>96</v>
      </c>
      <c r="G486" s="19" t="s">
        <v>97</v>
      </c>
      <c r="H486" s="25">
        <v>6.2071312813736861E-6</v>
      </c>
    </row>
    <row r="487" spans="1:8" x14ac:dyDescent="0.25">
      <c r="A487" s="19" t="s">
        <v>81</v>
      </c>
      <c r="B487" s="19" t="s">
        <v>82</v>
      </c>
      <c r="C487" s="19" t="s">
        <v>75</v>
      </c>
      <c r="D487" s="19" t="s">
        <v>180</v>
      </c>
      <c r="E487" s="19" t="s">
        <v>181</v>
      </c>
      <c r="F487" s="19" t="s">
        <v>98</v>
      </c>
      <c r="G487" s="19" t="s">
        <v>99</v>
      </c>
      <c r="H487" s="25">
        <v>2.3101226400168326E-4</v>
      </c>
    </row>
    <row r="488" spans="1:8" x14ac:dyDescent="0.25">
      <c r="A488" s="19" t="s">
        <v>81</v>
      </c>
      <c r="B488" s="19" t="s">
        <v>82</v>
      </c>
      <c r="C488" s="19" t="s">
        <v>75</v>
      </c>
      <c r="D488" s="19" t="s">
        <v>180</v>
      </c>
      <c r="E488" s="19" t="s">
        <v>181</v>
      </c>
      <c r="F488" s="19" t="s">
        <v>100</v>
      </c>
      <c r="G488" s="19" t="s">
        <v>101</v>
      </c>
      <c r="H488" s="25">
        <v>4.8303384364128133E-5</v>
      </c>
    </row>
    <row r="489" spans="1:8" x14ac:dyDescent="0.25">
      <c r="A489" s="19" t="s">
        <v>81</v>
      </c>
      <c r="B489" s="19" t="s">
        <v>82</v>
      </c>
      <c r="C489" s="19" t="s">
        <v>75</v>
      </c>
      <c r="D489" s="19" t="s">
        <v>180</v>
      </c>
      <c r="E489" s="19" t="s">
        <v>181</v>
      </c>
      <c r="F489" s="19" t="s">
        <v>102</v>
      </c>
      <c r="G489" s="19" t="s">
        <v>103</v>
      </c>
      <c r="H489" s="25">
        <v>3.7688420972885019E-6</v>
      </c>
    </row>
    <row r="490" spans="1:8" x14ac:dyDescent="0.25">
      <c r="A490" s="19" t="s">
        <v>81</v>
      </c>
      <c r="B490" s="19" t="s">
        <v>82</v>
      </c>
      <c r="C490" s="19" t="s">
        <v>75</v>
      </c>
      <c r="D490" s="19" t="s">
        <v>180</v>
      </c>
      <c r="E490" s="19" t="s">
        <v>181</v>
      </c>
      <c r="F490" s="19" t="s">
        <v>104</v>
      </c>
      <c r="G490" s="19" t="s">
        <v>105</v>
      </c>
      <c r="H490" s="25">
        <v>5.1405376473009153E-4</v>
      </c>
    </row>
    <row r="491" spans="1:8" x14ac:dyDescent="0.25">
      <c r="A491" s="19" t="s">
        <v>81</v>
      </c>
      <c r="B491" s="19" t="s">
        <v>82</v>
      </c>
      <c r="C491" s="19" t="s">
        <v>75</v>
      </c>
      <c r="D491" s="19" t="s">
        <v>180</v>
      </c>
      <c r="E491" s="19" t="s">
        <v>181</v>
      </c>
      <c r="F491" s="19" t="s">
        <v>247</v>
      </c>
      <c r="G491" s="19" t="s">
        <v>248</v>
      </c>
      <c r="H491" s="25">
        <v>7.6223171461738535E-6</v>
      </c>
    </row>
    <row r="492" spans="1:8" x14ac:dyDescent="0.25">
      <c r="A492" s="19" t="s">
        <v>81</v>
      </c>
      <c r="B492" s="19" t="s">
        <v>82</v>
      </c>
      <c r="C492" s="19" t="s">
        <v>75</v>
      </c>
      <c r="D492" s="19" t="s">
        <v>146</v>
      </c>
      <c r="E492" s="19" t="s">
        <v>147</v>
      </c>
      <c r="F492" s="19" t="s">
        <v>96</v>
      </c>
      <c r="G492" s="19" t="s">
        <v>97</v>
      </c>
      <c r="H492" s="25">
        <v>5.2896212416335094E-5</v>
      </c>
    </row>
    <row r="493" spans="1:8" x14ac:dyDescent="0.25">
      <c r="A493" s="19" t="s">
        <v>81</v>
      </c>
      <c r="B493" s="19" t="s">
        <v>82</v>
      </c>
      <c r="C493" s="19" t="s">
        <v>75</v>
      </c>
      <c r="D493" s="19" t="s">
        <v>146</v>
      </c>
      <c r="E493" s="19" t="s">
        <v>147</v>
      </c>
      <c r="F493" s="19" t="s">
        <v>102</v>
      </c>
      <c r="G493" s="19" t="s">
        <v>103</v>
      </c>
      <c r="H493" s="25">
        <v>7.3855531420650002E-5</v>
      </c>
    </row>
    <row r="494" spans="1:8" x14ac:dyDescent="0.25">
      <c r="A494" s="19" t="s">
        <v>81</v>
      </c>
      <c r="B494" s="19" t="s">
        <v>82</v>
      </c>
      <c r="C494" s="19" t="s">
        <v>75</v>
      </c>
      <c r="D494" s="19" t="s">
        <v>146</v>
      </c>
      <c r="E494" s="19" t="s">
        <v>147</v>
      </c>
      <c r="F494" s="19" t="s">
        <v>104</v>
      </c>
      <c r="G494" s="19" t="s">
        <v>105</v>
      </c>
      <c r="H494" s="25">
        <v>1.2042034297831136E-4</v>
      </c>
    </row>
    <row r="495" spans="1:8" x14ac:dyDescent="0.25">
      <c r="A495" s="19" t="s">
        <v>81</v>
      </c>
      <c r="B495" s="19" t="s">
        <v>82</v>
      </c>
      <c r="C495" s="19" t="s">
        <v>75</v>
      </c>
      <c r="D495" s="19" t="s">
        <v>182</v>
      </c>
      <c r="E495" s="19" t="s">
        <v>183</v>
      </c>
      <c r="F495" s="19" t="s">
        <v>126</v>
      </c>
      <c r="G495" s="19" t="s">
        <v>127</v>
      </c>
      <c r="H495" s="25">
        <v>2.3755931754478457E-7</v>
      </c>
    </row>
    <row r="496" spans="1:8" x14ac:dyDescent="0.25">
      <c r="A496" s="19" t="s">
        <v>81</v>
      </c>
      <c r="B496" s="19" t="s">
        <v>82</v>
      </c>
      <c r="C496" s="19" t="s">
        <v>75</v>
      </c>
      <c r="D496" s="19" t="s">
        <v>182</v>
      </c>
      <c r="E496" s="19" t="s">
        <v>183</v>
      </c>
      <c r="F496" s="19" t="s">
        <v>104</v>
      </c>
      <c r="G496" s="19" t="s">
        <v>105</v>
      </c>
      <c r="H496" s="25">
        <v>2.6330020465518999E-4</v>
      </c>
    </row>
    <row r="497" spans="1:8" x14ac:dyDescent="0.25">
      <c r="A497" s="19" t="s">
        <v>81</v>
      </c>
      <c r="B497" s="19" t="s">
        <v>82</v>
      </c>
      <c r="C497" s="19" t="s">
        <v>75</v>
      </c>
      <c r="D497" s="19" t="s">
        <v>148</v>
      </c>
      <c r="E497" s="19" t="s">
        <v>149</v>
      </c>
      <c r="F497" s="19" t="s">
        <v>110</v>
      </c>
      <c r="G497" s="19" t="s">
        <v>111</v>
      </c>
      <c r="H497" s="25">
        <v>17.547309634559056</v>
      </c>
    </row>
    <row r="498" spans="1:8" x14ac:dyDescent="0.25">
      <c r="A498" s="19" t="s">
        <v>81</v>
      </c>
      <c r="B498" s="19" t="s">
        <v>82</v>
      </c>
      <c r="C498" s="19" t="s">
        <v>75</v>
      </c>
      <c r="D498" s="19" t="s">
        <v>148</v>
      </c>
      <c r="E498" s="19" t="s">
        <v>149</v>
      </c>
      <c r="F498" s="19" t="s">
        <v>96</v>
      </c>
      <c r="G498" s="19" t="s">
        <v>97</v>
      </c>
      <c r="H498" s="25">
        <v>1.0428639289744618E-3</v>
      </c>
    </row>
    <row r="499" spans="1:8" x14ac:dyDescent="0.25">
      <c r="A499" s="19" t="s">
        <v>81</v>
      </c>
      <c r="B499" s="19" t="s">
        <v>82</v>
      </c>
      <c r="C499" s="19" t="s">
        <v>75</v>
      </c>
      <c r="D499" s="19" t="s">
        <v>148</v>
      </c>
      <c r="E499" s="19" t="s">
        <v>149</v>
      </c>
      <c r="F499" s="19" t="s">
        <v>98</v>
      </c>
      <c r="G499" s="19" t="s">
        <v>99</v>
      </c>
      <c r="H499" s="25">
        <v>0.29039218345301765</v>
      </c>
    </row>
    <row r="500" spans="1:8" x14ac:dyDescent="0.25">
      <c r="A500" s="19" t="s">
        <v>81</v>
      </c>
      <c r="B500" s="19" t="s">
        <v>82</v>
      </c>
      <c r="C500" s="19" t="s">
        <v>75</v>
      </c>
      <c r="D500" s="19" t="s">
        <v>148</v>
      </c>
      <c r="E500" s="19" t="s">
        <v>149</v>
      </c>
      <c r="F500" s="19" t="s">
        <v>126</v>
      </c>
      <c r="G500" s="19" t="s">
        <v>127</v>
      </c>
      <c r="H500" s="25">
        <v>1.9108197175194287E-3</v>
      </c>
    </row>
    <row r="501" spans="1:8" x14ac:dyDescent="0.25">
      <c r="A501" s="19" t="s">
        <v>81</v>
      </c>
      <c r="B501" s="19" t="s">
        <v>82</v>
      </c>
      <c r="C501" s="19" t="s">
        <v>75</v>
      </c>
      <c r="D501" s="19" t="s">
        <v>148</v>
      </c>
      <c r="E501" s="19" t="s">
        <v>149</v>
      </c>
      <c r="F501" s="19" t="s">
        <v>102</v>
      </c>
      <c r="G501" s="19" t="s">
        <v>103</v>
      </c>
      <c r="H501" s="25">
        <v>3.5768077553530316E-4</v>
      </c>
    </row>
    <row r="502" spans="1:8" x14ac:dyDescent="0.25">
      <c r="A502" s="19" t="s">
        <v>81</v>
      </c>
      <c r="B502" s="19" t="s">
        <v>82</v>
      </c>
      <c r="C502" s="19" t="s">
        <v>75</v>
      </c>
      <c r="D502" s="19" t="s">
        <v>148</v>
      </c>
      <c r="E502" s="19" t="s">
        <v>149</v>
      </c>
      <c r="F502" s="19" t="s">
        <v>104</v>
      </c>
      <c r="G502" s="19" t="s">
        <v>105</v>
      </c>
      <c r="H502" s="25">
        <v>0.11198666436962577</v>
      </c>
    </row>
    <row r="503" spans="1:8" x14ac:dyDescent="0.25">
      <c r="A503" s="19" t="s">
        <v>81</v>
      </c>
      <c r="B503" s="19" t="s">
        <v>82</v>
      </c>
      <c r="C503" s="19" t="s">
        <v>75</v>
      </c>
      <c r="D503" s="19" t="s">
        <v>148</v>
      </c>
      <c r="E503" s="19" t="s">
        <v>149</v>
      </c>
      <c r="F503" s="19" t="s">
        <v>247</v>
      </c>
      <c r="G503" s="19" t="s">
        <v>248</v>
      </c>
      <c r="H503" s="25">
        <v>2.3963689297318355E-5</v>
      </c>
    </row>
    <row r="504" spans="1:8" x14ac:dyDescent="0.25">
      <c r="A504" s="19" t="s">
        <v>81</v>
      </c>
      <c r="B504" s="19" t="s">
        <v>82</v>
      </c>
      <c r="C504" s="19" t="s">
        <v>75</v>
      </c>
      <c r="D504" s="19" t="s">
        <v>150</v>
      </c>
      <c r="E504" s="19" t="s">
        <v>151</v>
      </c>
      <c r="F504" s="19" t="s">
        <v>110</v>
      </c>
      <c r="G504" s="19" t="s">
        <v>111</v>
      </c>
      <c r="H504" s="25">
        <v>2.7236445657747643E-2</v>
      </c>
    </row>
    <row r="505" spans="1:8" x14ac:dyDescent="0.25">
      <c r="A505" s="19" t="s">
        <v>81</v>
      </c>
      <c r="B505" s="19" t="s">
        <v>82</v>
      </c>
      <c r="C505" s="19" t="s">
        <v>75</v>
      </c>
      <c r="D505" s="19" t="s">
        <v>150</v>
      </c>
      <c r="E505" s="19" t="s">
        <v>151</v>
      </c>
      <c r="F505" s="19" t="s">
        <v>112</v>
      </c>
      <c r="G505" s="19" t="s">
        <v>113</v>
      </c>
      <c r="H505" s="25">
        <v>5.1778676899158346E-3</v>
      </c>
    </row>
    <row r="506" spans="1:8" x14ac:dyDescent="0.25">
      <c r="A506" s="19" t="s">
        <v>81</v>
      </c>
      <c r="B506" s="19" t="s">
        <v>82</v>
      </c>
      <c r="C506" s="19" t="s">
        <v>75</v>
      </c>
      <c r="D506" s="19" t="s">
        <v>150</v>
      </c>
      <c r="E506" s="19" t="s">
        <v>151</v>
      </c>
      <c r="F506" s="19" t="s">
        <v>152</v>
      </c>
      <c r="G506" s="19" t="s">
        <v>153</v>
      </c>
      <c r="H506" s="25">
        <v>8.0400340039801088E-5</v>
      </c>
    </row>
    <row r="507" spans="1:8" x14ac:dyDescent="0.25">
      <c r="A507" s="19" t="s">
        <v>81</v>
      </c>
      <c r="B507" s="19" t="s">
        <v>82</v>
      </c>
      <c r="C507" s="19" t="s">
        <v>75</v>
      </c>
      <c r="D507" s="19" t="s">
        <v>150</v>
      </c>
      <c r="E507" s="19" t="s">
        <v>151</v>
      </c>
      <c r="F507" s="19" t="s">
        <v>98</v>
      </c>
      <c r="G507" s="19" t="s">
        <v>99</v>
      </c>
      <c r="H507" s="25">
        <v>2.4286716235943698E-2</v>
      </c>
    </row>
    <row r="508" spans="1:8" x14ac:dyDescent="0.25">
      <c r="A508" s="19" t="s">
        <v>81</v>
      </c>
      <c r="B508" s="19" t="s">
        <v>82</v>
      </c>
      <c r="C508" s="19" t="s">
        <v>75</v>
      </c>
      <c r="D508" s="19" t="s">
        <v>150</v>
      </c>
      <c r="E508" s="19" t="s">
        <v>151</v>
      </c>
      <c r="F508" s="19" t="s">
        <v>126</v>
      </c>
      <c r="G508" s="19" t="s">
        <v>127</v>
      </c>
      <c r="H508" s="25">
        <v>1.9837441481023797E-5</v>
      </c>
    </row>
    <row r="509" spans="1:8" x14ac:dyDescent="0.25">
      <c r="A509" s="19" t="s">
        <v>81</v>
      </c>
      <c r="B509" s="19" t="s">
        <v>82</v>
      </c>
      <c r="C509" s="19" t="s">
        <v>75</v>
      </c>
      <c r="D509" s="19" t="s">
        <v>150</v>
      </c>
      <c r="E509" s="19" t="s">
        <v>151</v>
      </c>
      <c r="F509" s="19" t="s">
        <v>104</v>
      </c>
      <c r="G509" s="19" t="s">
        <v>105</v>
      </c>
      <c r="H509" s="25">
        <v>4.3183923072349207E-4</v>
      </c>
    </row>
    <row r="510" spans="1:8" x14ac:dyDescent="0.25">
      <c r="A510" s="19" t="s">
        <v>81</v>
      </c>
      <c r="B510" s="19" t="s">
        <v>82</v>
      </c>
      <c r="C510" s="19" t="s">
        <v>75</v>
      </c>
      <c r="D510" s="19" t="s">
        <v>150</v>
      </c>
      <c r="E510" s="19" t="s">
        <v>151</v>
      </c>
      <c r="F510" s="19" t="s">
        <v>247</v>
      </c>
      <c r="G510" s="19" t="s">
        <v>248</v>
      </c>
      <c r="H510" s="25">
        <v>4.7664928336550467E-6</v>
      </c>
    </row>
    <row r="511" spans="1:8" x14ac:dyDescent="0.25">
      <c r="A511" s="19" t="s">
        <v>81</v>
      </c>
      <c r="B511" s="19" t="s">
        <v>82</v>
      </c>
      <c r="C511" s="19" t="s">
        <v>75</v>
      </c>
      <c r="D511" s="19" t="s">
        <v>154</v>
      </c>
      <c r="E511" s="19" t="s">
        <v>155</v>
      </c>
      <c r="F511" s="19" t="s">
        <v>96</v>
      </c>
      <c r="G511" s="19" t="s">
        <v>97</v>
      </c>
      <c r="H511" s="25">
        <v>1.0248105154036228E-4</v>
      </c>
    </row>
    <row r="512" spans="1:8" x14ac:dyDescent="0.25">
      <c r="A512" s="19" t="s">
        <v>81</v>
      </c>
      <c r="B512" s="19" t="s">
        <v>82</v>
      </c>
      <c r="C512" s="19" t="s">
        <v>75</v>
      </c>
      <c r="D512" s="19" t="s">
        <v>154</v>
      </c>
      <c r="E512" s="19" t="s">
        <v>155</v>
      </c>
      <c r="F512" s="19" t="s">
        <v>126</v>
      </c>
      <c r="G512" s="19" t="s">
        <v>127</v>
      </c>
      <c r="H512" s="25">
        <v>4.8321743620408128E-7</v>
      </c>
    </row>
    <row r="513" spans="1:8" x14ac:dyDescent="0.25">
      <c r="A513" s="19" t="s">
        <v>81</v>
      </c>
      <c r="B513" s="19" t="s">
        <v>82</v>
      </c>
      <c r="C513" s="19" t="s">
        <v>75</v>
      </c>
      <c r="D513" s="19" t="s">
        <v>154</v>
      </c>
      <c r="E513" s="19" t="s">
        <v>155</v>
      </c>
      <c r="F513" s="19" t="s">
        <v>102</v>
      </c>
      <c r="G513" s="19" t="s">
        <v>103</v>
      </c>
      <c r="H513" s="25">
        <v>1.07408034584442E-4</v>
      </c>
    </row>
    <row r="514" spans="1:8" x14ac:dyDescent="0.25">
      <c r="A514" s="19" t="s">
        <v>81</v>
      </c>
      <c r="B514" s="19" t="s">
        <v>82</v>
      </c>
      <c r="C514" s="19" t="s">
        <v>75</v>
      </c>
      <c r="D514" s="19" t="s">
        <v>154</v>
      </c>
      <c r="E514" s="19" t="s">
        <v>155</v>
      </c>
      <c r="F514" s="19" t="s">
        <v>104</v>
      </c>
      <c r="G514" s="19" t="s">
        <v>105</v>
      </c>
      <c r="H514" s="25">
        <v>5.7763610811281034E-4</v>
      </c>
    </row>
    <row r="515" spans="1:8" x14ac:dyDescent="0.25">
      <c r="A515" s="19" t="s">
        <v>81</v>
      </c>
      <c r="B515" s="19" t="s">
        <v>82</v>
      </c>
      <c r="C515" s="19" t="s">
        <v>75</v>
      </c>
      <c r="D515" s="19" t="s">
        <v>154</v>
      </c>
      <c r="E515" s="19" t="s">
        <v>155</v>
      </c>
      <c r="F515" s="19" t="s">
        <v>247</v>
      </c>
      <c r="G515" s="19" t="s">
        <v>248</v>
      </c>
      <c r="H515" s="25">
        <v>2.3467247435416763E-6</v>
      </c>
    </row>
    <row r="516" spans="1:8" x14ac:dyDescent="0.25">
      <c r="A516" s="19" t="s">
        <v>81</v>
      </c>
      <c r="B516" s="19" t="s">
        <v>82</v>
      </c>
      <c r="C516" s="19" t="s">
        <v>75</v>
      </c>
      <c r="D516" s="19" t="s">
        <v>184</v>
      </c>
      <c r="E516" s="19" t="s">
        <v>185</v>
      </c>
      <c r="F516" s="19" t="s">
        <v>104</v>
      </c>
      <c r="G516" s="19" t="s">
        <v>105</v>
      </c>
      <c r="H516" s="25">
        <v>2.8871395659569015E-4</v>
      </c>
    </row>
    <row r="517" spans="1:8" x14ac:dyDescent="0.25">
      <c r="A517" s="19" t="s">
        <v>81</v>
      </c>
      <c r="B517" s="19" t="s">
        <v>82</v>
      </c>
      <c r="C517" s="19" t="s">
        <v>75</v>
      </c>
      <c r="D517" s="19" t="s">
        <v>190</v>
      </c>
      <c r="E517" s="19" t="s">
        <v>191</v>
      </c>
      <c r="F517" s="19" t="s">
        <v>104</v>
      </c>
      <c r="G517" s="19" t="s">
        <v>105</v>
      </c>
      <c r="H517" s="25">
        <v>3.2937161237924104E-6</v>
      </c>
    </row>
    <row r="518" spans="1:8" x14ac:dyDescent="0.25">
      <c r="A518" s="19" t="s">
        <v>81</v>
      </c>
      <c r="B518" s="19" t="s">
        <v>82</v>
      </c>
      <c r="C518" s="19" t="s">
        <v>75</v>
      </c>
      <c r="D518" s="19" t="s">
        <v>156</v>
      </c>
      <c r="E518" s="19" t="s">
        <v>157</v>
      </c>
      <c r="F518" s="19" t="s">
        <v>104</v>
      </c>
      <c r="G518" s="19" t="s">
        <v>105</v>
      </c>
      <c r="H518" s="25">
        <v>5.5260472833370067E-3</v>
      </c>
    </row>
    <row r="519" spans="1:8" x14ac:dyDescent="0.25">
      <c r="A519" s="19" t="s">
        <v>81</v>
      </c>
      <c r="B519" s="19" t="s">
        <v>82</v>
      </c>
      <c r="C519" s="19" t="s">
        <v>75</v>
      </c>
      <c r="D519" s="19" t="s">
        <v>156</v>
      </c>
      <c r="E519" s="19" t="s">
        <v>157</v>
      </c>
      <c r="F519" s="19" t="s">
        <v>245</v>
      </c>
      <c r="G519" s="19" t="s">
        <v>246</v>
      </c>
      <c r="H519" s="25">
        <v>0.36379068211246979</v>
      </c>
    </row>
    <row r="520" spans="1:8" x14ac:dyDescent="0.25">
      <c r="A520" s="19" t="s">
        <v>81</v>
      </c>
      <c r="B520" s="19" t="s">
        <v>82</v>
      </c>
      <c r="C520" s="19" t="s">
        <v>75</v>
      </c>
      <c r="D520" s="19" t="s">
        <v>186</v>
      </c>
      <c r="E520" s="19" t="s">
        <v>187</v>
      </c>
      <c r="F520" s="19" t="s">
        <v>104</v>
      </c>
      <c r="G520" s="19" t="s">
        <v>105</v>
      </c>
      <c r="H520" s="25">
        <v>2.2822984265583059E-3</v>
      </c>
    </row>
    <row r="521" spans="1:8" x14ac:dyDescent="0.25">
      <c r="A521" s="19" t="s">
        <v>81</v>
      </c>
      <c r="B521" s="19" t="s">
        <v>82</v>
      </c>
      <c r="C521" s="19" t="s">
        <v>75</v>
      </c>
      <c r="D521" s="19" t="s">
        <v>158</v>
      </c>
      <c r="E521" s="19" t="s">
        <v>159</v>
      </c>
      <c r="F521" s="19" t="s">
        <v>96</v>
      </c>
      <c r="G521" s="19" t="s">
        <v>97</v>
      </c>
      <c r="H521" s="25">
        <v>2.3263385089717207E-2</v>
      </c>
    </row>
    <row r="522" spans="1:8" x14ac:dyDescent="0.25">
      <c r="A522" s="19" t="s">
        <v>81</v>
      </c>
      <c r="B522" s="19" t="s">
        <v>82</v>
      </c>
      <c r="C522" s="19" t="s">
        <v>75</v>
      </c>
      <c r="D522" s="19" t="s">
        <v>158</v>
      </c>
      <c r="E522" s="19" t="s">
        <v>159</v>
      </c>
      <c r="F522" s="19" t="s">
        <v>104</v>
      </c>
      <c r="G522" s="19" t="s">
        <v>105</v>
      </c>
      <c r="H522" s="25">
        <v>2.7357126898939705E-3</v>
      </c>
    </row>
    <row r="523" spans="1:8" x14ac:dyDescent="0.25">
      <c r="A523" s="19" t="s">
        <v>81</v>
      </c>
      <c r="B523" s="19" t="s">
        <v>82</v>
      </c>
      <c r="C523" s="19" t="s">
        <v>75</v>
      </c>
      <c r="D523" s="19" t="s">
        <v>160</v>
      </c>
      <c r="E523" s="19" t="s">
        <v>161</v>
      </c>
      <c r="F523" s="19" t="s">
        <v>104</v>
      </c>
      <c r="G523" s="19" t="s">
        <v>105</v>
      </c>
      <c r="H523" s="25">
        <v>2.6057069600683648E-3</v>
      </c>
    </row>
    <row r="524" spans="1:8" x14ac:dyDescent="0.25">
      <c r="A524" s="19" t="s">
        <v>81</v>
      </c>
      <c r="B524" s="19" t="s">
        <v>82</v>
      </c>
      <c r="C524" s="19" t="s">
        <v>75</v>
      </c>
      <c r="D524" s="19" t="s">
        <v>160</v>
      </c>
      <c r="E524" s="19" t="s">
        <v>161</v>
      </c>
      <c r="F524" s="19" t="s">
        <v>162</v>
      </c>
      <c r="G524" s="19" t="s">
        <v>163</v>
      </c>
      <c r="H524" s="25">
        <v>1.0251700221834841E-2</v>
      </c>
    </row>
    <row r="525" spans="1:8" x14ac:dyDescent="0.25">
      <c r="A525" s="19" t="s">
        <v>81</v>
      </c>
      <c r="B525" s="19" t="s">
        <v>82</v>
      </c>
      <c r="C525" s="19" t="s">
        <v>75</v>
      </c>
      <c r="D525" s="19" t="s">
        <v>164</v>
      </c>
      <c r="E525" s="19" t="s">
        <v>165</v>
      </c>
      <c r="F525" s="19" t="s">
        <v>104</v>
      </c>
      <c r="G525" s="19" t="s">
        <v>105</v>
      </c>
      <c r="H525" s="25">
        <v>1.6247256208208029E-2</v>
      </c>
    </row>
    <row r="526" spans="1:8" x14ac:dyDescent="0.25">
      <c r="A526" s="19" t="s">
        <v>81</v>
      </c>
      <c r="B526" s="19" t="s">
        <v>82</v>
      </c>
      <c r="C526" s="19" t="s">
        <v>75</v>
      </c>
      <c r="D526" s="19" t="s">
        <v>164</v>
      </c>
      <c r="E526" s="19" t="s">
        <v>165</v>
      </c>
      <c r="F526" s="19" t="s">
        <v>162</v>
      </c>
      <c r="G526" s="19" t="s">
        <v>163</v>
      </c>
      <c r="H526" s="25">
        <v>2.8931703232727944E-2</v>
      </c>
    </row>
    <row r="527" spans="1:8" x14ac:dyDescent="0.25">
      <c r="A527" s="19" t="s">
        <v>81</v>
      </c>
      <c r="B527" s="19" t="s">
        <v>82</v>
      </c>
      <c r="C527" s="19" t="s">
        <v>75</v>
      </c>
      <c r="D527" s="19" t="s">
        <v>166</v>
      </c>
      <c r="E527" s="19" t="s">
        <v>167</v>
      </c>
      <c r="F527" s="19" t="s">
        <v>110</v>
      </c>
      <c r="G527" s="19" t="s">
        <v>111</v>
      </c>
      <c r="H527" s="25">
        <v>0.30122007222841829</v>
      </c>
    </row>
    <row r="528" spans="1:8" x14ac:dyDescent="0.25">
      <c r="A528" s="19" t="s">
        <v>81</v>
      </c>
      <c r="B528" s="19" t="s">
        <v>82</v>
      </c>
      <c r="C528" s="19" t="s">
        <v>75</v>
      </c>
      <c r="D528" s="19" t="s">
        <v>166</v>
      </c>
      <c r="E528" s="19" t="s">
        <v>167</v>
      </c>
      <c r="F528" s="19" t="s">
        <v>168</v>
      </c>
      <c r="G528" s="19" t="s">
        <v>169</v>
      </c>
      <c r="H528" s="25">
        <v>1.5061003611420916</v>
      </c>
    </row>
    <row r="529" spans="1:8" x14ac:dyDescent="0.25">
      <c r="A529" s="19" t="s">
        <v>81</v>
      </c>
      <c r="B529" s="19" t="s">
        <v>82</v>
      </c>
      <c r="C529" s="19" t="s">
        <v>75</v>
      </c>
      <c r="D529" s="19" t="s">
        <v>166</v>
      </c>
      <c r="E529" s="19" t="s">
        <v>167</v>
      </c>
      <c r="F529" s="19" t="s">
        <v>170</v>
      </c>
      <c r="G529" s="19" t="s">
        <v>171</v>
      </c>
      <c r="H529" s="25">
        <v>0.30122007222841829</v>
      </c>
    </row>
    <row r="530" spans="1:8" x14ac:dyDescent="0.25">
      <c r="A530" s="19" t="s">
        <v>81</v>
      </c>
      <c r="B530" s="19" t="s">
        <v>82</v>
      </c>
      <c r="C530" s="19" t="s">
        <v>75</v>
      </c>
      <c r="D530" s="19" t="s">
        <v>166</v>
      </c>
      <c r="E530" s="19" t="s">
        <v>167</v>
      </c>
      <c r="F530" s="19" t="s">
        <v>245</v>
      </c>
      <c r="G530" s="19" t="s">
        <v>246</v>
      </c>
      <c r="H530" s="25">
        <v>0.23290211770238536</v>
      </c>
    </row>
    <row r="531" spans="1:8" x14ac:dyDescent="0.25">
      <c r="A531" s="19" t="s">
        <v>81</v>
      </c>
      <c r="B531" s="19" t="s">
        <v>82</v>
      </c>
      <c r="C531" s="19" t="s">
        <v>75</v>
      </c>
      <c r="D531" s="19" t="s">
        <v>166</v>
      </c>
      <c r="E531" s="19" t="s">
        <v>167</v>
      </c>
      <c r="F531" s="19" t="s">
        <v>172</v>
      </c>
      <c r="G531" s="19" t="s">
        <v>173</v>
      </c>
      <c r="H531" s="25">
        <v>0.75305018057104534</v>
      </c>
    </row>
    <row r="532" spans="1:8" x14ac:dyDescent="0.25">
      <c r="A532" s="19" t="s">
        <v>83</v>
      </c>
      <c r="B532" s="19" t="s">
        <v>84</v>
      </c>
      <c r="C532" s="19" t="s">
        <v>85</v>
      </c>
      <c r="D532" s="19" t="s">
        <v>94</v>
      </c>
      <c r="E532" s="19" t="s">
        <v>95</v>
      </c>
      <c r="F532" s="19" t="s">
        <v>96</v>
      </c>
      <c r="G532" s="19" t="s">
        <v>97</v>
      </c>
      <c r="H532" s="25">
        <v>0.29737920984338279</v>
      </c>
    </row>
    <row r="533" spans="1:8" x14ac:dyDescent="0.25">
      <c r="A533" s="19" t="s">
        <v>83</v>
      </c>
      <c r="B533" s="19" t="s">
        <v>84</v>
      </c>
      <c r="C533" s="19" t="s">
        <v>85</v>
      </c>
      <c r="D533" s="19" t="s">
        <v>94</v>
      </c>
      <c r="E533" s="19" t="s">
        <v>95</v>
      </c>
      <c r="F533" s="19" t="s">
        <v>98</v>
      </c>
      <c r="G533" s="19" t="s">
        <v>99</v>
      </c>
      <c r="H533" s="25">
        <v>1.0132733998199526E-2</v>
      </c>
    </row>
    <row r="534" spans="1:8" x14ac:dyDescent="0.25">
      <c r="A534" s="19" t="s">
        <v>83</v>
      </c>
      <c r="B534" s="19" t="s">
        <v>84</v>
      </c>
      <c r="C534" s="19" t="s">
        <v>85</v>
      </c>
      <c r="D534" s="19" t="s">
        <v>94</v>
      </c>
      <c r="E534" s="19" t="s">
        <v>95</v>
      </c>
      <c r="F534" s="19" t="s">
        <v>100</v>
      </c>
      <c r="G534" s="19" t="s">
        <v>101</v>
      </c>
      <c r="H534" s="25">
        <v>3.2758535476432565E-2</v>
      </c>
    </row>
    <row r="535" spans="1:8" x14ac:dyDescent="0.25">
      <c r="A535" s="19" t="s">
        <v>83</v>
      </c>
      <c r="B535" s="19" t="s">
        <v>84</v>
      </c>
      <c r="C535" s="19" t="s">
        <v>85</v>
      </c>
      <c r="D535" s="19" t="s">
        <v>94</v>
      </c>
      <c r="E535" s="19" t="s">
        <v>95</v>
      </c>
      <c r="F535" s="19" t="s">
        <v>102</v>
      </c>
      <c r="G535" s="19" t="s">
        <v>103</v>
      </c>
      <c r="H535" s="25">
        <v>6.6471344719978787E-2</v>
      </c>
    </row>
    <row r="536" spans="1:8" x14ac:dyDescent="0.25">
      <c r="A536" s="19" t="s">
        <v>83</v>
      </c>
      <c r="B536" s="19" t="s">
        <v>84</v>
      </c>
      <c r="C536" s="19" t="s">
        <v>85</v>
      </c>
      <c r="D536" s="19" t="s">
        <v>94</v>
      </c>
      <c r="E536" s="19" t="s">
        <v>95</v>
      </c>
      <c r="F536" s="19" t="s">
        <v>104</v>
      </c>
      <c r="G536" s="19" t="s">
        <v>105</v>
      </c>
      <c r="H536" s="25">
        <v>6.4598855260299667E-2</v>
      </c>
    </row>
    <row r="537" spans="1:8" x14ac:dyDescent="0.25">
      <c r="A537" s="19" t="s">
        <v>83</v>
      </c>
      <c r="B537" s="19" t="s">
        <v>84</v>
      </c>
      <c r="C537" s="19" t="s">
        <v>85</v>
      </c>
      <c r="D537" s="19" t="s">
        <v>94</v>
      </c>
      <c r="E537" s="19" t="s">
        <v>95</v>
      </c>
      <c r="F537" s="19" t="s">
        <v>245</v>
      </c>
      <c r="G537" s="19" t="s">
        <v>246</v>
      </c>
      <c r="H537" s="25">
        <v>4.2599920152307288E-3</v>
      </c>
    </row>
    <row r="538" spans="1:8" x14ac:dyDescent="0.25">
      <c r="A538" s="19" t="s">
        <v>83</v>
      </c>
      <c r="B538" s="19" t="s">
        <v>84</v>
      </c>
      <c r="C538" s="19" t="s">
        <v>85</v>
      </c>
      <c r="D538" s="19" t="s">
        <v>94</v>
      </c>
      <c r="E538" s="19" t="s">
        <v>95</v>
      </c>
      <c r="F538" s="19" t="s">
        <v>247</v>
      </c>
      <c r="G538" s="19" t="s">
        <v>248</v>
      </c>
      <c r="H538" s="25">
        <v>1.4469415200719036</v>
      </c>
    </row>
    <row r="539" spans="1:8" x14ac:dyDescent="0.25">
      <c r="A539" s="19" t="s">
        <v>83</v>
      </c>
      <c r="B539" s="19" t="s">
        <v>84</v>
      </c>
      <c r="C539" s="19" t="s">
        <v>85</v>
      </c>
      <c r="D539" s="19" t="s">
        <v>178</v>
      </c>
      <c r="E539" s="19" t="s">
        <v>179</v>
      </c>
      <c r="F539" s="19" t="s">
        <v>96</v>
      </c>
      <c r="G539" s="19" t="s">
        <v>97</v>
      </c>
      <c r="H539" s="25">
        <v>9.7810319701705697E-3</v>
      </c>
    </row>
    <row r="540" spans="1:8" x14ac:dyDescent="0.25">
      <c r="A540" s="19" t="s">
        <v>83</v>
      </c>
      <c r="B540" s="19" t="s">
        <v>84</v>
      </c>
      <c r="C540" s="19" t="s">
        <v>85</v>
      </c>
      <c r="D540" s="19" t="s">
        <v>178</v>
      </c>
      <c r="E540" s="19" t="s">
        <v>179</v>
      </c>
      <c r="F540" s="19" t="s">
        <v>100</v>
      </c>
      <c r="G540" s="19" t="s">
        <v>101</v>
      </c>
      <c r="H540" s="25">
        <v>4.0674936313169071E-4</v>
      </c>
    </row>
    <row r="541" spans="1:8" x14ac:dyDescent="0.25">
      <c r="A541" s="19" t="s">
        <v>83</v>
      </c>
      <c r="B541" s="19" t="s">
        <v>84</v>
      </c>
      <c r="C541" s="19" t="s">
        <v>85</v>
      </c>
      <c r="D541" s="19" t="s">
        <v>178</v>
      </c>
      <c r="E541" s="19" t="s">
        <v>179</v>
      </c>
      <c r="F541" s="19" t="s">
        <v>102</v>
      </c>
      <c r="G541" s="19" t="s">
        <v>103</v>
      </c>
      <c r="H541" s="25">
        <v>5.382840655016945E-3</v>
      </c>
    </row>
    <row r="542" spans="1:8" x14ac:dyDescent="0.25">
      <c r="A542" s="19" t="s">
        <v>83</v>
      </c>
      <c r="B542" s="19" t="s">
        <v>84</v>
      </c>
      <c r="C542" s="19" t="s">
        <v>85</v>
      </c>
      <c r="D542" s="19" t="s">
        <v>178</v>
      </c>
      <c r="E542" s="19" t="s">
        <v>179</v>
      </c>
      <c r="F542" s="19" t="s">
        <v>104</v>
      </c>
      <c r="G542" s="19" t="s">
        <v>105</v>
      </c>
      <c r="H542" s="25">
        <v>4.1205873512959448E-3</v>
      </c>
    </row>
    <row r="543" spans="1:8" x14ac:dyDescent="0.25">
      <c r="A543" s="19" t="s">
        <v>83</v>
      </c>
      <c r="B543" s="19" t="s">
        <v>84</v>
      </c>
      <c r="C543" s="19" t="s">
        <v>85</v>
      </c>
      <c r="D543" s="19" t="s">
        <v>178</v>
      </c>
      <c r="E543" s="19" t="s">
        <v>179</v>
      </c>
      <c r="F543" s="19" t="s">
        <v>245</v>
      </c>
      <c r="G543" s="19" t="s">
        <v>246</v>
      </c>
      <c r="H543" s="25">
        <v>4.5395975660647873E-4</v>
      </c>
    </row>
    <row r="544" spans="1:8" x14ac:dyDescent="0.25">
      <c r="A544" s="19" t="s">
        <v>83</v>
      </c>
      <c r="B544" s="19" t="s">
        <v>84</v>
      </c>
      <c r="C544" s="19" t="s">
        <v>85</v>
      </c>
      <c r="D544" s="19" t="s">
        <v>178</v>
      </c>
      <c r="E544" s="19" t="s">
        <v>179</v>
      </c>
      <c r="F544" s="19" t="s">
        <v>247</v>
      </c>
      <c r="G544" s="19" t="s">
        <v>248</v>
      </c>
      <c r="H544" s="25">
        <v>6.1293788719002776E-2</v>
      </c>
    </row>
    <row r="545" spans="1:8" x14ac:dyDescent="0.25">
      <c r="A545" s="19" t="s">
        <v>83</v>
      </c>
      <c r="B545" s="19" t="s">
        <v>84</v>
      </c>
      <c r="C545" s="19" t="s">
        <v>85</v>
      </c>
      <c r="D545" s="19" t="s">
        <v>108</v>
      </c>
      <c r="E545" s="19" t="s">
        <v>109</v>
      </c>
      <c r="F545" s="19" t="s">
        <v>110</v>
      </c>
      <c r="G545" s="19" t="s">
        <v>111</v>
      </c>
      <c r="H545" s="25">
        <v>30.753261943017492</v>
      </c>
    </row>
    <row r="546" spans="1:8" x14ac:dyDescent="0.25">
      <c r="A546" s="19" t="s">
        <v>83</v>
      </c>
      <c r="B546" s="19" t="s">
        <v>84</v>
      </c>
      <c r="C546" s="19" t="s">
        <v>85</v>
      </c>
      <c r="D546" s="19" t="s">
        <v>108</v>
      </c>
      <c r="E546" s="19" t="s">
        <v>109</v>
      </c>
      <c r="F546" s="19" t="s">
        <v>112</v>
      </c>
      <c r="G546" s="19" t="s">
        <v>113</v>
      </c>
      <c r="H546" s="25">
        <v>7.3120424203536052</v>
      </c>
    </row>
    <row r="547" spans="1:8" x14ac:dyDescent="0.25">
      <c r="A547" s="19" t="s">
        <v>83</v>
      </c>
      <c r="B547" s="19" t="s">
        <v>84</v>
      </c>
      <c r="C547" s="19" t="s">
        <v>85</v>
      </c>
      <c r="D547" s="19" t="s">
        <v>108</v>
      </c>
      <c r="E547" s="19" t="s">
        <v>109</v>
      </c>
      <c r="F547" s="19" t="s">
        <v>96</v>
      </c>
      <c r="G547" s="19" t="s">
        <v>97</v>
      </c>
      <c r="H547" s="25">
        <v>8.1472758466626716E-2</v>
      </c>
    </row>
    <row r="548" spans="1:8" x14ac:dyDescent="0.25">
      <c r="A548" s="19" t="s">
        <v>83</v>
      </c>
      <c r="B548" s="19" t="s">
        <v>84</v>
      </c>
      <c r="C548" s="19" t="s">
        <v>85</v>
      </c>
      <c r="D548" s="19" t="s">
        <v>108</v>
      </c>
      <c r="E548" s="19" t="s">
        <v>109</v>
      </c>
      <c r="F548" s="19" t="s">
        <v>100</v>
      </c>
      <c r="G548" s="19" t="s">
        <v>101</v>
      </c>
      <c r="H548" s="25">
        <v>0.12039925324018398</v>
      </c>
    </row>
    <row r="549" spans="1:8" x14ac:dyDescent="0.25">
      <c r="A549" s="19" t="s">
        <v>83</v>
      </c>
      <c r="B549" s="19" t="s">
        <v>84</v>
      </c>
      <c r="C549" s="19" t="s">
        <v>85</v>
      </c>
      <c r="D549" s="19" t="s">
        <v>108</v>
      </c>
      <c r="E549" s="19" t="s">
        <v>109</v>
      </c>
      <c r="F549" s="19" t="s">
        <v>102</v>
      </c>
      <c r="G549" s="19" t="s">
        <v>103</v>
      </c>
      <c r="H549" s="25">
        <v>1.4544054986456188E-2</v>
      </c>
    </row>
    <row r="550" spans="1:8" x14ac:dyDescent="0.25">
      <c r="A550" s="19" t="s">
        <v>83</v>
      </c>
      <c r="B550" s="19" t="s">
        <v>84</v>
      </c>
      <c r="C550" s="19" t="s">
        <v>85</v>
      </c>
      <c r="D550" s="19" t="s">
        <v>108</v>
      </c>
      <c r="E550" s="19" t="s">
        <v>109</v>
      </c>
      <c r="F550" s="19" t="s">
        <v>104</v>
      </c>
      <c r="G550" s="19" t="s">
        <v>105</v>
      </c>
      <c r="H550" s="25">
        <v>3.2151546821962446E-2</v>
      </c>
    </row>
    <row r="551" spans="1:8" x14ac:dyDescent="0.25">
      <c r="A551" s="19" t="s">
        <v>83</v>
      </c>
      <c r="B551" s="19" t="s">
        <v>84</v>
      </c>
      <c r="C551" s="19" t="s">
        <v>85</v>
      </c>
      <c r="D551" s="19" t="s">
        <v>122</v>
      </c>
      <c r="E551" s="19" t="s">
        <v>123</v>
      </c>
      <c r="F551" s="19" t="s">
        <v>110</v>
      </c>
      <c r="G551" s="19" t="s">
        <v>111</v>
      </c>
      <c r="H551" s="25">
        <v>7.4571136703180807</v>
      </c>
    </row>
    <row r="552" spans="1:8" x14ac:dyDescent="0.25">
      <c r="A552" s="19" t="s">
        <v>83</v>
      </c>
      <c r="B552" s="19" t="s">
        <v>84</v>
      </c>
      <c r="C552" s="19" t="s">
        <v>85</v>
      </c>
      <c r="D552" s="19" t="s">
        <v>122</v>
      </c>
      <c r="E552" s="19" t="s">
        <v>123</v>
      </c>
      <c r="F552" s="19" t="s">
        <v>112</v>
      </c>
      <c r="G552" s="19" t="s">
        <v>113</v>
      </c>
      <c r="H552" s="25">
        <v>1.8086357124644861</v>
      </c>
    </row>
    <row r="553" spans="1:8" x14ac:dyDescent="0.25">
      <c r="A553" s="19" t="s">
        <v>83</v>
      </c>
      <c r="B553" s="19" t="s">
        <v>84</v>
      </c>
      <c r="C553" s="19" t="s">
        <v>85</v>
      </c>
      <c r="D553" s="19" t="s">
        <v>122</v>
      </c>
      <c r="E553" s="19" t="s">
        <v>123</v>
      </c>
      <c r="F553" s="19" t="s">
        <v>96</v>
      </c>
      <c r="G553" s="19" t="s">
        <v>97</v>
      </c>
      <c r="H553" s="25">
        <v>8.6222925036767836E-4</v>
      </c>
    </row>
    <row r="554" spans="1:8" x14ac:dyDescent="0.25">
      <c r="A554" s="19" t="s">
        <v>83</v>
      </c>
      <c r="B554" s="19" t="s">
        <v>84</v>
      </c>
      <c r="C554" s="19" t="s">
        <v>85</v>
      </c>
      <c r="D554" s="19" t="s">
        <v>122</v>
      </c>
      <c r="E554" s="19" t="s">
        <v>123</v>
      </c>
      <c r="F554" s="19" t="s">
        <v>100</v>
      </c>
      <c r="G554" s="19" t="s">
        <v>101</v>
      </c>
      <c r="H554" s="25">
        <v>2.3444279142865697E-3</v>
      </c>
    </row>
    <row r="555" spans="1:8" x14ac:dyDescent="0.25">
      <c r="A555" s="19" t="s">
        <v>83</v>
      </c>
      <c r="B555" s="19" t="s">
        <v>84</v>
      </c>
      <c r="C555" s="19" t="s">
        <v>85</v>
      </c>
      <c r="D555" s="19" t="s">
        <v>122</v>
      </c>
      <c r="E555" s="19" t="s">
        <v>123</v>
      </c>
      <c r="F555" s="19" t="s">
        <v>102</v>
      </c>
      <c r="G555" s="19" t="s">
        <v>103</v>
      </c>
      <c r="H555" s="25">
        <v>4.2673751486224445E-3</v>
      </c>
    </row>
    <row r="556" spans="1:8" x14ac:dyDescent="0.25">
      <c r="A556" s="19" t="s">
        <v>83</v>
      </c>
      <c r="B556" s="19" t="s">
        <v>84</v>
      </c>
      <c r="C556" s="19" t="s">
        <v>85</v>
      </c>
      <c r="D556" s="19" t="s">
        <v>122</v>
      </c>
      <c r="E556" s="19" t="s">
        <v>123</v>
      </c>
      <c r="F556" s="19" t="s">
        <v>104</v>
      </c>
      <c r="G556" s="19" t="s">
        <v>105</v>
      </c>
      <c r="H556" s="25">
        <v>3.4189744399289887E-2</v>
      </c>
    </row>
    <row r="557" spans="1:8" x14ac:dyDescent="0.25">
      <c r="A557" s="19" t="s">
        <v>83</v>
      </c>
      <c r="B557" s="19" t="s">
        <v>84</v>
      </c>
      <c r="C557" s="19" t="s">
        <v>85</v>
      </c>
      <c r="D557" s="19" t="s">
        <v>124</v>
      </c>
      <c r="E557" s="19" t="s">
        <v>125</v>
      </c>
      <c r="F557" s="19" t="s">
        <v>110</v>
      </c>
      <c r="G557" s="19" t="s">
        <v>111</v>
      </c>
      <c r="H557" s="25">
        <v>8.142392521533985</v>
      </c>
    </row>
    <row r="558" spans="1:8" x14ac:dyDescent="0.25">
      <c r="A558" s="19" t="s">
        <v>83</v>
      </c>
      <c r="B558" s="19" t="s">
        <v>84</v>
      </c>
      <c r="C558" s="19" t="s">
        <v>85</v>
      </c>
      <c r="D558" s="19" t="s">
        <v>124</v>
      </c>
      <c r="E558" s="19" t="s">
        <v>125</v>
      </c>
      <c r="F558" s="19" t="s">
        <v>96</v>
      </c>
      <c r="G558" s="19" t="s">
        <v>97</v>
      </c>
      <c r="H558" s="25">
        <v>1.4988102262624538E-3</v>
      </c>
    </row>
    <row r="559" spans="1:8" x14ac:dyDescent="0.25">
      <c r="A559" s="19" t="s">
        <v>83</v>
      </c>
      <c r="B559" s="19" t="s">
        <v>84</v>
      </c>
      <c r="C559" s="19" t="s">
        <v>85</v>
      </c>
      <c r="D559" s="19" t="s">
        <v>124</v>
      </c>
      <c r="E559" s="19" t="s">
        <v>125</v>
      </c>
      <c r="F559" s="19" t="s">
        <v>98</v>
      </c>
      <c r="G559" s="19" t="s">
        <v>99</v>
      </c>
      <c r="H559" s="25">
        <v>1.4013467064818675E-3</v>
      </c>
    </row>
    <row r="560" spans="1:8" x14ac:dyDescent="0.25">
      <c r="A560" s="19" t="s">
        <v>83</v>
      </c>
      <c r="B560" s="19" t="s">
        <v>84</v>
      </c>
      <c r="C560" s="19" t="s">
        <v>85</v>
      </c>
      <c r="D560" s="19" t="s">
        <v>124</v>
      </c>
      <c r="E560" s="19" t="s">
        <v>125</v>
      </c>
      <c r="F560" s="19" t="s">
        <v>100</v>
      </c>
      <c r="G560" s="19" t="s">
        <v>101</v>
      </c>
      <c r="H560" s="25">
        <v>0.61679322068934228</v>
      </c>
    </row>
    <row r="561" spans="1:8" x14ac:dyDescent="0.25">
      <c r="A561" s="19" t="s">
        <v>83</v>
      </c>
      <c r="B561" s="19" t="s">
        <v>84</v>
      </c>
      <c r="C561" s="19" t="s">
        <v>85</v>
      </c>
      <c r="D561" s="19" t="s">
        <v>124</v>
      </c>
      <c r="E561" s="19" t="s">
        <v>125</v>
      </c>
      <c r="F561" s="19" t="s">
        <v>126</v>
      </c>
      <c r="G561" s="19" t="s">
        <v>127</v>
      </c>
      <c r="H561" s="25">
        <v>2.4200535561759998E-5</v>
      </c>
    </row>
    <row r="562" spans="1:8" x14ac:dyDescent="0.25">
      <c r="A562" s="19" t="s">
        <v>83</v>
      </c>
      <c r="B562" s="19" t="s">
        <v>84</v>
      </c>
      <c r="C562" s="19" t="s">
        <v>85</v>
      </c>
      <c r="D562" s="19" t="s">
        <v>124</v>
      </c>
      <c r="E562" s="19" t="s">
        <v>125</v>
      </c>
      <c r="F562" s="19" t="s">
        <v>102</v>
      </c>
      <c r="G562" s="19" t="s">
        <v>103</v>
      </c>
      <c r="H562" s="25">
        <v>1.5758620562002187E-3</v>
      </c>
    </row>
    <row r="563" spans="1:8" x14ac:dyDescent="0.25">
      <c r="A563" s="19" t="s">
        <v>83</v>
      </c>
      <c r="B563" s="19" t="s">
        <v>84</v>
      </c>
      <c r="C563" s="19" t="s">
        <v>85</v>
      </c>
      <c r="D563" s="19" t="s">
        <v>124</v>
      </c>
      <c r="E563" s="19" t="s">
        <v>125</v>
      </c>
      <c r="F563" s="19" t="s">
        <v>104</v>
      </c>
      <c r="G563" s="19" t="s">
        <v>105</v>
      </c>
      <c r="H563" s="25">
        <v>2.775111588025481E-2</v>
      </c>
    </row>
    <row r="564" spans="1:8" x14ac:dyDescent="0.25">
      <c r="A564" s="19" t="s">
        <v>83</v>
      </c>
      <c r="B564" s="19" t="s">
        <v>84</v>
      </c>
      <c r="C564" s="19" t="s">
        <v>85</v>
      </c>
      <c r="D564" s="19" t="s">
        <v>128</v>
      </c>
      <c r="E564" s="19" t="s">
        <v>129</v>
      </c>
      <c r="F564" s="19" t="s">
        <v>110</v>
      </c>
      <c r="G564" s="19" t="s">
        <v>111</v>
      </c>
      <c r="H564" s="25">
        <v>7.5754803316826589</v>
      </c>
    </row>
    <row r="565" spans="1:8" x14ac:dyDescent="0.25">
      <c r="A565" s="19" t="s">
        <v>83</v>
      </c>
      <c r="B565" s="19" t="s">
        <v>84</v>
      </c>
      <c r="C565" s="19" t="s">
        <v>85</v>
      </c>
      <c r="D565" s="19" t="s">
        <v>128</v>
      </c>
      <c r="E565" s="19" t="s">
        <v>129</v>
      </c>
      <c r="F565" s="19" t="s">
        <v>112</v>
      </c>
      <c r="G565" s="19" t="s">
        <v>113</v>
      </c>
      <c r="H565" s="25">
        <v>1.9159831123425985</v>
      </c>
    </row>
    <row r="566" spans="1:8" x14ac:dyDescent="0.25">
      <c r="A566" s="19" t="s">
        <v>83</v>
      </c>
      <c r="B566" s="19" t="s">
        <v>84</v>
      </c>
      <c r="C566" s="19" t="s">
        <v>85</v>
      </c>
      <c r="D566" s="19" t="s">
        <v>128</v>
      </c>
      <c r="E566" s="19" t="s">
        <v>129</v>
      </c>
      <c r="F566" s="19" t="s">
        <v>96</v>
      </c>
      <c r="G566" s="19" t="s">
        <v>97</v>
      </c>
      <c r="H566" s="25">
        <v>0.20347055656779048</v>
      </c>
    </row>
    <row r="567" spans="1:8" x14ac:dyDescent="0.25">
      <c r="A567" s="19" t="s">
        <v>83</v>
      </c>
      <c r="B567" s="19" t="s">
        <v>84</v>
      </c>
      <c r="C567" s="19" t="s">
        <v>85</v>
      </c>
      <c r="D567" s="19" t="s">
        <v>128</v>
      </c>
      <c r="E567" s="19" t="s">
        <v>129</v>
      </c>
      <c r="F567" s="19" t="s">
        <v>98</v>
      </c>
      <c r="G567" s="19" t="s">
        <v>99</v>
      </c>
      <c r="H567" s="25">
        <v>0.18582959466761109</v>
      </c>
    </row>
    <row r="568" spans="1:8" x14ac:dyDescent="0.25">
      <c r="A568" s="19" t="s">
        <v>83</v>
      </c>
      <c r="B568" s="19" t="s">
        <v>84</v>
      </c>
      <c r="C568" s="19" t="s">
        <v>85</v>
      </c>
      <c r="D568" s="19" t="s">
        <v>128</v>
      </c>
      <c r="E568" s="19" t="s">
        <v>129</v>
      </c>
      <c r="F568" s="19" t="s">
        <v>100</v>
      </c>
      <c r="G568" s="19" t="s">
        <v>101</v>
      </c>
      <c r="H568" s="25">
        <v>1.1048709860177239E-2</v>
      </c>
    </row>
    <row r="569" spans="1:8" x14ac:dyDescent="0.25">
      <c r="A569" s="19" t="s">
        <v>83</v>
      </c>
      <c r="B569" s="19" t="s">
        <v>84</v>
      </c>
      <c r="C569" s="19" t="s">
        <v>85</v>
      </c>
      <c r="D569" s="19" t="s">
        <v>128</v>
      </c>
      <c r="E569" s="19" t="s">
        <v>129</v>
      </c>
      <c r="F569" s="19" t="s">
        <v>126</v>
      </c>
      <c r="G569" s="19" t="s">
        <v>127</v>
      </c>
      <c r="H569" s="25">
        <v>6.1863203609209018E-4</v>
      </c>
    </row>
    <row r="570" spans="1:8" x14ac:dyDescent="0.25">
      <c r="A570" s="19" t="s">
        <v>83</v>
      </c>
      <c r="B570" s="19" t="s">
        <v>84</v>
      </c>
      <c r="C570" s="19" t="s">
        <v>85</v>
      </c>
      <c r="D570" s="19" t="s">
        <v>128</v>
      </c>
      <c r="E570" s="19" t="s">
        <v>129</v>
      </c>
      <c r="F570" s="19" t="s">
        <v>102</v>
      </c>
      <c r="G570" s="19" t="s">
        <v>103</v>
      </c>
      <c r="H570" s="25">
        <v>3.0365992832163593E-3</v>
      </c>
    </row>
    <row r="571" spans="1:8" x14ac:dyDescent="0.25">
      <c r="A571" s="19" t="s">
        <v>83</v>
      </c>
      <c r="B571" s="19" t="s">
        <v>84</v>
      </c>
      <c r="C571" s="19" t="s">
        <v>85</v>
      </c>
      <c r="D571" s="19" t="s">
        <v>128</v>
      </c>
      <c r="E571" s="19" t="s">
        <v>129</v>
      </c>
      <c r="F571" s="19" t="s">
        <v>104</v>
      </c>
      <c r="G571" s="19" t="s">
        <v>105</v>
      </c>
      <c r="H571" s="25">
        <v>9.5798538606307007E-2</v>
      </c>
    </row>
    <row r="572" spans="1:8" x14ac:dyDescent="0.25">
      <c r="A572" s="19" t="s">
        <v>83</v>
      </c>
      <c r="B572" s="19" t="s">
        <v>84</v>
      </c>
      <c r="C572" s="19" t="s">
        <v>85</v>
      </c>
      <c r="D572" s="19" t="s">
        <v>130</v>
      </c>
      <c r="E572" s="19" t="s">
        <v>131</v>
      </c>
      <c r="F572" s="19" t="s">
        <v>110</v>
      </c>
      <c r="G572" s="19" t="s">
        <v>111</v>
      </c>
      <c r="H572" s="25">
        <v>0.12012965455279172</v>
      </c>
    </row>
    <row r="573" spans="1:8" x14ac:dyDescent="0.25">
      <c r="A573" s="19" t="s">
        <v>83</v>
      </c>
      <c r="B573" s="19" t="s">
        <v>84</v>
      </c>
      <c r="C573" s="19" t="s">
        <v>85</v>
      </c>
      <c r="D573" s="19" t="s">
        <v>130</v>
      </c>
      <c r="E573" s="19" t="s">
        <v>131</v>
      </c>
      <c r="F573" s="19" t="s">
        <v>112</v>
      </c>
      <c r="G573" s="19" t="s">
        <v>113</v>
      </c>
      <c r="H573" s="25">
        <v>3.1831483823913709E-2</v>
      </c>
    </row>
    <row r="574" spans="1:8" x14ac:dyDescent="0.25">
      <c r="A574" s="19" t="s">
        <v>83</v>
      </c>
      <c r="B574" s="19" t="s">
        <v>84</v>
      </c>
      <c r="C574" s="19" t="s">
        <v>85</v>
      </c>
      <c r="D574" s="19" t="s">
        <v>130</v>
      </c>
      <c r="E574" s="19" t="s">
        <v>131</v>
      </c>
      <c r="F574" s="19" t="s">
        <v>98</v>
      </c>
      <c r="G574" s="19" t="s">
        <v>99</v>
      </c>
      <c r="H574" s="25">
        <v>8.4646599598440456E-4</v>
      </c>
    </row>
    <row r="575" spans="1:8" x14ac:dyDescent="0.25">
      <c r="A575" s="19" t="s">
        <v>83</v>
      </c>
      <c r="B575" s="19" t="s">
        <v>84</v>
      </c>
      <c r="C575" s="19" t="s">
        <v>85</v>
      </c>
      <c r="D575" s="19" t="s">
        <v>130</v>
      </c>
      <c r="E575" s="19" t="s">
        <v>131</v>
      </c>
      <c r="F575" s="19" t="s">
        <v>100</v>
      </c>
      <c r="G575" s="19" t="s">
        <v>101</v>
      </c>
      <c r="H575" s="25">
        <v>7.0487200625825623E-4</v>
      </c>
    </row>
    <row r="576" spans="1:8" x14ac:dyDescent="0.25">
      <c r="A576" s="19" t="s">
        <v>83</v>
      </c>
      <c r="B576" s="19" t="s">
        <v>84</v>
      </c>
      <c r="C576" s="19" t="s">
        <v>85</v>
      </c>
      <c r="D576" s="19" t="s">
        <v>130</v>
      </c>
      <c r="E576" s="19" t="s">
        <v>131</v>
      </c>
      <c r="F576" s="19" t="s">
        <v>126</v>
      </c>
      <c r="G576" s="19" t="s">
        <v>127</v>
      </c>
      <c r="H576" s="25">
        <v>4.0795474699275241E-4</v>
      </c>
    </row>
    <row r="577" spans="1:8" x14ac:dyDescent="0.25">
      <c r="A577" s="19" t="s">
        <v>83</v>
      </c>
      <c r="B577" s="19" t="s">
        <v>84</v>
      </c>
      <c r="C577" s="19" t="s">
        <v>85</v>
      </c>
      <c r="D577" s="19" t="s">
        <v>130</v>
      </c>
      <c r="E577" s="19" t="s">
        <v>131</v>
      </c>
      <c r="F577" s="19" t="s">
        <v>104</v>
      </c>
      <c r="G577" s="19" t="s">
        <v>105</v>
      </c>
      <c r="H577" s="25">
        <v>3.628803594599484E-5</v>
      </c>
    </row>
    <row r="578" spans="1:8" x14ac:dyDescent="0.25">
      <c r="A578" s="19" t="s">
        <v>83</v>
      </c>
      <c r="B578" s="19" t="s">
        <v>84</v>
      </c>
      <c r="C578" s="19" t="s">
        <v>85</v>
      </c>
      <c r="D578" s="19" t="s">
        <v>132</v>
      </c>
      <c r="E578" s="19" t="s">
        <v>133</v>
      </c>
      <c r="F578" s="19" t="s">
        <v>110</v>
      </c>
      <c r="G578" s="19" t="s">
        <v>111</v>
      </c>
      <c r="H578" s="25">
        <v>22.320182641751362</v>
      </c>
    </row>
    <row r="579" spans="1:8" x14ac:dyDescent="0.25">
      <c r="A579" s="19" t="s">
        <v>83</v>
      </c>
      <c r="B579" s="19" t="s">
        <v>84</v>
      </c>
      <c r="C579" s="19" t="s">
        <v>85</v>
      </c>
      <c r="D579" s="19" t="s">
        <v>132</v>
      </c>
      <c r="E579" s="19" t="s">
        <v>133</v>
      </c>
      <c r="F579" s="19" t="s">
        <v>98</v>
      </c>
      <c r="G579" s="19" t="s">
        <v>99</v>
      </c>
      <c r="H579" s="25">
        <v>1.3871690327810582E-2</v>
      </c>
    </row>
    <row r="580" spans="1:8" x14ac:dyDescent="0.25">
      <c r="A580" s="19" t="s">
        <v>83</v>
      </c>
      <c r="B580" s="19" t="s">
        <v>84</v>
      </c>
      <c r="C580" s="19" t="s">
        <v>85</v>
      </c>
      <c r="D580" s="19" t="s">
        <v>132</v>
      </c>
      <c r="E580" s="19" t="s">
        <v>133</v>
      </c>
      <c r="F580" s="19" t="s">
        <v>100</v>
      </c>
      <c r="G580" s="19" t="s">
        <v>101</v>
      </c>
      <c r="H580" s="25">
        <v>4.6238017424243431E-4</v>
      </c>
    </row>
    <row r="581" spans="1:8" x14ac:dyDescent="0.25">
      <c r="A581" s="19" t="s">
        <v>83</v>
      </c>
      <c r="B581" s="19" t="s">
        <v>84</v>
      </c>
      <c r="C581" s="19" t="s">
        <v>85</v>
      </c>
      <c r="D581" s="19" t="s">
        <v>132</v>
      </c>
      <c r="E581" s="19" t="s">
        <v>133</v>
      </c>
      <c r="F581" s="19" t="s">
        <v>126</v>
      </c>
      <c r="G581" s="19" t="s">
        <v>127</v>
      </c>
      <c r="H581" s="25">
        <v>2.7689110807586231E-3</v>
      </c>
    </row>
    <row r="582" spans="1:8" x14ac:dyDescent="0.25">
      <c r="A582" s="19" t="s">
        <v>83</v>
      </c>
      <c r="B582" s="19" t="s">
        <v>84</v>
      </c>
      <c r="C582" s="19" t="s">
        <v>85</v>
      </c>
      <c r="D582" s="19" t="s">
        <v>132</v>
      </c>
      <c r="E582" s="19" t="s">
        <v>133</v>
      </c>
      <c r="F582" s="19" t="s">
        <v>102</v>
      </c>
      <c r="G582" s="19" t="s">
        <v>103</v>
      </c>
      <c r="H582" s="25">
        <v>4.9981009173830679E-2</v>
      </c>
    </row>
    <row r="583" spans="1:8" x14ac:dyDescent="0.25">
      <c r="A583" s="19" t="s">
        <v>83</v>
      </c>
      <c r="B583" s="19" t="s">
        <v>84</v>
      </c>
      <c r="C583" s="19" t="s">
        <v>85</v>
      </c>
      <c r="D583" s="19" t="s">
        <v>132</v>
      </c>
      <c r="E583" s="19" t="s">
        <v>133</v>
      </c>
      <c r="F583" s="19" t="s">
        <v>104</v>
      </c>
      <c r="G583" s="19" t="s">
        <v>105</v>
      </c>
      <c r="H583" s="25">
        <v>4.5006776329996855E-3</v>
      </c>
    </row>
    <row r="584" spans="1:8" x14ac:dyDescent="0.25">
      <c r="A584" s="19" t="s">
        <v>83</v>
      </c>
      <c r="B584" s="19" t="s">
        <v>84</v>
      </c>
      <c r="C584" s="19" t="s">
        <v>85</v>
      </c>
      <c r="D584" s="19" t="s">
        <v>134</v>
      </c>
      <c r="E584" s="19" t="s">
        <v>135</v>
      </c>
      <c r="F584" s="19" t="s">
        <v>110</v>
      </c>
      <c r="G584" s="19" t="s">
        <v>111</v>
      </c>
      <c r="H584" s="25">
        <v>2.982272317620279</v>
      </c>
    </row>
    <row r="585" spans="1:8" x14ac:dyDescent="0.25">
      <c r="A585" s="19" t="s">
        <v>83</v>
      </c>
      <c r="B585" s="19" t="s">
        <v>84</v>
      </c>
      <c r="C585" s="19" t="s">
        <v>85</v>
      </c>
      <c r="D585" s="19" t="s">
        <v>134</v>
      </c>
      <c r="E585" s="19" t="s">
        <v>135</v>
      </c>
      <c r="F585" s="19" t="s">
        <v>96</v>
      </c>
      <c r="G585" s="19" t="s">
        <v>97</v>
      </c>
      <c r="H585" s="25">
        <v>1.0849318587096171</v>
      </c>
    </row>
    <row r="586" spans="1:8" x14ac:dyDescent="0.25">
      <c r="A586" s="19" t="s">
        <v>83</v>
      </c>
      <c r="B586" s="19" t="s">
        <v>84</v>
      </c>
      <c r="C586" s="19" t="s">
        <v>85</v>
      </c>
      <c r="D586" s="19" t="s">
        <v>134</v>
      </c>
      <c r="E586" s="19" t="s">
        <v>135</v>
      </c>
      <c r="F586" s="19" t="s">
        <v>100</v>
      </c>
      <c r="G586" s="19" t="s">
        <v>101</v>
      </c>
      <c r="H586" s="25">
        <v>3.9184894241292663E-3</v>
      </c>
    </row>
    <row r="587" spans="1:8" x14ac:dyDescent="0.25">
      <c r="A587" s="19" t="s">
        <v>83</v>
      </c>
      <c r="B587" s="19" t="s">
        <v>84</v>
      </c>
      <c r="C587" s="19" t="s">
        <v>85</v>
      </c>
      <c r="D587" s="19" t="s">
        <v>134</v>
      </c>
      <c r="E587" s="19" t="s">
        <v>135</v>
      </c>
      <c r="F587" s="19" t="s">
        <v>102</v>
      </c>
      <c r="G587" s="19" t="s">
        <v>103</v>
      </c>
      <c r="H587" s="25">
        <v>4.2349462096864911E-3</v>
      </c>
    </row>
    <row r="588" spans="1:8" x14ac:dyDescent="0.25">
      <c r="A588" s="19" t="s">
        <v>83</v>
      </c>
      <c r="B588" s="19" t="s">
        <v>84</v>
      </c>
      <c r="C588" s="19" t="s">
        <v>85</v>
      </c>
      <c r="D588" s="19" t="s">
        <v>134</v>
      </c>
      <c r="E588" s="19" t="s">
        <v>135</v>
      </c>
      <c r="F588" s="19" t="s">
        <v>104</v>
      </c>
      <c r="G588" s="19" t="s">
        <v>105</v>
      </c>
      <c r="H588" s="25">
        <v>5.8714453125124878E-4</v>
      </c>
    </row>
    <row r="589" spans="1:8" x14ac:dyDescent="0.25">
      <c r="A589" s="19" t="s">
        <v>83</v>
      </c>
      <c r="B589" s="19" t="s">
        <v>84</v>
      </c>
      <c r="C589" s="19" t="s">
        <v>85</v>
      </c>
      <c r="D589" s="19" t="s">
        <v>136</v>
      </c>
      <c r="E589" s="19" t="s">
        <v>137</v>
      </c>
      <c r="F589" s="19" t="s">
        <v>112</v>
      </c>
      <c r="G589" s="19" t="s">
        <v>113</v>
      </c>
      <c r="H589" s="25">
        <v>0.17090333671322255</v>
      </c>
    </row>
    <row r="590" spans="1:8" x14ac:dyDescent="0.25">
      <c r="A590" s="19" t="s">
        <v>83</v>
      </c>
      <c r="B590" s="19" t="s">
        <v>84</v>
      </c>
      <c r="C590" s="19" t="s">
        <v>85</v>
      </c>
      <c r="D590" s="19" t="s">
        <v>136</v>
      </c>
      <c r="E590" s="19" t="s">
        <v>137</v>
      </c>
      <c r="F590" s="19" t="s">
        <v>126</v>
      </c>
      <c r="G590" s="19" t="s">
        <v>127</v>
      </c>
      <c r="H590" s="25">
        <v>2.334303267596981E-5</v>
      </c>
    </row>
    <row r="591" spans="1:8" x14ac:dyDescent="0.25">
      <c r="A591" s="19" t="s">
        <v>83</v>
      </c>
      <c r="B591" s="19" t="s">
        <v>84</v>
      </c>
      <c r="C591" s="19" t="s">
        <v>85</v>
      </c>
      <c r="D591" s="19" t="s">
        <v>136</v>
      </c>
      <c r="E591" s="19" t="s">
        <v>137</v>
      </c>
      <c r="F591" s="19" t="s">
        <v>104</v>
      </c>
      <c r="G591" s="19" t="s">
        <v>105</v>
      </c>
      <c r="H591" s="25">
        <v>3.7806796964316859E-2</v>
      </c>
    </row>
    <row r="592" spans="1:8" x14ac:dyDescent="0.25">
      <c r="A592" s="19" t="s">
        <v>83</v>
      </c>
      <c r="B592" s="19" t="s">
        <v>84</v>
      </c>
      <c r="C592" s="19" t="s">
        <v>85</v>
      </c>
      <c r="D592" s="19" t="s">
        <v>138</v>
      </c>
      <c r="E592" s="19" t="s">
        <v>139</v>
      </c>
      <c r="F592" s="19" t="s">
        <v>96</v>
      </c>
      <c r="G592" s="19" t="s">
        <v>97</v>
      </c>
      <c r="H592" s="25">
        <v>4.4046771113744633E-5</v>
      </c>
    </row>
    <row r="593" spans="1:8" x14ac:dyDescent="0.25">
      <c r="A593" s="19" t="s">
        <v>83</v>
      </c>
      <c r="B593" s="19" t="s">
        <v>84</v>
      </c>
      <c r="C593" s="19" t="s">
        <v>85</v>
      </c>
      <c r="D593" s="19" t="s">
        <v>138</v>
      </c>
      <c r="E593" s="19" t="s">
        <v>139</v>
      </c>
      <c r="F593" s="19" t="s">
        <v>100</v>
      </c>
      <c r="G593" s="19" t="s">
        <v>101</v>
      </c>
      <c r="H593" s="25">
        <v>6.8109629658960353E-4</v>
      </c>
    </row>
    <row r="594" spans="1:8" x14ac:dyDescent="0.25">
      <c r="A594" s="19" t="s">
        <v>83</v>
      </c>
      <c r="B594" s="19" t="s">
        <v>84</v>
      </c>
      <c r="C594" s="19" t="s">
        <v>85</v>
      </c>
      <c r="D594" s="19" t="s">
        <v>138</v>
      </c>
      <c r="E594" s="19" t="s">
        <v>139</v>
      </c>
      <c r="F594" s="19" t="s">
        <v>104</v>
      </c>
      <c r="G594" s="19" t="s">
        <v>105</v>
      </c>
      <c r="H594" s="25">
        <v>4.3077488223118706E-3</v>
      </c>
    </row>
    <row r="595" spans="1:8" x14ac:dyDescent="0.25">
      <c r="A595" s="19" t="s">
        <v>83</v>
      </c>
      <c r="B595" s="19" t="s">
        <v>84</v>
      </c>
      <c r="C595" s="19" t="s">
        <v>85</v>
      </c>
      <c r="D595" s="19" t="s">
        <v>140</v>
      </c>
      <c r="E595" s="19" t="s">
        <v>141</v>
      </c>
      <c r="F595" s="19" t="s">
        <v>96</v>
      </c>
      <c r="G595" s="19" t="s">
        <v>97</v>
      </c>
      <c r="H595" s="25">
        <v>4.4625301791003692E-2</v>
      </c>
    </row>
    <row r="596" spans="1:8" x14ac:dyDescent="0.25">
      <c r="A596" s="19" t="s">
        <v>83</v>
      </c>
      <c r="B596" s="19" t="s">
        <v>84</v>
      </c>
      <c r="C596" s="19" t="s">
        <v>85</v>
      </c>
      <c r="D596" s="19" t="s">
        <v>140</v>
      </c>
      <c r="E596" s="19" t="s">
        <v>141</v>
      </c>
      <c r="F596" s="19" t="s">
        <v>98</v>
      </c>
      <c r="G596" s="19" t="s">
        <v>99</v>
      </c>
      <c r="H596" s="25">
        <v>6.6590526267684538E-2</v>
      </c>
    </row>
    <row r="597" spans="1:8" x14ac:dyDescent="0.25">
      <c r="A597" s="19" t="s">
        <v>83</v>
      </c>
      <c r="B597" s="19" t="s">
        <v>84</v>
      </c>
      <c r="C597" s="19" t="s">
        <v>85</v>
      </c>
      <c r="D597" s="19" t="s">
        <v>140</v>
      </c>
      <c r="E597" s="19" t="s">
        <v>141</v>
      </c>
      <c r="F597" s="19" t="s">
        <v>100</v>
      </c>
      <c r="G597" s="19" t="s">
        <v>101</v>
      </c>
      <c r="H597" s="25">
        <v>3.2436357138655985E-3</v>
      </c>
    </row>
    <row r="598" spans="1:8" x14ac:dyDescent="0.25">
      <c r="A598" s="19" t="s">
        <v>83</v>
      </c>
      <c r="B598" s="19" t="s">
        <v>84</v>
      </c>
      <c r="C598" s="19" t="s">
        <v>85</v>
      </c>
      <c r="D598" s="19" t="s">
        <v>140</v>
      </c>
      <c r="E598" s="19" t="s">
        <v>141</v>
      </c>
      <c r="F598" s="19" t="s">
        <v>126</v>
      </c>
      <c r="G598" s="19" t="s">
        <v>127</v>
      </c>
      <c r="H598" s="25">
        <v>3.6588760000355938E-5</v>
      </c>
    </row>
    <row r="599" spans="1:8" x14ac:dyDescent="0.25">
      <c r="A599" s="19" t="s">
        <v>83</v>
      </c>
      <c r="B599" s="19" t="s">
        <v>84</v>
      </c>
      <c r="C599" s="19" t="s">
        <v>85</v>
      </c>
      <c r="D599" s="19" t="s">
        <v>140</v>
      </c>
      <c r="E599" s="19" t="s">
        <v>141</v>
      </c>
      <c r="F599" s="19" t="s">
        <v>102</v>
      </c>
      <c r="G599" s="19" t="s">
        <v>103</v>
      </c>
      <c r="H599" s="25">
        <v>9.6844682753159869E-3</v>
      </c>
    </row>
    <row r="600" spans="1:8" x14ac:dyDescent="0.25">
      <c r="A600" s="19" t="s">
        <v>83</v>
      </c>
      <c r="B600" s="19" t="s">
        <v>84</v>
      </c>
      <c r="C600" s="19" t="s">
        <v>85</v>
      </c>
      <c r="D600" s="19" t="s">
        <v>140</v>
      </c>
      <c r="E600" s="19" t="s">
        <v>141</v>
      </c>
      <c r="F600" s="19" t="s">
        <v>104</v>
      </c>
      <c r="G600" s="19" t="s">
        <v>105</v>
      </c>
      <c r="H600" s="25">
        <v>1.9683437186618028E-2</v>
      </c>
    </row>
    <row r="601" spans="1:8" x14ac:dyDescent="0.25">
      <c r="A601" s="19" t="s">
        <v>83</v>
      </c>
      <c r="B601" s="19" t="s">
        <v>84</v>
      </c>
      <c r="C601" s="19" t="s">
        <v>85</v>
      </c>
      <c r="D601" s="19" t="s">
        <v>140</v>
      </c>
      <c r="E601" s="19" t="s">
        <v>141</v>
      </c>
      <c r="F601" s="19" t="s">
        <v>247</v>
      </c>
      <c r="G601" s="19" t="s">
        <v>248</v>
      </c>
      <c r="H601" s="25">
        <v>1.2989852947087948E-4</v>
      </c>
    </row>
    <row r="602" spans="1:8" x14ac:dyDescent="0.25">
      <c r="A602" s="19" t="s">
        <v>83</v>
      </c>
      <c r="B602" s="19" t="s">
        <v>84</v>
      </c>
      <c r="C602" s="19" t="s">
        <v>85</v>
      </c>
      <c r="D602" s="19" t="s">
        <v>142</v>
      </c>
      <c r="E602" s="19" t="s">
        <v>143</v>
      </c>
      <c r="F602" s="19" t="s">
        <v>96</v>
      </c>
      <c r="G602" s="19" t="s">
        <v>97</v>
      </c>
      <c r="H602" s="25">
        <v>1.5310218944798004E-2</v>
      </c>
    </row>
    <row r="603" spans="1:8" x14ac:dyDescent="0.25">
      <c r="A603" s="19" t="s">
        <v>83</v>
      </c>
      <c r="B603" s="19" t="s">
        <v>84</v>
      </c>
      <c r="C603" s="19" t="s">
        <v>85</v>
      </c>
      <c r="D603" s="19" t="s">
        <v>142</v>
      </c>
      <c r="E603" s="19" t="s">
        <v>143</v>
      </c>
      <c r="F603" s="19" t="s">
        <v>98</v>
      </c>
      <c r="G603" s="19" t="s">
        <v>99</v>
      </c>
      <c r="H603" s="25">
        <v>5.259716304382594E-4</v>
      </c>
    </row>
    <row r="604" spans="1:8" x14ac:dyDescent="0.25">
      <c r="A604" s="19" t="s">
        <v>83</v>
      </c>
      <c r="B604" s="19" t="s">
        <v>84</v>
      </c>
      <c r="C604" s="19" t="s">
        <v>85</v>
      </c>
      <c r="D604" s="19" t="s">
        <v>142</v>
      </c>
      <c r="E604" s="19" t="s">
        <v>143</v>
      </c>
      <c r="F604" s="19" t="s">
        <v>100</v>
      </c>
      <c r="G604" s="19" t="s">
        <v>101</v>
      </c>
      <c r="H604" s="25">
        <v>5.2411544919982926E-4</v>
      </c>
    </row>
    <row r="605" spans="1:8" x14ac:dyDescent="0.25">
      <c r="A605" s="19" t="s">
        <v>83</v>
      </c>
      <c r="B605" s="19" t="s">
        <v>84</v>
      </c>
      <c r="C605" s="19" t="s">
        <v>85</v>
      </c>
      <c r="D605" s="19" t="s">
        <v>142</v>
      </c>
      <c r="E605" s="19" t="s">
        <v>143</v>
      </c>
      <c r="F605" s="19" t="s">
        <v>126</v>
      </c>
      <c r="G605" s="19" t="s">
        <v>127</v>
      </c>
      <c r="H605" s="25">
        <v>7.5729061993076638E-7</v>
      </c>
    </row>
    <row r="606" spans="1:8" x14ac:dyDescent="0.25">
      <c r="A606" s="19" t="s">
        <v>83</v>
      </c>
      <c r="B606" s="19" t="s">
        <v>84</v>
      </c>
      <c r="C606" s="19" t="s">
        <v>85</v>
      </c>
      <c r="D606" s="19" t="s">
        <v>142</v>
      </c>
      <c r="E606" s="19" t="s">
        <v>143</v>
      </c>
      <c r="F606" s="19" t="s">
        <v>102</v>
      </c>
      <c r="G606" s="19" t="s">
        <v>103</v>
      </c>
      <c r="H606" s="25">
        <v>8.8207891968279765E-3</v>
      </c>
    </row>
    <row r="607" spans="1:8" x14ac:dyDescent="0.25">
      <c r="A607" s="19" t="s">
        <v>83</v>
      </c>
      <c r="B607" s="19" t="s">
        <v>84</v>
      </c>
      <c r="C607" s="19" t="s">
        <v>85</v>
      </c>
      <c r="D607" s="19" t="s">
        <v>142</v>
      </c>
      <c r="E607" s="19" t="s">
        <v>143</v>
      </c>
      <c r="F607" s="19" t="s">
        <v>104</v>
      </c>
      <c r="G607" s="19" t="s">
        <v>105</v>
      </c>
      <c r="H607" s="25">
        <v>1.2728740279836996E-2</v>
      </c>
    </row>
    <row r="608" spans="1:8" x14ac:dyDescent="0.25">
      <c r="A608" s="19" t="s">
        <v>83</v>
      </c>
      <c r="B608" s="19" t="s">
        <v>84</v>
      </c>
      <c r="C608" s="19" t="s">
        <v>85</v>
      </c>
      <c r="D608" s="19" t="s">
        <v>142</v>
      </c>
      <c r="E608" s="19" t="s">
        <v>143</v>
      </c>
      <c r="F608" s="19" t="s">
        <v>245</v>
      </c>
      <c r="G608" s="19" t="s">
        <v>246</v>
      </c>
      <c r="H608" s="25">
        <v>2.3084953225240858E-3</v>
      </c>
    </row>
    <row r="609" spans="1:8" x14ac:dyDescent="0.25">
      <c r="A609" s="19" t="s">
        <v>83</v>
      </c>
      <c r="B609" s="19" t="s">
        <v>84</v>
      </c>
      <c r="C609" s="19" t="s">
        <v>85</v>
      </c>
      <c r="D609" s="19" t="s">
        <v>174</v>
      </c>
      <c r="E609" s="19" t="s">
        <v>175</v>
      </c>
      <c r="F609" s="19" t="s">
        <v>96</v>
      </c>
      <c r="G609" s="19" t="s">
        <v>97</v>
      </c>
      <c r="H609" s="25">
        <v>4.0212216982225225E-5</v>
      </c>
    </row>
    <row r="610" spans="1:8" x14ac:dyDescent="0.25">
      <c r="A610" s="19" t="s">
        <v>83</v>
      </c>
      <c r="B610" s="19" t="s">
        <v>84</v>
      </c>
      <c r="C610" s="19" t="s">
        <v>85</v>
      </c>
      <c r="D610" s="19" t="s">
        <v>174</v>
      </c>
      <c r="E610" s="19" t="s">
        <v>175</v>
      </c>
      <c r="F610" s="19" t="s">
        <v>126</v>
      </c>
      <c r="G610" s="19" t="s">
        <v>127</v>
      </c>
      <c r="H610" s="25">
        <v>8.8182761434885611E-9</v>
      </c>
    </row>
    <row r="611" spans="1:8" x14ac:dyDescent="0.25">
      <c r="A611" s="19" t="s">
        <v>83</v>
      </c>
      <c r="B611" s="19" t="s">
        <v>84</v>
      </c>
      <c r="C611" s="19" t="s">
        <v>85</v>
      </c>
      <c r="D611" s="19" t="s">
        <v>174</v>
      </c>
      <c r="E611" s="19" t="s">
        <v>175</v>
      </c>
      <c r="F611" s="19" t="s">
        <v>102</v>
      </c>
      <c r="G611" s="19" t="s">
        <v>103</v>
      </c>
      <c r="H611" s="25">
        <v>4.3073788217470777E-6</v>
      </c>
    </row>
    <row r="612" spans="1:8" x14ac:dyDescent="0.25">
      <c r="A612" s="19" t="s">
        <v>83</v>
      </c>
      <c r="B612" s="19" t="s">
        <v>84</v>
      </c>
      <c r="C612" s="19" t="s">
        <v>85</v>
      </c>
      <c r="D612" s="19" t="s">
        <v>174</v>
      </c>
      <c r="E612" s="19" t="s">
        <v>175</v>
      </c>
      <c r="F612" s="19" t="s">
        <v>104</v>
      </c>
      <c r="G612" s="19" t="s">
        <v>105</v>
      </c>
      <c r="H612" s="25">
        <v>6.9860411807196379E-4</v>
      </c>
    </row>
    <row r="613" spans="1:8" x14ac:dyDescent="0.25">
      <c r="A613" s="19" t="s">
        <v>83</v>
      </c>
      <c r="B613" s="19" t="s">
        <v>84</v>
      </c>
      <c r="C613" s="19" t="s">
        <v>85</v>
      </c>
      <c r="D613" s="19" t="s">
        <v>144</v>
      </c>
      <c r="E613" s="19" t="s">
        <v>145</v>
      </c>
      <c r="F613" s="19" t="s">
        <v>96</v>
      </c>
      <c r="G613" s="19" t="s">
        <v>97</v>
      </c>
      <c r="H613" s="25">
        <v>1.2879249245246153E-3</v>
      </c>
    </row>
    <row r="614" spans="1:8" x14ac:dyDescent="0.25">
      <c r="A614" s="19" t="s">
        <v>83</v>
      </c>
      <c r="B614" s="19" t="s">
        <v>84</v>
      </c>
      <c r="C614" s="19" t="s">
        <v>85</v>
      </c>
      <c r="D614" s="19" t="s">
        <v>144</v>
      </c>
      <c r="E614" s="19" t="s">
        <v>145</v>
      </c>
      <c r="F614" s="19" t="s">
        <v>98</v>
      </c>
      <c r="G614" s="19" t="s">
        <v>99</v>
      </c>
      <c r="H614" s="25">
        <v>1.4510022458850476E-2</v>
      </c>
    </row>
    <row r="615" spans="1:8" x14ac:dyDescent="0.25">
      <c r="A615" s="19" t="s">
        <v>83</v>
      </c>
      <c r="B615" s="19" t="s">
        <v>84</v>
      </c>
      <c r="C615" s="19" t="s">
        <v>85</v>
      </c>
      <c r="D615" s="19" t="s">
        <v>144</v>
      </c>
      <c r="E615" s="19" t="s">
        <v>145</v>
      </c>
      <c r="F615" s="19" t="s">
        <v>126</v>
      </c>
      <c r="G615" s="19" t="s">
        <v>127</v>
      </c>
      <c r="H615" s="25">
        <v>3.6411277851186961E-6</v>
      </c>
    </row>
    <row r="616" spans="1:8" x14ac:dyDescent="0.25">
      <c r="A616" s="19" t="s">
        <v>83</v>
      </c>
      <c r="B616" s="19" t="s">
        <v>84</v>
      </c>
      <c r="C616" s="19" t="s">
        <v>85</v>
      </c>
      <c r="D616" s="19" t="s">
        <v>144</v>
      </c>
      <c r="E616" s="19" t="s">
        <v>145</v>
      </c>
      <c r="F616" s="19" t="s">
        <v>102</v>
      </c>
      <c r="G616" s="19" t="s">
        <v>103</v>
      </c>
      <c r="H616" s="25">
        <v>8.20575493132235E-3</v>
      </c>
    </row>
    <row r="617" spans="1:8" x14ac:dyDescent="0.25">
      <c r="A617" s="19" t="s">
        <v>83</v>
      </c>
      <c r="B617" s="19" t="s">
        <v>84</v>
      </c>
      <c r="C617" s="19" t="s">
        <v>85</v>
      </c>
      <c r="D617" s="19" t="s">
        <v>144</v>
      </c>
      <c r="E617" s="19" t="s">
        <v>145</v>
      </c>
      <c r="F617" s="19" t="s">
        <v>104</v>
      </c>
      <c r="G617" s="19" t="s">
        <v>105</v>
      </c>
      <c r="H617" s="25">
        <v>1.1731034740184394E-2</v>
      </c>
    </row>
    <row r="618" spans="1:8" x14ac:dyDescent="0.25">
      <c r="A618" s="19" t="s">
        <v>83</v>
      </c>
      <c r="B618" s="19" t="s">
        <v>84</v>
      </c>
      <c r="C618" s="19" t="s">
        <v>85</v>
      </c>
      <c r="D618" s="19" t="s">
        <v>176</v>
      </c>
      <c r="E618" s="19" t="s">
        <v>177</v>
      </c>
      <c r="F618" s="19" t="s">
        <v>100</v>
      </c>
      <c r="G618" s="19" t="s">
        <v>101</v>
      </c>
      <c r="H618" s="25">
        <v>3.0418883843037077E-5</v>
      </c>
    </row>
    <row r="619" spans="1:8" x14ac:dyDescent="0.25">
      <c r="A619" s="19" t="s">
        <v>83</v>
      </c>
      <c r="B619" s="19" t="s">
        <v>84</v>
      </c>
      <c r="C619" s="19" t="s">
        <v>85</v>
      </c>
      <c r="D619" s="19" t="s">
        <v>176</v>
      </c>
      <c r="E619" s="19" t="s">
        <v>177</v>
      </c>
      <c r="F619" s="19" t="s">
        <v>104</v>
      </c>
      <c r="G619" s="19" t="s">
        <v>105</v>
      </c>
      <c r="H619" s="25">
        <v>1.4066220479982939E-3</v>
      </c>
    </row>
    <row r="620" spans="1:8" x14ac:dyDescent="0.25">
      <c r="A620" s="19" t="s">
        <v>83</v>
      </c>
      <c r="B620" s="19" t="s">
        <v>84</v>
      </c>
      <c r="C620" s="19" t="s">
        <v>85</v>
      </c>
      <c r="D620" s="19" t="s">
        <v>188</v>
      </c>
      <c r="E620" s="19" t="s">
        <v>189</v>
      </c>
      <c r="F620" s="19" t="s">
        <v>96</v>
      </c>
      <c r="G620" s="19" t="s">
        <v>97</v>
      </c>
      <c r="H620" s="25">
        <v>4.5662638628262281E-3</v>
      </c>
    </row>
    <row r="621" spans="1:8" x14ac:dyDescent="0.25">
      <c r="A621" s="19" t="s">
        <v>83</v>
      </c>
      <c r="B621" s="19" t="s">
        <v>84</v>
      </c>
      <c r="C621" s="19" t="s">
        <v>85</v>
      </c>
      <c r="D621" s="19" t="s">
        <v>188</v>
      </c>
      <c r="E621" s="19" t="s">
        <v>189</v>
      </c>
      <c r="F621" s="19" t="s">
        <v>98</v>
      </c>
      <c r="G621" s="19" t="s">
        <v>99</v>
      </c>
      <c r="H621" s="25">
        <v>2.0886136836737118E-3</v>
      </c>
    </row>
    <row r="622" spans="1:8" x14ac:dyDescent="0.25">
      <c r="A622" s="19" t="s">
        <v>83</v>
      </c>
      <c r="B622" s="19" t="s">
        <v>84</v>
      </c>
      <c r="C622" s="19" t="s">
        <v>85</v>
      </c>
      <c r="D622" s="19" t="s">
        <v>188</v>
      </c>
      <c r="E622" s="19" t="s">
        <v>189</v>
      </c>
      <c r="F622" s="19" t="s">
        <v>102</v>
      </c>
      <c r="G622" s="19" t="s">
        <v>103</v>
      </c>
      <c r="H622" s="25">
        <v>2.9220826900878405E-3</v>
      </c>
    </row>
    <row r="623" spans="1:8" x14ac:dyDescent="0.25">
      <c r="A623" s="19" t="s">
        <v>83</v>
      </c>
      <c r="B623" s="19" t="s">
        <v>84</v>
      </c>
      <c r="C623" s="19" t="s">
        <v>85</v>
      </c>
      <c r="D623" s="19" t="s">
        <v>188</v>
      </c>
      <c r="E623" s="19" t="s">
        <v>189</v>
      </c>
      <c r="F623" s="19" t="s">
        <v>104</v>
      </c>
      <c r="G623" s="19" t="s">
        <v>105</v>
      </c>
      <c r="H623" s="25">
        <v>3.1427822122529418E-2</v>
      </c>
    </row>
    <row r="624" spans="1:8" x14ac:dyDescent="0.25">
      <c r="A624" s="19" t="s">
        <v>83</v>
      </c>
      <c r="B624" s="19" t="s">
        <v>84</v>
      </c>
      <c r="C624" s="19" t="s">
        <v>85</v>
      </c>
      <c r="D624" s="19" t="s">
        <v>180</v>
      </c>
      <c r="E624" s="19" t="s">
        <v>181</v>
      </c>
      <c r="F624" s="19" t="s">
        <v>96</v>
      </c>
      <c r="G624" s="19" t="s">
        <v>97</v>
      </c>
      <c r="H624" s="25">
        <v>4.5287106738065156E-6</v>
      </c>
    </row>
    <row r="625" spans="1:8" x14ac:dyDescent="0.25">
      <c r="A625" s="19" t="s">
        <v>83</v>
      </c>
      <c r="B625" s="19" t="s">
        <v>84</v>
      </c>
      <c r="C625" s="19" t="s">
        <v>85</v>
      </c>
      <c r="D625" s="19" t="s">
        <v>180</v>
      </c>
      <c r="E625" s="19" t="s">
        <v>181</v>
      </c>
      <c r="F625" s="19" t="s">
        <v>98</v>
      </c>
      <c r="G625" s="19" t="s">
        <v>99</v>
      </c>
      <c r="H625" s="25">
        <v>1.4740773408565956E-4</v>
      </c>
    </row>
    <row r="626" spans="1:8" x14ac:dyDescent="0.25">
      <c r="A626" s="19" t="s">
        <v>83</v>
      </c>
      <c r="B626" s="19" t="s">
        <v>84</v>
      </c>
      <c r="C626" s="19" t="s">
        <v>85</v>
      </c>
      <c r="D626" s="19" t="s">
        <v>180</v>
      </c>
      <c r="E626" s="19" t="s">
        <v>181</v>
      </c>
      <c r="F626" s="19" t="s">
        <v>100</v>
      </c>
      <c r="G626" s="19" t="s">
        <v>101</v>
      </c>
      <c r="H626" s="25">
        <v>3.43027708468719E-5</v>
      </c>
    </row>
    <row r="627" spans="1:8" x14ac:dyDescent="0.25">
      <c r="A627" s="19" t="s">
        <v>83</v>
      </c>
      <c r="B627" s="19" t="s">
        <v>84</v>
      </c>
      <c r="C627" s="19" t="s">
        <v>85</v>
      </c>
      <c r="D627" s="19" t="s">
        <v>180</v>
      </c>
      <c r="E627" s="19" t="s">
        <v>181</v>
      </c>
      <c r="F627" s="19" t="s">
        <v>102</v>
      </c>
      <c r="G627" s="19" t="s">
        <v>103</v>
      </c>
      <c r="H627" s="25">
        <v>2.3767086047861668E-6</v>
      </c>
    </row>
    <row r="628" spans="1:8" x14ac:dyDescent="0.25">
      <c r="A628" s="19" t="s">
        <v>83</v>
      </c>
      <c r="B628" s="19" t="s">
        <v>84</v>
      </c>
      <c r="C628" s="19" t="s">
        <v>85</v>
      </c>
      <c r="D628" s="19" t="s">
        <v>180</v>
      </c>
      <c r="E628" s="19" t="s">
        <v>181</v>
      </c>
      <c r="F628" s="19" t="s">
        <v>104</v>
      </c>
      <c r="G628" s="19" t="s">
        <v>105</v>
      </c>
      <c r="H628" s="25">
        <v>3.299995662258623E-4</v>
      </c>
    </row>
    <row r="629" spans="1:8" x14ac:dyDescent="0.25">
      <c r="A629" s="19" t="s">
        <v>83</v>
      </c>
      <c r="B629" s="19" t="s">
        <v>84</v>
      </c>
      <c r="C629" s="19" t="s">
        <v>85</v>
      </c>
      <c r="D629" s="19" t="s">
        <v>180</v>
      </c>
      <c r="E629" s="19" t="s">
        <v>181</v>
      </c>
      <c r="F629" s="19" t="s">
        <v>247</v>
      </c>
      <c r="G629" s="19" t="s">
        <v>248</v>
      </c>
      <c r="H629" s="25">
        <v>5.0780175619604845E-6</v>
      </c>
    </row>
    <row r="630" spans="1:8" x14ac:dyDescent="0.25">
      <c r="A630" s="19" t="s">
        <v>83</v>
      </c>
      <c r="B630" s="19" t="s">
        <v>84</v>
      </c>
      <c r="C630" s="19" t="s">
        <v>85</v>
      </c>
      <c r="D630" s="19" t="s">
        <v>146</v>
      </c>
      <c r="E630" s="19" t="s">
        <v>147</v>
      </c>
      <c r="F630" s="19" t="s">
        <v>96</v>
      </c>
      <c r="G630" s="19" t="s">
        <v>97</v>
      </c>
      <c r="H630" s="25">
        <v>8.6334640595761567E-6</v>
      </c>
    </row>
    <row r="631" spans="1:8" x14ac:dyDescent="0.25">
      <c r="A631" s="19" t="s">
        <v>83</v>
      </c>
      <c r="B631" s="19" t="s">
        <v>84</v>
      </c>
      <c r="C631" s="19" t="s">
        <v>85</v>
      </c>
      <c r="D631" s="19" t="s">
        <v>146</v>
      </c>
      <c r="E631" s="19" t="s">
        <v>147</v>
      </c>
      <c r="F631" s="19" t="s">
        <v>102</v>
      </c>
      <c r="G631" s="19" t="s">
        <v>103</v>
      </c>
      <c r="H631" s="25">
        <v>8.373542941838645E-6</v>
      </c>
    </row>
    <row r="632" spans="1:8" x14ac:dyDescent="0.25">
      <c r="A632" s="19" t="s">
        <v>83</v>
      </c>
      <c r="B632" s="19" t="s">
        <v>84</v>
      </c>
      <c r="C632" s="19" t="s">
        <v>85</v>
      </c>
      <c r="D632" s="19" t="s">
        <v>146</v>
      </c>
      <c r="E632" s="19" t="s">
        <v>147</v>
      </c>
      <c r="F632" s="19" t="s">
        <v>104</v>
      </c>
      <c r="G632" s="19" t="s">
        <v>105</v>
      </c>
      <c r="H632" s="25">
        <v>1.6361992894124637E-5</v>
      </c>
    </row>
    <row r="633" spans="1:8" x14ac:dyDescent="0.25">
      <c r="A633" s="19" t="s">
        <v>83</v>
      </c>
      <c r="B633" s="19" t="s">
        <v>84</v>
      </c>
      <c r="C633" s="19" t="s">
        <v>85</v>
      </c>
      <c r="D633" s="19" t="s">
        <v>182</v>
      </c>
      <c r="E633" s="19" t="s">
        <v>183</v>
      </c>
      <c r="F633" s="19" t="s">
        <v>126</v>
      </c>
      <c r="G633" s="19" t="s">
        <v>127</v>
      </c>
      <c r="H633" s="25">
        <v>7.0720578682665072E-8</v>
      </c>
    </row>
    <row r="634" spans="1:8" x14ac:dyDescent="0.25">
      <c r="A634" s="19" t="s">
        <v>83</v>
      </c>
      <c r="B634" s="19" t="s">
        <v>84</v>
      </c>
      <c r="C634" s="19" t="s">
        <v>85</v>
      </c>
      <c r="D634" s="19" t="s">
        <v>182</v>
      </c>
      <c r="E634" s="19" t="s">
        <v>183</v>
      </c>
      <c r="F634" s="19" t="s">
        <v>104</v>
      </c>
      <c r="G634" s="19" t="s">
        <v>105</v>
      </c>
      <c r="H634" s="25">
        <v>7.5426895010370293E-5</v>
      </c>
    </row>
    <row r="635" spans="1:8" x14ac:dyDescent="0.25">
      <c r="A635" s="19" t="s">
        <v>83</v>
      </c>
      <c r="B635" s="19" t="s">
        <v>84</v>
      </c>
      <c r="C635" s="19" t="s">
        <v>85</v>
      </c>
      <c r="D635" s="19" t="s">
        <v>148</v>
      </c>
      <c r="E635" s="19" t="s">
        <v>149</v>
      </c>
      <c r="F635" s="19" t="s">
        <v>110</v>
      </c>
      <c r="G635" s="19" t="s">
        <v>111</v>
      </c>
      <c r="H635" s="25">
        <v>0.11024575381830599</v>
      </c>
    </row>
    <row r="636" spans="1:8" x14ac:dyDescent="0.25">
      <c r="A636" s="19" t="s">
        <v>83</v>
      </c>
      <c r="B636" s="19" t="s">
        <v>84</v>
      </c>
      <c r="C636" s="19" t="s">
        <v>85</v>
      </c>
      <c r="D636" s="19" t="s">
        <v>148</v>
      </c>
      <c r="E636" s="19" t="s">
        <v>149</v>
      </c>
      <c r="F636" s="19" t="s">
        <v>96</v>
      </c>
      <c r="G636" s="19" t="s">
        <v>97</v>
      </c>
      <c r="H636" s="25">
        <v>5.7948637812186937E-6</v>
      </c>
    </row>
    <row r="637" spans="1:8" x14ac:dyDescent="0.25">
      <c r="A637" s="19" t="s">
        <v>83</v>
      </c>
      <c r="B637" s="19" t="s">
        <v>84</v>
      </c>
      <c r="C637" s="19" t="s">
        <v>85</v>
      </c>
      <c r="D637" s="19" t="s">
        <v>148</v>
      </c>
      <c r="E637" s="19" t="s">
        <v>149</v>
      </c>
      <c r="F637" s="19" t="s">
        <v>98</v>
      </c>
      <c r="G637" s="19" t="s">
        <v>99</v>
      </c>
      <c r="H637" s="25">
        <v>1.8517591505560469E-3</v>
      </c>
    </row>
    <row r="638" spans="1:8" x14ac:dyDescent="0.25">
      <c r="A638" s="19" t="s">
        <v>83</v>
      </c>
      <c r="B638" s="19" t="s">
        <v>84</v>
      </c>
      <c r="C638" s="19" t="s">
        <v>85</v>
      </c>
      <c r="D638" s="19" t="s">
        <v>148</v>
      </c>
      <c r="E638" s="19" t="s">
        <v>149</v>
      </c>
      <c r="F638" s="19" t="s">
        <v>126</v>
      </c>
      <c r="G638" s="19" t="s">
        <v>127</v>
      </c>
      <c r="H638" s="25">
        <v>1.2668722152483105E-5</v>
      </c>
    </row>
    <row r="639" spans="1:8" x14ac:dyDescent="0.25">
      <c r="A639" s="19" t="s">
        <v>83</v>
      </c>
      <c r="B639" s="19" t="s">
        <v>84</v>
      </c>
      <c r="C639" s="19" t="s">
        <v>85</v>
      </c>
      <c r="D639" s="19" t="s">
        <v>148</v>
      </c>
      <c r="E639" s="19" t="s">
        <v>149</v>
      </c>
      <c r="F639" s="19" t="s">
        <v>102</v>
      </c>
      <c r="G639" s="19" t="s">
        <v>103</v>
      </c>
      <c r="H639" s="25">
        <v>2.3005197222669031E-6</v>
      </c>
    </row>
    <row r="640" spans="1:8" x14ac:dyDescent="0.25">
      <c r="A640" s="19" t="s">
        <v>83</v>
      </c>
      <c r="B640" s="19" t="s">
        <v>84</v>
      </c>
      <c r="C640" s="19" t="s">
        <v>85</v>
      </c>
      <c r="D640" s="19" t="s">
        <v>148</v>
      </c>
      <c r="E640" s="19" t="s">
        <v>149</v>
      </c>
      <c r="F640" s="19" t="s">
        <v>104</v>
      </c>
      <c r="G640" s="19" t="s">
        <v>105</v>
      </c>
      <c r="H640" s="25">
        <v>7.0516261583432327E-4</v>
      </c>
    </row>
    <row r="641" spans="1:8" x14ac:dyDescent="0.25">
      <c r="A641" s="19" t="s">
        <v>83</v>
      </c>
      <c r="B641" s="19" t="s">
        <v>84</v>
      </c>
      <c r="C641" s="19" t="s">
        <v>85</v>
      </c>
      <c r="D641" s="19" t="s">
        <v>148</v>
      </c>
      <c r="E641" s="19" t="s">
        <v>149</v>
      </c>
      <c r="F641" s="19" t="s">
        <v>247</v>
      </c>
      <c r="G641" s="19" t="s">
        <v>248</v>
      </c>
      <c r="H641" s="25">
        <v>1.4093962373834279E-7</v>
      </c>
    </row>
    <row r="642" spans="1:8" x14ac:dyDescent="0.25">
      <c r="A642" s="19" t="s">
        <v>83</v>
      </c>
      <c r="B642" s="19" t="s">
        <v>84</v>
      </c>
      <c r="C642" s="19" t="s">
        <v>85</v>
      </c>
      <c r="D642" s="19" t="s">
        <v>150</v>
      </c>
      <c r="E642" s="19" t="s">
        <v>151</v>
      </c>
      <c r="F642" s="19" t="s">
        <v>110</v>
      </c>
      <c r="G642" s="19" t="s">
        <v>111</v>
      </c>
      <c r="H642" s="25">
        <v>2.3420436513445662E-3</v>
      </c>
    </row>
    <row r="643" spans="1:8" x14ac:dyDescent="0.25">
      <c r="A643" s="19" t="s">
        <v>83</v>
      </c>
      <c r="B643" s="19" t="s">
        <v>84</v>
      </c>
      <c r="C643" s="19" t="s">
        <v>85</v>
      </c>
      <c r="D643" s="19" t="s">
        <v>150</v>
      </c>
      <c r="E643" s="19" t="s">
        <v>151</v>
      </c>
      <c r="F643" s="19" t="s">
        <v>112</v>
      </c>
      <c r="G643" s="19" t="s">
        <v>113</v>
      </c>
      <c r="H643" s="25">
        <v>3.066752060873101E-4</v>
      </c>
    </row>
    <row r="644" spans="1:8" x14ac:dyDescent="0.25">
      <c r="A644" s="19" t="s">
        <v>83</v>
      </c>
      <c r="B644" s="19" t="s">
        <v>84</v>
      </c>
      <c r="C644" s="19" t="s">
        <v>85</v>
      </c>
      <c r="D644" s="19" t="s">
        <v>150</v>
      </c>
      <c r="E644" s="19" t="s">
        <v>151</v>
      </c>
      <c r="F644" s="19" t="s">
        <v>152</v>
      </c>
      <c r="G644" s="19" t="s">
        <v>153</v>
      </c>
      <c r="H644" s="25">
        <v>6.0023264031116765E-6</v>
      </c>
    </row>
    <row r="645" spans="1:8" x14ac:dyDescent="0.25">
      <c r="A645" s="19" t="s">
        <v>83</v>
      </c>
      <c r="B645" s="19" t="s">
        <v>84</v>
      </c>
      <c r="C645" s="19" t="s">
        <v>85</v>
      </c>
      <c r="D645" s="19" t="s">
        <v>150</v>
      </c>
      <c r="E645" s="19" t="s">
        <v>151</v>
      </c>
      <c r="F645" s="19" t="s">
        <v>98</v>
      </c>
      <c r="G645" s="19" t="s">
        <v>99</v>
      </c>
      <c r="H645" s="25">
        <v>2.0565646770152411E-3</v>
      </c>
    </row>
    <row r="646" spans="1:8" x14ac:dyDescent="0.25">
      <c r="A646" s="19" t="s">
        <v>83</v>
      </c>
      <c r="B646" s="19" t="s">
        <v>84</v>
      </c>
      <c r="C646" s="19" t="s">
        <v>85</v>
      </c>
      <c r="D646" s="19" t="s">
        <v>150</v>
      </c>
      <c r="E646" s="19" t="s">
        <v>151</v>
      </c>
      <c r="F646" s="19" t="s">
        <v>126</v>
      </c>
      <c r="G646" s="19" t="s">
        <v>127</v>
      </c>
      <c r="H646" s="25">
        <v>1.678866710132775E-6</v>
      </c>
    </row>
    <row r="647" spans="1:8" x14ac:dyDescent="0.25">
      <c r="A647" s="19" t="s">
        <v>83</v>
      </c>
      <c r="B647" s="19" t="s">
        <v>84</v>
      </c>
      <c r="C647" s="19" t="s">
        <v>85</v>
      </c>
      <c r="D647" s="19" t="s">
        <v>150</v>
      </c>
      <c r="E647" s="19" t="s">
        <v>151</v>
      </c>
      <c r="F647" s="19" t="s">
        <v>104</v>
      </c>
      <c r="G647" s="19" t="s">
        <v>105</v>
      </c>
      <c r="H647" s="25">
        <v>3.6071667145554642E-5</v>
      </c>
    </row>
    <row r="648" spans="1:8" x14ac:dyDescent="0.25">
      <c r="A648" s="19" t="s">
        <v>83</v>
      </c>
      <c r="B648" s="19" t="s">
        <v>84</v>
      </c>
      <c r="C648" s="19" t="s">
        <v>85</v>
      </c>
      <c r="D648" s="19" t="s">
        <v>150</v>
      </c>
      <c r="E648" s="19" t="s">
        <v>151</v>
      </c>
      <c r="F648" s="19" t="s">
        <v>247</v>
      </c>
      <c r="G648" s="19" t="s">
        <v>248</v>
      </c>
      <c r="H648" s="25">
        <v>4.0686393527976123E-7</v>
      </c>
    </row>
    <row r="649" spans="1:8" x14ac:dyDescent="0.25">
      <c r="A649" s="19" t="s">
        <v>83</v>
      </c>
      <c r="B649" s="19" t="s">
        <v>84</v>
      </c>
      <c r="C649" s="19" t="s">
        <v>85</v>
      </c>
      <c r="D649" s="19" t="s">
        <v>154</v>
      </c>
      <c r="E649" s="19" t="s">
        <v>155</v>
      </c>
      <c r="F649" s="19" t="s">
        <v>96</v>
      </c>
      <c r="G649" s="19" t="s">
        <v>97</v>
      </c>
      <c r="H649" s="25">
        <v>1.1763424830226821E-4</v>
      </c>
    </row>
    <row r="650" spans="1:8" x14ac:dyDescent="0.25">
      <c r="A650" s="19" t="s">
        <v>83</v>
      </c>
      <c r="B650" s="19" t="s">
        <v>84</v>
      </c>
      <c r="C650" s="19" t="s">
        <v>85</v>
      </c>
      <c r="D650" s="19" t="s">
        <v>154</v>
      </c>
      <c r="E650" s="19" t="s">
        <v>155</v>
      </c>
      <c r="F650" s="19" t="s">
        <v>126</v>
      </c>
      <c r="G650" s="19" t="s">
        <v>127</v>
      </c>
      <c r="H650" s="25">
        <v>5.3936058959877685E-7</v>
      </c>
    </row>
    <row r="651" spans="1:8" x14ac:dyDescent="0.25">
      <c r="A651" s="19" t="s">
        <v>83</v>
      </c>
      <c r="B651" s="19" t="s">
        <v>84</v>
      </c>
      <c r="C651" s="19" t="s">
        <v>85</v>
      </c>
      <c r="D651" s="19" t="s">
        <v>154</v>
      </c>
      <c r="E651" s="19" t="s">
        <v>155</v>
      </c>
      <c r="F651" s="19" t="s">
        <v>102</v>
      </c>
      <c r="G651" s="19" t="s">
        <v>103</v>
      </c>
      <c r="H651" s="25">
        <v>1.2334273544883345E-4</v>
      </c>
    </row>
    <row r="652" spans="1:8" x14ac:dyDescent="0.25">
      <c r="A652" s="19" t="s">
        <v>83</v>
      </c>
      <c r="B652" s="19" t="s">
        <v>84</v>
      </c>
      <c r="C652" s="19" t="s">
        <v>85</v>
      </c>
      <c r="D652" s="19" t="s">
        <v>154</v>
      </c>
      <c r="E652" s="19" t="s">
        <v>155</v>
      </c>
      <c r="F652" s="19" t="s">
        <v>104</v>
      </c>
      <c r="G652" s="19" t="s">
        <v>105</v>
      </c>
      <c r="H652" s="25">
        <v>6.9159426680863066E-4</v>
      </c>
    </row>
    <row r="653" spans="1:8" x14ac:dyDescent="0.25">
      <c r="A653" s="19" t="s">
        <v>83</v>
      </c>
      <c r="B653" s="19" t="s">
        <v>84</v>
      </c>
      <c r="C653" s="19" t="s">
        <v>85</v>
      </c>
      <c r="D653" s="19" t="s">
        <v>154</v>
      </c>
      <c r="E653" s="19" t="s">
        <v>155</v>
      </c>
      <c r="F653" s="19" t="s">
        <v>247</v>
      </c>
      <c r="G653" s="19" t="s">
        <v>248</v>
      </c>
      <c r="H653" s="25">
        <v>2.8159333024036098E-6</v>
      </c>
    </row>
    <row r="654" spans="1:8" x14ac:dyDescent="0.25">
      <c r="A654" s="19" t="s">
        <v>83</v>
      </c>
      <c r="B654" s="19" t="s">
        <v>84</v>
      </c>
      <c r="C654" s="19" t="s">
        <v>85</v>
      </c>
      <c r="D654" s="19" t="s">
        <v>184</v>
      </c>
      <c r="E654" s="19" t="s">
        <v>185</v>
      </c>
      <c r="F654" s="19" t="s">
        <v>104</v>
      </c>
      <c r="G654" s="19" t="s">
        <v>105</v>
      </c>
      <c r="H654" s="25">
        <v>7.6798134536110044E-4</v>
      </c>
    </row>
    <row r="655" spans="1:8" x14ac:dyDescent="0.25">
      <c r="A655" s="19" t="s">
        <v>83</v>
      </c>
      <c r="B655" s="19" t="s">
        <v>84</v>
      </c>
      <c r="C655" s="19" t="s">
        <v>85</v>
      </c>
      <c r="D655" s="19" t="s">
        <v>190</v>
      </c>
      <c r="E655" s="19" t="s">
        <v>191</v>
      </c>
      <c r="F655" s="19" t="s">
        <v>104</v>
      </c>
      <c r="G655" s="19" t="s">
        <v>105</v>
      </c>
      <c r="H655" s="25">
        <v>6.6248876650369157E-6</v>
      </c>
    </row>
    <row r="656" spans="1:8" x14ac:dyDescent="0.25">
      <c r="A656" s="19" t="s">
        <v>83</v>
      </c>
      <c r="B656" s="19" t="s">
        <v>84</v>
      </c>
      <c r="C656" s="19" t="s">
        <v>85</v>
      </c>
      <c r="D656" s="19" t="s">
        <v>156</v>
      </c>
      <c r="E656" s="19" t="s">
        <v>157</v>
      </c>
      <c r="F656" s="19" t="s">
        <v>104</v>
      </c>
      <c r="G656" s="19" t="s">
        <v>105</v>
      </c>
      <c r="H656" s="25">
        <v>6.3067692240957769E-3</v>
      </c>
    </row>
    <row r="657" spans="1:8" x14ac:dyDescent="0.25">
      <c r="A657" s="19" t="s">
        <v>83</v>
      </c>
      <c r="B657" s="19" t="s">
        <v>84</v>
      </c>
      <c r="C657" s="19" t="s">
        <v>85</v>
      </c>
      <c r="D657" s="19" t="s">
        <v>156</v>
      </c>
      <c r="E657" s="19" t="s">
        <v>157</v>
      </c>
      <c r="F657" s="19" t="s">
        <v>245</v>
      </c>
      <c r="G657" s="19" t="s">
        <v>246</v>
      </c>
      <c r="H657" s="25">
        <v>0.40844837147328272</v>
      </c>
    </row>
    <row r="658" spans="1:8" x14ac:dyDescent="0.25">
      <c r="A658" s="19" t="s">
        <v>83</v>
      </c>
      <c r="B658" s="19" t="s">
        <v>84</v>
      </c>
      <c r="C658" s="19" t="s">
        <v>85</v>
      </c>
      <c r="D658" s="19" t="s">
        <v>186</v>
      </c>
      <c r="E658" s="19" t="s">
        <v>187</v>
      </c>
      <c r="F658" s="19" t="s">
        <v>104</v>
      </c>
      <c r="G658" s="19" t="s">
        <v>105</v>
      </c>
      <c r="H658" s="25">
        <v>3.8607813344329812E-2</v>
      </c>
    </row>
    <row r="659" spans="1:8" x14ac:dyDescent="0.25">
      <c r="A659" s="19" t="s">
        <v>83</v>
      </c>
      <c r="B659" s="19" t="s">
        <v>84</v>
      </c>
      <c r="C659" s="19" t="s">
        <v>85</v>
      </c>
      <c r="D659" s="19" t="s">
        <v>158</v>
      </c>
      <c r="E659" s="19" t="s">
        <v>159</v>
      </c>
      <c r="F659" s="19" t="s">
        <v>96</v>
      </c>
      <c r="G659" s="19" t="s">
        <v>97</v>
      </c>
      <c r="H659" s="25">
        <v>6.512869399398713E-2</v>
      </c>
    </row>
    <row r="660" spans="1:8" x14ac:dyDescent="0.25">
      <c r="A660" s="19" t="s">
        <v>83</v>
      </c>
      <c r="B660" s="19" t="s">
        <v>84</v>
      </c>
      <c r="C660" s="19" t="s">
        <v>85</v>
      </c>
      <c r="D660" s="19" t="s">
        <v>158</v>
      </c>
      <c r="E660" s="19" t="s">
        <v>159</v>
      </c>
      <c r="F660" s="19" t="s">
        <v>104</v>
      </c>
      <c r="G660" s="19" t="s">
        <v>105</v>
      </c>
      <c r="H660" s="25">
        <v>6.559137986046684E-3</v>
      </c>
    </row>
    <row r="661" spans="1:8" x14ac:dyDescent="0.25">
      <c r="A661" s="19" t="s">
        <v>83</v>
      </c>
      <c r="B661" s="19" t="s">
        <v>84</v>
      </c>
      <c r="C661" s="19" t="s">
        <v>85</v>
      </c>
      <c r="D661" s="19" t="s">
        <v>160</v>
      </c>
      <c r="E661" s="19" t="s">
        <v>161</v>
      </c>
      <c r="F661" s="19" t="s">
        <v>104</v>
      </c>
      <c r="G661" s="19" t="s">
        <v>105</v>
      </c>
      <c r="H661" s="25">
        <v>1.408254280930467E-2</v>
      </c>
    </row>
    <row r="662" spans="1:8" x14ac:dyDescent="0.25">
      <c r="A662" s="19" t="s">
        <v>83</v>
      </c>
      <c r="B662" s="19" t="s">
        <v>84</v>
      </c>
      <c r="C662" s="19" t="s">
        <v>85</v>
      </c>
      <c r="D662" s="19" t="s">
        <v>160</v>
      </c>
      <c r="E662" s="19" t="s">
        <v>161</v>
      </c>
      <c r="F662" s="19" t="s">
        <v>162</v>
      </c>
      <c r="G662" s="19" t="s">
        <v>163</v>
      </c>
      <c r="H662" s="25">
        <v>5.1542072990693827E-2</v>
      </c>
    </row>
    <row r="663" spans="1:8" x14ac:dyDescent="0.25">
      <c r="A663" s="19" t="s">
        <v>83</v>
      </c>
      <c r="B663" s="19" t="s">
        <v>84</v>
      </c>
      <c r="C663" s="19" t="s">
        <v>85</v>
      </c>
      <c r="D663" s="19" t="s">
        <v>164</v>
      </c>
      <c r="E663" s="19" t="s">
        <v>165</v>
      </c>
      <c r="F663" s="19" t="s">
        <v>104</v>
      </c>
      <c r="G663" s="19" t="s">
        <v>105</v>
      </c>
      <c r="H663" s="25">
        <v>4.1272185163759897E-2</v>
      </c>
    </row>
    <row r="664" spans="1:8" x14ac:dyDescent="0.25">
      <c r="A664" s="19" t="s">
        <v>83</v>
      </c>
      <c r="B664" s="19" t="s">
        <v>84</v>
      </c>
      <c r="C664" s="19" t="s">
        <v>85</v>
      </c>
      <c r="D664" s="19" t="s">
        <v>164</v>
      </c>
      <c r="E664" s="19" t="s">
        <v>165</v>
      </c>
      <c r="F664" s="19" t="s">
        <v>162</v>
      </c>
      <c r="G664" s="19" t="s">
        <v>163</v>
      </c>
      <c r="H664" s="25">
        <v>7.2975484864748835E-2</v>
      </c>
    </row>
    <row r="665" spans="1:8" x14ac:dyDescent="0.25">
      <c r="A665" s="19" t="s">
        <v>83</v>
      </c>
      <c r="B665" s="19" t="s">
        <v>84</v>
      </c>
      <c r="C665" s="19" t="s">
        <v>85</v>
      </c>
      <c r="D665" s="19" t="s">
        <v>166</v>
      </c>
      <c r="E665" s="19" t="s">
        <v>167</v>
      </c>
      <c r="F665" s="19" t="s">
        <v>110</v>
      </c>
      <c r="G665" s="19" t="s">
        <v>111</v>
      </c>
      <c r="H665" s="25">
        <v>0.3571060052041784</v>
      </c>
    </row>
    <row r="666" spans="1:8" x14ac:dyDescent="0.25">
      <c r="A666" s="19" t="s">
        <v>83</v>
      </c>
      <c r="B666" s="19" t="s">
        <v>84</v>
      </c>
      <c r="C666" s="19" t="s">
        <v>85</v>
      </c>
      <c r="D666" s="19" t="s">
        <v>166</v>
      </c>
      <c r="E666" s="19" t="s">
        <v>167</v>
      </c>
      <c r="F666" s="19" t="s">
        <v>168</v>
      </c>
      <c r="G666" s="19" t="s">
        <v>169</v>
      </c>
      <c r="H666" s="25">
        <v>1.7855300260208917</v>
      </c>
    </row>
    <row r="667" spans="1:8" x14ac:dyDescent="0.25">
      <c r="A667" s="19" t="s">
        <v>83</v>
      </c>
      <c r="B667" s="19" t="s">
        <v>84</v>
      </c>
      <c r="C667" s="19" t="s">
        <v>85</v>
      </c>
      <c r="D667" s="19" t="s">
        <v>166</v>
      </c>
      <c r="E667" s="19" t="s">
        <v>167</v>
      </c>
      <c r="F667" s="19" t="s">
        <v>170</v>
      </c>
      <c r="G667" s="19" t="s">
        <v>171</v>
      </c>
      <c r="H667" s="25">
        <v>0.35710600520417835</v>
      </c>
    </row>
    <row r="668" spans="1:8" x14ac:dyDescent="0.25">
      <c r="A668" s="19" t="s">
        <v>83</v>
      </c>
      <c r="B668" s="19" t="s">
        <v>84</v>
      </c>
      <c r="C668" s="19" t="s">
        <v>85</v>
      </c>
      <c r="D668" s="19" t="s">
        <v>166</v>
      </c>
      <c r="E668" s="19" t="s">
        <v>167</v>
      </c>
      <c r="F668" s="19" t="s">
        <v>245</v>
      </c>
      <c r="G668" s="19" t="s">
        <v>246</v>
      </c>
      <c r="H668" s="25">
        <v>0.27611289062178745</v>
      </c>
    </row>
    <row r="669" spans="1:8" x14ac:dyDescent="0.25">
      <c r="A669" s="19" t="s">
        <v>83</v>
      </c>
      <c r="B669" s="19" t="s">
        <v>84</v>
      </c>
      <c r="C669" s="19" t="s">
        <v>85</v>
      </c>
      <c r="D669" s="19" t="s">
        <v>166</v>
      </c>
      <c r="E669" s="19" t="s">
        <v>167</v>
      </c>
      <c r="F669" s="19" t="s">
        <v>172</v>
      </c>
      <c r="G669" s="19" t="s">
        <v>173</v>
      </c>
      <c r="H669" s="25">
        <v>0.89276501301044575</v>
      </c>
    </row>
    <row r="670" spans="1:8" x14ac:dyDescent="0.25">
      <c r="A670" s="19" t="s">
        <v>86</v>
      </c>
      <c r="B670" s="19" t="s">
        <v>87</v>
      </c>
      <c r="C670" s="19" t="s">
        <v>78</v>
      </c>
      <c r="D670" s="19" t="s">
        <v>94</v>
      </c>
      <c r="E670" s="19" t="s">
        <v>95</v>
      </c>
      <c r="F670" s="19" t="s">
        <v>96</v>
      </c>
      <c r="G670" s="19" t="s">
        <v>97</v>
      </c>
      <c r="H670" s="25">
        <v>9.0113385740195937E-2</v>
      </c>
    </row>
    <row r="671" spans="1:8" x14ac:dyDescent="0.25">
      <c r="A671" s="19" t="s">
        <v>86</v>
      </c>
      <c r="B671" s="19" t="s">
        <v>87</v>
      </c>
      <c r="C671" s="19" t="s">
        <v>78</v>
      </c>
      <c r="D671" s="19" t="s">
        <v>94</v>
      </c>
      <c r="E671" s="19" t="s">
        <v>95</v>
      </c>
      <c r="F671" s="19" t="s">
        <v>98</v>
      </c>
      <c r="G671" s="19" t="s">
        <v>99</v>
      </c>
      <c r="H671" s="25">
        <v>3.0978174883611901E-3</v>
      </c>
    </row>
    <row r="672" spans="1:8" x14ac:dyDescent="0.25">
      <c r="A672" s="19" t="s">
        <v>86</v>
      </c>
      <c r="B672" s="19" t="s">
        <v>87</v>
      </c>
      <c r="C672" s="19" t="s">
        <v>78</v>
      </c>
      <c r="D672" s="19" t="s">
        <v>94</v>
      </c>
      <c r="E672" s="19" t="s">
        <v>95</v>
      </c>
      <c r="F672" s="19" t="s">
        <v>100</v>
      </c>
      <c r="G672" s="19" t="s">
        <v>101</v>
      </c>
      <c r="H672" s="25">
        <v>1.0156029532630704E-2</v>
      </c>
    </row>
    <row r="673" spans="1:8" x14ac:dyDescent="0.25">
      <c r="A673" s="19" t="s">
        <v>86</v>
      </c>
      <c r="B673" s="19" t="s">
        <v>87</v>
      </c>
      <c r="C673" s="19" t="s">
        <v>78</v>
      </c>
      <c r="D673" s="19" t="s">
        <v>94</v>
      </c>
      <c r="E673" s="19" t="s">
        <v>95</v>
      </c>
      <c r="F673" s="19" t="s">
        <v>102</v>
      </c>
      <c r="G673" s="19" t="s">
        <v>103</v>
      </c>
      <c r="H673" s="25">
        <v>1.1958750252100738E-2</v>
      </c>
    </row>
    <row r="674" spans="1:8" x14ac:dyDescent="0.25">
      <c r="A674" s="19" t="s">
        <v>86</v>
      </c>
      <c r="B674" s="19" t="s">
        <v>87</v>
      </c>
      <c r="C674" s="19" t="s">
        <v>78</v>
      </c>
      <c r="D674" s="19" t="s">
        <v>94</v>
      </c>
      <c r="E674" s="19" t="s">
        <v>95</v>
      </c>
      <c r="F674" s="19" t="s">
        <v>104</v>
      </c>
      <c r="G674" s="19" t="s">
        <v>105</v>
      </c>
      <c r="H674" s="25">
        <v>7.4975250443623598E-3</v>
      </c>
    </row>
    <row r="675" spans="1:8" x14ac:dyDescent="0.25">
      <c r="A675" s="19" t="s">
        <v>86</v>
      </c>
      <c r="B675" s="19" t="s">
        <v>87</v>
      </c>
      <c r="C675" s="19" t="s">
        <v>78</v>
      </c>
      <c r="D675" s="19" t="s">
        <v>94</v>
      </c>
      <c r="E675" s="19" t="s">
        <v>95</v>
      </c>
      <c r="F675" s="19" t="s">
        <v>245</v>
      </c>
      <c r="G675" s="19" t="s">
        <v>246</v>
      </c>
      <c r="H675" s="25">
        <v>1.5068099584848898E-3</v>
      </c>
    </row>
    <row r="676" spans="1:8" x14ac:dyDescent="0.25">
      <c r="A676" s="19" t="s">
        <v>86</v>
      </c>
      <c r="B676" s="19" t="s">
        <v>87</v>
      </c>
      <c r="C676" s="19" t="s">
        <v>78</v>
      </c>
      <c r="D676" s="19" t="s">
        <v>94</v>
      </c>
      <c r="E676" s="19" t="s">
        <v>95</v>
      </c>
      <c r="F676" s="19" t="s">
        <v>247</v>
      </c>
      <c r="G676" s="19" t="s">
        <v>248</v>
      </c>
      <c r="H676" s="25">
        <v>0.44955103966503207</v>
      </c>
    </row>
    <row r="677" spans="1:8" x14ac:dyDescent="0.25">
      <c r="A677" s="19" t="s">
        <v>86</v>
      </c>
      <c r="B677" s="19" t="s">
        <v>87</v>
      </c>
      <c r="C677" s="19" t="s">
        <v>78</v>
      </c>
      <c r="D677" s="19" t="s">
        <v>178</v>
      </c>
      <c r="E677" s="19" t="s">
        <v>179</v>
      </c>
      <c r="F677" s="19" t="s">
        <v>96</v>
      </c>
      <c r="G677" s="19" t="s">
        <v>97</v>
      </c>
      <c r="H677" s="25">
        <v>1.7934597217749992E-2</v>
      </c>
    </row>
    <row r="678" spans="1:8" x14ac:dyDescent="0.25">
      <c r="A678" s="19" t="s">
        <v>86</v>
      </c>
      <c r="B678" s="19" t="s">
        <v>87</v>
      </c>
      <c r="C678" s="19" t="s">
        <v>78</v>
      </c>
      <c r="D678" s="19" t="s">
        <v>178</v>
      </c>
      <c r="E678" s="19" t="s">
        <v>179</v>
      </c>
      <c r="F678" s="19" t="s">
        <v>100</v>
      </c>
      <c r="G678" s="19" t="s">
        <v>101</v>
      </c>
      <c r="H678" s="25">
        <v>6.1463591051313482E-4</v>
      </c>
    </row>
    <row r="679" spans="1:8" x14ac:dyDescent="0.25">
      <c r="A679" s="19" t="s">
        <v>86</v>
      </c>
      <c r="B679" s="19" t="s">
        <v>87</v>
      </c>
      <c r="C679" s="19" t="s">
        <v>78</v>
      </c>
      <c r="D679" s="19" t="s">
        <v>178</v>
      </c>
      <c r="E679" s="19" t="s">
        <v>179</v>
      </c>
      <c r="F679" s="19" t="s">
        <v>102</v>
      </c>
      <c r="G679" s="19" t="s">
        <v>103</v>
      </c>
      <c r="H679" s="25">
        <v>2.1419912723064406E-3</v>
      </c>
    </row>
    <row r="680" spans="1:8" x14ac:dyDescent="0.25">
      <c r="A680" s="19" t="s">
        <v>86</v>
      </c>
      <c r="B680" s="19" t="s">
        <v>87</v>
      </c>
      <c r="C680" s="19" t="s">
        <v>78</v>
      </c>
      <c r="D680" s="19" t="s">
        <v>178</v>
      </c>
      <c r="E680" s="19" t="s">
        <v>179</v>
      </c>
      <c r="F680" s="19" t="s">
        <v>104</v>
      </c>
      <c r="G680" s="19" t="s">
        <v>105</v>
      </c>
      <c r="H680" s="25">
        <v>8.8263162250817363E-4</v>
      </c>
    </row>
    <row r="681" spans="1:8" x14ac:dyDescent="0.25">
      <c r="A681" s="19" t="s">
        <v>86</v>
      </c>
      <c r="B681" s="19" t="s">
        <v>87</v>
      </c>
      <c r="C681" s="19" t="s">
        <v>78</v>
      </c>
      <c r="D681" s="19" t="s">
        <v>178</v>
      </c>
      <c r="E681" s="19" t="s">
        <v>179</v>
      </c>
      <c r="F681" s="19" t="s">
        <v>245</v>
      </c>
      <c r="G681" s="19" t="s">
        <v>246</v>
      </c>
      <c r="H681" s="25">
        <v>8.2788451285713976E-4</v>
      </c>
    </row>
    <row r="682" spans="1:8" x14ac:dyDescent="0.25">
      <c r="A682" s="19" t="s">
        <v>86</v>
      </c>
      <c r="B682" s="19" t="s">
        <v>87</v>
      </c>
      <c r="C682" s="19" t="s">
        <v>78</v>
      </c>
      <c r="D682" s="19" t="s">
        <v>178</v>
      </c>
      <c r="E682" s="19" t="s">
        <v>179</v>
      </c>
      <c r="F682" s="19" t="s">
        <v>247</v>
      </c>
      <c r="G682" s="19" t="s">
        <v>248</v>
      </c>
      <c r="H682" s="25">
        <v>0.11159010728425348</v>
      </c>
    </row>
    <row r="683" spans="1:8" x14ac:dyDescent="0.25">
      <c r="A683" s="19" t="s">
        <v>86</v>
      </c>
      <c r="B683" s="19" t="s">
        <v>87</v>
      </c>
      <c r="C683" s="19" t="s">
        <v>78</v>
      </c>
      <c r="D683" s="19" t="s">
        <v>108</v>
      </c>
      <c r="E683" s="19" t="s">
        <v>109</v>
      </c>
      <c r="F683" s="19" t="s">
        <v>110</v>
      </c>
      <c r="G683" s="19" t="s">
        <v>111</v>
      </c>
      <c r="H683" s="25">
        <v>24.267141533091184</v>
      </c>
    </row>
    <row r="684" spans="1:8" x14ac:dyDescent="0.25">
      <c r="A684" s="19" t="s">
        <v>86</v>
      </c>
      <c r="B684" s="19" t="s">
        <v>87</v>
      </c>
      <c r="C684" s="19" t="s">
        <v>78</v>
      </c>
      <c r="D684" s="19" t="s">
        <v>108</v>
      </c>
      <c r="E684" s="19" t="s">
        <v>109</v>
      </c>
      <c r="F684" s="19" t="s">
        <v>112</v>
      </c>
      <c r="G684" s="19" t="s">
        <v>113</v>
      </c>
      <c r="H684" s="25">
        <v>5.7308682230745944</v>
      </c>
    </row>
    <row r="685" spans="1:8" x14ac:dyDescent="0.25">
      <c r="A685" s="19" t="s">
        <v>86</v>
      </c>
      <c r="B685" s="19" t="s">
        <v>87</v>
      </c>
      <c r="C685" s="19" t="s">
        <v>78</v>
      </c>
      <c r="D685" s="19" t="s">
        <v>108</v>
      </c>
      <c r="E685" s="19" t="s">
        <v>109</v>
      </c>
      <c r="F685" s="19" t="s">
        <v>96</v>
      </c>
      <c r="G685" s="19" t="s">
        <v>97</v>
      </c>
      <c r="H685" s="25">
        <v>6.5723423441980622E-2</v>
      </c>
    </row>
    <row r="686" spans="1:8" x14ac:dyDescent="0.25">
      <c r="A686" s="19" t="s">
        <v>86</v>
      </c>
      <c r="B686" s="19" t="s">
        <v>87</v>
      </c>
      <c r="C686" s="19" t="s">
        <v>78</v>
      </c>
      <c r="D686" s="19" t="s">
        <v>108</v>
      </c>
      <c r="E686" s="19" t="s">
        <v>109</v>
      </c>
      <c r="F686" s="19" t="s">
        <v>100</v>
      </c>
      <c r="G686" s="19" t="s">
        <v>101</v>
      </c>
      <c r="H686" s="25">
        <v>9.5360125854039718E-2</v>
      </c>
    </row>
    <row r="687" spans="1:8" x14ac:dyDescent="0.25">
      <c r="A687" s="19" t="s">
        <v>86</v>
      </c>
      <c r="B687" s="19" t="s">
        <v>87</v>
      </c>
      <c r="C687" s="19" t="s">
        <v>78</v>
      </c>
      <c r="D687" s="19" t="s">
        <v>108</v>
      </c>
      <c r="E687" s="19" t="s">
        <v>109</v>
      </c>
      <c r="F687" s="19" t="s">
        <v>102</v>
      </c>
      <c r="G687" s="19" t="s">
        <v>103</v>
      </c>
      <c r="H687" s="25">
        <v>1.1534169536275809E-2</v>
      </c>
    </row>
    <row r="688" spans="1:8" x14ac:dyDescent="0.25">
      <c r="A688" s="19" t="s">
        <v>86</v>
      </c>
      <c r="B688" s="19" t="s">
        <v>87</v>
      </c>
      <c r="C688" s="19" t="s">
        <v>78</v>
      </c>
      <c r="D688" s="19" t="s">
        <v>108</v>
      </c>
      <c r="E688" s="19" t="s">
        <v>109</v>
      </c>
      <c r="F688" s="19" t="s">
        <v>104</v>
      </c>
      <c r="G688" s="19" t="s">
        <v>105</v>
      </c>
      <c r="H688" s="25">
        <v>2.5733490482829073E-2</v>
      </c>
    </row>
    <row r="689" spans="1:8" x14ac:dyDescent="0.25">
      <c r="A689" s="19" t="s">
        <v>86</v>
      </c>
      <c r="B689" s="19" t="s">
        <v>87</v>
      </c>
      <c r="C689" s="19" t="s">
        <v>78</v>
      </c>
      <c r="D689" s="19" t="s">
        <v>122</v>
      </c>
      <c r="E689" s="19" t="s">
        <v>123</v>
      </c>
      <c r="F689" s="19" t="s">
        <v>110</v>
      </c>
      <c r="G689" s="19" t="s">
        <v>111</v>
      </c>
      <c r="H689" s="25">
        <v>5.2703021290457608</v>
      </c>
    </row>
    <row r="690" spans="1:8" x14ac:dyDescent="0.25">
      <c r="A690" s="19" t="s">
        <v>86</v>
      </c>
      <c r="B690" s="19" t="s">
        <v>87</v>
      </c>
      <c r="C690" s="19" t="s">
        <v>78</v>
      </c>
      <c r="D690" s="19" t="s">
        <v>122</v>
      </c>
      <c r="E690" s="19" t="s">
        <v>123</v>
      </c>
      <c r="F690" s="19" t="s">
        <v>112</v>
      </c>
      <c r="G690" s="19" t="s">
        <v>113</v>
      </c>
      <c r="H690" s="25">
        <v>1.3190945939843599</v>
      </c>
    </row>
    <row r="691" spans="1:8" x14ac:dyDescent="0.25">
      <c r="A691" s="19" t="s">
        <v>86</v>
      </c>
      <c r="B691" s="19" t="s">
        <v>87</v>
      </c>
      <c r="C691" s="19" t="s">
        <v>78</v>
      </c>
      <c r="D691" s="19" t="s">
        <v>122</v>
      </c>
      <c r="E691" s="19" t="s">
        <v>123</v>
      </c>
      <c r="F691" s="19" t="s">
        <v>96</v>
      </c>
      <c r="G691" s="19" t="s">
        <v>97</v>
      </c>
      <c r="H691" s="25">
        <v>6.1238779473627033E-4</v>
      </c>
    </row>
    <row r="692" spans="1:8" x14ac:dyDescent="0.25">
      <c r="A692" s="19" t="s">
        <v>86</v>
      </c>
      <c r="B692" s="19" t="s">
        <v>87</v>
      </c>
      <c r="C692" s="19" t="s">
        <v>78</v>
      </c>
      <c r="D692" s="19" t="s">
        <v>122</v>
      </c>
      <c r="E692" s="19" t="s">
        <v>123</v>
      </c>
      <c r="F692" s="19" t="s">
        <v>100</v>
      </c>
      <c r="G692" s="19" t="s">
        <v>101</v>
      </c>
      <c r="H692" s="25">
        <v>1.6882693612018868E-3</v>
      </c>
    </row>
    <row r="693" spans="1:8" x14ac:dyDescent="0.25">
      <c r="A693" s="19" t="s">
        <v>86</v>
      </c>
      <c r="B693" s="19" t="s">
        <v>87</v>
      </c>
      <c r="C693" s="19" t="s">
        <v>78</v>
      </c>
      <c r="D693" s="19" t="s">
        <v>122</v>
      </c>
      <c r="E693" s="19" t="s">
        <v>123</v>
      </c>
      <c r="F693" s="19" t="s">
        <v>102</v>
      </c>
      <c r="G693" s="19" t="s">
        <v>103</v>
      </c>
      <c r="H693" s="25">
        <v>3.0974688729797279E-3</v>
      </c>
    </row>
    <row r="694" spans="1:8" x14ac:dyDescent="0.25">
      <c r="A694" s="19" t="s">
        <v>86</v>
      </c>
      <c r="B694" s="19" t="s">
        <v>87</v>
      </c>
      <c r="C694" s="19" t="s">
        <v>78</v>
      </c>
      <c r="D694" s="19" t="s">
        <v>122</v>
      </c>
      <c r="E694" s="19" t="s">
        <v>123</v>
      </c>
      <c r="F694" s="19" t="s">
        <v>104</v>
      </c>
      <c r="G694" s="19" t="s">
        <v>105</v>
      </c>
      <c r="H694" s="25">
        <v>2.4905826826878519E-2</v>
      </c>
    </row>
    <row r="695" spans="1:8" x14ac:dyDescent="0.25">
      <c r="A695" s="19" t="s">
        <v>86</v>
      </c>
      <c r="B695" s="19" t="s">
        <v>87</v>
      </c>
      <c r="C695" s="19" t="s">
        <v>78</v>
      </c>
      <c r="D695" s="19" t="s">
        <v>124</v>
      </c>
      <c r="E695" s="19" t="s">
        <v>125</v>
      </c>
      <c r="F695" s="19" t="s">
        <v>110</v>
      </c>
      <c r="G695" s="19" t="s">
        <v>111</v>
      </c>
      <c r="H695" s="25">
        <v>9.9379079137043043</v>
      </c>
    </row>
    <row r="696" spans="1:8" x14ac:dyDescent="0.25">
      <c r="A696" s="19" t="s">
        <v>86</v>
      </c>
      <c r="B696" s="19" t="s">
        <v>87</v>
      </c>
      <c r="C696" s="19" t="s">
        <v>78</v>
      </c>
      <c r="D696" s="19" t="s">
        <v>124</v>
      </c>
      <c r="E696" s="19" t="s">
        <v>125</v>
      </c>
      <c r="F696" s="19" t="s">
        <v>96</v>
      </c>
      <c r="G696" s="19" t="s">
        <v>97</v>
      </c>
      <c r="H696" s="25">
        <v>1.9596215259646754E-3</v>
      </c>
    </row>
    <row r="697" spans="1:8" x14ac:dyDescent="0.25">
      <c r="A697" s="19" t="s">
        <v>86</v>
      </c>
      <c r="B697" s="19" t="s">
        <v>87</v>
      </c>
      <c r="C697" s="19" t="s">
        <v>78</v>
      </c>
      <c r="D697" s="19" t="s">
        <v>124</v>
      </c>
      <c r="E697" s="19" t="s">
        <v>125</v>
      </c>
      <c r="F697" s="19" t="s">
        <v>98</v>
      </c>
      <c r="G697" s="19" t="s">
        <v>99</v>
      </c>
      <c r="H697" s="25">
        <v>1.6149790102281461E-3</v>
      </c>
    </row>
    <row r="698" spans="1:8" x14ac:dyDescent="0.25">
      <c r="A698" s="19" t="s">
        <v>86</v>
      </c>
      <c r="B698" s="19" t="s">
        <v>87</v>
      </c>
      <c r="C698" s="19" t="s">
        <v>78</v>
      </c>
      <c r="D698" s="19" t="s">
        <v>124</v>
      </c>
      <c r="E698" s="19" t="s">
        <v>125</v>
      </c>
      <c r="F698" s="19" t="s">
        <v>100</v>
      </c>
      <c r="G698" s="19" t="s">
        <v>101</v>
      </c>
      <c r="H698" s="25">
        <v>0.7487427532193085</v>
      </c>
    </row>
    <row r="699" spans="1:8" x14ac:dyDescent="0.25">
      <c r="A699" s="19" t="s">
        <v>86</v>
      </c>
      <c r="B699" s="19" t="s">
        <v>87</v>
      </c>
      <c r="C699" s="19" t="s">
        <v>78</v>
      </c>
      <c r="D699" s="19" t="s">
        <v>124</v>
      </c>
      <c r="E699" s="19" t="s">
        <v>125</v>
      </c>
      <c r="F699" s="19" t="s">
        <v>126</v>
      </c>
      <c r="G699" s="19" t="s">
        <v>127</v>
      </c>
      <c r="H699" s="25">
        <v>3.2394224218128658E-5</v>
      </c>
    </row>
    <row r="700" spans="1:8" x14ac:dyDescent="0.25">
      <c r="A700" s="19" t="s">
        <v>86</v>
      </c>
      <c r="B700" s="19" t="s">
        <v>87</v>
      </c>
      <c r="C700" s="19" t="s">
        <v>78</v>
      </c>
      <c r="D700" s="19" t="s">
        <v>124</v>
      </c>
      <c r="E700" s="19" t="s">
        <v>125</v>
      </c>
      <c r="F700" s="19" t="s">
        <v>102</v>
      </c>
      <c r="G700" s="19" t="s">
        <v>103</v>
      </c>
      <c r="H700" s="25">
        <v>1.9080194878011935E-3</v>
      </c>
    </row>
    <row r="701" spans="1:8" x14ac:dyDescent="0.25">
      <c r="A701" s="19" t="s">
        <v>86</v>
      </c>
      <c r="B701" s="19" t="s">
        <v>87</v>
      </c>
      <c r="C701" s="19" t="s">
        <v>78</v>
      </c>
      <c r="D701" s="19" t="s">
        <v>124</v>
      </c>
      <c r="E701" s="19" t="s">
        <v>125</v>
      </c>
      <c r="F701" s="19" t="s">
        <v>104</v>
      </c>
      <c r="G701" s="19" t="s">
        <v>105</v>
      </c>
      <c r="H701" s="25">
        <v>3.3780537063152281E-2</v>
      </c>
    </row>
    <row r="702" spans="1:8" x14ac:dyDescent="0.25">
      <c r="A702" s="19" t="s">
        <v>86</v>
      </c>
      <c r="B702" s="19" t="s">
        <v>87</v>
      </c>
      <c r="C702" s="19" t="s">
        <v>78</v>
      </c>
      <c r="D702" s="19" t="s">
        <v>128</v>
      </c>
      <c r="E702" s="19" t="s">
        <v>129</v>
      </c>
      <c r="F702" s="19" t="s">
        <v>110</v>
      </c>
      <c r="G702" s="19" t="s">
        <v>111</v>
      </c>
      <c r="H702" s="25">
        <v>6.989246379986171</v>
      </c>
    </row>
    <row r="703" spans="1:8" x14ac:dyDescent="0.25">
      <c r="A703" s="19" t="s">
        <v>86</v>
      </c>
      <c r="B703" s="19" t="s">
        <v>87</v>
      </c>
      <c r="C703" s="19" t="s">
        <v>78</v>
      </c>
      <c r="D703" s="19" t="s">
        <v>128</v>
      </c>
      <c r="E703" s="19" t="s">
        <v>129</v>
      </c>
      <c r="F703" s="19" t="s">
        <v>112</v>
      </c>
      <c r="G703" s="19" t="s">
        <v>113</v>
      </c>
      <c r="H703" s="25">
        <v>1.6437114201558569</v>
      </c>
    </row>
    <row r="704" spans="1:8" x14ac:dyDescent="0.25">
      <c r="A704" s="19" t="s">
        <v>86</v>
      </c>
      <c r="B704" s="19" t="s">
        <v>87</v>
      </c>
      <c r="C704" s="19" t="s">
        <v>78</v>
      </c>
      <c r="D704" s="19" t="s">
        <v>128</v>
      </c>
      <c r="E704" s="19" t="s">
        <v>129</v>
      </c>
      <c r="F704" s="19" t="s">
        <v>96</v>
      </c>
      <c r="G704" s="19" t="s">
        <v>97</v>
      </c>
      <c r="H704" s="25">
        <v>0.1760619443215774</v>
      </c>
    </row>
    <row r="705" spans="1:8" x14ac:dyDescent="0.25">
      <c r="A705" s="19" t="s">
        <v>86</v>
      </c>
      <c r="B705" s="19" t="s">
        <v>87</v>
      </c>
      <c r="C705" s="19" t="s">
        <v>78</v>
      </c>
      <c r="D705" s="19" t="s">
        <v>128</v>
      </c>
      <c r="E705" s="19" t="s">
        <v>129</v>
      </c>
      <c r="F705" s="19" t="s">
        <v>98</v>
      </c>
      <c r="G705" s="19" t="s">
        <v>99</v>
      </c>
      <c r="H705" s="25">
        <v>0.15795299939899787</v>
      </c>
    </row>
    <row r="706" spans="1:8" x14ac:dyDescent="0.25">
      <c r="A706" s="19" t="s">
        <v>86</v>
      </c>
      <c r="B706" s="19" t="s">
        <v>87</v>
      </c>
      <c r="C706" s="19" t="s">
        <v>78</v>
      </c>
      <c r="D706" s="19" t="s">
        <v>128</v>
      </c>
      <c r="E706" s="19" t="s">
        <v>129</v>
      </c>
      <c r="F706" s="19" t="s">
        <v>100</v>
      </c>
      <c r="G706" s="19" t="s">
        <v>101</v>
      </c>
      <c r="H706" s="25">
        <v>9.4653261691179953E-3</v>
      </c>
    </row>
    <row r="707" spans="1:8" x14ac:dyDescent="0.25">
      <c r="A707" s="19" t="s">
        <v>86</v>
      </c>
      <c r="B707" s="19" t="s">
        <v>87</v>
      </c>
      <c r="C707" s="19" t="s">
        <v>78</v>
      </c>
      <c r="D707" s="19" t="s">
        <v>128</v>
      </c>
      <c r="E707" s="19" t="s">
        <v>129</v>
      </c>
      <c r="F707" s="19" t="s">
        <v>126</v>
      </c>
      <c r="G707" s="19" t="s">
        <v>127</v>
      </c>
      <c r="H707" s="25">
        <v>5.1340080123562549E-4</v>
      </c>
    </row>
    <row r="708" spans="1:8" x14ac:dyDescent="0.25">
      <c r="A708" s="19" t="s">
        <v>86</v>
      </c>
      <c r="B708" s="19" t="s">
        <v>87</v>
      </c>
      <c r="C708" s="19" t="s">
        <v>78</v>
      </c>
      <c r="D708" s="19" t="s">
        <v>128</v>
      </c>
      <c r="E708" s="19" t="s">
        <v>129</v>
      </c>
      <c r="F708" s="19" t="s">
        <v>102</v>
      </c>
      <c r="G708" s="19" t="s">
        <v>103</v>
      </c>
      <c r="H708" s="25">
        <v>4.8157243720414874E-3</v>
      </c>
    </row>
    <row r="709" spans="1:8" x14ac:dyDescent="0.25">
      <c r="A709" s="19" t="s">
        <v>86</v>
      </c>
      <c r="B709" s="19" t="s">
        <v>87</v>
      </c>
      <c r="C709" s="19" t="s">
        <v>78</v>
      </c>
      <c r="D709" s="19" t="s">
        <v>128</v>
      </c>
      <c r="E709" s="19" t="s">
        <v>129</v>
      </c>
      <c r="F709" s="19" t="s">
        <v>104</v>
      </c>
      <c r="G709" s="19" t="s">
        <v>105</v>
      </c>
      <c r="H709" s="25">
        <v>9.2093640586658337E-2</v>
      </c>
    </row>
    <row r="710" spans="1:8" x14ac:dyDescent="0.25">
      <c r="A710" s="19" t="s">
        <v>86</v>
      </c>
      <c r="B710" s="19" t="s">
        <v>87</v>
      </c>
      <c r="C710" s="19" t="s">
        <v>78</v>
      </c>
      <c r="D710" s="19" t="s">
        <v>130</v>
      </c>
      <c r="E710" s="19" t="s">
        <v>131</v>
      </c>
      <c r="F710" s="19" t="s">
        <v>110</v>
      </c>
      <c r="G710" s="19" t="s">
        <v>111</v>
      </c>
      <c r="H710" s="25">
        <v>0.78213651874960821</v>
      </c>
    </row>
    <row r="711" spans="1:8" x14ac:dyDescent="0.25">
      <c r="A711" s="19" t="s">
        <v>86</v>
      </c>
      <c r="B711" s="19" t="s">
        <v>87</v>
      </c>
      <c r="C711" s="19" t="s">
        <v>78</v>
      </c>
      <c r="D711" s="19" t="s">
        <v>130</v>
      </c>
      <c r="E711" s="19" t="s">
        <v>131</v>
      </c>
      <c r="F711" s="19" t="s">
        <v>112</v>
      </c>
      <c r="G711" s="19" t="s">
        <v>113</v>
      </c>
      <c r="H711" s="25">
        <v>0.19912788786764446</v>
      </c>
    </row>
    <row r="712" spans="1:8" x14ac:dyDescent="0.25">
      <c r="A712" s="19" t="s">
        <v>86</v>
      </c>
      <c r="B712" s="19" t="s">
        <v>87</v>
      </c>
      <c r="C712" s="19" t="s">
        <v>78</v>
      </c>
      <c r="D712" s="19" t="s">
        <v>130</v>
      </c>
      <c r="E712" s="19" t="s">
        <v>131</v>
      </c>
      <c r="F712" s="19" t="s">
        <v>98</v>
      </c>
      <c r="G712" s="19" t="s">
        <v>99</v>
      </c>
      <c r="H712" s="25">
        <v>5.5043731596661717E-3</v>
      </c>
    </row>
    <row r="713" spans="1:8" x14ac:dyDescent="0.25">
      <c r="A713" s="19" t="s">
        <v>86</v>
      </c>
      <c r="B713" s="19" t="s">
        <v>87</v>
      </c>
      <c r="C713" s="19" t="s">
        <v>78</v>
      </c>
      <c r="D713" s="19" t="s">
        <v>130</v>
      </c>
      <c r="E713" s="19" t="s">
        <v>131</v>
      </c>
      <c r="F713" s="19" t="s">
        <v>100</v>
      </c>
      <c r="G713" s="19" t="s">
        <v>101</v>
      </c>
      <c r="H713" s="25">
        <v>4.5381530372357289E-3</v>
      </c>
    </row>
    <row r="714" spans="1:8" x14ac:dyDescent="0.25">
      <c r="A714" s="19" t="s">
        <v>86</v>
      </c>
      <c r="B714" s="19" t="s">
        <v>87</v>
      </c>
      <c r="C714" s="19" t="s">
        <v>78</v>
      </c>
      <c r="D714" s="19" t="s">
        <v>130</v>
      </c>
      <c r="E714" s="19" t="s">
        <v>131</v>
      </c>
      <c r="F714" s="19" t="s">
        <v>126</v>
      </c>
      <c r="G714" s="19" t="s">
        <v>127</v>
      </c>
      <c r="H714" s="25">
        <v>2.4801197461281153E-3</v>
      </c>
    </row>
    <row r="715" spans="1:8" x14ac:dyDescent="0.25">
      <c r="A715" s="19" t="s">
        <v>86</v>
      </c>
      <c r="B715" s="19" t="s">
        <v>87</v>
      </c>
      <c r="C715" s="19" t="s">
        <v>78</v>
      </c>
      <c r="D715" s="19" t="s">
        <v>130</v>
      </c>
      <c r="E715" s="19" t="s">
        <v>131</v>
      </c>
      <c r="F715" s="19" t="s">
        <v>104</v>
      </c>
      <c r="G715" s="19" t="s">
        <v>105</v>
      </c>
      <c r="H715" s="25">
        <v>2.2624663770321826E-4</v>
      </c>
    </row>
    <row r="716" spans="1:8" x14ac:dyDescent="0.25">
      <c r="A716" s="19" t="s">
        <v>86</v>
      </c>
      <c r="B716" s="19" t="s">
        <v>87</v>
      </c>
      <c r="C716" s="19" t="s">
        <v>78</v>
      </c>
      <c r="D716" s="19" t="s">
        <v>132</v>
      </c>
      <c r="E716" s="19" t="s">
        <v>133</v>
      </c>
      <c r="F716" s="19" t="s">
        <v>110</v>
      </c>
      <c r="G716" s="19" t="s">
        <v>111</v>
      </c>
      <c r="H716" s="25">
        <v>28.188704796273033</v>
      </c>
    </row>
    <row r="717" spans="1:8" x14ac:dyDescent="0.25">
      <c r="A717" s="19" t="s">
        <v>86</v>
      </c>
      <c r="B717" s="19" t="s">
        <v>87</v>
      </c>
      <c r="C717" s="19" t="s">
        <v>78</v>
      </c>
      <c r="D717" s="19" t="s">
        <v>132</v>
      </c>
      <c r="E717" s="19" t="s">
        <v>133</v>
      </c>
      <c r="F717" s="19" t="s">
        <v>98</v>
      </c>
      <c r="G717" s="19" t="s">
        <v>99</v>
      </c>
      <c r="H717" s="25">
        <v>1.7600367460091887E-2</v>
      </c>
    </row>
    <row r="718" spans="1:8" x14ac:dyDescent="0.25">
      <c r="A718" s="19" t="s">
        <v>86</v>
      </c>
      <c r="B718" s="19" t="s">
        <v>87</v>
      </c>
      <c r="C718" s="19" t="s">
        <v>78</v>
      </c>
      <c r="D718" s="19" t="s">
        <v>132</v>
      </c>
      <c r="E718" s="19" t="s">
        <v>133</v>
      </c>
      <c r="F718" s="19" t="s">
        <v>100</v>
      </c>
      <c r="G718" s="19" t="s">
        <v>101</v>
      </c>
      <c r="H718" s="25">
        <v>5.6167380778873689E-4</v>
      </c>
    </row>
    <row r="719" spans="1:8" x14ac:dyDescent="0.25">
      <c r="A719" s="19" t="s">
        <v>86</v>
      </c>
      <c r="B719" s="19" t="s">
        <v>87</v>
      </c>
      <c r="C719" s="19" t="s">
        <v>78</v>
      </c>
      <c r="D719" s="19" t="s">
        <v>132</v>
      </c>
      <c r="E719" s="19" t="s">
        <v>133</v>
      </c>
      <c r="F719" s="19" t="s">
        <v>126</v>
      </c>
      <c r="G719" s="19" t="s">
        <v>127</v>
      </c>
      <c r="H719" s="25">
        <v>3.5096570232036758E-3</v>
      </c>
    </row>
    <row r="720" spans="1:8" x14ac:dyDescent="0.25">
      <c r="A720" s="19" t="s">
        <v>86</v>
      </c>
      <c r="B720" s="19" t="s">
        <v>87</v>
      </c>
      <c r="C720" s="19" t="s">
        <v>78</v>
      </c>
      <c r="D720" s="19" t="s">
        <v>132</v>
      </c>
      <c r="E720" s="19" t="s">
        <v>133</v>
      </c>
      <c r="F720" s="19" t="s">
        <v>102</v>
      </c>
      <c r="G720" s="19" t="s">
        <v>103</v>
      </c>
      <c r="H720" s="25">
        <v>6.2045123438973587E-2</v>
      </c>
    </row>
    <row r="721" spans="1:8" x14ac:dyDescent="0.25">
      <c r="A721" s="19" t="s">
        <v>86</v>
      </c>
      <c r="B721" s="19" t="s">
        <v>87</v>
      </c>
      <c r="C721" s="19" t="s">
        <v>78</v>
      </c>
      <c r="D721" s="19" t="s">
        <v>132</v>
      </c>
      <c r="E721" s="19" t="s">
        <v>133</v>
      </c>
      <c r="F721" s="19" t="s">
        <v>104</v>
      </c>
      <c r="G721" s="19" t="s">
        <v>105</v>
      </c>
      <c r="H721" s="25">
        <v>5.6338994834463493E-3</v>
      </c>
    </row>
    <row r="722" spans="1:8" x14ac:dyDescent="0.25">
      <c r="A722" s="19" t="s">
        <v>86</v>
      </c>
      <c r="B722" s="19" t="s">
        <v>87</v>
      </c>
      <c r="C722" s="19" t="s">
        <v>78</v>
      </c>
      <c r="D722" s="19" t="s">
        <v>134</v>
      </c>
      <c r="E722" s="19" t="s">
        <v>135</v>
      </c>
      <c r="F722" s="19" t="s">
        <v>110</v>
      </c>
      <c r="G722" s="19" t="s">
        <v>111</v>
      </c>
      <c r="H722" s="25">
        <v>2.061331769574859</v>
      </c>
    </row>
    <row r="723" spans="1:8" x14ac:dyDescent="0.25">
      <c r="A723" s="19" t="s">
        <v>86</v>
      </c>
      <c r="B723" s="19" t="s">
        <v>87</v>
      </c>
      <c r="C723" s="19" t="s">
        <v>78</v>
      </c>
      <c r="D723" s="19" t="s">
        <v>134</v>
      </c>
      <c r="E723" s="19" t="s">
        <v>135</v>
      </c>
      <c r="F723" s="19" t="s">
        <v>96</v>
      </c>
      <c r="G723" s="19" t="s">
        <v>97</v>
      </c>
      <c r="H723" s="25">
        <v>0.73823346303480675</v>
      </c>
    </row>
    <row r="724" spans="1:8" x14ac:dyDescent="0.25">
      <c r="A724" s="19" t="s">
        <v>86</v>
      </c>
      <c r="B724" s="19" t="s">
        <v>87</v>
      </c>
      <c r="C724" s="19" t="s">
        <v>78</v>
      </c>
      <c r="D724" s="19" t="s">
        <v>134</v>
      </c>
      <c r="E724" s="19" t="s">
        <v>135</v>
      </c>
      <c r="F724" s="19" t="s">
        <v>100</v>
      </c>
      <c r="G724" s="19" t="s">
        <v>101</v>
      </c>
      <c r="H724" s="25">
        <v>2.7312920679989704E-3</v>
      </c>
    </row>
    <row r="725" spans="1:8" x14ac:dyDescent="0.25">
      <c r="A725" s="19" t="s">
        <v>86</v>
      </c>
      <c r="B725" s="19" t="s">
        <v>87</v>
      </c>
      <c r="C725" s="19" t="s">
        <v>78</v>
      </c>
      <c r="D725" s="19" t="s">
        <v>134</v>
      </c>
      <c r="E725" s="19" t="s">
        <v>135</v>
      </c>
      <c r="F725" s="19" t="s">
        <v>102</v>
      </c>
      <c r="G725" s="19" t="s">
        <v>103</v>
      </c>
      <c r="H725" s="25">
        <v>2.7742133726533042E-3</v>
      </c>
    </row>
    <row r="726" spans="1:8" x14ac:dyDescent="0.25">
      <c r="A726" s="19" t="s">
        <v>86</v>
      </c>
      <c r="B726" s="19" t="s">
        <v>87</v>
      </c>
      <c r="C726" s="19" t="s">
        <v>78</v>
      </c>
      <c r="D726" s="19" t="s">
        <v>134</v>
      </c>
      <c r="E726" s="19" t="s">
        <v>135</v>
      </c>
      <c r="F726" s="19" t="s">
        <v>104</v>
      </c>
      <c r="G726" s="19" t="s">
        <v>105</v>
      </c>
      <c r="H726" s="25">
        <v>4.0359523785077567E-4</v>
      </c>
    </row>
    <row r="727" spans="1:8" x14ac:dyDescent="0.25">
      <c r="A727" s="19" t="s">
        <v>86</v>
      </c>
      <c r="B727" s="19" t="s">
        <v>87</v>
      </c>
      <c r="C727" s="19" t="s">
        <v>78</v>
      </c>
      <c r="D727" s="19" t="s">
        <v>136</v>
      </c>
      <c r="E727" s="19" t="s">
        <v>137</v>
      </c>
      <c r="F727" s="19" t="s">
        <v>112</v>
      </c>
      <c r="G727" s="19" t="s">
        <v>113</v>
      </c>
      <c r="H727" s="25">
        <v>0.46094376850211388</v>
      </c>
    </row>
    <row r="728" spans="1:8" x14ac:dyDescent="0.25">
      <c r="A728" s="19" t="s">
        <v>86</v>
      </c>
      <c r="B728" s="19" t="s">
        <v>87</v>
      </c>
      <c r="C728" s="19" t="s">
        <v>78</v>
      </c>
      <c r="D728" s="19" t="s">
        <v>136</v>
      </c>
      <c r="E728" s="19" t="s">
        <v>137</v>
      </c>
      <c r="F728" s="19" t="s">
        <v>126</v>
      </c>
      <c r="G728" s="19" t="s">
        <v>127</v>
      </c>
      <c r="H728" s="25">
        <v>5.7560127555866244E-5</v>
      </c>
    </row>
    <row r="729" spans="1:8" x14ac:dyDescent="0.25">
      <c r="A729" s="19" t="s">
        <v>86</v>
      </c>
      <c r="B729" s="19" t="s">
        <v>87</v>
      </c>
      <c r="C729" s="19" t="s">
        <v>78</v>
      </c>
      <c r="D729" s="19" t="s">
        <v>136</v>
      </c>
      <c r="E729" s="19" t="s">
        <v>137</v>
      </c>
      <c r="F729" s="19" t="s">
        <v>104</v>
      </c>
      <c r="G729" s="19" t="s">
        <v>105</v>
      </c>
      <c r="H729" s="25">
        <v>9.8323495996199647E-2</v>
      </c>
    </row>
    <row r="730" spans="1:8" x14ac:dyDescent="0.25">
      <c r="A730" s="19" t="s">
        <v>86</v>
      </c>
      <c r="B730" s="19" t="s">
        <v>87</v>
      </c>
      <c r="C730" s="19" t="s">
        <v>78</v>
      </c>
      <c r="D730" s="19" t="s">
        <v>138</v>
      </c>
      <c r="E730" s="19" t="s">
        <v>139</v>
      </c>
      <c r="F730" s="19" t="s">
        <v>96</v>
      </c>
      <c r="G730" s="19" t="s">
        <v>97</v>
      </c>
      <c r="H730" s="25">
        <v>1.5443273157366406E-4</v>
      </c>
    </row>
    <row r="731" spans="1:8" x14ac:dyDescent="0.25">
      <c r="A731" s="19" t="s">
        <v>86</v>
      </c>
      <c r="B731" s="19" t="s">
        <v>87</v>
      </c>
      <c r="C731" s="19" t="s">
        <v>78</v>
      </c>
      <c r="D731" s="19" t="s">
        <v>138</v>
      </c>
      <c r="E731" s="19" t="s">
        <v>139</v>
      </c>
      <c r="F731" s="19" t="s">
        <v>100</v>
      </c>
      <c r="G731" s="19" t="s">
        <v>101</v>
      </c>
      <c r="H731" s="25">
        <v>2.2695126119097243E-3</v>
      </c>
    </row>
    <row r="732" spans="1:8" x14ac:dyDescent="0.25">
      <c r="A732" s="19" t="s">
        <v>86</v>
      </c>
      <c r="B732" s="19" t="s">
        <v>87</v>
      </c>
      <c r="C732" s="19" t="s">
        <v>78</v>
      </c>
      <c r="D732" s="19" t="s">
        <v>138</v>
      </c>
      <c r="E732" s="19" t="s">
        <v>139</v>
      </c>
      <c r="F732" s="19" t="s">
        <v>104</v>
      </c>
      <c r="G732" s="19" t="s">
        <v>105</v>
      </c>
      <c r="H732" s="25">
        <v>1.3035843181788251E-2</v>
      </c>
    </row>
    <row r="733" spans="1:8" x14ac:dyDescent="0.25">
      <c r="A733" s="19" t="s">
        <v>86</v>
      </c>
      <c r="B733" s="19" t="s">
        <v>87</v>
      </c>
      <c r="C733" s="19" t="s">
        <v>78</v>
      </c>
      <c r="D733" s="19" t="s">
        <v>140</v>
      </c>
      <c r="E733" s="19" t="s">
        <v>141</v>
      </c>
      <c r="F733" s="19" t="s">
        <v>96</v>
      </c>
      <c r="G733" s="19" t="s">
        <v>97</v>
      </c>
      <c r="H733" s="25">
        <v>0.10843037238067821</v>
      </c>
    </row>
    <row r="734" spans="1:8" x14ac:dyDescent="0.25">
      <c r="A734" s="19" t="s">
        <v>86</v>
      </c>
      <c r="B734" s="19" t="s">
        <v>87</v>
      </c>
      <c r="C734" s="19" t="s">
        <v>78</v>
      </c>
      <c r="D734" s="19" t="s">
        <v>140</v>
      </c>
      <c r="E734" s="19" t="s">
        <v>141</v>
      </c>
      <c r="F734" s="19" t="s">
        <v>98</v>
      </c>
      <c r="G734" s="19" t="s">
        <v>99</v>
      </c>
      <c r="H734" s="25">
        <v>0.16037368682576303</v>
      </c>
    </row>
    <row r="735" spans="1:8" x14ac:dyDescent="0.25">
      <c r="A735" s="19" t="s">
        <v>86</v>
      </c>
      <c r="B735" s="19" t="s">
        <v>87</v>
      </c>
      <c r="C735" s="19" t="s">
        <v>78</v>
      </c>
      <c r="D735" s="19" t="s">
        <v>140</v>
      </c>
      <c r="E735" s="19" t="s">
        <v>141</v>
      </c>
      <c r="F735" s="19" t="s">
        <v>100</v>
      </c>
      <c r="G735" s="19" t="s">
        <v>101</v>
      </c>
      <c r="H735" s="25">
        <v>7.8333572060117779E-3</v>
      </c>
    </row>
    <row r="736" spans="1:8" x14ac:dyDescent="0.25">
      <c r="A736" s="19" t="s">
        <v>86</v>
      </c>
      <c r="B736" s="19" t="s">
        <v>87</v>
      </c>
      <c r="C736" s="19" t="s">
        <v>78</v>
      </c>
      <c r="D736" s="19" t="s">
        <v>140</v>
      </c>
      <c r="E736" s="19" t="s">
        <v>141</v>
      </c>
      <c r="F736" s="19" t="s">
        <v>126</v>
      </c>
      <c r="G736" s="19" t="s">
        <v>127</v>
      </c>
      <c r="H736" s="25">
        <v>8.3479497328426859E-5</v>
      </c>
    </row>
    <row r="737" spans="1:8" x14ac:dyDescent="0.25">
      <c r="A737" s="19" t="s">
        <v>86</v>
      </c>
      <c r="B737" s="19" t="s">
        <v>87</v>
      </c>
      <c r="C737" s="19" t="s">
        <v>78</v>
      </c>
      <c r="D737" s="19" t="s">
        <v>140</v>
      </c>
      <c r="E737" s="19" t="s">
        <v>141</v>
      </c>
      <c r="F737" s="19" t="s">
        <v>102</v>
      </c>
      <c r="G737" s="19" t="s">
        <v>103</v>
      </c>
      <c r="H737" s="25">
        <v>2.303002966669879E-2</v>
      </c>
    </row>
    <row r="738" spans="1:8" x14ac:dyDescent="0.25">
      <c r="A738" s="19" t="s">
        <v>86</v>
      </c>
      <c r="B738" s="19" t="s">
        <v>87</v>
      </c>
      <c r="C738" s="19" t="s">
        <v>78</v>
      </c>
      <c r="D738" s="19" t="s">
        <v>140</v>
      </c>
      <c r="E738" s="19" t="s">
        <v>141</v>
      </c>
      <c r="F738" s="19" t="s">
        <v>104</v>
      </c>
      <c r="G738" s="19" t="s">
        <v>105</v>
      </c>
      <c r="H738" s="25">
        <v>4.7845145625948923E-2</v>
      </c>
    </row>
    <row r="739" spans="1:8" x14ac:dyDescent="0.25">
      <c r="A739" s="19" t="s">
        <v>86</v>
      </c>
      <c r="B739" s="19" t="s">
        <v>87</v>
      </c>
      <c r="C739" s="19" t="s">
        <v>78</v>
      </c>
      <c r="D739" s="19" t="s">
        <v>140</v>
      </c>
      <c r="E739" s="19" t="s">
        <v>141</v>
      </c>
      <c r="F739" s="19" t="s">
        <v>247</v>
      </c>
      <c r="G739" s="19" t="s">
        <v>248</v>
      </c>
      <c r="H739" s="25">
        <v>3.1428768566644821E-4</v>
      </c>
    </row>
    <row r="740" spans="1:8" x14ac:dyDescent="0.25">
      <c r="A740" s="19" t="s">
        <v>86</v>
      </c>
      <c r="B740" s="19" t="s">
        <v>87</v>
      </c>
      <c r="C740" s="19" t="s">
        <v>78</v>
      </c>
      <c r="D740" s="19" t="s">
        <v>142</v>
      </c>
      <c r="E740" s="19" t="s">
        <v>143</v>
      </c>
      <c r="F740" s="19" t="s">
        <v>96</v>
      </c>
      <c r="G740" s="19" t="s">
        <v>97</v>
      </c>
      <c r="H740" s="25">
        <v>2.8673400210232187E-3</v>
      </c>
    </row>
    <row r="741" spans="1:8" x14ac:dyDescent="0.25">
      <c r="A741" s="19" t="s">
        <v>86</v>
      </c>
      <c r="B741" s="19" t="s">
        <v>87</v>
      </c>
      <c r="C741" s="19" t="s">
        <v>78</v>
      </c>
      <c r="D741" s="19" t="s">
        <v>142</v>
      </c>
      <c r="E741" s="19" t="s">
        <v>143</v>
      </c>
      <c r="F741" s="19" t="s">
        <v>98</v>
      </c>
      <c r="G741" s="19" t="s">
        <v>99</v>
      </c>
      <c r="H741" s="25">
        <v>1.0420200251668295E-4</v>
      </c>
    </row>
    <row r="742" spans="1:8" x14ac:dyDescent="0.25">
      <c r="A742" s="19" t="s">
        <v>86</v>
      </c>
      <c r="B742" s="19" t="s">
        <v>87</v>
      </c>
      <c r="C742" s="19" t="s">
        <v>78</v>
      </c>
      <c r="D742" s="19" t="s">
        <v>142</v>
      </c>
      <c r="E742" s="19" t="s">
        <v>143</v>
      </c>
      <c r="F742" s="19" t="s">
        <v>100</v>
      </c>
      <c r="G742" s="19" t="s">
        <v>101</v>
      </c>
      <c r="H742" s="25">
        <v>1.0677096594911579E-4</v>
      </c>
    </row>
    <row r="743" spans="1:8" x14ac:dyDescent="0.25">
      <c r="A743" s="19" t="s">
        <v>86</v>
      </c>
      <c r="B743" s="19" t="s">
        <v>87</v>
      </c>
      <c r="C743" s="19" t="s">
        <v>78</v>
      </c>
      <c r="D743" s="19" t="s">
        <v>142</v>
      </c>
      <c r="E743" s="19" t="s">
        <v>143</v>
      </c>
      <c r="F743" s="19" t="s">
        <v>126</v>
      </c>
      <c r="G743" s="19" t="s">
        <v>127</v>
      </c>
      <c r="H743" s="25">
        <v>1.4847837370769806E-7</v>
      </c>
    </row>
    <row r="744" spans="1:8" x14ac:dyDescent="0.25">
      <c r="A744" s="19" t="s">
        <v>86</v>
      </c>
      <c r="B744" s="19" t="s">
        <v>87</v>
      </c>
      <c r="C744" s="19" t="s">
        <v>78</v>
      </c>
      <c r="D744" s="19" t="s">
        <v>142</v>
      </c>
      <c r="E744" s="19" t="s">
        <v>143</v>
      </c>
      <c r="F744" s="19" t="s">
        <v>102</v>
      </c>
      <c r="G744" s="19" t="s">
        <v>103</v>
      </c>
      <c r="H744" s="25">
        <v>1.6309709697762075E-3</v>
      </c>
    </row>
    <row r="745" spans="1:8" x14ac:dyDescent="0.25">
      <c r="A745" s="19" t="s">
        <v>86</v>
      </c>
      <c r="B745" s="19" t="s">
        <v>87</v>
      </c>
      <c r="C745" s="19" t="s">
        <v>78</v>
      </c>
      <c r="D745" s="19" t="s">
        <v>142</v>
      </c>
      <c r="E745" s="19" t="s">
        <v>143</v>
      </c>
      <c r="F745" s="19" t="s">
        <v>104</v>
      </c>
      <c r="G745" s="19" t="s">
        <v>105</v>
      </c>
      <c r="H745" s="25">
        <v>2.3421956349254057E-3</v>
      </c>
    </row>
    <row r="746" spans="1:8" x14ac:dyDescent="0.25">
      <c r="A746" s="19" t="s">
        <v>86</v>
      </c>
      <c r="B746" s="19" t="s">
        <v>87</v>
      </c>
      <c r="C746" s="19" t="s">
        <v>78</v>
      </c>
      <c r="D746" s="19" t="s">
        <v>142</v>
      </c>
      <c r="E746" s="19" t="s">
        <v>143</v>
      </c>
      <c r="F746" s="19" t="s">
        <v>245</v>
      </c>
      <c r="G746" s="19" t="s">
        <v>246</v>
      </c>
      <c r="H746" s="25">
        <v>4.3943748922615946E-4</v>
      </c>
    </row>
    <row r="747" spans="1:8" x14ac:dyDescent="0.25">
      <c r="A747" s="19" t="s">
        <v>86</v>
      </c>
      <c r="B747" s="19" t="s">
        <v>87</v>
      </c>
      <c r="C747" s="19" t="s">
        <v>78</v>
      </c>
      <c r="D747" s="19" t="s">
        <v>174</v>
      </c>
      <c r="E747" s="19" t="s">
        <v>175</v>
      </c>
      <c r="F747" s="19" t="s">
        <v>96</v>
      </c>
      <c r="G747" s="19" t="s">
        <v>97</v>
      </c>
      <c r="H747" s="25">
        <v>1.9253134507778654E-4</v>
      </c>
    </row>
    <row r="748" spans="1:8" x14ac:dyDescent="0.25">
      <c r="A748" s="19" t="s">
        <v>86</v>
      </c>
      <c r="B748" s="19" t="s">
        <v>87</v>
      </c>
      <c r="C748" s="19" t="s">
        <v>78</v>
      </c>
      <c r="D748" s="19" t="s">
        <v>174</v>
      </c>
      <c r="E748" s="19" t="s">
        <v>175</v>
      </c>
      <c r="F748" s="19" t="s">
        <v>126</v>
      </c>
      <c r="G748" s="19" t="s">
        <v>127</v>
      </c>
      <c r="H748" s="25">
        <v>4.5490314945984348E-8</v>
      </c>
    </row>
    <row r="749" spans="1:8" x14ac:dyDescent="0.25">
      <c r="A749" s="19" t="s">
        <v>86</v>
      </c>
      <c r="B749" s="19" t="s">
        <v>87</v>
      </c>
      <c r="C749" s="19" t="s">
        <v>78</v>
      </c>
      <c r="D749" s="19" t="s">
        <v>174</v>
      </c>
      <c r="E749" s="19" t="s">
        <v>175</v>
      </c>
      <c r="F749" s="19" t="s">
        <v>102</v>
      </c>
      <c r="G749" s="19" t="s">
        <v>103</v>
      </c>
      <c r="H749" s="25">
        <v>1.7621598771747113E-5</v>
      </c>
    </row>
    <row r="750" spans="1:8" x14ac:dyDescent="0.25">
      <c r="A750" s="19" t="s">
        <v>86</v>
      </c>
      <c r="B750" s="19" t="s">
        <v>87</v>
      </c>
      <c r="C750" s="19" t="s">
        <v>78</v>
      </c>
      <c r="D750" s="19" t="s">
        <v>174</v>
      </c>
      <c r="E750" s="19" t="s">
        <v>175</v>
      </c>
      <c r="F750" s="19" t="s">
        <v>104</v>
      </c>
      <c r="G750" s="19" t="s">
        <v>105</v>
      </c>
      <c r="H750" s="25">
        <v>3.1038197191646157E-3</v>
      </c>
    </row>
    <row r="751" spans="1:8" x14ac:dyDescent="0.25">
      <c r="A751" s="19" t="s">
        <v>86</v>
      </c>
      <c r="B751" s="19" t="s">
        <v>87</v>
      </c>
      <c r="C751" s="19" t="s">
        <v>78</v>
      </c>
      <c r="D751" s="19" t="s">
        <v>144</v>
      </c>
      <c r="E751" s="19" t="s">
        <v>145</v>
      </c>
      <c r="F751" s="19" t="s">
        <v>96</v>
      </c>
      <c r="G751" s="19" t="s">
        <v>97</v>
      </c>
      <c r="H751" s="25">
        <v>4.6902895364631049E-4</v>
      </c>
    </row>
    <row r="752" spans="1:8" x14ac:dyDescent="0.25">
      <c r="A752" s="19" t="s">
        <v>86</v>
      </c>
      <c r="B752" s="19" t="s">
        <v>87</v>
      </c>
      <c r="C752" s="19" t="s">
        <v>78</v>
      </c>
      <c r="D752" s="19" t="s">
        <v>144</v>
      </c>
      <c r="E752" s="19" t="s">
        <v>145</v>
      </c>
      <c r="F752" s="19" t="s">
        <v>98</v>
      </c>
      <c r="G752" s="19" t="s">
        <v>99</v>
      </c>
      <c r="H752" s="25">
        <v>5.590957082473604E-3</v>
      </c>
    </row>
    <row r="753" spans="1:8" x14ac:dyDescent="0.25">
      <c r="A753" s="19" t="s">
        <v>86</v>
      </c>
      <c r="B753" s="19" t="s">
        <v>87</v>
      </c>
      <c r="C753" s="19" t="s">
        <v>78</v>
      </c>
      <c r="D753" s="19" t="s">
        <v>144</v>
      </c>
      <c r="E753" s="19" t="s">
        <v>145</v>
      </c>
      <c r="F753" s="19" t="s">
        <v>126</v>
      </c>
      <c r="G753" s="19" t="s">
        <v>127</v>
      </c>
      <c r="H753" s="25">
        <v>1.4088490334183412E-6</v>
      </c>
    </row>
    <row r="754" spans="1:8" x14ac:dyDescent="0.25">
      <c r="A754" s="19" t="s">
        <v>86</v>
      </c>
      <c r="B754" s="19" t="s">
        <v>87</v>
      </c>
      <c r="C754" s="19" t="s">
        <v>78</v>
      </c>
      <c r="D754" s="19" t="s">
        <v>144</v>
      </c>
      <c r="E754" s="19" t="s">
        <v>145</v>
      </c>
      <c r="F754" s="19" t="s">
        <v>102</v>
      </c>
      <c r="G754" s="19" t="s">
        <v>103</v>
      </c>
      <c r="H754" s="25">
        <v>2.969878876568514E-3</v>
      </c>
    </row>
    <row r="755" spans="1:8" x14ac:dyDescent="0.25">
      <c r="A755" s="19" t="s">
        <v>86</v>
      </c>
      <c r="B755" s="19" t="s">
        <v>87</v>
      </c>
      <c r="C755" s="19" t="s">
        <v>78</v>
      </c>
      <c r="D755" s="19" t="s">
        <v>144</v>
      </c>
      <c r="E755" s="19" t="s">
        <v>145</v>
      </c>
      <c r="F755" s="19" t="s">
        <v>104</v>
      </c>
      <c r="G755" s="19" t="s">
        <v>105</v>
      </c>
      <c r="H755" s="25">
        <v>4.2604531294620799E-3</v>
      </c>
    </row>
    <row r="756" spans="1:8" x14ac:dyDescent="0.25">
      <c r="A756" s="19" t="s">
        <v>86</v>
      </c>
      <c r="B756" s="19" t="s">
        <v>87</v>
      </c>
      <c r="C756" s="19" t="s">
        <v>78</v>
      </c>
      <c r="D756" s="19" t="s">
        <v>176</v>
      </c>
      <c r="E756" s="19" t="s">
        <v>177</v>
      </c>
      <c r="F756" s="19" t="s">
        <v>100</v>
      </c>
      <c r="G756" s="19" t="s">
        <v>101</v>
      </c>
      <c r="H756" s="25">
        <v>8.2139947796467468E-4</v>
      </c>
    </row>
    <row r="757" spans="1:8" x14ac:dyDescent="0.25">
      <c r="A757" s="19" t="s">
        <v>86</v>
      </c>
      <c r="B757" s="19" t="s">
        <v>87</v>
      </c>
      <c r="C757" s="19" t="s">
        <v>78</v>
      </c>
      <c r="D757" s="19" t="s">
        <v>176</v>
      </c>
      <c r="E757" s="19" t="s">
        <v>177</v>
      </c>
      <c r="F757" s="19" t="s">
        <v>104</v>
      </c>
      <c r="G757" s="19" t="s">
        <v>105</v>
      </c>
      <c r="H757" s="25">
        <v>4.0052716475251243E-2</v>
      </c>
    </row>
    <row r="758" spans="1:8" x14ac:dyDescent="0.25">
      <c r="A758" s="19" t="s">
        <v>86</v>
      </c>
      <c r="B758" s="19" t="s">
        <v>87</v>
      </c>
      <c r="C758" s="19" t="s">
        <v>78</v>
      </c>
      <c r="D758" s="19" t="s">
        <v>188</v>
      </c>
      <c r="E758" s="19" t="s">
        <v>189</v>
      </c>
      <c r="F758" s="19" t="s">
        <v>96</v>
      </c>
      <c r="G758" s="19" t="s">
        <v>97</v>
      </c>
      <c r="H758" s="25">
        <v>1.3010321499906696E-2</v>
      </c>
    </row>
    <row r="759" spans="1:8" x14ac:dyDescent="0.25">
      <c r="A759" s="19" t="s">
        <v>86</v>
      </c>
      <c r="B759" s="19" t="s">
        <v>87</v>
      </c>
      <c r="C759" s="19" t="s">
        <v>78</v>
      </c>
      <c r="D759" s="19" t="s">
        <v>188</v>
      </c>
      <c r="E759" s="19" t="s">
        <v>189</v>
      </c>
      <c r="F759" s="19" t="s">
        <v>98</v>
      </c>
      <c r="G759" s="19" t="s">
        <v>99</v>
      </c>
      <c r="H759" s="25">
        <v>5.6921068147721254E-3</v>
      </c>
    </row>
    <row r="760" spans="1:8" x14ac:dyDescent="0.25">
      <c r="A760" s="19" t="s">
        <v>86</v>
      </c>
      <c r="B760" s="19" t="s">
        <v>87</v>
      </c>
      <c r="C760" s="19" t="s">
        <v>78</v>
      </c>
      <c r="D760" s="19" t="s">
        <v>188</v>
      </c>
      <c r="E760" s="19" t="s">
        <v>189</v>
      </c>
      <c r="F760" s="19" t="s">
        <v>102</v>
      </c>
      <c r="G760" s="19" t="s">
        <v>103</v>
      </c>
      <c r="H760" s="25">
        <v>9.5678445171897691E-3</v>
      </c>
    </row>
    <row r="761" spans="1:8" x14ac:dyDescent="0.25">
      <c r="A761" s="19" t="s">
        <v>86</v>
      </c>
      <c r="B761" s="19" t="s">
        <v>87</v>
      </c>
      <c r="C761" s="19" t="s">
        <v>78</v>
      </c>
      <c r="D761" s="19" t="s">
        <v>188</v>
      </c>
      <c r="E761" s="19" t="s">
        <v>189</v>
      </c>
      <c r="F761" s="19" t="s">
        <v>104</v>
      </c>
      <c r="G761" s="19" t="s">
        <v>105</v>
      </c>
      <c r="H761" s="25">
        <v>9.3349219168710112E-2</v>
      </c>
    </row>
    <row r="762" spans="1:8" x14ac:dyDescent="0.25">
      <c r="A762" s="19" t="s">
        <v>86</v>
      </c>
      <c r="B762" s="19" t="s">
        <v>87</v>
      </c>
      <c r="C762" s="19" t="s">
        <v>78</v>
      </c>
      <c r="D762" s="19" t="s">
        <v>180</v>
      </c>
      <c r="E762" s="19" t="s">
        <v>181</v>
      </c>
      <c r="F762" s="19" t="s">
        <v>96</v>
      </c>
      <c r="G762" s="19" t="s">
        <v>97</v>
      </c>
      <c r="H762" s="25">
        <v>2.3821779662818425E-5</v>
      </c>
    </row>
    <row r="763" spans="1:8" x14ac:dyDescent="0.25">
      <c r="A763" s="19" t="s">
        <v>86</v>
      </c>
      <c r="B763" s="19" t="s">
        <v>87</v>
      </c>
      <c r="C763" s="19" t="s">
        <v>78</v>
      </c>
      <c r="D763" s="19" t="s">
        <v>180</v>
      </c>
      <c r="E763" s="19" t="s">
        <v>181</v>
      </c>
      <c r="F763" s="19" t="s">
        <v>98</v>
      </c>
      <c r="G763" s="19" t="s">
        <v>99</v>
      </c>
      <c r="H763" s="25">
        <v>9.279633148792471E-4</v>
      </c>
    </row>
    <row r="764" spans="1:8" x14ac:dyDescent="0.25">
      <c r="A764" s="19" t="s">
        <v>86</v>
      </c>
      <c r="B764" s="19" t="s">
        <v>87</v>
      </c>
      <c r="C764" s="19" t="s">
        <v>78</v>
      </c>
      <c r="D764" s="19" t="s">
        <v>180</v>
      </c>
      <c r="E764" s="19" t="s">
        <v>181</v>
      </c>
      <c r="F764" s="19" t="s">
        <v>100</v>
      </c>
      <c r="G764" s="19" t="s">
        <v>101</v>
      </c>
      <c r="H764" s="25">
        <v>2.0609114396153726E-4</v>
      </c>
    </row>
    <row r="765" spans="1:8" x14ac:dyDescent="0.25">
      <c r="A765" s="19" t="s">
        <v>86</v>
      </c>
      <c r="B765" s="19" t="s">
        <v>87</v>
      </c>
      <c r="C765" s="19" t="s">
        <v>78</v>
      </c>
      <c r="D765" s="19" t="s">
        <v>180</v>
      </c>
      <c r="E765" s="19" t="s">
        <v>181</v>
      </c>
      <c r="F765" s="19" t="s">
        <v>102</v>
      </c>
      <c r="G765" s="19" t="s">
        <v>103</v>
      </c>
      <c r="H765" s="25">
        <v>1.7426335718610394E-5</v>
      </c>
    </row>
    <row r="766" spans="1:8" x14ac:dyDescent="0.25">
      <c r="A766" s="19" t="s">
        <v>86</v>
      </c>
      <c r="B766" s="19" t="s">
        <v>87</v>
      </c>
      <c r="C766" s="19" t="s">
        <v>78</v>
      </c>
      <c r="D766" s="19" t="s">
        <v>180</v>
      </c>
      <c r="E766" s="19" t="s">
        <v>181</v>
      </c>
      <c r="F766" s="19" t="s">
        <v>104</v>
      </c>
      <c r="G766" s="19" t="s">
        <v>105</v>
      </c>
      <c r="H766" s="25">
        <v>2.0376189561600931E-3</v>
      </c>
    </row>
    <row r="767" spans="1:8" x14ac:dyDescent="0.25">
      <c r="A767" s="19" t="s">
        <v>86</v>
      </c>
      <c r="B767" s="19" t="s">
        <v>87</v>
      </c>
      <c r="C767" s="19" t="s">
        <v>78</v>
      </c>
      <c r="D767" s="19" t="s">
        <v>180</v>
      </c>
      <c r="E767" s="19" t="s">
        <v>181</v>
      </c>
      <c r="F767" s="19" t="s">
        <v>247</v>
      </c>
      <c r="G767" s="19" t="s">
        <v>248</v>
      </c>
      <c r="H767" s="25">
        <v>3.5298546820990391E-5</v>
      </c>
    </row>
    <row r="768" spans="1:8" x14ac:dyDescent="0.25">
      <c r="A768" s="19" t="s">
        <v>86</v>
      </c>
      <c r="B768" s="19" t="s">
        <v>87</v>
      </c>
      <c r="C768" s="19" t="s">
        <v>78</v>
      </c>
      <c r="D768" s="19" t="s">
        <v>146</v>
      </c>
      <c r="E768" s="19" t="s">
        <v>147</v>
      </c>
      <c r="F768" s="19" t="s">
        <v>96</v>
      </c>
      <c r="G768" s="19" t="s">
        <v>97</v>
      </c>
      <c r="H768" s="25">
        <v>1.0914314561828267E-3</v>
      </c>
    </row>
    <row r="769" spans="1:8" x14ac:dyDescent="0.25">
      <c r="A769" s="19" t="s">
        <v>86</v>
      </c>
      <c r="B769" s="19" t="s">
        <v>87</v>
      </c>
      <c r="C769" s="19" t="s">
        <v>78</v>
      </c>
      <c r="D769" s="19" t="s">
        <v>146</v>
      </c>
      <c r="E769" s="19" t="s">
        <v>147</v>
      </c>
      <c r="F769" s="19" t="s">
        <v>102</v>
      </c>
      <c r="G769" s="19" t="s">
        <v>103</v>
      </c>
      <c r="H769" s="25">
        <v>1.4971913556306859E-3</v>
      </c>
    </row>
    <row r="770" spans="1:8" x14ac:dyDescent="0.25">
      <c r="A770" s="19" t="s">
        <v>86</v>
      </c>
      <c r="B770" s="19" t="s">
        <v>87</v>
      </c>
      <c r="C770" s="19" t="s">
        <v>78</v>
      </c>
      <c r="D770" s="19" t="s">
        <v>146</v>
      </c>
      <c r="E770" s="19" t="s">
        <v>147</v>
      </c>
      <c r="F770" s="19" t="s">
        <v>104</v>
      </c>
      <c r="G770" s="19" t="s">
        <v>105</v>
      </c>
      <c r="H770" s="25">
        <v>2.5235322563952282E-3</v>
      </c>
    </row>
    <row r="771" spans="1:8" x14ac:dyDescent="0.25">
      <c r="A771" s="19" t="s">
        <v>86</v>
      </c>
      <c r="B771" s="19" t="s">
        <v>87</v>
      </c>
      <c r="C771" s="19" t="s">
        <v>78</v>
      </c>
      <c r="D771" s="19" t="s">
        <v>182</v>
      </c>
      <c r="E771" s="19" t="s">
        <v>183</v>
      </c>
      <c r="F771" s="19" t="s">
        <v>126</v>
      </c>
      <c r="G771" s="19" t="s">
        <v>127</v>
      </c>
      <c r="H771" s="25">
        <v>6.5671690424526714E-8</v>
      </c>
    </row>
    <row r="772" spans="1:8" x14ac:dyDescent="0.25">
      <c r="A772" s="19" t="s">
        <v>86</v>
      </c>
      <c r="B772" s="19" t="s">
        <v>87</v>
      </c>
      <c r="C772" s="19" t="s">
        <v>78</v>
      </c>
      <c r="D772" s="19" t="s">
        <v>182</v>
      </c>
      <c r="E772" s="19" t="s">
        <v>183</v>
      </c>
      <c r="F772" s="19" t="s">
        <v>104</v>
      </c>
      <c r="G772" s="19" t="s">
        <v>105</v>
      </c>
      <c r="H772" s="25">
        <v>7.227232510306452E-5</v>
      </c>
    </row>
    <row r="773" spans="1:8" x14ac:dyDescent="0.25">
      <c r="A773" s="19" t="s">
        <v>86</v>
      </c>
      <c r="B773" s="19" t="s">
        <v>87</v>
      </c>
      <c r="C773" s="19" t="s">
        <v>78</v>
      </c>
      <c r="D773" s="19" t="s">
        <v>148</v>
      </c>
      <c r="E773" s="19" t="s">
        <v>149</v>
      </c>
      <c r="F773" s="19" t="s">
        <v>110</v>
      </c>
      <c r="G773" s="19" t="s">
        <v>111</v>
      </c>
      <c r="H773" s="25">
        <v>1.9710708481494656</v>
      </c>
    </row>
    <row r="774" spans="1:8" x14ac:dyDescent="0.25">
      <c r="A774" s="19" t="s">
        <v>86</v>
      </c>
      <c r="B774" s="19" t="s">
        <v>87</v>
      </c>
      <c r="C774" s="19" t="s">
        <v>78</v>
      </c>
      <c r="D774" s="19" t="s">
        <v>148</v>
      </c>
      <c r="E774" s="19" t="s">
        <v>149</v>
      </c>
      <c r="F774" s="19" t="s">
        <v>96</v>
      </c>
      <c r="G774" s="19" t="s">
        <v>97</v>
      </c>
      <c r="H774" s="25">
        <v>1.0402136146163078E-4</v>
      </c>
    </row>
    <row r="775" spans="1:8" x14ac:dyDescent="0.25">
      <c r="A775" s="19" t="s">
        <v>86</v>
      </c>
      <c r="B775" s="19" t="s">
        <v>87</v>
      </c>
      <c r="C775" s="19" t="s">
        <v>78</v>
      </c>
      <c r="D775" s="19" t="s">
        <v>148</v>
      </c>
      <c r="E775" s="19" t="s">
        <v>149</v>
      </c>
      <c r="F775" s="19" t="s">
        <v>98</v>
      </c>
      <c r="G775" s="19" t="s">
        <v>99</v>
      </c>
      <c r="H775" s="25">
        <v>2.8580867514468759E-2</v>
      </c>
    </row>
    <row r="776" spans="1:8" x14ac:dyDescent="0.25">
      <c r="A776" s="19" t="s">
        <v>86</v>
      </c>
      <c r="B776" s="19" t="s">
        <v>87</v>
      </c>
      <c r="C776" s="19" t="s">
        <v>78</v>
      </c>
      <c r="D776" s="19" t="s">
        <v>148</v>
      </c>
      <c r="E776" s="19" t="s">
        <v>149</v>
      </c>
      <c r="F776" s="19" t="s">
        <v>126</v>
      </c>
      <c r="G776" s="19" t="s">
        <v>127</v>
      </c>
      <c r="H776" s="25">
        <v>1.8756756314522514E-4</v>
      </c>
    </row>
    <row r="777" spans="1:8" x14ac:dyDescent="0.25">
      <c r="A777" s="19" t="s">
        <v>86</v>
      </c>
      <c r="B777" s="19" t="s">
        <v>87</v>
      </c>
      <c r="C777" s="19" t="s">
        <v>78</v>
      </c>
      <c r="D777" s="19" t="s">
        <v>148</v>
      </c>
      <c r="E777" s="19" t="s">
        <v>149</v>
      </c>
      <c r="F777" s="19" t="s">
        <v>102</v>
      </c>
      <c r="G777" s="19" t="s">
        <v>103</v>
      </c>
      <c r="H777" s="25">
        <v>3.8449214887466894E-5</v>
      </c>
    </row>
    <row r="778" spans="1:8" x14ac:dyDescent="0.25">
      <c r="A778" s="19" t="s">
        <v>86</v>
      </c>
      <c r="B778" s="19" t="s">
        <v>87</v>
      </c>
      <c r="C778" s="19" t="s">
        <v>78</v>
      </c>
      <c r="D778" s="19" t="s">
        <v>148</v>
      </c>
      <c r="E778" s="19" t="s">
        <v>149</v>
      </c>
      <c r="F778" s="19" t="s">
        <v>104</v>
      </c>
      <c r="G778" s="19" t="s">
        <v>105</v>
      </c>
      <c r="H778" s="25">
        <v>1.0914370298901934E-2</v>
      </c>
    </row>
    <row r="779" spans="1:8" x14ac:dyDescent="0.25">
      <c r="A779" s="19" t="s">
        <v>86</v>
      </c>
      <c r="B779" s="19" t="s">
        <v>87</v>
      </c>
      <c r="C779" s="19" t="s">
        <v>78</v>
      </c>
      <c r="D779" s="19" t="s">
        <v>148</v>
      </c>
      <c r="E779" s="19" t="s">
        <v>149</v>
      </c>
      <c r="F779" s="19" t="s">
        <v>247</v>
      </c>
      <c r="G779" s="19" t="s">
        <v>248</v>
      </c>
      <c r="H779" s="25">
        <v>1.3530176837099206E-6</v>
      </c>
    </row>
    <row r="780" spans="1:8" x14ac:dyDescent="0.25">
      <c r="A780" s="19" t="s">
        <v>86</v>
      </c>
      <c r="B780" s="19" t="s">
        <v>87</v>
      </c>
      <c r="C780" s="19" t="s">
        <v>78</v>
      </c>
      <c r="D780" s="19" t="s">
        <v>150</v>
      </c>
      <c r="E780" s="19" t="s">
        <v>151</v>
      </c>
      <c r="F780" s="19" t="s">
        <v>110</v>
      </c>
      <c r="G780" s="19" t="s">
        <v>111</v>
      </c>
      <c r="H780" s="25">
        <v>0.27948409360866416</v>
      </c>
    </row>
    <row r="781" spans="1:8" x14ac:dyDescent="0.25">
      <c r="A781" s="19" t="s">
        <v>86</v>
      </c>
      <c r="B781" s="19" t="s">
        <v>87</v>
      </c>
      <c r="C781" s="19" t="s">
        <v>78</v>
      </c>
      <c r="D781" s="19" t="s">
        <v>150</v>
      </c>
      <c r="E781" s="19" t="s">
        <v>151</v>
      </c>
      <c r="F781" s="19" t="s">
        <v>112</v>
      </c>
      <c r="G781" s="19" t="s">
        <v>113</v>
      </c>
      <c r="H781" s="25">
        <v>5.6549523566490463E-2</v>
      </c>
    </row>
    <row r="782" spans="1:8" x14ac:dyDescent="0.25">
      <c r="A782" s="19" t="s">
        <v>86</v>
      </c>
      <c r="B782" s="19" t="s">
        <v>87</v>
      </c>
      <c r="C782" s="19" t="s">
        <v>78</v>
      </c>
      <c r="D782" s="19" t="s">
        <v>150</v>
      </c>
      <c r="E782" s="19" t="s">
        <v>151</v>
      </c>
      <c r="F782" s="19" t="s">
        <v>152</v>
      </c>
      <c r="G782" s="19" t="s">
        <v>153</v>
      </c>
      <c r="H782" s="25">
        <v>1.1139135741937665E-3</v>
      </c>
    </row>
    <row r="783" spans="1:8" x14ac:dyDescent="0.25">
      <c r="A783" s="19" t="s">
        <v>86</v>
      </c>
      <c r="B783" s="19" t="s">
        <v>87</v>
      </c>
      <c r="C783" s="19" t="s">
        <v>78</v>
      </c>
      <c r="D783" s="19" t="s">
        <v>150</v>
      </c>
      <c r="E783" s="19" t="s">
        <v>151</v>
      </c>
      <c r="F783" s="19" t="s">
        <v>98</v>
      </c>
      <c r="G783" s="19" t="s">
        <v>99</v>
      </c>
      <c r="H783" s="25">
        <v>0.29507335033869714</v>
      </c>
    </row>
    <row r="784" spans="1:8" x14ac:dyDescent="0.25">
      <c r="A784" s="19" t="s">
        <v>86</v>
      </c>
      <c r="B784" s="19" t="s">
        <v>87</v>
      </c>
      <c r="C784" s="19" t="s">
        <v>78</v>
      </c>
      <c r="D784" s="19" t="s">
        <v>150</v>
      </c>
      <c r="E784" s="19" t="s">
        <v>151</v>
      </c>
      <c r="F784" s="19" t="s">
        <v>126</v>
      </c>
      <c r="G784" s="19" t="s">
        <v>127</v>
      </c>
      <c r="H784" s="25">
        <v>2.2643053352543901E-4</v>
      </c>
    </row>
    <row r="785" spans="1:8" x14ac:dyDescent="0.25">
      <c r="A785" s="19" t="s">
        <v>86</v>
      </c>
      <c r="B785" s="19" t="s">
        <v>87</v>
      </c>
      <c r="C785" s="19" t="s">
        <v>78</v>
      </c>
      <c r="D785" s="19" t="s">
        <v>150</v>
      </c>
      <c r="E785" s="19" t="s">
        <v>151</v>
      </c>
      <c r="F785" s="19" t="s">
        <v>104</v>
      </c>
      <c r="G785" s="19" t="s">
        <v>105</v>
      </c>
      <c r="H785" s="25">
        <v>5.2628913376318465E-3</v>
      </c>
    </row>
    <row r="786" spans="1:8" x14ac:dyDescent="0.25">
      <c r="A786" s="19" t="s">
        <v>86</v>
      </c>
      <c r="B786" s="19" t="s">
        <v>87</v>
      </c>
      <c r="C786" s="19" t="s">
        <v>78</v>
      </c>
      <c r="D786" s="19" t="s">
        <v>150</v>
      </c>
      <c r="E786" s="19" t="s">
        <v>151</v>
      </c>
      <c r="F786" s="19" t="s">
        <v>247</v>
      </c>
      <c r="G786" s="19" t="s">
        <v>248</v>
      </c>
      <c r="H786" s="25">
        <v>6.0933797276797446E-5</v>
      </c>
    </row>
    <row r="787" spans="1:8" x14ac:dyDescent="0.25">
      <c r="A787" s="19" t="s">
        <v>86</v>
      </c>
      <c r="B787" s="19" t="s">
        <v>87</v>
      </c>
      <c r="C787" s="19" t="s">
        <v>78</v>
      </c>
      <c r="D787" s="19" t="s">
        <v>154</v>
      </c>
      <c r="E787" s="19" t="s">
        <v>155</v>
      </c>
      <c r="F787" s="19" t="s">
        <v>96</v>
      </c>
      <c r="G787" s="19" t="s">
        <v>97</v>
      </c>
      <c r="H787" s="25">
        <v>2.738721305089808E-3</v>
      </c>
    </row>
    <row r="788" spans="1:8" x14ac:dyDescent="0.25">
      <c r="A788" s="19" t="s">
        <v>86</v>
      </c>
      <c r="B788" s="19" t="s">
        <v>87</v>
      </c>
      <c r="C788" s="19" t="s">
        <v>78</v>
      </c>
      <c r="D788" s="19" t="s">
        <v>154</v>
      </c>
      <c r="E788" s="19" t="s">
        <v>155</v>
      </c>
      <c r="F788" s="19" t="s">
        <v>126</v>
      </c>
      <c r="G788" s="19" t="s">
        <v>127</v>
      </c>
      <c r="H788" s="25">
        <v>1.3011809531216118E-5</v>
      </c>
    </row>
    <row r="789" spans="1:8" x14ac:dyDescent="0.25">
      <c r="A789" s="19" t="s">
        <v>86</v>
      </c>
      <c r="B789" s="19" t="s">
        <v>87</v>
      </c>
      <c r="C789" s="19" t="s">
        <v>78</v>
      </c>
      <c r="D789" s="19" t="s">
        <v>154</v>
      </c>
      <c r="E789" s="19" t="s">
        <v>155</v>
      </c>
      <c r="F789" s="19" t="s">
        <v>102</v>
      </c>
      <c r="G789" s="19" t="s">
        <v>103</v>
      </c>
      <c r="H789" s="25">
        <v>3.0067889927598186E-3</v>
      </c>
    </row>
    <row r="790" spans="1:8" x14ac:dyDescent="0.25">
      <c r="A790" s="19" t="s">
        <v>86</v>
      </c>
      <c r="B790" s="19" t="s">
        <v>87</v>
      </c>
      <c r="C790" s="19" t="s">
        <v>78</v>
      </c>
      <c r="D790" s="19" t="s">
        <v>154</v>
      </c>
      <c r="E790" s="19" t="s">
        <v>155</v>
      </c>
      <c r="F790" s="19" t="s">
        <v>104</v>
      </c>
      <c r="G790" s="19" t="s">
        <v>105</v>
      </c>
      <c r="H790" s="25">
        <v>1.5958678464105397E-2</v>
      </c>
    </row>
    <row r="791" spans="1:8" x14ac:dyDescent="0.25">
      <c r="A791" s="19" t="s">
        <v>86</v>
      </c>
      <c r="B791" s="19" t="s">
        <v>87</v>
      </c>
      <c r="C791" s="19" t="s">
        <v>78</v>
      </c>
      <c r="D791" s="19" t="s">
        <v>154</v>
      </c>
      <c r="E791" s="19" t="s">
        <v>155</v>
      </c>
      <c r="F791" s="19" t="s">
        <v>247</v>
      </c>
      <c r="G791" s="19" t="s">
        <v>248</v>
      </c>
      <c r="H791" s="25">
        <v>6.8523995596579484E-5</v>
      </c>
    </row>
    <row r="792" spans="1:8" x14ac:dyDescent="0.25">
      <c r="A792" s="19" t="s">
        <v>86</v>
      </c>
      <c r="B792" s="19" t="s">
        <v>87</v>
      </c>
      <c r="C792" s="19" t="s">
        <v>78</v>
      </c>
      <c r="D792" s="19" t="s">
        <v>184</v>
      </c>
      <c r="E792" s="19" t="s">
        <v>185</v>
      </c>
      <c r="F792" s="19" t="s">
        <v>104</v>
      </c>
      <c r="G792" s="19" t="s">
        <v>105</v>
      </c>
      <c r="H792" s="25">
        <v>1.4016192635619778E-3</v>
      </c>
    </row>
    <row r="793" spans="1:8" x14ac:dyDescent="0.25">
      <c r="A793" s="19" t="s">
        <v>86</v>
      </c>
      <c r="B793" s="19" t="s">
        <v>87</v>
      </c>
      <c r="C793" s="19" t="s">
        <v>78</v>
      </c>
      <c r="D793" s="19" t="s">
        <v>190</v>
      </c>
      <c r="E793" s="19" t="s">
        <v>191</v>
      </c>
      <c r="F793" s="19" t="s">
        <v>104</v>
      </c>
      <c r="G793" s="19" t="s">
        <v>105</v>
      </c>
      <c r="H793" s="25">
        <v>6.5088075930546435E-5</v>
      </c>
    </row>
    <row r="794" spans="1:8" x14ac:dyDescent="0.25">
      <c r="A794" s="19" t="s">
        <v>86</v>
      </c>
      <c r="B794" s="19" t="s">
        <v>87</v>
      </c>
      <c r="C794" s="19" t="s">
        <v>78</v>
      </c>
      <c r="D794" s="19" t="s">
        <v>156</v>
      </c>
      <c r="E794" s="19" t="s">
        <v>157</v>
      </c>
      <c r="F794" s="19" t="s">
        <v>104</v>
      </c>
      <c r="G794" s="19" t="s">
        <v>105</v>
      </c>
      <c r="H794" s="25">
        <v>5.0628696752130026E-2</v>
      </c>
    </row>
    <row r="795" spans="1:8" x14ac:dyDescent="0.25">
      <c r="A795" s="19" t="s">
        <v>86</v>
      </c>
      <c r="B795" s="19" t="s">
        <v>87</v>
      </c>
      <c r="C795" s="19" t="s">
        <v>78</v>
      </c>
      <c r="D795" s="19" t="s">
        <v>156</v>
      </c>
      <c r="E795" s="19" t="s">
        <v>157</v>
      </c>
      <c r="F795" s="19" t="s">
        <v>245</v>
      </c>
      <c r="G795" s="19" t="s">
        <v>246</v>
      </c>
      <c r="H795" s="25">
        <v>3.5552744017598026</v>
      </c>
    </row>
    <row r="796" spans="1:8" x14ac:dyDescent="0.25">
      <c r="A796" s="19" t="s">
        <v>86</v>
      </c>
      <c r="B796" s="19" t="s">
        <v>87</v>
      </c>
      <c r="C796" s="19" t="s">
        <v>78</v>
      </c>
      <c r="D796" s="19" t="s">
        <v>186</v>
      </c>
      <c r="E796" s="19" t="s">
        <v>187</v>
      </c>
      <c r="F796" s="19" t="s">
        <v>104</v>
      </c>
      <c r="G796" s="19" t="s">
        <v>105</v>
      </c>
      <c r="H796" s="25">
        <v>1.7048766042585513E-3</v>
      </c>
    </row>
    <row r="797" spans="1:8" x14ac:dyDescent="0.25">
      <c r="A797" s="19" t="s">
        <v>86</v>
      </c>
      <c r="B797" s="19" t="s">
        <v>87</v>
      </c>
      <c r="C797" s="19" t="s">
        <v>78</v>
      </c>
      <c r="D797" s="19" t="s">
        <v>158</v>
      </c>
      <c r="E797" s="19" t="s">
        <v>159</v>
      </c>
      <c r="F797" s="19" t="s">
        <v>96</v>
      </c>
      <c r="G797" s="19" t="s">
        <v>97</v>
      </c>
      <c r="H797" s="25">
        <v>0.13283243101273759</v>
      </c>
    </row>
    <row r="798" spans="1:8" x14ac:dyDescent="0.25">
      <c r="A798" s="19" t="s">
        <v>86</v>
      </c>
      <c r="B798" s="19" t="s">
        <v>87</v>
      </c>
      <c r="C798" s="19" t="s">
        <v>78</v>
      </c>
      <c r="D798" s="19" t="s">
        <v>158</v>
      </c>
      <c r="E798" s="19" t="s">
        <v>159</v>
      </c>
      <c r="F798" s="19" t="s">
        <v>104</v>
      </c>
      <c r="G798" s="19" t="s">
        <v>105</v>
      </c>
      <c r="H798" s="25">
        <v>1.5374692133711659E-2</v>
      </c>
    </row>
    <row r="799" spans="1:8" x14ac:dyDescent="0.25">
      <c r="A799" s="19" t="s">
        <v>86</v>
      </c>
      <c r="B799" s="19" t="s">
        <v>87</v>
      </c>
      <c r="C799" s="19" t="s">
        <v>78</v>
      </c>
      <c r="D799" s="19" t="s">
        <v>164</v>
      </c>
      <c r="E799" s="19" t="s">
        <v>165</v>
      </c>
      <c r="F799" s="19" t="s">
        <v>104</v>
      </c>
      <c r="G799" s="19" t="s">
        <v>105</v>
      </c>
      <c r="H799" s="25">
        <v>4.8359189020058056E-2</v>
      </c>
    </row>
    <row r="800" spans="1:8" x14ac:dyDescent="0.25">
      <c r="A800" s="19" t="s">
        <v>86</v>
      </c>
      <c r="B800" s="19" t="s">
        <v>87</v>
      </c>
      <c r="C800" s="19" t="s">
        <v>78</v>
      </c>
      <c r="D800" s="19" t="s">
        <v>164</v>
      </c>
      <c r="E800" s="19" t="s">
        <v>165</v>
      </c>
      <c r="F800" s="19" t="s">
        <v>162</v>
      </c>
      <c r="G800" s="19" t="s">
        <v>163</v>
      </c>
      <c r="H800" s="25">
        <v>8.6636984031018063E-2</v>
      </c>
    </row>
    <row r="801" spans="1:8" x14ac:dyDescent="0.25">
      <c r="A801" s="19" t="s">
        <v>86</v>
      </c>
      <c r="B801" s="19" t="s">
        <v>87</v>
      </c>
      <c r="C801" s="19" t="s">
        <v>78</v>
      </c>
      <c r="D801" s="19" t="s">
        <v>192</v>
      </c>
      <c r="E801" s="19" t="s">
        <v>193</v>
      </c>
      <c r="F801" s="19" t="s">
        <v>110</v>
      </c>
      <c r="G801" s="19" t="s">
        <v>111</v>
      </c>
      <c r="H801" s="25">
        <v>3.8298549701308484E-4</v>
      </c>
    </row>
    <row r="802" spans="1:8" x14ac:dyDescent="0.25">
      <c r="A802" s="19" t="s">
        <v>86</v>
      </c>
      <c r="B802" s="19" t="s">
        <v>87</v>
      </c>
      <c r="C802" s="19" t="s">
        <v>78</v>
      </c>
      <c r="D802" s="19" t="s">
        <v>192</v>
      </c>
      <c r="E802" s="19" t="s">
        <v>193</v>
      </c>
      <c r="F802" s="19" t="s">
        <v>112</v>
      </c>
      <c r="G802" s="19" t="s">
        <v>113</v>
      </c>
      <c r="H802" s="25">
        <v>1.9268282583236894E-4</v>
      </c>
    </row>
    <row r="803" spans="1:8" x14ac:dyDescent="0.25">
      <c r="A803" s="19" t="s">
        <v>86</v>
      </c>
      <c r="B803" s="19" t="s">
        <v>87</v>
      </c>
      <c r="C803" s="19" t="s">
        <v>78</v>
      </c>
      <c r="D803" s="19" t="s">
        <v>166</v>
      </c>
      <c r="E803" s="19" t="s">
        <v>167</v>
      </c>
      <c r="F803" s="19" t="s">
        <v>110</v>
      </c>
      <c r="G803" s="19" t="s">
        <v>111</v>
      </c>
      <c r="H803" s="25">
        <v>0.28400985390588535</v>
      </c>
    </row>
    <row r="804" spans="1:8" x14ac:dyDescent="0.25">
      <c r="A804" s="19" t="s">
        <v>86</v>
      </c>
      <c r="B804" s="19" t="s">
        <v>87</v>
      </c>
      <c r="C804" s="19" t="s">
        <v>78</v>
      </c>
      <c r="D804" s="19" t="s">
        <v>166</v>
      </c>
      <c r="E804" s="19" t="s">
        <v>167</v>
      </c>
      <c r="F804" s="19" t="s">
        <v>168</v>
      </c>
      <c r="G804" s="19" t="s">
        <v>169</v>
      </c>
      <c r="H804" s="25">
        <v>1.4200492695294267</v>
      </c>
    </row>
    <row r="805" spans="1:8" x14ac:dyDescent="0.25">
      <c r="A805" s="19" t="s">
        <v>86</v>
      </c>
      <c r="B805" s="19" t="s">
        <v>87</v>
      </c>
      <c r="C805" s="19" t="s">
        <v>78</v>
      </c>
      <c r="D805" s="19" t="s">
        <v>166</v>
      </c>
      <c r="E805" s="19" t="s">
        <v>167</v>
      </c>
      <c r="F805" s="19" t="s">
        <v>170</v>
      </c>
      <c r="G805" s="19" t="s">
        <v>171</v>
      </c>
      <c r="H805" s="25">
        <v>0.28400985390588535</v>
      </c>
    </row>
    <row r="806" spans="1:8" x14ac:dyDescent="0.25">
      <c r="A806" s="19" t="s">
        <v>86</v>
      </c>
      <c r="B806" s="19" t="s">
        <v>87</v>
      </c>
      <c r="C806" s="19" t="s">
        <v>78</v>
      </c>
      <c r="D806" s="19" t="s">
        <v>166</v>
      </c>
      <c r="E806" s="19" t="s">
        <v>167</v>
      </c>
      <c r="F806" s="19" t="s">
        <v>245</v>
      </c>
      <c r="G806" s="19" t="s">
        <v>246</v>
      </c>
      <c r="H806" s="25">
        <v>0.21959524786537524</v>
      </c>
    </row>
    <row r="807" spans="1:8" x14ac:dyDescent="0.25">
      <c r="A807" s="19" t="s">
        <v>86</v>
      </c>
      <c r="B807" s="19" t="s">
        <v>87</v>
      </c>
      <c r="C807" s="19" t="s">
        <v>78</v>
      </c>
      <c r="D807" s="19" t="s">
        <v>166</v>
      </c>
      <c r="E807" s="19" t="s">
        <v>167</v>
      </c>
      <c r="F807" s="19" t="s">
        <v>172</v>
      </c>
      <c r="G807" s="19" t="s">
        <v>173</v>
      </c>
      <c r="H807" s="25">
        <v>0.71002463476471367</v>
      </c>
    </row>
    <row r="808" spans="1:8" x14ac:dyDescent="0.25">
      <c r="A808" s="19" t="s">
        <v>88</v>
      </c>
      <c r="B808" s="19" t="s">
        <v>89</v>
      </c>
      <c r="C808" s="19" t="s">
        <v>85</v>
      </c>
      <c r="D808" s="19" t="s">
        <v>94</v>
      </c>
      <c r="E808" s="19" t="s">
        <v>95</v>
      </c>
      <c r="F808" s="19" t="s">
        <v>96</v>
      </c>
      <c r="G808" s="19" t="s">
        <v>97</v>
      </c>
      <c r="H808" s="25">
        <v>4.5074297190736641E-2</v>
      </c>
    </row>
    <row r="809" spans="1:8" x14ac:dyDescent="0.25">
      <c r="A809" s="19" t="s">
        <v>88</v>
      </c>
      <c r="B809" s="19" t="s">
        <v>89</v>
      </c>
      <c r="C809" s="19" t="s">
        <v>85</v>
      </c>
      <c r="D809" s="19" t="s">
        <v>94</v>
      </c>
      <c r="E809" s="19" t="s">
        <v>95</v>
      </c>
      <c r="F809" s="19" t="s">
        <v>98</v>
      </c>
      <c r="G809" s="19" t="s">
        <v>99</v>
      </c>
      <c r="H809" s="25">
        <v>1.5230253832387913E-3</v>
      </c>
    </row>
    <row r="810" spans="1:8" x14ac:dyDescent="0.25">
      <c r="A810" s="19" t="s">
        <v>88</v>
      </c>
      <c r="B810" s="19" t="s">
        <v>89</v>
      </c>
      <c r="C810" s="19" t="s">
        <v>85</v>
      </c>
      <c r="D810" s="19" t="s">
        <v>94</v>
      </c>
      <c r="E810" s="19" t="s">
        <v>95</v>
      </c>
      <c r="F810" s="19" t="s">
        <v>100</v>
      </c>
      <c r="G810" s="19" t="s">
        <v>101</v>
      </c>
      <c r="H810" s="25">
        <v>4.8422107486187768E-3</v>
      </c>
    </row>
    <row r="811" spans="1:8" x14ac:dyDescent="0.25">
      <c r="A811" s="19" t="s">
        <v>88</v>
      </c>
      <c r="B811" s="19" t="s">
        <v>89</v>
      </c>
      <c r="C811" s="19" t="s">
        <v>85</v>
      </c>
      <c r="D811" s="19" t="s">
        <v>94</v>
      </c>
      <c r="E811" s="19" t="s">
        <v>95</v>
      </c>
      <c r="F811" s="19" t="s">
        <v>102</v>
      </c>
      <c r="G811" s="19" t="s">
        <v>103</v>
      </c>
      <c r="H811" s="25">
        <v>1.2299652196666759E-2</v>
      </c>
    </row>
    <row r="812" spans="1:8" x14ac:dyDescent="0.25">
      <c r="A812" s="19" t="s">
        <v>88</v>
      </c>
      <c r="B812" s="19" t="s">
        <v>89</v>
      </c>
      <c r="C812" s="19" t="s">
        <v>85</v>
      </c>
      <c r="D812" s="19" t="s">
        <v>94</v>
      </c>
      <c r="E812" s="19" t="s">
        <v>95</v>
      </c>
      <c r="F812" s="19" t="s">
        <v>104</v>
      </c>
      <c r="G812" s="19" t="s">
        <v>105</v>
      </c>
      <c r="H812" s="25">
        <v>9.503669335159998E-3</v>
      </c>
    </row>
    <row r="813" spans="1:8" x14ac:dyDescent="0.25">
      <c r="A813" s="19" t="s">
        <v>88</v>
      </c>
      <c r="B813" s="19" t="s">
        <v>89</v>
      </c>
      <c r="C813" s="19" t="s">
        <v>85</v>
      </c>
      <c r="D813" s="19" t="s">
        <v>94</v>
      </c>
      <c r="E813" s="19" t="s">
        <v>95</v>
      </c>
      <c r="F813" s="19" t="s">
        <v>245</v>
      </c>
      <c r="G813" s="19" t="s">
        <v>246</v>
      </c>
      <c r="H813" s="25">
        <v>6.8314435947739436E-4</v>
      </c>
    </row>
    <row r="814" spans="1:8" x14ac:dyDescent="0.25">
      <c r="A814" s="19" t="s">
        <v>88</v>
      </c>
      <c r="B814" s="19" t="s">
        <v>89</v>
      </c>
      <c r="C814" s="19" t="s">
        <v>85</v>
      </c>
      <c r="D814" s="19" t="s">
        <v>94</v>
      </c>
      <c r="E814" s="19" t="s">
        <v>95</v>
      </c>
      <c r="F814" s="19" t="s">
        <v>247</v>
      </c>
      <c r="G814" s="19" t="s">
        <v>248</v>
      </c>
      <c r="H814" s="25">
        <v>0.21734327692120953</v>
      </c>
    </row>
    <row r="815" spans="1:8" x14ac:dyDescent="0.25">
      <c r="A815" s="19" t="s">
        <v>88</v>
      </c>
      <c r="B815" s="19" t="s">
        <v>89</v>
      </c>
      <c r="C815" s="19" t="s">
        <v>85</v>
      </c>
      <c r="D815" s="19" t="s">
        <v>178</v>
      </c>
      <c r="E815" s="19" t="s">
        <v>179</v>
      </c>
      <c r="F815" s="19" t="s">
        <v>96</v>
      </c>
      <c r="G815" s="19" t="s">
        <v>97</v>
      </c>
      <c r="H815" s="25">
        <v>2.3485385933305652E-2</v>
      </c>
    </row>
    <row r="816" spans="1:8" x14ac:dyDescent="0.25">
      <c r="A816" s="19" t="s">
        <v>88</v>
      </c>
      <c r="B816" s="19" t="s">
        <v>89</v>
      </c>
      <c r="C816" s="19" t="s">
        <v>85</v>
      </c>
      <c r="D816" s="19" t="s">
        <v>178</v>
      </c>
      <c r="E816" s="19" t="s">
        <v>179</v>
      </c>
      <c r="F816" s="19" t="s">
        <v>100</v>
      </c>
      <c r="G816" s="19" t="s">
        <v>101</v>
      </c>
      <c r="H816" s="25">
        <v>9.5761699795918307E-4</v>
      </c>
    </row>
    <row r="817" spans="1:8" x14ac:dyDescent="0.25">
      <c r="A817" s="19" t="s">
        <v>88</v>
      </c>
      <c r="B817" s="19" t="s">
        <v>89</v>
      </c>
      <c r="C817" s="19" t="s">
        <v>85</v>
      </c>
      <c r="D817" s="19" t="s">
        <v>178</v>
      </c>
      <c r="E817" s="19" t="s">
        <v>179</v>
      </c>
      <c r="F817" s="19" t="s">
        <v>102</v>
      </c>
      <c r="G817" s="19" t="s">
        <v>103</v>
      </c>
      <c r="H817" s="25">
        <v>1.1721411357544669E-2</v>
      </c>
    </row>
    <row r="818" spans="1:8" x14ac:dyDescent="0.25">
      <c r="A818" s="19" t="s">
        <v>88</v>
      </c>
      <c r="B818" s="19" t="s">
        <v>89</v>
      </c>
      <c r="C818" s="19" t="s">
        <v>85</v>
      </c>
      <c r="D818" s="19" t="s">
        <v>178</v>
      </c>
      <c r="E818" s="19" t="s">
        <v>179</v>
      </c>
      <c r="F818" s="19" t="s">
        <v>104</v>
      </c>
      <c r="G818" s="19" t="s">
        <v>105</v>
      </c>
      <c r="H818" s="25">
        <v>1.8652491506050757E-3</v>
      </c>
    </row>
    <row r="819" spans="1:8" x14ac:dyDescent="0.25">
      <c r="A819" s="19" t="s">
        <v>88</v>
      </c>
      <c r="B819" s="19" t="s">
        <v>89</v>
      </c>
      <c r="C819" s="19" t="s">
        <v>85</v>
      </c>
      <c r="D819" s="19" t="s">
        <v>178</v>
      </c>
      <c r="E819" s="19" t="s">
        <v>179</v>
      </c>
      <c r="F819" s="19" t="s">
        <v>245</v>
      </c>
      <c r="G819" s="19" t="s">
        <v>246</v>
      </c>
      <c r="H819" s="25">
        <v>1.2904600102825491E-3</v>
      </c>
    </row>
    <row r="820" spans="1:8" x14ac:dyDescent="0.25">
      <c r="A820" s="19" t="s">
        <v>88</v>
      </c>
      <c r="B820" s="19" t="s">
        <v>89</v>
      </c>
      <c r="C820" s="19" t="s">
        <v>85</v>
      </c>
      <c r="D820" s="19" t="s">
        <v>178</v>
      </c>
      <c r="E820" s="19" t="s">
        <v>179</v>
      </c>
      <c r="F820" s="19" t="s">
        <v>247</v>
      </c>
      <c r="G820" s="19" t="s">
        <v>248</v>
      </c>
      <c r="H820" s="25">
        <v>0.14526423356060481</v>
      </c>
    </row>
    <row r="821" spans="1:8" x14ac:dyDescent="0.25">
      <c r="A821" s="19" t="s">
        <v>88</v>
      </c>
      <c r="B821" s="19" t="s">
        <v>89</v>
      </c>
      <c r="C821" s="19" t="s">
        <v>85</v>
      </c>
      <c r="D821" s="19" t="s">
        <v>108</v>
      </c>
      <c r="E821" s="19" t="s">
        <v>109</v>
      </c>
      <c r="F821" s="19" t="s">
        <v>110</v>
      </c>
      <c r="G821" s="19" t="s">
        <v>111</v>
      </c>
      <c r="H821" s="25">
        <v>25.942477898714465</v>
      </c>
    </row>
    <row r="822" spans="1:8" x14ac:dyDescent="0.25">
      <c r="A822" s="19" t="s">
        <v>88</v>
      </c>
      <c r="B822" s="19" t="s">
        <v>89</v>
      </c>
      <c r="C822" s="19" t="s">
        <v>85</v>
      </c>
      <c r="D822" s="19" t="s">
        <v>108</v>
      </c>
      <c r="E822" s="19" t="s">
        <v>109</v>
      </c>
      <c r="F822" s="19" t="s">
        <v>112</v>
      </c>
      <c r="G822" s="19" t="s">
        <v>113</v>
      </c>
      <c r="H822" s="25">
        <v>6.008488991269874</v>
      </c>
    </row>
    <row r="823" spans="1:8" x14ac:dyDescent="0.25">
      <c r="A823" s="19" t="s">
        <v>88</v>
      </c>
      <c r="B823" s="19" t="s">
        <v>89</v>
      </c>
      <c r="C823" s="19" t="s">
        <v>85</v>
      </c>
      <c r="D823" s="19" t="s">
        <v>108</v>
      </c>
      <c r="E823" s="19" t="s">
        <v>109</v>
      </c>
      <c r="F823" s="19" t="s">
        <v>96</v>
      </c>
      <c r="G823" s="19" t="s">
        <v>97</v>
      </c>
      <c r="H823" s="25">
        <v>6.809271506997891E-2</v>
      </c>
    </row>
    <row r="824" spans="1:8" x14ac:dyDescent="0.25">
      <c r="A824" s="19" t="s">
        <v>88</v>
      </c>
      <c r="B824" s="19" t="s">
        <v>89</v>
      </c>
      <c r="C824" s="19" t="s">
        <v>85</v>
      </c>
      <c r="D824" s="19" t="s">
        <v>108</v>
      </c>
      <c r="E824" s="19" t="s">
        <v>109</v>
      </c>
      <c r="F824" s="19" t="s">
        <v>100</v>
      </c>
      <c r="G824" s="19" t="s">
        <v>101</v>
      </c>
      <c r="H824" s="25">
        <v>9.7462136054530801E-2</v>
      </c>
    </row>
    <row r="825" spans="1:8" x14ac:dyDescent="0.25">
      <c r="A825" s="19" t="s">
        <v>88</v>
      </c>
      <c r="B825" s="19" t="s">
        <v>89</v>
      </c>
      <c r="C825" s="19" t="s">
        <v>85</v>
      </c>
      <c r="D825" s="19" t="s">
        <v>108</v>
      </c>
      <c r="E825" s="19" t="s">
        <v>109</v>
      </c>
      <c r="F825" s="19" t="s">
        <v>102</v>
      </c>
      <c r="G825" s="19" t="s">
        <v>103</v>
      </c>
      <c r="H825" s="25">
        <v>1.2094979645457945E-2</v>
      </c>
    </row>
    <row r="826" spans="1:8" x14ac:dyDescent="0.25">
      <c r="A826" s="19" t="s">
        <v>88</v>
      </c>
      <c r="B826" s="19" t="s">
        <v>89</v>
      </c>
      <c r="C826" s="19" t="s">
        <v>85</v>
      </c>
      <c r="D826" s="19" t="s">
        <v>108</v>
      </c>
      <c r="E826" s="19" t="s">
        <v>109</v>
      </c>
      <c r="F826" s="19" t="s">
        <v>104</v>
      </c>
      <c r="G826" s="19" t="s">
        <v>105</v>
      </c>
      <c r="H826" s="25">
        <v>2.661663245419409E-2</v>
      </c>
    </row>
    <row r="827" spans="1:8" x14ac:dyDescent="0.25">
      <c r="A827" s="19" t="s">
        <v>88</v>
      </c>
      <c r="B827" s="19" t="s">
        <v>89</v>
      </c>
      <c r="C827" s="19" t="s">
        <v>85</v>
      </c>
      <c r="D827" s="19" t="s">
        <v>122</v>
      </c>
      <c r="E827" s="19" t="s">
        <v>123</v>
      </c>
      <c r="F827" s="19" t="s">
        <v>110</v>
      </c>
      <c r="G827" s="19" t="s">
        <v>111</v>
      </c>
      <c r="H827" s="25">
        <v>16.021804511448128</v>
      </c>
    </row>
    <row r="828" spans="1:8" x14ac:dyDescent="0.25">
      <c r="A828" s="19" t="s">
        <v>88</v>
      </c>
      <c r="B828" s="19" t="s">
        <v>89</v>
      </c>
      <c r="C828" s="19" t="s">
        <v>85</v>
      </c>
      <c r="D828" s="19" t="s">
        <v>122</v>
      </c>
      <c r="E828" s="19" t="s">
        <v>123</v>
      </c>
      <c r="F828" s="19" t="s">
        <v>112</v>
      </c>
      <c r="G828" s="19" t="s">
        <v>113</v>
      </c>
      <c r="H828" s="25">
        <v>3.873221018111114</v>
      </c>
    </row>
    <row r="829" spans="1:8" x14ac:dyDescent="0.25">
      <c r="A829" s="19" t="s">
        <v>88</v>
      </c>
      <c r="B829" s="19" t="s">
        <v>89</v>
      </c>
      <c r="C829" s="19" t="s">
        <v>85</v>
      </c>
      <c r="D829" s="19" t="s">
        <v>122</v>
      </c>
      <c r="E829" s="19" t="s">
        <v>123</v>
      </c>
      <c r="F829" s="19" t="s">
        <v>96</v>
      </c>
      <c r="G829" s="19" t="s">
        <v>97</v>
      </c>
      <c r="H829" s="25">
        <v>1.8217645904998199E-3</v>
      </c>
    </row>
    <row r="830" spans="1:8" x14ac:dyDescent="0.25">
      <c r="A830" s="19" t="s">
        <v>88</v>
      </c>
      <c r="B830" s="19" t="s">
        <v>89</v>
      </c>
      <c r="C830" s="19" t="s">
        <v>85</v>
      </c>
      <c r="D830" s="19" t="s">
        <v>122</v>
      </c>
      <c r="E830" s="19" t="s">
        <v>123</v>
      </c>
      <c r="F830" s="19" t="s">
        <v>100</v>
      </c>
      <c r="G830" s="19" t="s">
        <v>101</v>
      </c>
      <c r="H830" s="25">
        <v>4.9484082335294098E-3</v>
      </c>
    </row>
    <row r="831" spans="1:8" x14ac:dyDescent="0.25">
      <c r="A831" s="19" t="s">
        <v>88</v>
      </c>
      <c r="B831" s="19" t="s">
        <v>89</v>
      </c>
      <c r="C831" s="19" t="s">
        <v>85</v>
      </c>
      <c r="D831" s="19" t="s">
        <v>122</v>
      </c>
      <c r="E831" s="19" t="s">
        <v>123</v>
      </c>
      <c r="F831" s="19" t="s">
        <v>102</v>
      </c>
      <c r="G831" s="19" t="s">
        <v>103</v>
      </c>
      <c r="H831" s="25">
        <v>8.9810536074342515E-3</v>
      </c>
    </row>
    <row r="832" spans="1:8" x14ac:dyDescent="0.25">
      <c r="A832" s="19" t="s">
        <v>88</v>
      </c>
      <c r="B832" s="19" t="s">
        <v>89</v>
      </c>
      <c r="C832" s="19" t="s">
        <v>85</v>
      </c>
      <c r="D832" s="19" t="s">
        <v>122</v>
      </c>
      <c r="E832" s="19" t="s">
        <v>123</v>
      </c>
      <c r="F832" s="19" t="s">
        <v>104</v>
      </c>
      <c r="G832" s="19" t="s">
        <v>105</v>
      </c>
      <c r="H832" s="25">
        <v>7.2203812029610737E-2</v>
      </c>
    </row>
    <row r="833" spans="1:8" x14ac:dyDescent="0.25">
      <c r="A833" s="19" t="s">
        <v>88</v>
      </c>
      <c r="B833" s="19" t="s">
        <v>89</v>
      </c>
      <c r="C833" s="19" t="s">
        <v>85</v>
      </c>
      <c r="D833" s="19" t="s">
        <v>124</v>
      </c>
      <c r="E833" s="19" t="s">
        <v>125</v>
      </c>
      <c r="F833" s="19" t="s">
        <v>110</v>
      </c>
      <c r="G833" s="19" t="s">
        <v>111</v>
      </c>
      <c r="H833" s="25">
        <v>3.2957638788717052</v>
      </c>
    </row>
    <row r="834" spans="1:8" x14ac:dyDescent="0.25">
      <c r="A834" s="19" t="s">
        <v>88</v>
      </c>
      <c r="B834" s="19" t="s">
        <v>89</v>
      </c>
      <c r="C834" s="19" t="s">
        <v>85</v>
      </c>
      <c r="D834" s="19" t="s">
        <v>124</v>
      </c>
      <c r="E834" s="19" t="s">
        <v>125</v>
      </c>
      <c r="F834" s="19" t="s">
        <v>96</v>
      </c>
      <c r="G834" s="19" t="s">
        <v>97</v>
      </c>
      <c r="H834" s="25">
        <v>6.1168881603640142E-4</v>
      </c>
    </row>
    <row r="835" spans="1:8" x14ac:dyDescent="0.25">
      <c r="A835" s="19" t="s">
        <v>88</v>
      </c>
      <c r="B835" s="19" t="s">
        <v>89</v>
      </c>
      <c r="C835" s="19" t="s">
        <v>85</v>
      </c>
      <c r="D835" s="19" t="s">
        <v>124</v>
      </c>
      <c r="E835" s="19" t="s">
        <v>125</v>
      </c>
      <c r="F835" s="19" t="s">
        <v>98</v>
      </c>
      <c r="G835" s="19" t="s">
        <v>99</v>
      </c>
      <c r="H835" s="25">
        <v>6.4652887652685495E-4</v>
      </c>
    </row>
    <row r="836" spans="1:8" x14ac:dyDescent="0.25">
      <c r="A836" s="19" t="s">
        <v>88</v>
      </c>
      <c r="B836" s="19" t="s">
        <v>89</v>
      </c>
      <c r="C836" s="19" t="s">
        <v>85</v>
      </c>
      <c r="D836" s="19" t="s">
        <v>124</v>
      </c>
      <c r="E836" s="19" t="s">
        <v>125</v>
      </c>
      <c r="F836" s="19" t="s">
        <v>100</v>
      </c>
      <c r="G836" s="19" t="s">
        <v>101</v>
      </c>
      <c r="H836" s="25">
        <v>0.25187896422689082</v>
      </c>
    </row>
    <row r="837" spans="1:8" x14ac:dyDescent="0.25">
      <c r="A837" s="19" t="s">
        <v>88</v>
      </c>
      <c r="B837" s="19" t="s">
        <v>89</v>
      </c>
      <c r="C837" s="19" t="s">
        <v>85</v>
      </c>
      <c r="D837" s="19" t="s">
        <v>124</v>
      </c>
      <c r="E837" s="19" t="s">
        <v>125</v>
      </c>
      <c r="F837" s="19" t="s">
        <v>126</v>
      </c>
      <c r="G837" s="19" t="s">
        <v>127</v>
      </c>
      <c r="H837" s="25">
        <v>9.2193430103873134E-6</v>
      </c>
    </row>
    <row r="838" spans="1:8" x14ac:dyDescent="0.25">
      <c r="A838" s="19" t="s">
        <v>88</v>
      </c>
      <c r="B838" s="19" t="s">
        <v>89</v>
      </c>
      <c r="C838" s="19" t="s">
        <v>85</v>
      </c>
      <c r="D838" s="19" t="s">
        <v>124</v>
      </c>
      <c r="E838" s="19" t="s">
        <v>125</v>
      </c>
      <c r="F838" s="19" t="s">
        <v>102</v>
      </c>
      <c r="G838" s="19" t="s">
        <v>103</v>
      </c>
      <c r="H838" s="25">
        <v>6.3637777267030429E-4</v>
      </c>
    </row>
    <row r="839" spans="1:8" x14ac:dyDescent="0.25">
      <c r="A839" s="19" t="s">
        <v>88</v>
      </c>
      <c r="B839" s="19" t="s">
        <v>89</v>
      </c>
      <c r="C839" s="19" t="s">
        <v>85</v>
      </c>
      <c r="D839" s="19" t="s">
        <v>124</v>
      </c>
      <c r="E839" s="19" t="s">
        <v>125</v>
      </c>
      <c r="F839" s="19" t="s">
        <v>104</v>
      </c>
      <c r="G839" s="19" t="s">
        <v>105</v>
      </c>
      <c r="H839" s="25">
        <v>1.1266288298476163E-2</v>
      </c>
    </row>
    <row r="840" spans="1:8" x14ac:dyDescent="0.25">
      <c r="A840" s="19" t="s">
        <v>88</v>
      </c>
      <c r="B840" s="19" t="s">
        <v>89</v>
      </c>
      <c r="C840" s="19" t="s">
        <v>85</v>
      </c>
      <c r="D840" s="19" t="s">
        <v>128</v>
      </c>
      <c r="E840" s="19" t="s">
        <v>129</v>
      </c>
      <c r="F840" s="19" t="s">
        <v>110</v>
      </c>
      <c r="G840" s="19" t="s">
        <v>111</v>
      </c>
      <c r="H840" s="25">
        <v>11.428915822223546</v>
      </c>
    </row>
    <row r="841" spans="1:8" x14ac:dyDescent="0.25">
      <c r="A841" s="19" t="s">
        <v>88</v>
      </c>
      <c r="B841" s="19" t="s">
        <v>89</v>
      </c>
      <c r="C841" s="19" t="s">
        <v>85</v>
      </c>
      <c r="D841" s="19" t="s">
        <v>128</v>
      </c>
      <c r="E841" s="19" t="s">
        <v>129</v>
      </c>
      <c r="F841" s="19" t="s">
        <v>112</v>
      </c>
      <c r="G841" s="19" t="s">
        <v>113</v>
      </c>
      <c r="H841" s="25">
        <v>2.7849035489597807</v>
      </c>
    </row>
    <row r="842" spans="1:8" x14ac:dyDescent="0.25">
      <c r="A842" s="19" t="s">
        <v>88</v>
      </c>
      <c r="B842" s="19" t="s">
        <v>89</v>
      </c>
      <c r="C842" s="19" t="s">
        <v>85</v>
      </c>
      <c r="D842" s="19" t="s">
        <v>128</v>
      </c>
      <c r="E842" s="19" t="s">
        <v>129</v>
      </c>
      <c r="F842" s="19" t="s">
        <v>96</v>
      </c>
      <c r="G842" s="19" t="s">
        <v>97</v>
      </c>
      <c r="H842" s="25">
        <v>0.30177314200393568</v>
      </c>
    </row>
    <row r="843" spans="1:8" x14ac:dyDescent="0.25">
      <c r="A843" s="19" t="s">
        <v>88</v>
      </c>
      <c r="B843" s="19" t="s">
        <v>89</v>
      </c>
      <c r="C843" s="19" t="s">
        <v>85</v>
      </c>
      <c r="D843" s="19" t="s">
        <v>128</v>
      </c>
      <c r="E843" s="19" t="s">
        <v>129</v>
      </c>
      <c r="F843" s="19" t="s">
        <v>98</v>
      </c>
      <c r="G843" s="19" t="s">
        <v>99</v>
      </c>
      <c r="H843" s="25">
        <v>0.2762894827163716</v>
      </c>
    </row>
    <row r="844" spans="1:8" x14ac:dyDescent="0.25">
      <c r="A844" s="19" t="s">
        <v>88</v>
      </c>
      <c r="B844" s="19" t="s">
        <v>89</v>
      </c>
      <c r="C844" s="19" t="s">
        <v>85</v>
      </c>
      <c r="D844" s="19" t="s">
        <v>128</v>
      </c>
      <c r="E844" s="19" t="s">
        <v>129</v>
      </c>
      <c r="F844" s="19" t="s">
        <v>100</v>
      </c>
      <c r="G844" s="19" t="s">
        <v>101</v>
      </c>
      <c r="H844" s="25">
        <v>1.6403778728940131E-2</v>
      </c>
    </row>
    <row r="845" spans="1:8" x14ac:dyDescent="0.25">
      <c r="A845" s="19" t="s">
        <v>88</v>
      </c>
      <c r="B845" s="19" t="s">
        <v>89</v>
      </c>
      <c r="C845" s="19" t="s">
        <v>85</v>
      </c>
      <c r="D845" s="19" t="s">
        <v>128</v>
      </c>
      <c r="E845" s="19" t="s">
        <v>129</v>
      </c>
      <c r="F845" s="19" t="s">
        <v>126</v>
      </c>
      <c r="G845" s="19" t="s">
        <v>127</v>
      </c>
      <c r="H845" s="25">
        <v>9.2115967280553487E-4</v>
      </c>
    </row>
    <row r="846" spans="1:8" x14ac:dyDescent="0.25">
      <c r="A846" s="19" t="s">
        <v>88</v>
      </c>
      <c r="B846" s="19" t="s">
        <v>89</v>
      </c>
      <c r="C846" s="19" t="s">
        <v>85</v>
      </c>
      <c r="D846" s="19" t="s">
        <v>128</v>
      </c>
      <c r="E846" s="19" t="s">
        <v>129</v>
      </c>
      <c r="F846" s="19" t="s">
        <v>102</v>
      </c>
      <c r="G846" s="19" t="s">
        <v>103</v>
      </c>
      <c r="H846" s="25">
        <v>5.0271855788552988E-3</v>
      </c>
    </row>
    <row r="847" spans="1:8" x14ac:dyDescent="0.25">
      <c r="A847" s="19" t="s">
        <v>88</v>
      </c>
      <c r="B847" s="19" t="s">
        <v>89</v>
      </c>
      <c r="C847" s="19" t="s">
        <v>85</v>
      </c>
      <c r="D847" s="19" t="s">
        <v>128</v>
      </c>
      <c r="E847" s="19" t="s">
        <v>129</v>
      </c>
      <c r="F847" s="19" t="s">
        <v>104</v>
      </c>
      <c r="G847" s="19" t="s">
        <v>105</v>
      </c>
      <c r="H847" s="25">
        <v>0.14435681332169692</v>
      </c>
    </row>
    <row r="848" spans="1:8" x14ac:dyDescent="0.25">
      <c r="A848" s="19" t="s">
        <v>88</v>
      </c>
      <c r="B848" s="19" t="s">
        <v>89</v>
      </c>
      <c r="C848" s="19" t="s">
        <v>85</v>
      </c>
      <c r="D848" s="19" t="s">
        <v>130</v>
      </c>
      <c r="E848" s="19" t="s">
        <v>131</v>
      </c>
      <c r="F848" s="19" t="s">
        <v>110</v>
      </c>
      <c r="G848" s="19" t="s">
        <v>111</v>
      </c>
      <c r="H848" s="25">
        <v>0.2823400645734635</v>
      </c>
    </row>
    <row r="849" spans="1:8" x14ac:dyDescent="0.25">
      <c r="A849" s="19" t="s">
        <v>88</v>
      </c>
      <c r="B849" s="19" t="s">
        <v>89</v>
      </c>
      <c r="C849" s="19" t="s">
        <v>85</v>
      </c>
      <c r="D849" s="19" t="s">
        <v>130</v>
      </c>
      <c r="E849" s="19" t="s">
        <v>131</v>
      </c>
      <c r="F849" s="19" t="s">
        <v>112</v>
      </c>
      <c r="G849" s="19" t="s">
        <v>113</v>
      </c>
      <c r="H849" s="25">
        <v>8.6636503355982414E-2</v>
      </c>
    </row>
    <row r="850" spans="1:8" x14ac:dyDescent="0.25">
      <c r="A850" s="19" t="s">
        <v>88</v>
      </c>
      <c r="B850" s="19" t="s">
        <v>89</v>
      </c>
      <c r="C850" s="19" t="s">
        <v>85</v>
      </c>
      <c r="D850" s="19" t="s">
        <v>130</v>
      </c>
      <c r="E850" s="19" t="s">
        <v>131</v>
      </c>
      <c r="F850" s="19" t="s">
        <v>98</v>
      </c>
      <c r="G850" s="19" t="s">
        <v>99</v>
      </c>
      <c r="H850" s="25">
        <v>2.1291336049025899E-3</v>
      </c>
    </row>
    <row r="851" spans="1:8" x14ac:dyDescent="0.25">
      <c r="A851" s="19" t="s">
        <v>88</v>
      </c>
      <c r="B851" s="19" t="s">
        <v>89</v>
      </c>
      <c r="C851" s="19" t="s">
        <v>85</v>
      </c>
      <c r="D851" s="19" t="s">
        <v>130</v>
      </c>
      <c r="E851" s="19" t="s">
        <v>131</v>
      </c>
      <c r="F851" s="19" t="s">
        <v>100</v>
      </c>
      <c r="G851" s="19" t="s">
        <v>101</v>
      </c>
      <c r="H851" s="25">
        <v>1.9584996832901522E-3</v>
      </c>
    </row>
    <row r="852" spans="1:8" x14ac:dyDescent="0.25">
      <c r="A852" s="19" t="s">
        <v>88</v>
      </c>
      <c r="B852" s="19" t="s">
        <v>89</v>
      </c>
      <c r="C852" s="19" t="s">
        <v>85</v>
      </c>
      <c r="D852" s="19" t="s">
        <v>130</v>
      </c>
      <c r="E852" s="19" t="s">
        <v>131</v>
      </c>
      <c r="F852" s="19" t="s">
        <v>126</v>
      </c>
      <c r="G852" s="19" t="s">
        <v>127</v>
      </c>
      <c r="H852" s="25">
        <v>9.9755863362025322E-4</v>
      </c>
    </row>
    <row r="853" spans="1:8" x14ac:dyDescent="0.25">
      <c r="A853" s="19" t="s">
        <v>88</v>
      </c>
      <c r="B853" s="19" t="s">
        <v>89</v>
      </c>
      <c r="C853" s="19" t="s">
        <v>85</v>
      </c>
      <c r="D853" s="19" t="s">
        <v>130</v>
      </c>
      <c r="E853" s="19" t="s">
        <v>131</v>
      </c>
      <c r="F853" s="19" t="s">
        <v>104</v>
      </c>
      <c r="G853" s="19" t="s">
        <v>105</v>
      </c>
      <c r="H853" s="25">
        <v>1.0116590881342505E-4</v>
      </c>
    </row>
    <row r="854" spans="1:8" x14ac:dyDescent="0.25">
      <c r="A854" s="19" t="s">
        <v>88</v>
      </c>
      <c r="B854" s="19" t="s">
        <v>89</v>
      </c>
      <c r="C854" s="19" t="s">
        <v>85</v>
      </c>
      <c r="D854" s="19" t="s">
        <v>132</v>
      </c>
      <c r="E854" s="19" t="s">
        <v>133</v>
      </c>
      <c r="F854" s="19" t="s">
        <v>110</v>
      </c>
      <c r="G854" s="19" t="s">
        <v>111</v>
      </c>
      <c r="H854" s="25">
        <v>18.013682381112993</v>
      </c>
    </row>
    <row r="855" spans="1:8" x14ac:dyDescent="0.25">
      <c r="A855" s="19" t="s">
        <v>88</v>
      </c>
      <c r="B855" s="19" t="s">
        <v>89</v>
      </c>
      <c r="C855" s="19" t="s">
        <v>85</v>
      </c>
      <c r="D855" s="19" t="s">
        <v>132</v>
      </c>
      <c r="E855" s="19" t="s">
        <v>133</v>
      </c>
      <c r="F855" s="19" t="s">
        <v>98</v>
      </c>
      <c r="G855" s="19" t="s">
        <v>99</v>
      </c>
      <c r="H855" s="25">
        <v>1.1584271115897932E-2</v>
      </c>
    </row>
    <row r="856" spans="1:8" x14ac:dyDescent="0.25">
      <c r="A856" s="19" t="s">
        <v>88</v>
      </c>
      <c r="B856" s="19" t="s">
        <v>89</v>
      </c>
      <c r="C856" s="19" t="s">
        <v>85</v>
      </c>
      <c r="D856" s="19" t="s">
        <v>132</v>
      </c>
      <c r="E856" s="19" t="s">
        <v>133</v>
      </c>
      <c r="F856" s="19" t="s">
        <v>100</v>
      </c>
      <c r="G856" s="19" t="s">
        <v>101</v>
      </c>
      <c r="H856" s="25">
        <v>3.7756011002164998E-4</v>
      </c>
    </row>
    <row r="857" spans="1:8" x14ac:dyDescent="0.25">
      <c r="A857" s="19" t="s">
        <v>88</v>
      </c>
      <c r="B857" s="19" t="s">
        <v>89</v>
      </c>
      <c r="C857" s="19" t="s">
        <v>85</v>
      </c>
      <c r="D857" s="19" t="s">
        <v>132</v>
      </c>
      <c r="E857" s="19" t="s">
        <v>133</v>
      </c>
      <c r="F857" s="19" t="s">
        <v>126</v>
      </c>
      <c r="G857" s="19" t="s">
        <v>127</v>
      </c>
      <c r="H857" s="25">
        <v>2.255322606536493E-3</v>
      </c>
    </row>
    <row r="858" spans="1:8" x14ac:dyDescent="0.25">
      <c r="A858" s="19" t="s">
        <v>88</v>
      </c>
      <c r="B858" s="19" t="s">
        <v>89</v>
      </c>
      <c r="C858" s="19" t="s">
        <v>85</v>
      </c>
      <c r="D858" s="19" t="s">
        <v>132</v>
      </c>
      <c r="E858" s="19" t="s">
        <v>133</v>
      </c>
      <c r="F858" s="19" t="s">
        <v>102</v>
      </c>
      <c r="G858" s="19" t="s">
        <v>103</v>
      </c>
      <c r="H858" s="25">
        <v>3.9989938271894204E-2</v>
      </c>
    </row>
    <row r="859" spans="1:8" x14ac:dyDescent="0.25">
      <c r="A859" s="19" t="s">
        <v>88</v>
      </c>
      <c r="B859" s="19" t="s">
        <v>89</v>
      </c>
      <c r="C859" s="19" t="s">
        <v>85</v>
      </c>
      <c r="D859" s="19" t="s">
        <v>132</v>
      </c>
      <c r="E859" s="19" t="s">
        <v>133</v>
      </c>
      <c r="F859" s="19" t="s">
        <v>104</v>
      </c>
      <c r="G859" s="19" t="s">
        <v>105</v>
      </c>
      <c r="H859" s="25">
        <v>3.6856598721018066E-3</v>
      </c>
    </row>
    <row r="860" spans="1:8" x14ac:dyDescent="0.25">
      <c r="A860" s="19" t="s">
        <v>88</v>
      </c>
      <c r="B860" s="19" t="s">
        <v>89</v>
      </c>
      <c r="C860" s="19" t="s">
        <v>85</v>
      </c>
      <c r="D860" s="19" t="s">
        <v>134</v>
      </c>
      <c r="E860" s="19" t="s">
        <v>135</v>
      </c>
      <c r="F860" s="19" t="s">
        <v>110</v>
      </c>
      <c r="G860" s="19" t="s">
        <v>111</v>
      </c>
      <c r="H860" s="25">
        <v>4.0494163041335742</v>
      </c>
    </row>
    <row r="861" spans="1:8" x14ac:dyDescent="0.25">
      <c r="A861" s="19" t="s">
        <v>88</v>
      </c>
      <c r="B861" s="19" t="s">
        <v>89</v>
      </c>
      <c r="C861" s="19" t="s">
        <v>85</v>
      </c>
      <c r="D861" s="19" t="s">
        <v>134</v>
      </c>
      <c r="E861" s="19" t="s">
        <v>135</v>
      </c>
      <c r="F861" s="19" t="s">
        <v>96</v>
      </c>
      <c r="G861" s="19" t="s">
        <v>97</v>
      </c>
      <c r="H861" s="25">
        <v>1.465670268601446</v>
      </c>
    </row>
    <row r="862" spans="1:8" x14ac:dyDescent="0.25">
      <c r="A862" s="19" t="s">
        <v>88</v>
      </c>
      <c r="B862" s="19" t="s">
        <v>89</v>
      </c>
      <c r="C862" s="19" t="s">
        <v>85</v>
      </c>
      <c r="D862" s="19" t="s">
        <v>134</v>
      </c>
      <c r="E862" s="19" t="s">
        <v>135</v>
      </c>
      <c r="F862" s="19" t="s">
        <v>100</v>
      </c>
      <c r="G862" s="19" t="s">
        <v>101</v>
      </c>
      <c r="H862" s="25">
        <v>4.9179152180663368E-3</v>
      </c>
    </row>
    <row r="863" spans="1:8" x14ac:dyDescent="0.25">
      <c r="A863" s="19" t="s">
        <v>88</v>
      </c>
      <c r="B863" s="19" t="s">
        <v>89</v>
      </c>
      <c r="C863" s="19" t="s">
        <v>85</v>
      </c>
      <c r="D863" s="19" t="s">
        <v>134</v>
      </c>
      <c r="E863" s="19" t="s">
        <v>135</v>
      </c>
      <c r="F863" s="19" t="s">
        <v>102</v>
      </c>
      <c r="G863" s="19" t="s">
        <v>103</v>
      </c>
      <c r="H863" s="25">
        <v>5.7538338765498118E-3</v>
      </c>
    </row>
    <row r="864" spans="1:8" x14ac:dyDescent="0.25">
      <c r="A864" s="19" t="s">
        <v>88</v>
      </c>
      <c r="B864" s="19" t="s">
        <v>89</v>
      </c>
      <c r="C864" s="19" t="s">
        <v>85</v>
      </c>
      <c r="D864" s="19" t="s">
        <v>134</v>
      </c>
      <c r="E864" s="19" t="s">
        <v>135</v>
      </c>
      <c r="F864" s="19" t="s">
        <v>104</v>
      </c>
      <c r="G864" s="19" t="s">
        <v>105</v>
      </c>
      <c r="H864" s="25">
        <v>7.9077440882708682E-4</v>
      </c>
    </row>
    <row r="865" spans="1:8" x14ac:dyDescent="0.25">
      <c r="A865" s="19" t="s">
        <v>88</v>
      </c>
      <c r="B865" s="19" t="s">
        <v>89</v>
      </c>
      <c r="C865" s="19" t="s">
        <v>85</v>
      </c>
      <c r="D865" s="19" t="s">
        <v>136</v>
      </c>
      <c r="E865" s="19" t="s">
        <v>137</v>
      </c>
      <c r="F865" s="19" t="s">
        <v>112</v>
      </c>
      <c r="G865" s="19" t="s">
        <v>113</v>
      </c>
      <c r="H865" s="25">
        <v>0.32195276111004489</v>
      </c>
    </row>
    <row r="866" spans="1:8" x14ac:dyDescent="0.25">
      <c r="A866" s="19" t="s">
        <v>88</v>
      </c>
      <c r="B866" s="19" t="s">
        <v>89</v>
      </c>
      <c r="C866" s="19" t="s">
        <v>85</v>
      </c>
      <c r="D866" s="19" t="s">
        <v>136</v>
      </c>
      <c r="E866" s="19" t="s">
        <v>137</v>
      </c>
      <c r="F866" s="19" t="s">
        <v>126</v>
      </c>
      <c r="G866" s="19" t="s">
        <v>127</v>
      </c>
      <c r="H866" s="25">
        <v>4.0969035964331062E-5</v>
      </c>
    </row>
    <row r="867" spans="1:8" x14ac:dyDescent="0.25">
      <c r="A867" s="19" t="s">
        <v>88</v>
      </c>
      <c r="B867" s="19" t="s">
        <v>89</v>
      </c>
      <c r="C867" s="19" t="s">
        <v>85</v>
      </c>
      <c r="D867" s="19" t="s">
        <v>136</v>
      </c>
      <c r="E867" s="19" t="s">
        <v>137</v>
      </c>
      <c r="F867" s="19" t="s">
        <v>104</v>
      </c>
      <c r="G867" s="19" t="s">
        <v>105</v>
      </c>
      <c r="H867" s="25">
        <v>6.636872990930659E-2</v>
      </c>
    </row>
    <row r="868" spans="1:8" x14ac:dyDescent="0.25">
      <c r="A868" s="19" t="s">
        <v>88</v>
      </c>
      <c r="B868" s="19" t="s">
        <v>89</v>
      </c>
      <c r="C868" s="19" t="s">
        <v>85</v>
      </c>
      <c r="D868" s="19" t="s">
        <v>138</v>
      </c>
      <c r="E868" s="19" t="s">
        <v>139</v>
      </c>
      <c r="F868" s="19" t="s">
        <v>96</v>
      </c>
      <c r="G868" s="19" t="s">
        <v>97</v>
      </c>
      <c r="H868" s="25">
        <v>7.4025661532814988E-5</v>
      </c>
    </row>
    <row r="869" spans="1:8" x14ac:dyDescent="0.25">
      <c r="A869" s="19" t="s">
        <v>88</v>
      </c>
      <c r="B869" s="19" t="s">
        <v>89</v>
      </c>
      <c r="C869" s="19" t="s">
        <v>85</v>
      </c>
      <c r="D869" s="19" t="s">
        <v>138</v>
      </c>
      <c r="E869" s="19" t="s">
        <v>139</v>
      </c>
      <c r="F869" s="19" t="s">
        <v>100</v>
      </c>
      <c r="G869" s="19" t="s">
        <v>101</v>
      </c>
      <c r="H869" s="25">
        <v>1.1059916822426282E-3</v>
      </c>
    </row>
    <row r="870" spans="1:8" x14ac:dyDescent="0.25">
      <c r="A870" s="19" t="s">
        <v>88</v>
      </c>
      <c r="B870" s="19" t="s">
        <v>89</v>
      </c>
      <c r="C870" s="19" t="s">
        <v>85</v>
      </c>
      <c r="D870" s="19" t="s">
        <v>138</v>
      </c>
      <c r="E870" s="19" t="s">
        <v>139</v>
      </c>
      <c r="F870" s="19" t="s">
        <v>104</v>
      </c>
      <c r="G870" s="19" t="s">
        <v>105</v>
      </c>
      <c r="H870" s="25">
        <v>6.6425677918164417E-3</v>
      </c>
    </row>
    <row r="871" spans="1:8" x14ac:dyDescent="0.25">
      <c r="A871" s="19" t="s">
        <v>88</v>
      </c>
      <c r="B871" s="19" t="s">
        <v>89</v>
      </c>
      <c r="C871" s="19" t="s">
        <v>85</v>
      </c>
      <c r="D871" s="19" t="s">
        <v>140</v>
      </c>
      <c r="E871" s="19" t="s">
        <v>141</v>
      </c>
      <c r="F871" s="19" t="s">
        <v>96</v>
      </c>
      <c r="G871" s="19" t="s">
        <v>97</v>
      </c>
      <c r="H871" s="25">
        <v>5.0278852627808249E-2</v>
      </c>
    </row>
    <row r="872" spans="1:8" x14ac:dyDescent="0.25">
      <c r="A872" s="19" t="s">
        <v>88</v>
      </c>
      <c r="B872" s="19" t="s">
        <v>89</v>
      </c>
      <c r="C872" s="19" t="s">
        <v>85</v>
      </c>
      <c r="D872" s="19" t="s">
        <v>140</v>
      </c>
      <c r="E872" s="19" t="s">
        <v>141</v>
      </c>
      <c r="F872" s="19" t="s">
        <v>98</v>
      </c>
      <c r="G872" s="19" t="s">
        <v>99</v>
      </c>
      <c r="H872" s="25">
        <v>7.3201854002382452E-2</v>
      </c>
    </row>
    <row r="873" spans="1:8" x14ac:dyDescent="0.25">
      <c r="A873" s="19" t="s">
        <v>88</v>
      </c>
      <c r="B873" s="19" t="s">
        <v>89</v>
      </c>
      <c r="C873" s="19" t="s">
        <v>85</v>
      </c>
      <c r="D873" s="19" t="s">
        <v>140</v>
      </c>
      <c r="E873" s="19" t="s">
        <v>141</v>
      </c>
      <c r="F873" s="19" t="s">
        <v>100</v>
      </c>
      <c r="G873" s="19" t="s">
        <v>101</v>
      </c>
      <c r="H873" s="25">
        <v>3.7427680856180899E-3</v>
      </c>
    </row>
    <row r="874" spans="1:8" x14ac:dyDescent="0.25">
      <c r="A874" s="19" t="s">
        <v>88</v>
      </c>
      <c r="B874" s="19" t="s">
        <v>89</v>
      </c>
      <c r="C874" s="19" t="s">
        <v>85</v>
      </c>
      <c r="D874" s="19" t="s">
        <v>140</v>
      </c>
      <c r="E874" s="19" t="s">
        <v>141</v>
      </c>
      <c r="F874" s="19" t="s">
        <v>126</v>
      </c>
      <c r="G874" s="19" t="s">
        <v>127</v>
      </c>
      <c r="H874" s="25">
        <v>3.9790572409585216E-5</v>
      </c>
    </row>
    <row r="875" spans="1:8" x14ac:dyDescent="0.25">
      <c r="A875" s="19" t="s">
        <v>88</v>
      </c>
      <c r="B875" s="19" t="s">
        <v>89</v>
      </c>
      <c r="C875" s="19" t="s">
        <v>85</v>
      </c>
      <c r="D875" s="19" t="s">
        <v>140</v>
      </c>
      <c r="E875" s="19" t="s">
        <v>141</v>
      </c>
      <c r="F875" s="19" t="s">
        <v>102</v>
      </c>
      <c r="G875" s="19" t="s">
        <v>103</v>
      </c>
      <c r="H875" s="25">
        <v>1.0803977101997644E-2</v>
      </c>
    </row>
    <row r="876" spans="1:8" x14ac:dyDescent="0.25">
      <c r="A876" s="19" t="s">
        <v>88</v>
      </c>
      <c r="B876" s="19" t="s">
        <v>89</v>
      </c>
      <c r="C876" s="19" t="s">
        <v>85</v>
      </c>
      <c r="D876" s="19" t="s">
        <v>140</v>
      </c>
      <c r="E876" s="19" t="s">
        <v>141</v>
      </c>
      <c r="F876" s="19" t="s">
        <v>104</v>
      </c>
      <c r="G876" s="19" t="s">
        <v>105</v>
      </c>
      <c r="H876" s="25">
        <v>2.4120993889399228E-2</v>
      </c>
    </row>
    <row r="877" spans="1:8" x14ac:dyDescent="0.25">
      <c r="A877" s="19" t="s">
        <v>88</v>
      </c>
      <c r="B877" s="19" t="s">
        <v>89</v>
      </c>
      <c r="C877" s="19" t="s">
        <v>85</v>
      </c>
      <c r="D877" s="19" t="s">
        <v>140</v>
      </c>
      <c r="E877" s="19" t="s">
        <v>141</v>
      </c>
      <c r="F877" s="19" t="s">
        <v>247</v>
      </c>
      <c r="G877" s="19" t="s">
        <v>248</v>
      </c>
      <c r="H877" s="25">
        <v>1.5359065880214215E-4</v>
      </c>
    </row>
    <row r="878" spans="1:8" x14ac:dyDescent="0.25">
      <c r="A878" s="19" t="s">
        <v>88</v>
      </c>
      <c r="B878" s="19" t="s">
        <v>89</v>
      </c>
      <c r="C878" s="19" t="s">
        <v>85</v>
      </c>
      <c r="D878" s="19" t="s">
        <v>142</v>
      </c>
      <c r="E878" s="19" t="s">
        <v>143</v>
      </c>
      <c r="F878" s="19" t="s">
        <v>96</v>
      </c>
      <c r="G878" s="19" t="s">
        <v>97</v>
      </c>
      <c r="H878" s="25">
        <v>4.7068026869840343E-3</v>
      </c>
    </row>
    <row r="879" spans="1:8" x14ac:dyDescent="0.25">
      <c r="A879" s="19" t="s">
        <v>88</v>
      </c>
      <c r="B879" s="19" t="s">
        <v>89</v>
      </c>
      <c r="C879" s="19" t="s">
        <v>85</v>
      </c>
      <c r="D879" s="19" t="s">
        <v>142</v>
      </c>
      <c r="E879" s="19" t="s">
        <v>143</v>
      </c>
      <c r="F879" s="19" t="s">
        <v>98</v>
      </c>
      <c r="G879" s="19" t="s">
        <v>99</v>
      </c>
      <c r="H879" s="25">
        <v>1.7258736756547703E-4</v>
      </c>
    </row>
    <row r="880" spans="1:8" x14ac:dyDescent="0.25">
      <c r="A880" s="19" t="s">
        <v>88</v>
      </c>
      <c r="B880" s="19" t="s">
        <v>89</v>
      </c>
      <c r="C880" s="19" t="s">
        <v>85</v>
      </c>
      <c r="D880" s="19" t="s">
        <v>142</v>
      </c>
      <c r="E880" s="19" t="s">
        <v>143</v>
      </c>
      <c r="F880" s="19" t="s">
        <v>100</v>
      </c>
      <c r="G880" s="19" t="s">
        <v>101</v>
      </c>
      <c r="H880" s="25">
        <v>1.471718388478314E-4</v>
      </c>
    </row>
    <row r="881" spans="1:8" x14ac:dyDescent="0.25">
      <c r="A881" s="19" t="s">
        <v>88</v>
      </c>
      <c r="B881" s="19" t="s">
        <v>89</v>
      </c>
      <c r="C881" s="19" t="s">
        <v>85</v>
      </c>
      <c r="D881" s="19" t="s">
        <v>142</v>
      </c>
      <c r="E881" s="19" t="s">
        <v>143</v>
      </c>
      <c r="F881" s="19" t="s">
        <v>126</v>
      </c>
      <c r="G881" s="19" t="s">
        <v>127</v>
      </c>
      <c r="H881" s="25">
        <v>2.4859102087834995E-7</v>
      </c>
    </row>
    <row r="882" spans="1:8" x14ac:dyDescent="0.25">
      <c r="A882" s="19" t="s">
        <v>88</v>
      </c>
      <c r="B882" s="19" t="s">
        <v>89</v>
      </c>
      <c r="C882" s="19" t="s">
        <v>85</v>
      </c>
      <c r="D882" s="19" t="s">
        <v>142</v>
      </c>
      <c r="E882" s="19" t="s">
        <v>143</v>
      </c>
      <c r="F882" s="19" t="s">
        <v>102</v>
      </c>
      <c r="G882" s="19" t="s">
        <v>103</v>
      </c>
      <c r="H882" s="25">
        <v>2.6743948768270377E-3</v>
      </c>
    </row>
    <row r="883" spans="1:8" x14ac:dyDescent="0.25">
      <c r="A883" s="19" t="s">
        <v>88</v>
      </c>
      <c r="B883" s="19" t="s">
        <v>89</v>
      </c>
      <c r="C883" s="19" t="s">
        <v>85</v>
      </c>
      <c r="D883" s="19" t="s">
        <v>142</v>
      </c>
      <c r="E883" s="19" t="s">
        <v>143</v>
      </c>
      <c r="F883" s="19" t="s">
        <v>104</v>
      </c>
      <c r="G883" s="19" t="s">
        <v>105</v>
      </c>
      <c r="H883" s="25">
        <v>3.8401718337309244E-3</v>
      </c>
    </row>
    <row r="884" spans="1:8" x14ac:dyDescent="0.25">
      <c r="A884" s="19" t="s">
        <v>88</v>
      </c>
      <c r="B884" s="19" t="s">
        <v>89</v>
      </c>
      <c r="C884" s="19" t="s">
        <v>85</v>
      </c>
      <c r="D884" s="19" t="s">
        <v>142</v>
      </c>
      <c r="E884" s="19" t="s">
        <v>143</v>
      </c>
      <c r="F884" s="19" t="s">
        <v>245</v>
      </c>
      <c r="G884" s="19" t="s">
        <v>246</v>
      </c>
      <c r="H884" s="25">
        <v>6.6447748414951086E-4</v>
      </c>
    </row>
    <row r="885" spans="1:8" x14ac:dyDescent="0.25">
      <c r="A885" s="19" t="s">
        <v>88</v>
      </c>
      <c r="B885" s="19" t="s">
        <v>89</v>
      </c>
      <c r="C885" s="19" t="s">
        <v>85</v>
      </c>
      <c r="D885" s="19" t="s">
        <v>174</v>
      </c>
      <c r="E885" s="19" t="s">
        <v>175</v>
      </c>
      <c r="F885" s="19" t="s">
        <v>96</v>
      </c>
      <c r="G885" s="19" t="s">
        <v>97</v>
      </c>
      <c r="H885" s="25">
        <v>2.8715455244450615E-5</v>
      </c>
    </row>
    <row r="886" spans="1:8" x14ac:dyDescent="0.25">
      <c r="A886" s="19" t="s">
        <v>88</v>
      </c>
      <c r="B886" s="19" t="s">
        <v>89</v>
      </c>
      <c r="C886" s="19" t="s">
        <v>85</v>
      </c>
      <c r="D886" s="19" t="s">
        <v>174</v>
      </c>
      <c r="E886" s="19" t="s">
        <v>175</v>
      </c>
      <c r="F886" s="19" t="s">
        <v>126</v>
      </c>
      <c r="G886" s="19" t="s">
        <v>127</v>
      </c>
      <c r="H886" s="25">
        <v>9.7114662624547069E-9</v>
      </c>
    </row>
    <row r="887" spans="1:8" x14ac:dyDescent="0.25">
      <c r="A887" s="19" t="s">
        <v>88</v>
      </c>
      <c r="B887" s="19" t="s">
        <v>89</v>
      </c>
      <c r="C887" s="19" t="s">
        <v>85</v>
      </c>
      <c r="D887" s="19" t="s">
        <v>174</v>
      </c>
      <c r="E887" s="19" t="s">
        <v>175</v>
      </c>
      <c r="F887" s="19" t="s">
        <v>102</v>
      </c>
      <c r="G887" s="19" t="s">
        <v>103</v>
      </c>
      <c r="H887" s="25">
        <v>2.7977046945263702E-6</v>
      </c>
    </row>
    <row r="888" spans="1:8" x14ac:dyDescent="0.25">
      <c r="A888" s="19" t="s">
        <v>88</v>
      </c>
      <c r="B888" s="19" t="s">
        <v>89</v>
      </c>
      <c r="C888" s="19" t="s">
        <v>85</v>
      </c>
      <c r="D888" s="19" t="s">
        <v>174</v>
      </c>
      <c r="E888" s="19" t="s">
        <v>175</v>
      </c>
      <c r="F888" s="19" t="s">
        <v>104</v>
      </c>
      <c r="G888" s="19" t="s">
        <v>105</v>
      </c>
      <c r="H888" s="25">
        <v>6.4950773456279244E-4</v>
      </c>
    </row>
    <row r="889" spans="1:8" x14ac:dyDescent="0.25">
      <c r="A889" s="19" t="s">
        <v>88</v>
      </c>
      <c r="B889" s="19" t="s">
        <v>89</v>
      </c>
      <c r="C889" s="19" t="s">
        <v>85</v>
      </c>
      <c r="D889" s="19" t="s">
        <v>144</v>
      </c>
      <c r="E889" s="19" t="s">
        <v>145</v>
      </c>
      <c r="F889" s="19" t="s">
        <v>96</v>
      </c>
      <c r="G889" s="19" t="s">
        <v>97</v>
      </c>
      <c r="H889" s="25">
        <v>4.64495449194473E-4</v>
      </c>
    </row>
    <row r="890" spans="1:8" x14ac:dyDescent="0.25">
      <c r="A890" s="19" t="s">
        <v>88</v>
      </c>
      <c r="B890" s="19" t="s">
        <v>89</v>
      </c>
      <c r="C890" s="19" t="s">
        <v>85</v>
      </c>
      <c r="D890" s="19" t="s">
        <v>144</v>
      </c>
      <c r="E890" s="19" t="s">
        <v>145</v>
      </c>
      <c r="F890" s="19" t="s">
        <v>98</v>
      </c>
      <c r="G890" s="19" t="s">
        <v>99</v>
      </c>
      <c r="H890" s="25">
        <v>5.5057569421164843E-3</v>
      </c>
    </row>
    <row r="891" spans="1:8" x14ac:dyDescent="0.25">
      <c r="A891" s="19" t="s">
        <v>88</v>
      </c>
      <c r="B891" s="19" t="s">
        <v>89</v>
      </c>
      <c r="C891" s="19" t="s">
        <v>85</v>
      </c>
      <c r="D891" s="19" t="s">
        <v>144</v>
      </c>
      <c r="E891" s="19" t="s">
        <v>145</v>
      </c>
      <c r="F891" s="19" t="s">
        <v>126</v>
      </c>
      <c r="G891" s="19" t="s">
        <v>127</v>
      </c>
      <c r="H891" s="25">
        <v>1.2194404557435294E-6</v>
      </c>
    </row>
    <row r="892" spans="1:8" x14ac:dyDescent="0.25">
      <c r="A892" s="19" t="s">
        <v>88</v>
      </c>
      <c r="B892" s="19" t="s">
        <v>89</v>
      </c>
      <c r="C892" s="19" t="s">
        <v>85</v>
      </c>
      <c r="D892" s="19" t="s">
        <v>144</v>
      </c>
      <c r="E892" s="19" t="s">
        <v>145</v>
      </c>
      <c r="F892" s="19" t="s">
        <v>102</v>
      </c>
      <c r="G892" s="19" t="s">
        <v>103</v>
      </c>
      <c r="H892" s="25">
        <v>2.8202794432263018E-3</v>
      </c>
    </row>
    <row r="893" spans="1:8" x14ac:dyDescent="0.25">
      <c r="A893" s="19" t="s">
        <v>88</v>
      </c>
      <c r="B893" s="19" t="s">
        <v>89</v>
      </c>
      <c r="C893" s="19" t="s">
        <v>85</v>
      </c>
      <c r="D893" s="19" t="s">
        <v>144</v>
      </c>
      <c r="E893" s="19" t="s">
        <v>145</v>
      </c>
      <c r="F893" s="19" t="s">
        <v>104</v>
      </c>
      <c r="G893" s="19" t="s">
        <v>105</v>
      </c>
      <c r="H893" s="25">
        <v>3.9563396510445279E-3</v>
      </c>
    </row>
    <row r="894" spans="1:8" x14ac:dyDescent="0.25">
      <c r="A894" s="19" t="s">
        <v>88</v>
      </c>
      <c r="B894" s="19" t="s">
        <v>89</v>
      </c>
      <c r="C894" s="19" t="s">
        <v>85</v>
      </c>
      <c r="D894" s="19" t="s">
        <v>176</v>
      </c>
      <c r="E894" s="19" t="s">
        <v>177</v>
      </c>
      <c r="F894" s="19" t="s">
        <v>100</v>
      </c>
      <c r="G894" s="19" t="s">
        <v>101</v>
      </c>
      <c r="H894" s="25">
        <v>2.70163601262249E-4</v>
      </c>
    </row>
    <row r="895" spans="1:8" x14ac:dyDescent="0.25">
      <c r="A895" s="19" t="s">
        <v>88</v>
      </c>
      <c r="B895" s="19" t="s">
        <v>89</v>
      </c>
      <c r="C895" s="19" t="s">
        <v>85</v>
      </c>
      <c r="D895" s="19" t="s">
        <v>176</v>
      </c>
      <c r="E895" s="19" t="s">
        <v>177</v>
      </c>
      <c r="F895" s="19" t="s">
        <v>104</v>
      </c>
      <c r="G895" s="19" t="s">
        <v>105</v>
      </c>
      <c r="H895" s="25">
        <v>1.348825439600476E-2</v>
      </c>
    </row>
    <row r="896" spans="1:8" x14ac:dyDescent="0.25">
      <c r="A896" s="19" t="s">
        <v>88</v>
      </c>
      <c r="B896" s="19" t="s">
        <v>89</v>
      </c>
      <c r="C896" s="19" t="s">
        <v>85</v>
      </c>
      <c r="D896" s="19" t="s">
        <v>188</v>
      </c>
      <c r="E896" s="19" t="s">
        <v>189</v>
      </c>
      <c r="F896" s="19" t="s">
        <v>96</v>
      </c>
      <c r="G896" s="19" t="s">
        <v>97</v>
      </c>
      <c r="H896" s="25">
        <v>1.3512416736491651E-3</v>
      </c>
    </row>
    <row r="897" spans="1:8" x14ac:dyDescent="0.25">
      <c r="A897" s="19" t="s">
        <v>88</v>
      </c>
      <c r="B897" s="19" t="s">
        <v>89</v>
      </c>
      <c r="C897" s="19" t="s">
        <v>85</v>
      </c>
      <c r="D897" s="19" t="s">
        <v>188</v>
      </c>
      <c r="E897" s="19" t="s">
        <v>189</v>
      </c>
      <c r="F897" s="19" t="s">
        <v>98</v>
      </c>
      <c r="G897" s="19" t="s">
        <v>99</v>
      </c>
      <c r="H897" s="25">
        <v>8.5303457942160295E-4</v>
      </c>
    </row>
    <row r="898" spans="1:8" x14ac:dyDescent="0.25">
      <c r="A898" s="19" t="s">
        <v>88</v>
      </c>
      <c r="B898" s="19" t="s">
        <v>89</v>
      </c>
      <c r="C898" s="19" t="s">
        <v>85</v>
      </c>
      <c r="D898" s="19" t="s">
        <v>188</v>
      </c>
      <c r="E898" s="19" t="s">
        <v>189</v>
      </c>
      <c r="F898" s="19" t="s">
        <v>102</v>
      </c>
      <c r="G898" s="19" t="s">
        <v>103</v>
      </c>
      <c r="H898" s="25">
        <v>9.5879897579759894E-4</v>
      </c>
    </row>
    <row r="899" spans="1:8" x14ac:dyDescent="0.25">
      <c r="A899" s="19" t="s">
        <v>88</v>
      </c>
      <c r="B899" s="19" t="s">
        <v>89</v>
      </c>
      <c r="C899" s="19" t="s">
        <v>85</v>
      </c>
      <c r="D899" s="19" t="s">
        <v>188</v>
      </c>
      <c r="E899" s="19" t="s">
        <v>189</v>
      </c>
      <c r="F899" s="19" t="s">
        <v>104</v>
      </c>
      <c r="G899" s="19" t="s">
        <v>105</v>
      </c>
      <c r="H899" s="25">
        <v>9.5734154148673888E-3</v>
      </c>
    </row>
    <row r="900" spans="1:8" x14ac:dyDescent="0.25">
      <c r="A900" s="19" t="s">
        <v>88</v>
      </c>
      <c r="B900" s="19" t="s">
        <v>89</v>
      </c>
      <c r="C900" s="19" t="s">
        <v>85</v>
      </c>
      <c r="D900" s="19" t="s">
        <v>180</v>
      </c>
      <c r="E900" s="19" t="s">
        <v>181</v>
      </c>
      <c r="F900" s="19" t="s">
        <v>96</v>
      </c>
      <c r="G900" s="19" t="s">
        <v>97</v>
      </c>
      <c r="H900" s="25">
        <v>1.1154675249446086E-4</v>
      </c>
    </row>
    <row r="901" spans="1:8" x14ac:dyDescent="0.25">
      <c r="A901" s="19" t="s">
        <v>88</v>
      </c>
      <c r="B901" s="19" t="s">
        <v>89</v>
      </c>
      <c r="C901" s="19" t="s">
        <v>85</v>
      </c>
      <c r="D901" s="19" t="s">
        <v>180</v>
      </c>
      <c r="E901" s="19" t="s">
        <v>181</v>
      </c>
      <c r="F901" s="19" t="s">
        <v>98</v>
      </c>
      <c r="G901" s="19" t="s">
        <v>99</v>
      </c>
      <c r="H901" s="25">
        <v>3.7094080144694469E-3</v>
      </c>
    </row>
    <row r="902" spans="1:8" x14ac:dyDescent="0.25">
      <c r="A902" s="19" t="s">
        <v>88</v>
      </c>
      <c r="B902" s="19" t="s">
        <v>89</v>
      </c>
      <c r="C902" s="19" t="s">
        <v>85</v>
      </c>
      <c r="D902" s="19" t="s">
        <v>180</v>
      </c>
      <c r="E902" s="19" t="s">
        <v>181</v>
      </c>
      <c r="F902" s="19" t="s">
        <v>100</v>
      </c>
      <c r="G902" s="19" t="s">
        <v>101</v>
      </c>
      <c r="H902" s="25">
        <v>8.025637219549399E-4</v>
      </c>
    </row>
    <row r="903" spans="1:8" x14ac:dyDescent="0.25">
      <c r="A903" s="19" t="s">
        <v>88</v>
      </c>
      <c r="B903" s="19" t="s">
        <v>89</v>
      </c>
      <c r="C903" s="19" t="s">
        <v>85</v>
      </c>
      <c r="D903" s="19" t="s">
        <v>180</v>
      </c>
      <c r="E903" s="19" t="s">
        <v>181</v>
      </c>
      <c r="F903" s="19" t="s">
        <v>102</v>
      </c>
      <c r="G903" s="19" t="s">
        <v>103</v>
      </c>
      <c r="H903" s="25">
        <v>6.6791344705881275E-5</v>
      </c>
    </row>
    <row r="904" spans="1:8" x14ac:dyDescent="0.25">
      <c r="A904" s="19" t="s">
        <v>88</v>
      </c>
      <c r="B904" s="19" t="s">
        <v>89</v>
      </c>
      <c r="C904" s="19" t="s">
        <v>85</v>
      </c>
      <c r="D904" s="19" t="s">
        <v>180</v>
      </c>
      <c r="E904" s="19" t="s">
        <v>181</v>
      </c>
      <c r="F904" s="19" t="s">
        <v>104</v>
      </c>
      <c r="G904" s="19" t="s">
        <v>105</v>
      </c>
      <c r="H904" s="25">
        <v>8.8334239696291859E-3</v>
      </c>
    </row>
    <row r="905" spans="1:8" x14ac:dyDescent="0.25">
      <c r="A905" s="19" t="s">
        <v>88</v>
      </c>
      <c r="B905" s="19" t="s">
        <v>89</v>
      </c>
      <c r="C905" s="19" t="s">
        <v>85</v>
      </c>
      <c r="D905" s="19" t="s">
        <v>180</v>
      </c>
      <c r="E905" s="19" t="s">
        <v>181</v>
      </c>
      <c r="F905" s="19" t="s">
        <v>247</v>
      </c>
      <c r="G905" s="19" t="s">
        <v>248</v>
      </c>
      <c r="H905" s="25">
        <v>1.3261722872116204E-4</v>
      </c>
    </row>
    <row r="906" spans="1:8" x14ac:dyDescent="0.25">
      <c r="A906" s="19" t="s">
        <v>88</v>
      </c>
      <c r="B906" s="19" t="s">
        <v>89</v>
      </c>
      <c r="C906" s="19" t="s">
        <v>85</v>
      </c>
      <c r="D906" s="19" t="s">
        <v>146</v>
      </c>
      <c r="E906" s="19" t="s">
        <v>147</v>
      </c>
      <c r="F906" s="19" t="s">
        <v>96</v>
      </c>
      <c r="G906" s="19" t="s">
        <v>97</v>
      </c>
      <c r="H906" s="25">
        <v>3.0797449303879531E-4</v>
      </c>
    </row>
    <row r="907" spans="1:8" x14ac:dyDescent="0.25">
      <c r="A907" s="19" t="s">
        <v>88</v>
      </c>
      <c r="B907" s="19" t="s">
        <v>89</v>
      </c>
      <c r="C907" s="19" t="s">
        <v>85</v>
      </c>
      <c r="D907" s="19" t="s">
        <v>146</v>
      </c>
      <c r="E907" s="19" t="s">
        <v>147</v>
      </c>
      <c r="F907" s="19" t="s">
        <v>102</v>
      </c>
      <c r="G907" s="19" t="s">
        <v>103</v>
      </c>
      <c r="H907" s="25">
        <v>5.365120927874992E-4</v>
      </c>
    </row>
    <row r="908" spans="1:8" x14ac:dyDescent="0.25">
      <c r="A908" s="19" t="s">
        <v>88</v>
      </c>
      <c r="B908" s="19" t="s">
        <v>89</v>
      </c>
      <c r="C908" s="19" t="s">
        <v>85</v>
      </c>
      <c r="D908" s="19" t="s">
        <v>146</v>
      </c>
      <c r="E908" s="19" t="s">
        <v>147</v>
      </c>
      <c r="F908" s="19" t="s">
        <v>104</v>
      </c>
      <c r="G908" s="19" t="s">
        <v>105</v>
      </c>
      <c r="H908" s="25">
        <v>7.9672936085470032E-4</v>
      </c>
    </row>
    <row r="909" spans="1:8" x14ac:dyDescent="0.25">
      <c r="A909" s="19" t="s">
        <v>88</v>
      </c>
      <c r="B909" s="19" t="s">
        <v>89</v>
      </c>
      <c r="C909" s="19" t="s">
        <v>85</v>
      </c>
      <c r="D909" s="19" t="s">
        <v>182</v>
      </c>
      <c r="E909" s="19" t="s">
        <v>183</v>
      </c>
      <c r="F909" s="19" t="s">
        <v>126</v>
      </c>
      <c r="G909" s="19" t="s">
        <v>127</v>
      </c>
      <c r="H909" s="25">
        <v>2.7413196371727455E-7</v>
      </c>
    </row>
    <row r="910" spans="1:8" x14ac:dyDescent="0.25">
      <c r="A910" s="19" t="s">
        <v>88</v>
      </c>
      <c r="B910" s="19" t="s">
        <v>89</v>
      </c>
      <c r="C910" s="19" t="s">
        <v>85</v>
      </c>
      <c r="D910" s="19" t="s">
        <v>182</v>
      </c>
      <c r="E910" s="19" t="s">
        <v>183</v>
      </c>
      <c r="F910" s="19" t="s">
        <v>104</v>
      </c>
      <c r="G910" s="19" t="s">
        <v>105</v>
      </c>
      <c r="H910" s="25">
        <v>3.4518865559462342E-4</v>
      </c>
    </row>
    <row r="911" spans="1:8" x14ac:dyDescent="0.25">
      <c r="A911" s="19" t="s">
        <v>88</v>
      </c>
      <c r="B911" s="19" t="s">
        <v>89</v>
      </c>
      <c r="C911" s="19" t="s">
        <v>85</v>
      </c>
      <c r="D911" s="19" t="s">
        <v>148</v>
      </c>
      <c r="E911" s="19" t="s">
        <v>149</v>
      </c>
      <c r="F911" s="19" t="s">
        <v>110</v>
      </c>
      <c r="G911" s="19" t="s">
        <v>111</v>
      </c>
      <c r="H911" s="25">
        <v>9.4662024070175867E-4</v>
      </c>
    </row>
    <row r="912" spans="1:8" x14ac:dyDescent="0.25">
      <c r="A912" s="19" t="s">
        <v>88</v>
      </c>
      <c r="B912" s="19" t="s">
        <v>89</v>
      </c>
      <c r="C912" s="19" t="s">
        <v>85</v>
      </c>
      <c r="D912" s="19" t="s">
        <v>148</v>
      </c>
      <c r="E912" s="19" t="s">
        <v>149</v>
      </c>
      <c r="F912" s="19" t="s">
        <v>96</v>
      </c>
      <c r="G912" s="19" t="s">
        <v>97</v>
      </c>
      <c r="H912" s="25">
        <v>9.4499757475466286E-8</v>
      </c>
    </row>
    <row r="913" spans="1:8" x14ac:dyDescent="0.25">
      <c r="A913" s="19" t="s">
        <v>88</v>
      </c>
      <c r="B913" s="19" t="s">
        <v>89</v>
      </c>
      <c r="C913" s="19" t="s">
        <v>85</v>
      </c>
      <c r="D913" s="19" t="s">
        <v>148</v>
      </c>
      <c r="E913" s="19" t="s">
        <v>149</v>
      </c>
      <c r="F913" s="19" t="s">
        <v>98</v>
      </c>
      <c r="G913" s="19" t="s">
        <v>99</v>
      </c>
      <c r="H913" s="25">
        <v>2.0741580961464452E-5</v>
      </c>
    </row>
    <row r="914" spans="1:8" x14ac:dyDescent="0.25">
      <c r="A914" s="19" t="s">
        <v>88</v>
      </c>
      <c r="B914" s="19" t="s">
        <v>89</v>
      </c>
      <c r="C914" s="19" t="s">
        <v>85</v>
      </c>
      <c r="D914" s="19" t="s">
        <v>148</v>
      </c>
      <c r="E914" s="19" t="s">
        <v>149</v>
      </c>
      <c r="F914" s="19" t="s">
        <v>126</v>
      </c>
      <c r="G914" s="19" t="s">
        <v>127</v>
      </c>
      <c r="H914" s="25">
        <v>1.6806711466845366E-7</v>
      </c>
    </row>
    <row r="915" spans="1:8" x14ac:dyDescent="0.25">
      <c r="A915" s="19" t="s">
        <v>88</v>
      </c>
      <c r="B915" s="19" t="s">
        <v>89</v>
      </c>
      <c r="C915" s="19" t="s">
        <v>85</v>
      </c>
      <c r="D915" s="19" t="s">
        <v>148</v>
      </c>
      <c r="E915" s="19" t="s">
        <v>149</v>
      </c>
      <c r="F915" s="19" t="s">
        <v>102</v>
      </c>
      <c r="G915" s="19" t="s">
        <v>103</v>
      </c>
      <c r="H915" s="25">
        <v>1.95818859013831E-8</v>
      </c>
    </row>
    <row r="916" spans="1:8" x14ac:dyDescent="0.25">
      <c r="A916" s="19" t="s">
        <v>88</v>
      </c>
      <c r="B916" s="19" t="s">
        <v>89</v>
      </c>
      <c r="C916" s="19" t="s">
        <v>85</v>
      </c>
      <c r="D916" s="19" t="s">
        <v>148</v>
      </c>
      <c r="E916" s="19" t="s">
        <v>149</v>
      </c>
      <c r="F916" s="19" t="s">
        <v>104</v>
      </c>
      <c r="G916" s="19" t="s">
        <v>105</v>
      </c>
      <c r="H916" s="25">
        <v>8.7384154041869567E-6</v>
      </c>
    </row>
    <row r="917" spans="1:8" x14ac:dyDescent="0.25">
      <c r="A917" s="19" t="s">
        <v>88</v>
      </c>
      <c r="B917" s="19" t="s">
        <v>89</v>
      </c>
      <c r="C917" s="19" t="s">
        <v>85</v>
      </c>
      <c r="D917" s="19" t="s">
        <v>148</v>
      </c>
      <c r="E917" s="19" t="s">
        <v>149</v>
      </c>
      <c r="F917" s="19" t="s">
        <v>247</v>
      </c>
      <c r="G917" s="19" t="s">
        <v>248</v>
      </c>
      <c r="H917" s="25">
        <v>6.577004654797535E-10</v>
      </c>
    </row>
    <row r="918" spans="1:8" x14ac:dyDescent="0.25">
      <c r="A918" s="19" t="s">
        <v>88</v>
      </c>
      <c r="B918" s="19" t="s">
        <v>89</v>
      </c>
      <c r="C918" s="19" t="s">
        <v>85</v>
      </c>
      <c r="D918" s="19" t="s">
        <v>150</v>
      </c>
      <c r="E918" s="19" t="s">
        <v>151</v>
      </c>
      <c r="F918" s="19" t="s">
        <v>110</v>
      </c>
      <c r="G918" s="19" t="s">
        <v>111</v>
      </c>
      <c r="H918" s="25">
        <v>1.5801271228864086E-2</v>
      </c>
    </row>
    <row r="919" spans="1:8" x14ac:dyDescent="0.25">
      <c r="A919" s="19" t="s">
        <v>88</v>
      </c>
      <c r="B919" s="19" t="s">
        <v>89</v>
      </c>
      <c r="C919" s="19" t="s">
        <v>85</v>
      </c>
      <c r="D919" s="19" t="s">
        <v>150</v>
      </c>
      <c r="E919" s="19" t="s">
        <v>151</v>
      </c>
      <c r="F919" s="19" t="s">
        <v>112</v>
      </c>
      <c r="G919" s="19" t="s">
        <v>113</v>
      </c>
      <c r="H919" s="25">
        <v>3.4229446315667007E-3</v>
      </c>
    </row>
    <row r="920" spans="1:8" x14ac:dyDescent="0.25">
      <c r="A920" s="19" t="s">
        <v>88</v>
      </c>
      <c r="B920" s="19" t="s">
        <v>89</v>
      </c>
      <c r="C920" s="19" t="s">
        <v>85</v>
      </c>
      <c r="D920" s="19" t="s">
        <v>150</v>
      </c>
      <c r="E920" s="19" t="s">
        <v>151</v>
      </c>
      <c r="F920" s="19" t="s">
        <v>152</v>
      </c>
      <c r="G920" s="19" t="s">
        <v>153</v>
      </c>
      <c r="H920" s="25">
        <v>3.8131607342276641E-5</v>
      </c>
    </row>
    <row r="921" spans="1:8" x14ac:dyDescent="0.25">
      <c r="A921" s="19" t="s">
        <v>88</v>
      </c>
      <c r="B921" s="19" t="s">
        <v>89</v>
      </c>
      <c r="C921" s="19" t="s">
        <v>85</v>
      </c>
      <c r="D921" s="19" t="s">
        <v>150</v>
      </c>
      <c r="E921" s="19" t="s">
        <v>151</v>
      </c>
      <c r="F921" s="19" t="s">
        <v>98</v>
      </c>
      <c r="G921" s="19" t="s">
        <v>99</v>
      </c>
      <c r="H921" s="25">
        <v>1.3976772625052243E-2</v>
      </c>
    </row>
    <row r="922" spans="1:8" x14ac:dyDescent="0.25">
      <c r="A922" s="19" t="s">
        <v>88</v>
      </c>
      <c r="B922" s="19" t="s">
        <v>89</v>
      </c>
      <c r="C922" s="19" t="s">
        <v>85</v>
      </c>
      <c r="D922" s="19" t="s">
        <v>150</v>
      </c>
      <c r="E922" s="19" t="s">
        <v>151</v>
      </c>
      <c r="F922" s="19" t="s">
        <v>126</v>
      </c>
      <c r="G922" s="19" t="s">
        <v>127</v>
      </c>
      <c r="H922" s="25">
        <v>1.1671935146382713E-5</v>
      </c>
    </row>
    <row r="923" spans="1:8" x14ac:dyDescent="0.25">
      <c r="A923" s="19" t="s">
        <v>88</v>
      </c>
      <c r="B923" s="19" t="s">
        <v>89</v>
      </c>
      <c r="C923" s="19" t="s">
        <v>85</v>
      </c>
      <c r="D923" s="19" t="s">
        <v>150</v>
      </c>
      <c r="E923" s="19" t="s">
        <v>151</v>
      </c>
      <c r="F923" s="19" t="s">
        <v>104</v>
      </c>
      <c r="G923" s="19" t="s">
        <v>105</v>
      </c>
      <c r="H923" s="25">
        <v>2.4853041271414547E-4</v>
      </c>
    </row>
    <row r="924" spans="1:8" x14ac:dyDescent="0.25">
      <c r="A924" s="19" t="s">
        <v>88</v>
      </c>
      <c r="B924" s="19" t="s">
        <v>89</v>
      </c>
      <c r="C924" s="19" t="s">
        <v>85</v>
      </c>
      <c r="D924" s="19" t="s">
        <v>150</v>
      </c>
      <c r="E924" s="19" t="s">
        <v>151</v>
      </c>
      <c r="F924" s="19" t="s">
        <v>247</v>
      </c>
      <c r="G924" s="19" t="s">
        <v>248</v>
      </c>
      <c r="H924" s="25">
        <v>3.0291144298964709E-6</v>
      </c>
    </row>
    <row r="925" spans="1:8" x14ac:dyDescent="0.25">
      <c r="A925" s="19" t="s">
        <v>88</v>
      </c>
      <c r="B925" s="19" t="s">
        <v>89</v>
      </c>
      <c r="C925" s="19" t="s">
        <v>85</v>
      </c>
      <c r="D925" s="19" t="s">
        <v>154</v>
      </c>
      <c r="E925" s="19" t="s">
        <v>155</v>
      </c>
      <c r="F925" s="19" t="s">
        <v>96</v>
      </c>
      <c r="G925" s="19" t="s">
        <v>97</v>
      </c>
      <c r="H925" s="25">
        <v>3.3607493866158635E-4</v>
      </c>
    </row>
    <row r="926" spans="1:8" x14ac:dyDescent="0.25">
      <c r="A926" s="19" t="s">
        <v>88</v>
      </c>
      <c r="B926" s="19" t="s">
        <v>89</v>
      </c>
      <c r="C926" s="19" t="s">
        <v>85</v>
      </c>
      <c r="D926" s="19" t="s">
        <v>154</v>
      </c>
      <c r="E926" s="19" t="s">
        <v>155</v>
      </c>
      <c r="F926" s="19" t="s">
        <v>126</v>
      </c>
      <c r="G926" s="19" t="s">
        <v>127</v>
      </c>
      <c r="H926" s="25">
        <v>1.5066357330048878E-6</v>
      </c>
    </row>
    <row r="927" spans="1:8" x14ac:dyDescent="0.25">
      <c r="A927" s="19" t="s">
        <v>88</v>
      </c>
      <c r="B927" s="19" t="s">
        <v>89</v>
      </c>
      <c r="C927" s="19" t="s">
        <v>85</v>
      </c>
      <c r="D927" s="19" t="s">
        <v>154</v>
      </c>
      <c r="E927" s="19" t="s">
        <v>155</v>
      </c>
      <c r="F927" s="19" t="s">
        <v>102</v>
      </c>
      <c r="G927" s="19" t="s">
        <v>103</v>
      </c>
      <c r="H927" s="25">
        <v>3.576627670613815E-4</v>
      </c>
    </row>
    <row r="928" spans="1:8" x14ac:dyDescent="0.25">
      <c r="A928" s="19" t="s">
        <v>88</v>
      </c>
      <c r="B928" s="19" t="s">
        <v>89</v>
      </c>
      <c r="C928" s="19" t="s">
        <v>85</v>
      </c>
      <c r="D928" s="19" t="s">
        <v>154</v>
      </c>
      <c r="E928" s="19" t="s">
        <v>155</v>
      </c>
      <c r="F928" s="19" t="s">
        <v>104</v>
      </c>
      <c r="G928" s="19" t="s">
        <v>105</v>
      </c>
      <c r="H928" s="25">
        <v>1.94972145421509E-3</v>
      </c>
    </row>
    <row r="929" spans="1:8" x14ac:dyDescent="0.25">
      <c r="A929" s="19" t="s">
        <v>88</v>
      </c>
      <c r="B929" s="19" t="s">
        <v>89</v>
      </c>
      <c r="C929" s="19" t="s">
        <v>85</v>
      </c>
      <c r="D929" s="19" t="s">
        <v>154</v>
      </c>
      <c r="E929" s="19" t="s">
        <v>155</v>
      </c>
      <c r="F929" s="19" t="s">
        <v>247</v>
      </c>
      <c r="G929" s="19" t="s">
        <v>248</v>
      </c>
      <c r="H929" s="25">
        <v>7.5465675751804702E-6</v>
      </c>
    </row>
    <row r="930" spans="1:8" x14ac:dyDescent="0.25">
      <c r="A930" s="19" t="s">
        <v>88</v>
      </c>
      <c r="B930" s="19" t="s">
        <v>89</v>
      </c>
      <c r="C930" s="19" t="s">
        <v>85</v>
      </c>
      <c r="D930" s="19" t="s">
        <v>184</v>
      </c>
      <c r="E930" s="19" t="s">
        <v>185</v>
      </c>
      <c r="F930" s="19" t="s">
        <v>104</v>
      </c>
      <c r="G930" s="19" t="s">
        <v>105</v>
      </c>
      <c r="H930" s="25">
        <v>1.1232187552556996E-3</v>
      </c>
    </row>
    <row r="931" spans="1:8" x14ac:dyDescent="0.25">
      <c r="A931" s="19" t="s">
        <v>88</v>
      </c>
      <c r="B931" s="19" t="s">
        <v>89</v>
      </c>
      <c r="C931" s="19" t="s">
        <v>85</v>
      </c>
      <c r="D931" s="19" t="s">
        <v>190</v>
      </c>
      <c r="E931" s="19" t="s">
        <v>191</v>
      </c>
      <c r="F931" s="19" t="s">
        <v>104</v>
      </c>
      <c r="G931" s="19" t="s">
        <v>105</v>
      </c>
      <c r="H931" s="25">
        <v>4.6506232279455891E-6</v>
      </c>
    </row>
    <row r="932" spans="1:8" x14ac:dyDescent="0.25">
      <c r="A932" s="19" t="s">
        <v>88</v>
      </c>
      <c r="B932" s="19" t="s">
        <v>89</v>
      </c>
      <c r="C932" s="19" t="s">
        <v>85</v>
      </c>
      <c r="D932" s="19" t="s">
        <v>156</v>
      </c>
      <c r="E932" s="19" t="s">
        <v>157</v>
      </c>
      <c r="F932" s="19" t="s">
        <v>104</v>
      </c>
      <c r="G932" s="19" t="s">
        <v>105</v>
      </c>
      <c r="H932" s="25">
        <v>9.6445218532039637E-3</v>
      </c>
    </row>
    <row r="933" spans="1:8" x14ac:dyDescent="0.25">
      <c r="A933" s="19" t="s">
        <v>88</v>
      </c>
      <c r="B933" s="19" t="s">
        <v>89</v>
      </c>
      <c r="C933" s="19" t="s">
        <v>85</v>
      </c>
      <c r="D933" s="19" t="s">
        <v>156</v>
      </c>
      <c r="E933" s="19" t="s">
        <v>157</v>
      </c>
      <c r="F933" s="19" t="s">
        <v>245</v>
      </c>
      <c r="G933" s="19" t="s">
        <v>246</v>
      </c>
      <c r="H933" s="25">
        <v>0.57670261458024741</v>
      </c>
    </row>
    <row r="934" spans="1:8" x14ac:dyDescent="0.25">
      <c r="A934" s="19" t="s">
        <v>88</v>
      </c>
      <c r="B934" s="19" t="s">
        <v>89</v>
      </c>
      <c r="C934" s="19" t="s">
        <v>85</v>
      </c>
      <c r="D934" s="19" t="s">
        <v>186</v>
      </c>
      <c r="E934" s="19" t="s">
        <v>187</v>
      </c>
      <c r="F934" s="19" t="s">
        <v>104</v>
      </c>
      <c r="G934" s="19" t="s">
        <v>105</v>
      </c>
      <c r="H934" s="25">
        <v>4.3539610614902163E-2</v>
      </c>
    </row>
    <row r="935" spans="1:8" x14ac:dyDescent="0.25">
      <c r="A935" s="19" t="s">
        <v>88</v>
      </c>
      <c r="B935" s="19" t="s">
        <v>89</v>
      </c>
      <c r="C935" s="19" t="s">
        <v>85</v>
      </c>
      <c r="D935" s="19" t="s">
        <v>158</v>
      </c>
      <c r="E935" s="19" t="s">
        <v>159</v>
      </c>
      <c r="F935" s="19" t="s">
        <v>96</v>
      </c>
      <c r="G935" s="19" t="s">
        <v>97</v>
      </c>
      <c r="H935" s="25">
        <v>0.17210418697998708</v>
      </c>
    </row>
    <row r="936" spans="1:8" x14ac:dyDescent="0.25">
      <c r="A936" s="19" t="s">
        <v>88</v>
      </c>
      <c r="B936" s="19" t="s">
        <v>89</v>
      </c>
      <c r="C936" s="19" t="s">
        <v>85</v>
      </c>
      <c r="D936" s="19" t="s">
        <v>158</v>
      </c>
      <c r="E936" s="19" t="s">
        <v>159</v>
      </c>
      <c r="F936" s="19" t="s">
        <v>104</v>
      </c>
      <c r="G936" s="19" t="s">
        <v>105</v>
      </c>
      <c r="H936" s="25">
        <v>2.0179397674634662E-2</v>
      </c>
    </row>
    <row r="937" spans="1:8" x14ac:dyDescent="0.25">
      <c r="A937" s="19" t="s">
        <v>88</v>
      </c>
      <c r="B937" s="19" t="s">
        <v>89</v>
      </c>
      <c r="C937" s="19" t="s">
        <v>85</v>
      </c>
      <c r="D937" s="19" t="s">
        <v>160</v>
      </c>
      <c r="E937" s="19" t="s">
        <v>161</v>
      </c>
      <c r="F937" s="19" t="s">
        <v>104</v>
      </c>
      <c r="G937" s="19" t="s">
        <v>105</v>
      </c>
      <c r="H937" s="25">
        <v>9.4070021211621786E-5</v>
      </c>
    </row>
    <row r="938" spans="1:8" x14ac:dyDescent="0.25">
      <c r="A938" s="19" t="s">
        <v>88</v>
      </c>
      <c r="B938" s="19" t="s">
        <v>89</v>
      </c>
      <c r="C938" s="19" t="s">
        <v>85</v>
      </c>
      <c r="D938" s="19" t="s">
        <v>160</v>
      </c>
      <c r="E938" s="19" t="s">
        <v>161</v>
      </c>
      <c r="F938" s="19" t="s">
        <v>162</v>
      </c>
      <c r="G938" s="19" t="s">
        <v>163</v>
      </c>
      <c r="H938" s="25">
        <v>2.7763045178145817E-4</v>
      </c>
    </row>
    <row r="939" spans="1:8" x14ac:dyDescent="0.25">
      <c r="A939" s="19" t="s">
        <v>88</v>
      </c>
      <c r="B939" s="19" t="s">
        <v>89</v>
      </c>
      <c r="C939" s="19" t="s">
        <v>85</v>
      </c>
      <c r="D939" s="19" t="s">
        <v>164</v>
      </c>
      <c r="E939" s="19" t="s">
        <v>165</v>
      </c>
      <c r="F939" s="19" t="s">
        <v>104</v>
      </c>
      <c r="G939" s="19" t="s">
        <v>105</v>
      </c>
      <c r="H939" s="25">
        <v>4.3814501633969799E-2</v>
      </c>
    </row>
    <row r="940" spans="1:8" x14ac:dyDescent="0.25">
      <c r="A940" s="19" t="s">
        <v>88</v>
      </c>
      <c r="B940" s="19" t="s">
        <v>89</v>
      </c>
      <c r="C940" s="19" t="s">
        <v>85</v>
      </c>
      <c r="D940" s="19" t="s">
        <v>164</v>
      </c>
      <c r="E940" s="19" t="s">
        <v>165</v>
      </c>
      <c r="F940" s="19" t="s">
        <v>162</v>
      </c>
      <c r="G940" s="19" t="s">
        <v>163</v>
      </c>
      <c r="H940" s="25">
        <v>7.8932120172991685E-2</v>
      </c>
    </row>
    <row r="941" spans="1:8" x14ac:dyDescent="0.25">
      <c r="A941" s="19" t="s">
        <v>88</v>
      </c>
      <c r="B941" s="19" t="s">
        <v>89</v>
      </c>
      <c r="C941" s="19" t="s">
        <v>85</v>
      </c>
      <c r="D941" s="19" t="s">
        <v>192</v>
      </c>
      <c r="E941" s="19" t="s">
        <v>193</v>
      </c>
      <c r="F941" s="19" t="s">
        <v>110</v>
      </c>
      <c r="G941" s="19" t="s">
        <v>111</v>
      </c>
      <c r="H941" s="25">
        <v>6.946939230632815E-3</v>
      </c>
    </row>
    <row r="942" spans="1:8" x14ac:dyDescent="0.25">
      <c r="A942" s="19" t="s">
        <v>88</v>
      </c>
      <c r="B942" s="19" t="s">
        <v>89</v>
      </c>
      <c r="C942" s="19" t="s">
        <v>85</v>
      </c>
      <c r="D942" s="19" t="s">
        <v>192</v>
      </c>
      <c r="E942" s="19" t="s">
        <v>193</v>
      </c>
      <c r="F942" s="19" t="s">
        <v>112</v>
      </c>
      <c r="G942" s="19" t="s">
        <v>113</v>
      </c>
      <c r="H942" s="25">
        <v>2.2590058897771839E-3</v>
      </c>
    </row>
    <row r="943" spans="1:8" x14ac:dyDescent="0.25">
      <c r="A943" s="19" t="s">
        <v>88</v>
      </c>
      <c r="B943" s="19" t="s">
        <v>89</v>
      </c>
      <c r="C943" s="19" t="s">
        <v>85</v>
      </c>
      <c r="D943" s="19" t="s">
        <v>196</v>
      </c>
      <c r="E943" s="19" t="s">
        <v>197</v>
      </c>
      <c r="F943" s="19" t="s">
        <v>110</v>
      </c>
      <c r="G943" s="19" t="s">
        <v>111</v>
      </c>
      <c r="H943" s="25">
        <v>1.1463677021698036E-2</v>
      </c>
    </row>
    <row r="944" spans="1:8" x14ac:dyDescent="0.25">
      <c r="A944" s="19" t="s">
        <v>88</v>
      </c>
      <c r="B944" s="19" t="s">
        <v>89</v>
      </c>
      <c r="C944" s="19" t="s">
        <v>85</v>
      </c>
      <c r="D944" s="19" t="s">
        <v>196</v>
      </c>
      <c r="E944" s="19" t="s">
        <v>197</v>
      </c>
      <c r="F944" s="19" t="s">
        <v>112</v>
      </c>
      <c r="G944" s="19" t="s">
        <v>113</v>
      </c>
      <c r="H944" s="25">
        <v>2.2925013639120556E-3</v>
      </c>
    </row>
    <row r="945" spans="1:8" x14ac:dyDescent="0.25">
      <c r="A945" s="19" t="s">
        <v>88</v>
      </c>
      <c r="B945" s="19" t="s">
        <v>89</v>
      </c>
      <c r="C945" s="19" t="s">
        <v>85</v>
      </c>
      <c r="D945" s="19" t="s">
        <v>166</v>
      </c>
      <c r="E945" s="19" t="s">
        <v>167</v>
      </c>
      <c r="F945" s="19" t="s">
        <v>110</v>
      </c>
      <c r="G945" s="19" t="s">
        <v>111</v>
      </c>
      <c r="H945" s="25">
        <v>0.31747002294361715</v>
      </c>
    </row>
    <row r="946" spans="1:8" x14ac:dyDescent="0.25">
      <c r="A946" s="19" t="s">
        <v>88</v>
      </c>
      <c r="B946" s="19" t="s">
        <v>89</v>
      </c>
      <c r="C946" s="19" t="s">
        <v>85</v>
      </c>
      <c r="D946" s="19" t="s">
        <v>166</v>
      </c>
      <c r="E946" s="19" t="s">
        <v>167</v>
      </c>
      <c r="F946" s="19" t="s">
        <v>168</v>
      </c>
      <c r="G946" s="19" t="s">
        <v>169</v>
      </c>
      <c r="H946" s="25">
        <v>1.587350114718086</v>
      </c>
    </row>
    <row r="947" spans="1:8" x14ac:dyDescent="0.25">
      <c r="A947" s="19" t="s">
        <v>88</v>
      </c>
      <c r="B947" s="19" t="s">
        <v>89</v>
      </c>
      <c r="C947" s="19" t="s">
        <v>85</v>
      </c>
      <c r="D947" s="19" t="s">
        <v>166</v>
      </c>
      <c r="E947" s="19" t="s">
        <v>167</v>
      </c>
      <c r="F947" s="19" t="s">
        <v>170</v>
      </c>
      <c r="G947" s="19" t="s">
        <v>171</v>
      </c>
      <c r="H947" s="25">
        <v>0.31747002294361715</v>
      </c>
    </row>
    <row r="948" spans="1:8" x14ac:dyDescent="0.25">
      <c r="A948" s="19" t="s">
        <v>88</v>
      </c>
      <c r="B948" s="19" t="s">
        <v>89</v>
      </c>
      <c r="C948" s="19" t="s">
        <v>85</v>
      </c>
      <c r="D948" s="19" t="s">
        <v>166</v>
      </c>
      <c r="E948" s="19" t="s">
        <v>167</v>
      </c>
      <c r="F948" s="19" t="s">
        <v>245</v>
      </c>
      <c r="G948" s="19" t="s">
        <v>246</v>
      </c>
      <c r="H948" s="25">
        <v>0.24546651258527097</v>
      </c>
    </row>
    <row r="949" spans="1:8" x14ac:dyDescent="0.25">
      <c r="A949" s="19" t="s">
        <v>88</v>
      </c>
      <c r="B949" s="19" t="s">
        <v>89</v>
      </c>
      <c r="C949" s="19" t="s">
        <v>85</v>
      </c>
      <c r="D949" s="19" t="s">
        <v>166</v>
      </c>
      <c r="E949" s="19" t="s">
        <v>167</v>
      </c>
      <c r="F949" s="19" t="s">
        <v>172</v>
      </c>
      <c r="G949" s="19" t="s">
        <v>173</v>
      </c>
      <c r="H949" s="25">
        <v>0.79367505735904298</v>
      </c>
    </row>
    <row r="950" spans="1:8" x14ac:dyDescent="0.25">
      <c r="A950" s="19" t="s">
        <v>90</v>
      </c>
      <c r="B950" s="19" t="s">
        <v>91</v>
      </c>
      <c r="C950" s="19" t="s">
        <v>75</v>
      </c>
      <c r="D950" s="19" t="s">
        <v>94</v>
      </c>
      <c r="E950" s="19" t="s">
        <v>95</v>
      </c>
      <c r="F950" s="19" t="s">
        <v>96</v>
      </c>
      <c r="G950" s="19" t="s">
        <v>97</v>
      </c>
      <c r="H950" s="25">
        <v>2.6449696966271183E-2</v>
      </c>
    </row>
    <row r="951" spans="1:8" x14ac:dyDescent="0.25">
      <c r="A951" s="19" t="s">
        <v>90</v>
      </c>
      <c r="B951" s="19" t="s">
        <v>91</v>
      </c>
      <c r="C951" s="19" t="s">
        <v>75</v>
      </c>
      <c r="D951" s="19" t="s">
        <v>94</v>
      </c>
      <c r="E951" s="19" t="s">
        <v>95</v>
      </c>
      <c r="F951" s="19" t="s">
        <v>98</v>
      </c>
      <c r="G951" s="19" t="s">
        <v>99</v>
      </c>
      <c r="H951" s="25">
        <v>8.5356486707343433E-4</v>
      </c>
    </row>
    <row r="952" spans="1:8" x14ac:dyDescent="0.25">
      <c r="A952" s="19" t="s">
        <v>90</v>
      </c>
      <c r="B952" s="19" t="s">
        <v>91</v>
      </c>
      <c r="C952" s="19" t="s">
        <v>75</v>
      </c>
      <c r="D952" s="19" t="s">
        <v>94</v>
      </c>
      <c r="E952" s="19" t="s">
        <v>95</v>
      </c>
      <c r="F952" s="19" t="s">
        <v>100</v>
      </c>
      <c r="G952" s="19" t="s">
        <v>101</v>
      </c>
      <c r="H952" s="25">
        <v>2.7744671743753536E-3</v>
      </c>
    </row>
    <row r="953" spans="1:8" x14ac:dyDescent="0.25">
      <c r="A953" s="19" t="s">
        <v>90</v>
      </c>
      <c r="B953" s="19" t="s">
        <v>91</v>
      </c>
      <c r="C953" s="19" t="s">
        <v>75</v>
      </c>
      <c r="D953" s="19" t="s">
        <v>94</v>
      </c>
      <c r="E953" s="19" t="s">
        <v>95</v>
      </c>
      <c r="F953" s="19" t="s">
        <v>102</v>
      </c>
      <c r="G953" s="19" t="s">
        <v>103</v>
      </c>
      <c r="H953" s="25">
        <v>9.8312276555026605E-3</v>
      </c>
    </row>
    <row r="954" spans="1:8" x14ac:dyDescent="0.25">
      <c r="A954" s="19" t="s">
        <v>90</v>
      </c>
      <c r="B954" s="19" t="s">
        <v>91</v>
      </c>
      <c r="C954" s="19" t="s">
        <v>75</v>
      </c>
      <c r="D954" s="19" t="s">
        <v>94</v>
      </c>
      <c r="E954" s="19" t="s">
        <v>95</v>
      </c>
      <c r="F954" s="19" t="s">
        <v>104</v>
      </c>
      <c r="G954" s="19" t="s">
        <v>105</v>
      </c>
      <c r="H954" s="25">
        <v>2.1994200811562446E-3</v>
      </c>
    </row>
    <row r="955" spans="1:8" x14ac:dyDescent="0.25">
      <c r="A955" s="19" t="s">
        <v>90</v>
      </c>
      <c r="B955" s="19" t="s">
        <v>91</v>
      </c>
      <c r="C955" s="19" t="s">
        <v>75</v>
      </c>
      <c r="D955" s="19" t="s">
        <v>94</v>
      </c>
      <c r="E955" s="19" t="s">
        <v>95</v>
      </c>
      <c r="F955" s="19" t="s">
        <v>245</v>
      </c>
      <c r="G955" s="19" t="s">
        <v>246</v>
      </c>
      <c r="H955" s="25">
        <v>4.0581531082011651E-4</v>
      </c>
    </row>
    <row r="956" spans="1:8" x14ac:dyDescent="0.25">
      <c r="A956" s="19" t="s">
        <v>90</v>
      </c>
      <c r="B956" s="19" t="s">
        <v>91</v>
      </c>
      <c r="C956" s="19" t="s">
        <v>75</v>
      </c>
      <c r="D956" s="19" t="s">
        <v>94</v>
      </c>
      <c r="E956" s="19" t="s">
        <v>95</v>
      </c>
      <c r="F956" s="19" t="s">
        <v>247</v>
      </c>
      <c r="G956" s="19" t="s">
        <v>248</v>
      </c>
      <c r="H956" s="25">
        <v>0.12812722397231963</v>
      </c>
    </row>
    <row r="957" spans="1:8" x14ac:dyDescent="0.25">
      <c r="A957" s="19" t="s">
        <v>90</v>
      </c>
      <c r="B957" s="19" t="s">
        <v>91</v>
      </c>
      <c r="C957" s="19" t="s">
        <v>75</v>
      </c>
      <c r="D957" s="19" t="s">
        <v>178</v>
      </c>
      <c r="E957" s="19" t="s">
        <v>179</v>
      </c>
      <c r="F957" s="19" t="s">
        <v>96</v>
      </c>
      <c r="G957" s="19" t="s">
        <v>97</v>
      </c>
      <c r="H957" s="25">
        <v>2.2062357021304258E-3</v>
      </c>
    </row>
    <row r="958" spans="1:8" x14ac:dyDescent="0.25">
      <c r="A958" s="19" t="s">
        <v>90</v>
      </c>
      <c r="B958" s="19" t="s">
        <v>91</v>
      </c>
      <c r="C958" s="19" t="s">
        <v>75</v>
      </c>
      <c r="D958" s="19" t="s">
        <v>178</v>
      </c>
      <c r="E958" s="19" t="s">
        <v>179</v>
      </c>
      <c r="F958" s="19" t="s">
        <v>100</v>
      </c>
      <c r="G958" s="19" t="s">
        <v>101</v>
      </c>
      <c r="H958" s="25">
        <v>1.0572613631760136E-4</v>
      </c>
    </row>
    <row r="959" spans="1:8" x14ac:dyDescent="0.25">
      <c r="A959" s="19" t="s">
        <v>90</v>
      </c>
      <c r="B959" s="19" t="s">
        <v>91</v>
      </c>
      <c r="C959" s="19" t="s">
        <v>75</v>
      </c>
      <c r="D959" s="19" t="s">
        <v>178</v>
      </c>
      <c r="E959" s="19" t="s">
        <v>179</v>
      </c>
      <c r="F959" s="19" t="s">
        <v>102</v>
      </c>
      <c r="G959" s="19" t="s">
        <v>103</v>
      </c>
      <c r="H959" s="25">
        <v>2.4009286480996019E-3</v>
      </c>
    </row>
    <row r="960" spans="1:8" x14ac:dyDescent="0.25">
      <c r="A960" s="19" t="s">
        <v>90</v>
      </c>
      <c r="B960" s="19" t="s">
        <v>91</v>
      </c>
      <c r="C960" s="19" t="s">
        <v>75</v>
      </c>
      <c r="D960" s="19" t="s">
        <v>178</v>
      </c>
      <c r="E960" s="19" t="s">
        <v>179</v>
      </c>
      <c r="F960" s="19" t="s">
        <v>104</v>
      </c>
      <c r="G960" s="19" t="s">
        <v>105</v>
      </c>
      <c r="H960" s="25">
        <v>1.5565696769325951E-4</v>
      </c>
    </row>
    <row r="961" spans="1:8" x14ac:dyDescent="0.25">
      <c r="A961" s="19" t="s">
        <v>90</v>
      </c>
      <c r="B961" s="19" t="s">
        <v>91</v>
      </c>
      <c r="C961" s="19" t="s">
        <v>75</v>
      </c>
      <c r="D961" s="19" t="s">
        <v>178</v>
      </c>
      <c r="E961" s="19" t="s">
        <v>179</v>
      </c>
      <c r="F961" s="19" t="s">
        <v>245</v>
      </c>
      <c r="G961" s="19" t="s">
        <v>246</v>
      </c>
      <c r="H961" s="25">
        <v>9.4334685335283324E-5</v>
      </c>
    </row>
    <row r="962" spans="1:8" x14ac:dyDescent="0.25">
      <c r="A962" s="19" t="s">
        <v>90</v>
      </c>
      <c r="B962" s="19" t="s">
        <v>91</v>
      </c>
      <c r="C962" s="19" t="s">
        <v>75</v>
      </c>
      <c r="D962" s="19" t="s">
        <v>178</v>
      </c>
      <c r="E962" s="19" t="s">
        <v>179</v>
      </c>
      <c r="F962" s="19" t="s">
        <v>247</v>
      </c>
      <c r="G962" s="19" t="s">
        <v>248</v>
      </c>
      <c r="H962" s="25">
        <v>1.4406755137998601E-2</v>
      </c>
    </row>
    <row r="963" spans="1:8" x14ac:dyDescent="0.25">
      <c r="A963" s="19" t="s">
        <v>90</v>
      </c>
      <c r="B963" s="19" t="s">
        <v>91</v>
      </c>
      <c r="C963" s="19" t="s">
        <v>75</v>
      </c>
      <c r="D963" s="19" t="s">
        <v>108</v>
      </c>
      <c r="E963" s="19" t="s">
        <v>109</v>
      </c>
      <c r="F963" s="19" t="s">
        <v>110</v>
      </c>
      <c r="G963" s="19" t="s">
        <v>111</v>
      </c>
      <c r="H963" s="25">
        <v>5.1284149223243665</v>
      </c>
    </row>
    <row r="964" spans="1:8" x14ac:dyDescent="0.25">
      <c r="A964" s="19" t="s">
        <v>90</v>
      </c>
      <c r="B964" s="19" t="s">
        <v>91</v>
      </c>
      <c r="C964" s="19" t="s">
        <v>75</v>
      </c>
      <c r="D964" s="19" t="s">
        <v>108</v>
      </c>
      <c r="E964" s="19" t="s">
        <v>109</v>
      </c>
      <c r="F964" s="19" t="s">
        <v>112</v>
      </c>
      <c r="G964" s="19" t="s">
        <v>113</v>
      </c>
      <c r="H964" s="25">
        <v>1.2017259244348752</v>
      </c>
    </row>
    <row r="965" spans="1:8" x14ac:dyDescent="0.25">
      <c r="A965" s="19" t="s">
        <v>90</v>
      </c>
      <c r="B965" s="19" t="s">
        <v>91</v>
      </c>
      <c r="C965" s="19" t="s">
        <v>75</v>
      </c>
      <c r="D965" s="19" t="s">
        <v>108</v>
      </c>
      <c r="E965" s="19" t="s">
        <v>109</v>
      </c>
      <c r="F965" s="19" t="s">
        <v>96</v>
      </c>
      <c r="G965" s="19" t="s">
        <v>97</v>
      </c>
      <c r="H965" s="25">
        <v>1.4158290547361715E-2</v>
      </c>
    </row>
    <row r="966" spans="1:8" x14ac:dyDescent="0.25">
      <c r="A966" s="19" t="s">
        <v>90</v>
      </c>
      <c r="B966" s="19" t="s">
        <v>91</v>
      </c>
      <c r="C966" s="19" t="s">
        <v>75</v>
      </c>
      <c r="D966" s="19" t="s">
        <v>108</v>
      </c>
      <c r="E966" s="19" t="s">
        <v>109</v>
      </c>
      <c r="F966" s="19" t="s">
        <v>100</v>
      </c>
      <c r="G966" s="19" t="s">
        <v>101</v>
      </c>
      <c r="H966" s="25">
        <v>2.0215612812372771E-2</v>
      </c>
    </row>
    <row r="967" spans="1:8" x14ac:dyDescent="0.25">
      <c r="A967" s="19" t="s">
        <v>90</v>
      </c>
      <c r="B967" s="19" t="s">
        <v>91</v>
      </c>
      <c r="C967" s="19" t="s">
        <v>75</v>
      </c>
      <c r="D967" s="19" t="s">
        <v>108</v>
      </c>
      <c r="E967" s="19" t="s">
        <v>109</v>
      </c>
      <c r="F967" s="19" t="s">
        <v>102</v>
      </c>
      <c r="G967" s="19" t="s">
        <v>103</v>
      </c>
      <c r="H967" s="25">
        <v>2.4498299232888917E-3</v>
      </c>
    </row>
    <row r="968" spans="1:8" x14ac:dyDescent="0.25">
      <c r="A968" s="19" t="s">
        <v>90</v>
      </c>
      <c r="B968" s="19" t="s">
        <v>91</v>
      </c>
      <c r="C968" s="19" t="s">
        <v>75</v>
      </c>
      <c r="D968" s="19" t="s">
        <v>108</v>
      </c>
      <c r="E968" s="19" t="s">
        <v>109</v>
      </c>
      <c r="F968" s="19" t="s">
        <v>104</v>
      </c>
      <c r="G968" s="19" t="s">
        <v>105</v>
      </c>
      <c r="H968" s="25">
        <v>5.2460447174529634E-3</v>
      </c>
    </row>
    <row r="969" spans="1:8" x14ac:dyDescent="0.25">
      <c r="A969" s="19" t="s">
        <v>90</v>
      </c>
      <c r="B969" s="19" t="s">
        <v>91</v>
      </c>
      <c r="C969" s="19" t="s">
        <v>75</v>
      </c>
      <c r="D969" s="19" t="s">
        <v>122</v>
      </c>
      <c r="E969" s="19" t="s">
        <v>123</v>
      </c>
      <c r="F969" s="19" t="s">
        <v>110</v>
      </c>
      <c r="G969" s="19" t="s">
        <v>111</v>
      </c>
      <c r="H969" s="25">
        <v>6.4954771790205497</v>
      </c>
    </row>
    <row r="970" spans="1:8" x14ac:dyDescent="0.25">
      <c r="A970" s="19" t="s">
        <v>90</v>
      </c>
      <c r="B970" s="19" t="s">
        <v>91</v>
      </c>
      <c r="C970" s="19" t="s">
        <v>75</v>
      </c>
      <c r="D970" s="19" t="s">
        <v>122</v>
      </c>
      <c r="E970" s="19" t="s">
        <v>123</v>
      </c>
      <c r="F970" s="19" t="s">
        <v>112</v>
      </c>
      <c r="G970" s="19" t="s">
        <v>113</v>
      </c>
      <c r="H970" s="25">
        <v>1.6537576487185606</v>
      </c>
    </row>
    <row r="971" spans="1:8" x14ac:dyDescent="0.25">
      <c r="A971" s="19" t="s">
        <v>90</v>
      </c>
      <c r="B971" s="19" t="s">
        <v>91</v>
      </c>
      <c r="C971" s="19" t="s">
        <v>75</v>
      </c>
      <c r="D971" s="19" t="s">
        <v>122</v>
      </c>
      <c r="E971" s="19" t="s">
        <v>123</v>
      </c>
      <c r="F971" s="19" t="s">
        <v>96</v>
      </c>
      <c r="G971" s="19" t="s">
        <v>97</v>
      </c>
      <c r="H971" s="25">
        <v>7.7113804279426584E-4</v>
      </c>
    </row>
    <row r="972" spans="1:8" x14ac:dyDescent="0.25">
      <c r="A972" s="19" t="s">
        <v>90</v>
      </c>
      <c r="B972" s="19" t="s">
        <v>91</v>
      </c>
      <c r="C972" s="19" t="s">
        <v>75</v>
      </c>
      <c r="D972" s="19" t="s">
        <v>122</v>
      </c>
      <c r="E972" s="19" t="s">
        <v>123</v>
      </c>
      <c r="F972" s="19" t="s">
        <v>100</v>
      </c>
      <c r="G972" s="19" t="s">
        <v>101</v>
      </c>
      <c r="H972" s="25">
        <v>2.0916139615928188E-3</v>
      </c>
    </row>
    <row r="973" spans="1:8" x14ac:dyDescent="0.25">
      <c r="A973" s="19" t="s">
        <v>90</v>
      </c>
      <c r="B973" s="19" t="s">
        <v>91</v>
      </c>
      <c r="C973" s="19" t="s">
        <v>75</v>
      </c>
      <c r="D973" s="19" t="s">
        <v>122</v>
      </c>
      <c r="E973" s="19" t="s">
        <v>123</v>
      </c>
      <c r="F973" s="19" t="s">
        <v>102</v>
      </c>
      <c r="G973" s="19" t="s">
        <v>103</v>
      </c>
      <c r="H973" s="25">
        <v>3.9104173821389952E-3</v>
      </c>
    </row>
    <row r="974" spans="1:8" x14ac:dyDescent="0.25">
      <c r="A974" s="19" t="s">
        <v>90</v>
      </c>
      <c r="B974" s="19" t="s">
        <v>91</v>
      </c>
      <c r="C974" s="19" t="s">
        <v>75</v>
      </c>
      <c r="D974" s="19" t="s">
        <v>122</v>
      </c>
      <c r="E974" s="19" t="s">
        <v>123</v>
      </c>
      <c r="F974" s="19" t="s">
        <v>104</v>
      </c>
      <c r="G974" s="19" t="s">
        <v>105</v>
      </c>
      <c r="H974" s="25">
        <v>3.0964496574365175E-2</v>
      </c>
    </row>
    <row r="975" spans="1:8" x14ac:dyDescent="0.25">
      <c r="A975" s="19" t="s">
        <v>90</v>
      </c>
      <c r="B975" s="19" t="s">
        <v>91</v>
      </c>
      <c r="C975" s="19" t="s">
        <v>75</v>
      </c>
      <c r="D975" s="19" t="s">
        <v>124</v>
      </c>
      <c r="E975" s="19" t="s">
        <v>125</v>
      </c>
      <c r="F975" s="19" t="s">
        <v>110</v>
      </c>
      <c r="G975" s="19" t="s">
        <v>111</v>
      </c>
      <c r="H975" s="25">
        <v>10.596081434604848</v>
      </c>
    </row>
    <row r="976" spans="1:8" x14ac:dyDescent="0.25">
      <c r="A976" s="19" t="s">
        <v>90</v>
      </c>
      <c r="B976" s="19" t="s">
        <v>91</v>
      </c>
      <c r="C976" s="19" t="s">
        <v>75</v>
      </c>
      <c r="D976" s="19" t="s">
        <v>124</v>
      </c>
      <c r="E976" s="19" t="s">
        <v>125</v>
      </c>
      <c r="F976" s="19" t="s">
        <v>96</v>
      </c>
      <c r="G976" s="19" t="s">
        <v>97</v>
      </c>
      <c r="H976" s="25">
        <v>1.9046179163176235E-3</v>
      </c>
    </row>
    <row r="977" spans="1:8" x14ac:dyDescent="0.25">
      <c r="A977" s="19" t="s">
        <v>90</v>
      </c>
      <c r="B977" s="19" t="s">
        <v>91</v>
      </c>
      <c r="C977" s="19" t="s">
        <v>75</v>
      </c>
      <c r="D977" s="19" t="s">
        <v>124</v>
      </c>
      <c r="E977" s="19" t="s">
        <v>125</v>
      </c>
      <c r="F977" s="19" t="s">
        <v>98</v>
      </c>
      <c r="G977" s="19" t="s">
        <v>99</v>
      </c>
      <c r="H977" s="25">
        <v>1.9405334234289938E-3</v>
      </c>
    </row>
    <row r="978" spans="1:8" x14ac:dyDescent="0.25">
      <c r="A978" s="19" t="s">
        <v>90</v>
      </c>
      <c r="B978" s="19" t="s">
        <v>91</v>
      </c>
      <c r="C978" s="19" t="s">
        <v>75</v>
      </c>
      <c r="D978" s="19" t="s">
        <v>124</v>
      </c>
      <c r="E978" s="19" t="s">
        <v>125</v>
      </c>
      <c r="F978" s="19" t="s">
        <v>100</v>
      </c>
      <c r="G978" s="19" t="s">
        <v>101</v>
      </c>
      <c r="H978" s="25">
        <v>0.78153064605450817</v>
      </c>
    </row>
    <row r="979" spans="1:8" x14ac:dyDescent="0.25">
      <c r="A979" s="19" t="s">
        <v>90</v>
      </c>
      <c r="B979" s="19" t="s">
        <v>91</v>
      </c>
      <c r="C979" s="19" t="s">
        <v>75</v>
      </c>
      <c r="D979" s="19" t="s">
        <v>124</v>
      </c>
      <c r="E979" s="19" t="s">
        <v>125</v>
      </c>
      <c r="F979" s="19" t="s">
        <v>126</v>
      </c>
      <c r="G979" s="19" t="s">
        <v>127</v>
      </c>
      <c r="H979" s="25">
        <v>3.0356993235307693E-5</v>
      </c>
    </row>
    <row r="980" spans="1:8" x14ac:dyDescent="0.25">
      <c r="A980" s="19" t="s">
        <v>90</v>
      </c>
      <c r="B980" s="19" t="s">
        <v>91</v>
      </c>
      <c r="C980" s="19" t="s">
        <v>75</v>
      </c>
      <c r="D980" s="19" t="s">
        <v>124</v>
      </c>
      <c r="E980" s="19" t="s">
        <v>125</v>
      </c>
      <c r="F980" s="19" t="s">
        <v>102</v>
      </c>
      <c r="G980" s="19" t="s">
        <v>103</v>
      </c>
      <c r="H980" s="25">
        <v>2.0363837799390471E-3</v>
      </c>
    </row>
    <row r="981" spans="1:8" x14ac:dyDescent="0.25">
      <c r="A981" s="19" t="s">
        <v>90</v>
      </c>
      <c r="B981" s="19" t="s">
        <v>91</v>
      </c>
      <c r="C981" s="19" t="s">
        <v>75</v>
      </c>
      <c r="D981" s="19" t="s">
        <v>124</v>
      </c>
      <c r="E981" s="19" t="s">
        <v>125</v>
      </c>
      <c r="F981" s="19" t="s">
        <v>104</v>
      </c>
      <c r="G981" s="19" t="s">
        <v>105</v>
      </c>
      <c r="H981" s="25">
        <v>3.5020095739162975E-2</v>
      </c>
    </row>
    <row r="982" spans="1:8" x14ac:dyDescent="0.25">
      <c r="A982" s="19" t="s">
        <v>90</v>
      </c>
      <c r="B982" s="19" t="s">
        <v>91</v>
      </c>
      <c r="C982" s="19" t="s">
        <v>75</v>
      </c>
      <c r="D982" s="19" t="s">
        <v>128</v>
      </c>
      <c r="E982" s="19" t="s">
        <v>129</v>
      </c>
      <c r="F982" s="19" t="s">
        <v>110</v>
      </c>
      <c r="G982" s="19" t="s">
        <v>111</v>
      </c>
      <c r="H982" s="25">
        <v>0.10741132925118999</v>
      </c>
    </row>
    <row r="983" spans="1:8" x14ac:dyDescent="0.25">
      <c r="A983" s="19" t="s">
        <v>90</v>
      </c>
      <c r="B983" s="19" t="s">
        <v>91</v>
      </c>
      <c r="C983" s="19" t="s">
        <v>75</v>
      </c>
      <c r="D983" s="19" t="s">
        <v>128</v>
      </c>
      <c r="E983" s="19" t="s">
        <v>129</v>
      </c>
      <c r="F983" s="19" t="s">
        <v>112</v>
      </c>
      <c r="G983" s="19" t="s">
        <v>113</v>
      </c>
      <c r="H983" s="25">
        <v>2.6410601924417285E-2</v>
      </c>
    </row>
    <row r="984" spans="1:8" x14ac:dyDescent="0.25">
      <c r="A984" s="19" t="s">
        <v>90</v>
      </c>
      <c r="B984" s="19" t="s">
        <v>91</v>
      </c>
      <c r="C984" s="19" t="s">
        <v>75</v>
      </c>
      <c r="D984" s="19" t="s">
        <v>128</v>
      </c>
      <c r="E984" s="19" t="s">
        <v>129</v>
      </c>
      <c r="F984" s="19" t="s">
        <v>96</v>
      </c>
      <c r="G984" s="19" t="s">
        <v>97</v>
      </c>
      <c r="H984" s="25">
        <v>2.8926184391801705E-3</v>
      </c>
    </row>
    <row r="985" spans="1:8" x14ac:dyDescent="0.25">
      <c r="A985" s="19" t="s">
        <v>90</v>
      </c>
      <c r="B985" s="19" t="s">
        <v>91</v>
      </c>
      <c r="C985" s="19" t="s">
        <v>75</v>
      </c>
      <c r="D985" s="19" t="s">
        <v>128</v>
      </c>
      <c r="E985" s="19" t="s">
        <v>129</v>
      </c>
      <c r="F985" s="19" t="s">
        <v>98</v>
      </c>
      <c r="G985" s="19" t="s">
        <v>99</v>
      </c>
      <c r="H985" s="25">
        <v>2.5428457634672419E-3</v>
      </c>
    </row>
    <row r="986" spans="1:8" x14ac:dyDescent="0.25">
      <c r="A986" s="19" t="s">
        <v>90</v>
      </c>
      <c r="B986" s="19" t="s">
        <v>91</v>
      </c>
      <c r="C986" s="19" t="s">
        <v>75</v>
      </c>
      <c r="D986" s="19" t="s">
        <v>128</v>
      </c>
      <c r="E986" s="19" t="s">
        <v>129</v>
      </c>
      <c r="F986" s="19" t="s">
        <v>100</v>
      </c>
      <c r="G986" s="19" t="s">
        <v>101</v>
      </c>
      <c r="H986" s="25">
        <v>1.5704065550233362E-4</v>
      </c>
    </row>
    <row r="987" spans="1:8" x14ac:dyDescent="0.25">
      <c r="A987" s="19" t="s">
        <v>90</v>
      </c>
      <c r="B987" s="19" t="s">
        <v>91</v>
      </c>
      <c r="C987" s="19" t="s">
        <v>75</v>
      </c>
      <c r="D987" s="19" t="s">
        <v>128</v>
      </c>
      <c r="E987" s="19" t="s">
        <v>129</v>
      </c>
      <c r="F987" s="19" t="s">
        <v>126</v>
      </c>
      <c r="G987" s="19" t="s">
        <v>127</v>
      </c>
      <c r="H987" s="25">
        <v>8.405222789435153E-6</v>
      </c>
    </row>
    <row r="988" spans="1:8" x14ac:dyDescent="0.25">
      <c r="A988" s="19" t="s">
        <v>90</v>
      </c>
      <c r="B988" s="19" t="s">
        <v>91</v>
      </c>
      <c r="C988" s="19" t="s">
        <v>75</v>
      </c>
      <c r="D988" s="19" t="s">
        <v>128</v>
      </c>
      <c r="E988" s="19" t="s">
        <v>129</v>
      </c>
      <c r="F988" s="19" t="s">
        <v>102</v>
      </c>
      <c r="G988" s="19" t="s">
        <v>103</v>
      </c>
      <c r="H988" s="25">
        <v>3.1294612416210885E-5</v>
      </c>
    </row>
    <row r="989" spans="1:8" x14ac:dyDescent="0.25">
      <c r="A989" s="19" t="s">
        <v>90</v>
      </c>
      <c r="B989" s="19" t="s">
        <v>91</v>
      </c>
      <c r="C989" s="19" t="s">
        <v>75</v>
      </c>
      <c r="D989" s="19" t="s">
        <v>128</v>
      </c>
      <c r="E989" s="19" t="s">
        <v>129</v>
      </c>
      <c r="F989" s="19" t="s">
        <v>104</v>
      </c>
      <c r="G989" s="19" t="s">
        <v>105</v>
      </c>
      <c r="H989" s="25">
        <v>1.3693411698574287E-3</v>
      </c>
    </row>
    <row r="990" spans="1:8" x14ac:dyDescent="0.25">
      <c r="A990" s="19" t="s">
        <v>90</v>
      </c>
      <c r="B990" s="19" t="s">
        <v>91</v>
      </c>
      <c r="C990" s="19" t="s">
        <v>75</v>
      </c>
      <c r="D990" s="19" t="s">
        <v>130</v>
      </c>
      <c r="E990" s="19" t="s">
        <v>131</v>
      </c>
      <c r="F990" s="19" t="s">
        <v>110</v>
      </c>
      <c r="G990" s="19" t="s">
        <v>111</v>
      </c>
      <c r="H990" s="25">
        <v>38.192235747262309</v>
      </c>
    </row>
    <row r="991" spans="1:8" x14ac:dyDescent="0.25">
      <c r="A991" s="19" t="s">
        <v>90</v>
      </c>
      <c r="B991" s="19" t="s">
        <v>91</v>
      </c>
      <c r="C991" s="19" t="s">
        <v>75</v>
      </c>
      <c r="D991" s="19" t="s">
        <v>130</v>
      </c>
      <c r="E991" s="19" t="s">
        <v>131</v>
      </c>
      <c r="F991" s="19" t="s">
        <v>112</v>
      </c>
      <c r="G991" s="19" t="s">
        <v>113</v>
      </c>
      <c r="H991" s="25">
        <v>9.863341739274027</v>
      </c>
    </row>
    <row r="992" spans="1:8" x14ac:dyDescent="0.25">
      <c r="A992" s="19" t="s">
        <v>90</v>
      </c>
      <c r="B992" s="19" t="s">
        <v>91</v>
      </c>
      <c r="C992" s="19" t="s">
        <v>75</v>
      </c>
      <c r="D992" s="19" t="s">
        <v>130</v>
      </c>
      <c r="E992" s="19" t="s">
        <v>131</v>
      </c>
      <c r="F992" s="19" t="s">
        <v>98</v>
      </c>
      <c r="G992" s="19" t="s">
        <v>99</v>
      </c>
      <c r="H992" s="25">
        <v>0.24797408669649579</v>
      </c>
    </row>
    <row r="993" spans="1:8" x14ac:dyDescent="0.25">
      <c r="A993" s="19" t="s">
        <v>90</v>
      </c>
      <c r="B993" s="19" t="s">
        <v>91</v>
      </c>
      <c r="C993" s="19" t="s">
        <v>75</v>
      </c>
      <c r="D993" s="19" t="s">
        <v>130</v>
      </c>
      <c r="E993" s="19" t="s">
        <v>131</v>
      </c>
      <c r="F993" s="19" t="s">
        <v>100</v>
      </c>
      <c r="G993" s="19" t="s">
        <v>101</v>
      </c>
      <c r="H993" s="25">
        <v>0.21454086559529326</v>
      </c>
    </row>
    <row r="994" spans="1:8" x14ac:dyDescent="0.25">
      <c r="A994" s="19" t="s">
        <v>90</v>
      </c>
      <c r="B994" s="19" t="s">
        <v>91</v>
      </c>
      <c r="C994" s="19" t="s">
        <v>75</v>
      </c>
      <c r="D994" s="19" t="s">
        <v>130</v>
      </c>
      <c r="E994" s="19" t="s">
        <v>131</v>
      </c>
      <c r="F994" s="19" t="s">
        <v>126</v>
      </c>
      <c r="G994" s="19" t="s">
        <v>127</v>
      </c>
      <c r="H994" s="25">
        <v>0.11936846150763555</v>
      </c>
    </row>
    <row r="995" spans="1:8" x14ac:dyDescent="0.25">
      <c r="A995" s="19" t="s">
        <v>90</v>
      </c>
      <c r="B995" s="19" t="s">
        <v>91</v>
      </c>
      <c r="C995" s="19" t="s">
        <v>75</v>
      </c>
      <c r="D995" s="19" t="s">
        <v>130</v>
      </c>
      <c r="E995" s="19" t="s">
        <v>131</v>
      </c>
      <c r="F995" s="19" t="s">
        <v>104</v>
      </c>
      <c r="G995" s="19" t="s">
        <v>105</v>
      </c>
      <c r="H995" s="25">
        <v>8.2396191979987824E-3</v>
      </c>
    </row>
    <row r="996" spans="1:8" x14ac:dyDescent="0.25">
      <c r="A996" s="19" t="s">
        <v>90</v>
      </c>
      <c r="B996" s="19" t="s">
        <v>91</v>
      </c>
      <c r="C996" s="19" t="s">
        <v>75</v>
      </c>
      <c r="D996" s="19" t="s">
        <v>132</v>
      </c>
      <c r="E996" s="19" t="s">
        <v>133</v>
      </c>
      <c r="F996" s="19" t="s">
        <v>110</v>
      </c>
      <c r="G996" s="19" t="s">
        <v>111</v>
      </c>
      <c r="H996" s="25">
        <v>2.4716545869478428</v>
      </c>
    </row>
    <row r="997" spans="1:8" x14ac:dyDescent="0.25">
      <c r="A997" s="19" t="s">
        <v>90</v>
      </c>
      <c r="B997" s="19" t="s">
        <v>91</v>
      </c>
      <c r="C997" s="19" t="s">
        <v>75</v>
      </c>
      <c r="D997" s="19" t="s">
        <v>132</v>
      </c>
      <c r="E997" s="19" t="s">
        <v>133</v>
      </c>
      <c r="F997" s="19" t="s">
        <v>98</v>
      </c>
      <c r="G997" s="19" t="s">
        <v>99</v>
      </c>
      <c r="H997" s="25">
        <v>1.5253737027463141E-3</v>
      </c>
    </row>
    <row r="998" spans="1:8" x14ac:dyDescent="0.25">
      <c r="A998" s="19" t="s">
        <v>90</v>
      </c>
      <c r="B998" s="19" t="s">
        <v>91</v>
      </c>
      <c r="C998" s="19" t="s">
        <v>75</v>
      </c>
      <c r="D998" s="19" t="s">
        <v>132</v>
      </c>
      <c r="E998" s="19" t="s">
        <v>133</v>
      </c>
      <c r="F998" s="19" t="s">
        <v>100</v>
      </c>
      <c r="G998" s="19" t="s">
        <v>101</v>
      </c>
      <c r="H998" s="25">
        <v>5.0246484962717059E-5</v>
      </c>
    </row>
    <row r="999" spans="1:8" x14ac:dyDescent="0.25">
      <c r="A999" s="19" t="s">
        <v>90</v>
      </c>
      <c r="B999" s="19" t="s">
        <v>91</v>
      </c>
      <c r="C999" s="19" t="s">
        <v>75</v>
      </c>
      <c r="D999" s="19" t="s">
        <v>132</v>
      </c>
      <c r="E999" s="19" t="s">
        <v>133</v>
      </c>
      <c r="F999" s="19" t="s">
        <v>126</v>
      </c>
      <c r="G999" s="19" t="s">
        <v>127</v>
      </c>
      <c r="H999" s="25">
        <v>3.0751908820531368E-4</v>
      </c>
    </row>
    <row r="1000" spans="1:8" x14ac:dyDescent="0.25">
      <c r="A1000" s="19" t="s">
        <v>90</v>
      </c>
      <c r="B1000" s="19" t="s">
        <v>91</v>
      </c>
      <c r="C1000" s="19" t="s">
        <v>75</v>
      </c>
      <c r="D1000" s="19" t="s">
        <v>132</v>
      </c>
      <c r="E1000" s="19" t="s">
        <v>133</v>
      </c>
      <c r="F1000" s="19" t="s">
        <v>102</v>
      </c>
      <c r="G1000" s="19" t="s">
        <v>103</v>
      </c>
      <c r="H1000" s="25">
        <v>5.3874176460673171E-3</v>
      </c>
    </row>
    <row r="1001" spans="1:8" x14ac:dyDescent="0.25">
      <c r="A1001" s="19" t="s">
        <v>90</v>
      </c>
      <c r="B1001" s="19" t="s">
        <v>91</v>
      </c>
      <c r="C1001" s="19" t="s">
        <v>75</v>
      </c>
      <c r="D1001" s="19" t="s">
        <v>132</v>
      </c>
      <c r="E1001" s="19" t="s">
        <v>133</v>
      </c>
      <c r="F1001" s="19" t="s">
        <v>104</v>
      </c>
      <c r="G1001" s="19" t="s">
        <v>105</v>
      </c>
      <c r="H1001" s="25">
        <v>4.9763307423671035E-4</v>
      </c>
    </row>
    <row r="1002" spans="1:8" x14ac:dyDescent="0.25">
      <c r="A1002" s="19" t="s">
        <v>90</v>
      </c>
      <c r="B1002" s="19" t="s">
        <v>91</v>
      </c>
      <c r="C1002" s="19" t="s">
        <v>75</v>
      </c>
      <c r="D1002" s="19" t="s">
        <v>134</v>
      </c>
      <c r="E1002" s="19" t="s">
        <v>135</v>
      </c>
      <c r="F1002" s="19" t="s">
        <v>110</v>
      </c>
      <c r="G1002" s="19" t="s">
        <v>111</v>
      </c>
      <c r="H1002" s="25">
        <v>0.2808421491779825</v>
      </c>
    </row>
    <row r="1003" spans="1:8" x14ac:dyDescent="0.25">
      <c r="A1003" s="19" t="s">
        <v>90</v>
      </c>
      <c r="B1003" s="19" t="s">
        <v>91</v>
      </c>
      <c r="C1003" s="19" t="s">
        <v>75</v>
      </c>
      <c r="D1003" s="19" t="s">
        <v>134</v>
      </c>
      <c r="E1003" s="19" t="s">
        <v>135</v>
      </c>
      <c r="F1003" s="19" t="s">
        <v>96</v>
      </c>
      <c r="G1003" s="19" t="s">
        <v>97</v>
      </c>
      <c r="H1003" s="25">
        <v>9.4774270416854448E-2</v>
      </c>
    </row>
    <row r="1004" spans="1:8" x14ac:dyDescent="0.25">
      <c r="A1004" s="19" t="s">
        <v>90</v>
      </c>
      <c r="B1004" s="19" t="s">
        <v>91</v>
      </c>
      <c r="C1004" s="19" t="s">
        <v>75</v>
      </c>
      <c r="D1004" s="19" t="s">
        <v>134</v>
      </c>
      <c r="E1004" s="19" t="s">
        <v>135</v>
      </c>
      <c r="F1004" s="19" t="s">
        <v>100</v>
      </c>
      <c r="G1004" s="19" t="s">
        <v>101</v>
      </c>
      <c r="H1004" s="25">
        <v>3.2159907254378938E-4</v>
      </c>
    </row>
    <row r="1005" spans="1:8" x14ac:dyDescent="0.25">
      <c r="A1005" s="19" t="s">
        <v>90</v>
      </c>
      <c r="B1005" s="19" t="s">
        <v>91</v>
      </c>
      <c r="C1005" s="19" t="s">
        <v>75</v>
      </c>
      <c r="D1005" s="19" t="s">
        <v>134</v>
      </c>
      <c r="E1005" s="19" t="s">
        <v>135</v>
      </c>
      <c r="F1005" s="19" t="s">
        <v>102</v>
      </c>
      <c r="G1005" s="19" t="s">
        <v>103</v>
      </c>
      <c r="H1005" s="25">
        <v>3.2207207435744892E-4</v>
      </c>
    </row>
    <row r="1006" spans="1:8" x14ac:dyDescent="0.25">
      <c r="A1006" s="19" t="s">
        <v>90</v>
      </c>
      <c r="B1006" s="19" t="s">
        <v>91</v>
      </c>
      <c r="C1006" s="19" t="s">
        <v>75</v>
      </c>
      <c r="D1006" s="19" t="s">
        <v>134</v>
      </c>
      <c r="E1006" s="19" t="s">
        <v>135</v>
      </c>
      <c r="F1006" s="19" t="s">
        <v>104</v>
      </c>
      <c r="G1006" s="19" t="s">
        <v>105</v>
      </c>
      <c r="H1006" s="25">
        <v>5.0634909768665679E-5</v>
      </c>
    </row>
    <row r="1007" spans="1:8" x14ac:dyDescent="0.25">
      <c r="A1007" s="19" t="s">
        <v>90</v>
      </c>
      <c r="B1007" s="19" t="s">
        <v>91</v>
      </c>
      <c r="C1007" s="19" t="s">
        <v>75</v>
      </c>
      <c r="D1007" s="19" t="s">
        <v>136</v>
      </c>
      <c r="E1007" s="19" t="s">
        <v>137</v>
      </c>
      <c r="F1007" s="19" t="s">
        <v>112</v>
      </c>
      <c r="G1007" s="19" t="s">
        <v>113</v>
      </c>
      <c r="H1007" s="25">
        <v>0.1237377696870698</v>
      </c>
    </row>
    <row r="1008" spans="1:8" x14ac:dyDescent="0.25">
      <c r="A1008" s="19" t="s">
        <v>90</v>
      </c>
      <c r="B1008" s="19" t="s">
        <v>91</v>
      </c>
      <c r="C1008" s="19" t="s">
        <v>75</v>
      </c>
      <c r="D1008" s="19" t="s">
        <v>136</v>
      </c>
      <c r="E1008" s="19" t="s">
        <v>137</v>
      </c>
      <c r="F1008" s="19" t="s">
        <v>126</v>
      </c>
      <c r="G1008" s="19" t="s">
        <v>127</v>
      </c>
      <c r="H1008" s="25">
        <v>1.6064047267943968E-5</v>
      </c>
    </row>
    <row r="1009" spans="1:8" x14ac:dyDescent="0.25">
      <c r="A1009" s="19" t="s">
        <v>90</v>
      </c>
      <c r="B1009" s="19" t="s">
        <v>91</v>
      </c>
      <c r="C1009" s="19" t="s">
        <v>75</v>
      </c>
      <c r="D1009" s="19" t="s">
        <v>136</v>
      </c>
      <c r="E1009" s="19" t="s">
        <v>137</v>
      </c>
      <c r="F1009" s="19" t="s">
        <v>104</v>
      </c>
      <c r="G1009" s="19" t="s">
        <v>105</v>
      </c>
      <c r="H1009" s="25">
        <v>2.647812687022669E-2</v>
      </c>
    </row>
    <row r="1010" spans="1:8" x14ac:dyDescent="0.25">
      <c r="A1010" s="19" t="s">
        <v>90</v>
      </c>
      <c r="B1010" s="19" t="s">
        <v>91</v>
      </c>
      <c r="C1010" s="19" t="s">
        <v>75</v>
      </c>
      <c r="D1010" s="19" t="s">
        <v>138</v>
      </c>
      <c r="E1010" s="19" t="s">
        <v>139</v>
      </c>
      <c r="F1010" s="19" t="s">
        <v>96</v>
      </c>
      <c r="G1010" s="19" t="s">
        <v>97</v>
      </c>
      <c r="H1010" s="25">
        <v>2.7264348079713177E-5</v>
      </c>
    </row>
    <row r="1011" spans="1:8" x14ac:dyDescent="0.25">
      <c r="A1011" s="19" t="s">
        <v>90</v>
      </c>
      <c r="B1011" s="19" t="s">
        <v>91</v>
      </c>
      <c r="C1011" s="19" t="s">
        <v>75</v>
      </c>
      <c r="D1011" s="19" t="s">
        <v>138</v>
      </c>
      <c r="E1011" s="19" t="s">
        <v>139</v>
      </c>
      <c r="F1011" s="19" t="s">
        <v>100</v>
      </c>
      <c r="G1011" s="19" t="s">
        <v>101</v>
      </c>
      <c r="H1011" s="25">
        <v>3.5336040914189798E-4</v>
      </c>
    </row>
    <row r="1012" spans="1:8" x14ac:dyDescent="0.25">
      <c r="A1012" s="19" t="s">
        <v>90</v>
      </c>
      <c r="B1012" s="19" t="s">
        <v>91</v>
      </c>
      <c r="C1012" s="19" t="s">
        <v>75</v>
      </c>
      <c r="D1012" s="19" t="s">
        <v>138</v>
      </c>
      <c r="E1012" s="19" t="s">
        <v>139</v>
      </c>
      <c r="F1012" s="19" t="s">
        <v>104</v>
      </c>
      <c r="G1012" s="19" t="s">
        <v>105</v>
      </c>
      <c r="H1012" s="25">
        <v>2.6245709421652092E-3</v>
      </c>
    </row>
    <row r="1013" spans="1:8" x14ac:dyDescent="0.25">
      <c r="A1013" s="19" t="s">
        <v>90</v>
      </c>
      <c r="B1013" s="19" t="s">
        <v>91</v>
      </c>
      <c r="C1013" s="19" t="s">
        <v>75</v>
      </c>
      <c r="D1013" s="19" t="s">
        <v>140</v>
      </c>
      <c r="E1013" s="19" t="s">
        <v>141</v>
      </c>
      <c r="F1013" s="19" t="s">
        <v>96</v>
      </c>
      <c r="G1013" s="19" t="s">
        <v>97</v>
      </c>
      <c r="H1013" s="25">
        <v>5.3738821847998768E-2</v>
      </c>
    </row>
    <row r="1014" spans="1:8" x14ac:dyDescent="0.25">
      <c r="A1014" s="19" t="s">
        <v>90</v>
      </c>
      <c r="B1014" s="19" t="s">
        <v>91</v>
      </c>
      <c r="C1014" s="19" t="s">
        <v>75</v>
      </c>
      <c r="D1014" s="19" t="s">
        <v>140</v>
      </c>
      <c r="E1014" s="19" t="s">
        <v>141</v>
      </c>
      <c r="F1014" s="19" t="s">
        <v>98</v>
      </c>
      <c r="G1014" s="19" t="s">
        <v>99</v>
      </c>
      <c r="H1014" s="25">
        <v>7.9013275447775394E-2</v>
      </c>
    </row>
    <row r="1015" spans="1:8" x14ac:dyDescent="0.25">
      <c r="A1015" s="19" t="s">
        <v>90</v>
      </c>
      <c r="B1015" s="19" t="s">
        <v>91</v>
      </c>
      <c r="C1015" s="19" t="s">
        <v>75</v>
      </c>
      <c r="D1015" s="19" t="s">
        <v>140</v>
      </c>
      <c r="E1015" s="19" t="s">
        <v>141</v>
      </c>
      <c r="F1015" s="19" t="s">
        <v>100</v>
      </c>
      <c r="G1015" s="19" t="s">
        <v>101</v>
      </c>
      <c r="H1015" s="25">
        <v>3.9253349988016516E-3</v>
      </c>
    </row>
    <row r="1016" spans="1:8" x14ac:dyDescent="0.25">
      <c r="A1016" s="19" t="s">
        <v>90</v>
      </c>
      <c r="B1016" s="19" t="s">
        <v>91</v>
      </c>
      <c r="C1016" s="19" t="s">
        <v>75</v>
      </c>
      <c r="D1016" s="19" t="s">
        <v>140</v>
      </c>
      <c r="E1016" s="19" t="s">
        <v>141</v>
      </c>
      <c r="F1016" s="19" t="s">
        <v>126</v>
      </c>
      <c r="G1016" s="19" t="s">
        <v>127</v>
      </c>
      <c r="H1016" s="25">
        <v>4.3664142881922372E-5</v>
      </c>
    </row>
    <row r="1017" spans="1:8" x14ac:dyDescent="0.25">
      <c r="A1017" s="19" t="s">
        <v>90</v>
      </c>
      <c r="B1017" s="19" t="s">
        <v>91</v>
      </c>
      <c r="C1017" s="19" t="s">
        <v>75</v>
      </c>
      <c r="D1017" s="19" t="s">
        <v>140</v>
      </c>
      <c r="E1017" s="19" t="s">
        <v>141</v>
      </c>
      <c r="F1017" s="19" t="s">
        <v>102</v>
      </c>
      <c r="G1017" s="19" t="s">
        <v>103</v>
      </c>
      <c r="H1017" s="25">
        <v>1.1417633393340407E-2</v>
      </c>
    </row>
    <row r="1018" spans="1:8" x14ac:dyDescent="0.25">
      <c r="A1018" s="19" t="s">
        <v>90</v>
      </c>
      <c r="B1018" s="19" t="s">
        <v>91</v>
      </c>
      <c r="C1018" s="19" t="s">
        <v>75</v>
      </c>
      <c r="D1018" s="19" t="s">
        <v>140</v>
      </c>
      <c r="E1018" s="19" t="s">
        <v>141</v>
      </c>
      <c r="F1018" s="19" t="s">
        <v>104</v>
      </c>
      <c r="G1018" s="19" t="s">
        <v>105</v>
      </c>
      <c r="H1018" s="25">
        <v>2.3450246244174112E-2</v>
      </c>
    </row>
    <row r="1019" spans="1:8" x14ac:dyDescent="0.25">
      <c r="A1019" s="19" t="s">
        <v>90</v>
      </c>
      <c r="B1019" s="19" t="s">
        <v>91</v>
      </c>
      <c r="C1019" s="19" t="s">
        <v>75</v>
      </c>
      <c r="D1019" s="19" t="s">
        <v>140</v>
      </c>
      <c r="E1019" s="19" t="s">
        <v>141</v>
      </c>
      <c r="F1019" s="19" t="s">
        <v>247</v>
      </c>
      <c r="G1019" s="19" t="s">
        <v>248</v>
      </c>
      <c r="H1019" s="25">
        <v>1.4844067952483401E-4</v>
      </c>
    </row>
    <row r="1020" spans="1:8" x14ac:dyDescent="0.25">
      <c r="A1020" s="19" t="s">
        <v>90</v>
      </c>
      <c r="B1020" s="19" t="s">
        <v>91</v>
      </c>
      <c r="C1020" s="19" t="s">
        <v>75</v>
      </c>
      <c r="D1020" s="19" t="s">
        <v>142</v>
      </c>
      <c r="E1020" s="19" t="s">
        <v>143</v>
      </c>
      <c r="F1020" s="19" t="s">
        <v>96</v>
      </c>
      <c r="G1020" s="19" t="s">
        <v>97</v>
      </c>
      <c r="H1020" s="25">
        <v>9.1814081140823428E-3</v>
      </c>
    </row>
    <row r="1021" spans="1:8" x14ac:dyDescent="0.25">
      <c r="A1021" s="19" t="s">
        <v>90</v>
      </c>
      <c r="B1021" s="19" t="s">
        <v>91</v>
      </c>
      <c r="C1021" s="19" t="s">
        <v>75</v>
      </c>
      <c r="D1021" s="19" t="s">
        <v>142</v>
      </c>
      <c r="E1021" s="19" t="s">
        <v>143</v>
      </c>
      <c r="F1021" s="19" t="s">
        <v>98</v>
      </c>
      <c r="G1021" s="19" t="s">
        <v>99</v>
      </c>
      <c r="H1021" s="25">
        <v>3.5573590994616668E-4</v>
      </c>
    </row>
    <row r="1022" spans="1:8" x14ac:dyDescent="0.25">
      <c r="A1022" s="19" t="s">
        <v>90</v>
      </c>
      <c r="B1022" s="19" t="s">
        <v>91</v>
      </c>
      <c r="C1022" s="19" t="s">
        <v>75</v>
      </c>
      <c r="D1022" s="19" t="s">
        <v>142</v>
      </c>
      <c r="E1022" s="19" t="s">
        <v>143</v>
      </c>
      <c r="F1022" s="19" t="s">
        <v>100</v>
      </c>
      <c r="G1022" s="19" t="s">
        <v>101</v>
      </c>
      <c r="H1022" s="25">
        <v>3.0378231967192164E-4</v>
      </c>
    </row>
    <row r="1023" spans="1:8" x14ac:dyDescent="0.25">
      <c r="A1023" s="19" t="s">
        <v>90</v>
      </c>
      <c r="B1023" s="19" t="s">
        <v>91</v>
      </c>
      <c r="C1023" s="19" t="s">
        <v>75</v>
      </c>
      <c r="D1023" s="19" t="s">
        <v>142</v>
      </c>
      <c r="E1023" s="19" t="s">
        <v>143</v>
      </c>
      <c r="F1023" s="19" t="s">
        <v>126</v>
      </c>
      <c r="G1023" s="19" t="s">
        <v>127</v>
      </c>
      <c r="H1023" s="25">
        <v>4.520813749764759E-7</v>
      </c>
    </row>
    <row r="1024" spans="1:8" x14ac:dyDescent="0.25">
      <c r="A1024" s="19" t="s">
        <v>90</v>
      </c>
      <c r="B1024" s="19" t="s">
        <v>91</v>
      </c>
      <c r="C1024" s="19" t="s">
        <v>75</v>
      </c>
      <c r="D1024" s="19" t="s">
        <v>142</v>
      </c>
      <c r="E1024" s="19" t="s">
        <v>143</v>
      </c>
      <c r="F1024" s="19" t="s">
        <v>102</v>
      </c>
      <c r="G1024" s="19" t="s">
        <v>103</v>
      </c>
      <c r="H1024" s="25">
        <v>5.2308366526389351E-3</v>
      </c>
    </row>
    <row r="1025" spans="1:8" x14ac:dyDescent="0.25">
      <c r="A1025" s="19" t="s">
        <v>90</v>
      </c>
      <c r="B1025" s="19" t="s">
        <v>91</v>
      </c>
      <c r="C1025" s="19" t="s">
        <v>75</v>
      </c>
      <c r="D1025" s="19" t="s">
        <v>142</v>
      </c>
      <c r="E1025" s="19" t="s">
        <v>143</v>
      </c>
      <c r="F1025" s="19" t="s">
        <v>104</v>
      </c>
      <c r="G1025" s="19" t="s">
        <v>105</v>
      </c>
      <c r="H1025" s="25">
        <v>7.531388691374168E-3</v>
      </c>
    </row>
    <row r="1026" spans="1:8" x14ac:dyDescent="0.25">
      <c r="A1026" s="19" t="s">
        <v>90</v>
      </c>
      <c r="B1026" s="19" t="s">
        <v>91</v>
      </c>
      <c r="C1026" s="19" t="s">
        <v>75</v>
      </c>
      <c r="D1026" s="19" t="s">
        <v>142</v>
      </c>
      <c r="E1026" s="19" t="s">
        <v>143</v>
      </c>
      <c r="F1026" s="19" t="s">
        <v>245</v>
      </c>
      <c r="G1026" s="19" t="s">
        <v>246</v>
      </c>
      <c r="H1026" s="25">
        <v>1.4025187642273821E-3</v>
      </c>
    </row>
    <row r="1027" spans="1:8" x14ac:dyDescent="0.25">
      <c r="A1027" s="19" t="s">
        <v>90</v>
      </c>
      <c r="B1027" s="19" t="s">
        <v>91</v>
      </c>
      <c r="C1027" s="19" t="s">
        <v>75</v>
      </c>
      <c r="D1027" s="19" t="s">
        <v>174</v>
      </c>
      <c r="E1027" s="19" t="s">
        <v>175</v>
      </c>
      <c r="F1027" s="19" t="s">
        <v>96</v>
      </c>
      <c r="G1027" s="19" t="s">
        <v>97</v>
      </c>
      <c r="H1027" s="25">
        <v>7.65484250824412E-4</v>
      </c>
    </row>
    <row r="1028" spans="1:8" x14ac:dyDescent="0.25">
      <c r="A1028" s="19" t="s">
        <v>90</v>
      </c>
      <c r="B1028" s="19" t="s">
        <v>91</v>
      </c>
      <c r="C1028" s="19" t="s">
        <v>75</v>
      </c>
      <c r="D1028" s="19" t="s">
        <v>174</v>
      </c>
      <c r="E1028" s="19" t="s">
        <v>175</v>
      </c>
      <c r="F1028" s="19" t="s">
        <v>126</v>
      </c>
      <c r="G1028" s="19" t="s">
        <v>127</v>
      </c>
      <c r="H1028" s="25">
        <v>2.0412094243936717E-7</v>
      </c>
    </row>
    <row r="1029" spans="1:8" x14ac:dyDescent="0.25">
      <c r="A1029" s="19" t="s">
        <v>90</v>
      </c>
      <c r="B1029" s="19" t="s">
        <v>91</v>
      </c>
      <c r="C1029" s="19" t="s">
        <v>75</v>
      </c>
      <c r="D1029" s="19" t="s">
        <v>174</v>
      </c>
      <c r="E1029" s="19" t="s">
        <v>175</v>
      </c>
      <c r="F1029" s="19" t="s">
        <v>102</v>
      </c>
      <c r="G1029" s="19" t="s">
        <v>103</v>
      </c>
      <c r="H1029" s="25">
        <v>7.9041730670723488E-5</v>
      </c>
    </row>
    <row r="1030" spans="1:8" x14ac:dyDescent="0.25">
      <c r="A1030" s="19" t="s">
        <v>90</v>
      </c>
      <c r="B1030" s="19" t="s">
        <v>91</v>
      </c>
      <c r="C1030" s="19" t="s">
        <v>75</v>
      </c>
      <c r="D1030" s="19" t="s">
        <v>174</v>
      </c>
      <c r="E1030" s="19" t="s">
        <v>175</v>
      </c>
      <c r="F1030" s="19" t="s">
        <v>104</v>
      </c>
      <c r="G1030" s="19" t="s">
        <v>105</v>
      </c>
      <c r="H1030" s="25">
        <v>1.4826553142341225E-2</v>
      </c>
    </row>
    <row r="1031" spans="1:8" x14ac:dyDescent="0.25">
      <c r="A1031" s="19" t="s">
        <v>90</v>
      </c>
      <c r="B1031" s="19" t="s">
        <v>91</v>
      </c>
      <c r="C1031" s="19" t="s">
        <v>75</v>
      </c>
      <c r="D1031" s="19" t="s">
        <v>144</v>
      </c>
      <c r="E1031" s="19" t="s">
        <v>145</v>
      </c>
      <c r="F1031" s="19" t="s">
        <v>96</v>
      </c>
      <c r="G1031" s="19" t="s">
        <v>97</v>
      </c>
      <c r="H1031" s="25">
        <v>1.0399883457180587E-4</v>
      </c>
    </row>
    <row r="1032" spans="1:8" x14ac:dyDescent="0.25">
      <c r="A1032" s="19" t="s">
        <v>90</v>
      </c>
      <c r="B1032" s="19" t="s">
        <v>91</v>
      </c>
      <c r="C1032" s="19" t="s">
        <v>75</v>
      </c>
      <c r="D1032" s="19" t="s">
        <v>144</v>
      </c>
      <c r="E1032" s="19" t="s">
        <v>145</v>
      </c>
      <c r="F1032" s="19" t="s">
        <v>98</v>
      </c>
      <c r="G1032" s="19" t="s">
        <v>99</v>
      </c>
      <c r="H1032" s="25">
        <v>9.5619320732609893E-4</v>
      </c>
    </row>
    <row r="1033" spans="1:8" x14ac:dyDescent="0.25">
      <c r="A1033" s="19" t="s">
        <v>90</v>
      </c>
      <c r="B1033" s="19" t="s">
        <v>91</v>
      </c>
      <c r="C1033" s="19" t="s">
        <v>75</v>
      </c>
      <c r="D1033" s="19" t="s">
        <v>144</v>
      </c>
      <c r="E1033" s="19" t="s">
        <v>145</v>
      </c>
      <c r="F1033" s="19" t="s">
        <v>126</v>
      </c>
      <c r="G1033" s="19" t="s">
        <v>127</v>
      </c>
      <c r="H1033" s="25">
        <v>3.1318141874486919E-7</v>
      </c>
    </row>
    <row r="1034" spans="1:8" x14ac:dyDescent="0.25">
      <c r="A1034" s="19" t="s">
        <v>90</v>
      </c>
      <c r="B1034" s="19" t="s">
        <v>91</v>
      </c>
      <c r="C1034" s="19" t="s">
        <v>75</v>
      </c>
      <c r="D1034" s="19" t="s">
        <v>144</v>
      </c>
      <c r="E1034" s="19" t="s">
        <v>145</v>
      </c>
      <c r="F1034" s="19" t="s">
        <v>102</v>
      </c>
      <c r="G1034" s="19" t="s">
        <v>103</v>
      </c>
      <c r="H1034" s="25">
        <v>5.5863973048882198E-4</v>
      </c>
    </row>
    <row r="1035" spans="1:8" x14ac:dyDescent="0.25">
      <c r="A1035" s="19" t="s">
        <v>90</v>
      </c>
      <c r="B1035" s="19" t="s">
        <v>91</v>
      </c>
      <c r="C1035" s="19" t="s">
        <v>75</v>
      </c>
      <c r="D1035" s="19" t="s">
        <v>144</v>
      </c>
      <c r="E1035" s="19" t="s">
        <v>145</v>
      </c>
      <c r="F1035" s="19" t="s">
        <v>104</v>
      </c>
      <c r="G1035" s="19" t="s">
        <v>105</v>
      </c>
      <c r="H1035" s="25">
        <v>8.4358344111411579E-4</v>
      </c>
    </row>
    <row r="1036" spans="1:8" x14ac:dyDescent="0.25">
      <c r="A1036" s="19" t="s">
        <v>90</v>
      </c>
      <c r="B1036" s="19" t="s">
        <v>91</v>
      </c>
      <c r="C1036" s="19" t="s">
        <v>75</v>
      </c>
      <c r="D1036" s="19" t="s">
        <v>176</v>
      </c>
      <c r="E1036" s="19" t="s">
        <v>177</v>
      </c>
      <c r="F1036" s="19" t="s">
        <v>100</v>
      </c>
      <c r="G1036" s="19" t="s">
        <v>101</v>
      </c>
      <c r="H1036" s="25">
        <v>3.9769483304916771E-4</v>
      </c>
    </row>
    <row r="1037" spans="1:8" x14ac:dyDescent="0.25">
      <c r="A1037" s="19" t="s">
        <v>90</v>
      </c>
      <c r="B1037" s="19" t="s">
        <v>91</v>
      </c>
      <c r="C1037" s="19" t="s">
        <v>75</v>
      </c>
      <c r="D1037" s="19" t="s">
        <v>176</v>
      </c>
      <c r="E1037" s="19" t="s">
        <v>177</v>
      </c>
      <c r="F1037" s="19" t="s">
        <v>104</v>
      </c>
      <c r="G1037" s="19" t="s">
        <v>105</v>
      </c>
      <c r="H1037" s="25">
        <v>1.8681898520603018E-2</v>
      </c>
    </row>
    <row r="1038" spans="1:8" x14ac:dyDescent="0.25">
      <c r="A1038" s="19" t="s">
        <v>90</v>
      </c>
      <c r="B1038" s="19" t="s">
        <v>91</v>
      </c>
      <c r="C1038" s="19" t="s">
        <v>75</v>
      </c>
      <c r="D1038" s="19" t="s">
        <v>188</v>
      </c>
      <c r="E1038" s="19" t="s">
        <v>189</v>
      </c>
      <c r="F1038" s="19" t="s">
        <v>96</v>
      </c>
      <c r="G1038" s="19" t="s">
        <v>97</v>
      </c>
      <c r="H1038" s="25">
        <v>2.579709026028366E-3</v>
      </c>
    </row>
    <row r="1039" spans="1:8" x14ac:dyDescent="0.25">
      <c r="A1039" s="19" t="s">
        <v>90</v>
      </c>
      <c r="B1039" s="19" t="s">
        <v>91</v>
      </c>
      <c r="C1039" s="19" t="s">
        <v>75</v>
      </c>
      <c r="D1039" s="19" t="s">
        <v>188</v>
      </c>
      <c r="E1039" s="19" t="s">
        <v>189</v>
      </c>
      <c r="F1039" s="19" t="s">
        <v>98</v>
      </c>
      <c r="G1039" s="19" t="s">
        <v>99</v>
      </c>
      <c r="H1039" s="25">
        <v>1.1674010360721763E-3</v>
      </c>
    </row>
    <row r="1040" spans="1:8" x14ac:dyDescent="0.25">
      <c r="A1040" s="19" t="s">
        <v>90</v>
      </c>
      <c r="B1040" s="19" t="s">
        <v>91</v>
      </c>
      <c r="C1040" s="19" t="s">
        <v>75</v>
      </c>
      <c r="D1040" s="19" t="s">
        <v>188</v>
      </c>
      <c r="E1040" s="19" t="s">
        <v>189</v>
      </c>
      <c r="F1040" s="19" t="s">
        <v>102</v>
      </c>
      <c r="G1040" s="19" t="s">
        <v>103</v>
      </c>
      <c r="H1040" s="25">
        <v>1.7322195696793416E-3</v>
      </c>
    </row>
    <row r="1041" spans="1:8" x14ac:dyDescent="0.25">
      <c r="A1041" s="19" t="s">
        <v>90</v>
      </c>
      <c r="B1041" s="19" t="s">
        <v>91</v>
      </c>
      <c r="C1041" s="19" t="s">
        <v>75</v>
      </c>
      <c r="D1041" s="19" t="s">
        <v>188</v>
      </c>
      <c r="E1041" s="19" t="s">
        <v>189</v>
      </c>
      <c r="F1041" s="19" t="s">
        <v>104</v>
      </c>
      <c r="G1041" s="19" t="s">
        <v>105</v>
      </c>
      <c r="H1041" s="25">
        <v>1.7678457661393723E-2</v>
      </c>
    </row>
    <row r="1042" spans="1:8" x14ac:dyDescent="0.25">
      <c r="A1042" s="19" t="s">
        <v>90</v>
      </c>
      <c r="B1042" s="19" t="s">
        <v>91</v>
      </c>
      <c r="C1042" s="19" t="s">
        <v>75</v>
      </c>
      <c r="D1042" s="19" t="s">
        <v>180</v>
      </c>
      <c r="E1042" s="19" t="s">
        <v>181</v>
      </c>
      <c r="F1042" s="19" t="s">
        <v>96</v>
      </c>
      <c r="G1042" s="19" t="s">
        <v>97</v>
      </c>
      <c r="H1042" s="25">
        <v>9.322604231800277E-7</v>
      </c>
    </row>
    <row r="1043" spans="1:8" x14ac:dyDescent="0.25">
      <c r="A1043" s="19" t="s">
        <v>90</v>
      </c>
      <c r="B1043" s="19" t="s">
        <v>91</v>
      </c>
      <c r="C1043" s="19" t="s">
        <v>75</v>
      </c>
      <c r="D1043" s="19" t="s">
        <v>180</v>
      </c>
      <c r="E1043" s="19" t="s">
        <v>181</v>
      </c>
      <c r="F1043" s="19" t="s">
        <v>98</v>
      </c>
      <c r="G1043" s="19" t="s">
        <v>99</v>
      </c>
      <c r="H1043" s="25">
        <v>1.0265755435177019E-4</v>
      </c>
    </row>
    <row r="1044" spans="1:8" x14ac:dyDescent="0.25">
      <c r="A1044" s="19" t="s">
        <v>90</v>
      </c>
      <c r="B1044" s="19" t="s">
        <v>91</v>
      </c>
      <c r="C1044" s="19" t="s">
        <v>75</v>
      </c>
      <c r="D1044" s="19" t="s">
        <v>180</v>
      </c>
      <c r="E1044" s="19" t="s">
        <v>181</v>
      </c>
      <c r="F1044" s="19" t="s">
        <v>100</v>
      </c>
      <c r="G1044" s="19" t="s">
        <v>101</v>
      </c>
      <c r="H1044" s="25">
        <v>2.1286576026253181E-5</v>
      </c>
    </row>
    <row r="1045" spans="1:8" x14ac:dyDescent="0.25">
      <c r="A1045" s="19" t="s">
        <v>90</v>
      </c>
      <c r="B1045" s="19" t="s">
        <v>91</v>
      </c>
      <c r="C1045" s="19" t="s">
        <v>75</v>
      </c>
      <c r="D1045" s="19" t="s">
        <v>180</v>
      </c>
      <c r="E1045" s="19" t="s">
        <v>181</v>
      </c>
      <c r="F1045" s="19" t="s">
        <v>102</v>
      </c>
      <c r="G1045" s="19" t="s">
        <v>103</v>
      </c>
      <c r="H1045" s="25">
        <v>8.7842767367195064E-7</v>
      </c>
    </row>
    <row r="1046" spans="1:8" x14ac:dyDescent="0.25">
      <c r="A1046" s="19" t="s">
        <v>90</v>
      </c>
      <c r="B1046" s="19" t="s">
        <v>91</v>
      </c>
      <c r="C1046" s="19" t="s">
        <v>75</v>
      </c>
      <c r="D1046" s="19" t="s">
        <v>180</v>
      </c>
      <c r="E1046" s="19" t="s">
        <v>181</v>
      </c>
      <c r="F1046" s="19" t="s">
        <v>104</v>
      </c>
      <c r="G1046" s="19" t="s">
        <v>105</v>
      </c>
      <c r="H1046" s="25">
        <v>1.7586447466540501E-4</v>
      </c>
    </row>
    <row r="1047" spans="1:8" x14ac:dyDescent="0.25">
      <c r="A1047" s="19" t="s">
        <v>90</v>
      </c>
      <c r="B1047" s="19" t="s">
        <v>91</v>
      </c>
      <c r="C1047" s="19" t="s">
        <v>75</v>
      </c>
      <c r="D1047" s="19" t="s">
        <v>180</v>
      </c>
      <c r="E1047" s="19" t="s">
        <v>181</v>
      </c>
      <c r="F1047" s="19" t="s">
        <v>247</v>
      </c>
      <c r="G1047" s="19" t="s">
        <v>248</v>
      </c>
      <c r="H1047" s="25">
        <v>3.2074441013626535E-6</v>
      </c>
    </row>
    <row r="1048" spans="1:8" x14ac:dyDescent="0.25">
      <c r="A1048" s="19" t="s">
        <v>90</v>
      </c>
      <c r="B1048" s="19" t="s">
        <v>91</v>
      </c>
      <c r="C1048" s="19" t="s">
        <v>75</v>
      </c>
      <c r="D1048" s="19" t="s">
        <v>146</v>
      </c>
      <c r="E1048" s="19" t="s">
        <v>147</v>
      </c>
      <c r="F1048" s="19" t="s">
        <v>96</v>
      </c>
      <c r="G1048" s="19" t="s">
        <v>97</v>
      </c>
      <c r="H1048" s="25">
        <v>3.7044356628434913E-5</v>
      </c>
    </row>
    <row r="1049" spans="1:8" x14ac:dyDescent="0.25">
      <c r="A1049" s="19" t="s">
        <v>90</v>
      </c>
      <c r="B1049" s="19" t="s">
        <v>91</v>
      </c>
      <c r="C1049" s="19" t="s">
        <v>75</v>
      </c>
      <c r="D1049" s="19" t="s">
        <v>146</v>
      </c>
      <c r="E1049" s="19" t="s">
        <v>147</v>
      </c>
      <c r="F1049" s="19" t="s">
        <v>102</v>
      </c>
      <c r="G1049" s="19" t="s">
        <v>103</v>
      </c>
      <c r="H1049" s="25">
        <v>5.1815756865245639E-5</v>
      </c>
    </row>
    <row r="1050" spans="1:8" x14ac:dyDescent="0.25">
      <c r="A1050" s="19" t="s">
        <v>90</v>
      </c>
      <c r="B1050" s="19" t="s">
        <v>91</v>
      </c>
      <c r="C1050" s="19" t="s">
        <v>75</v>
      </c>
      <c r="D1050" s="19" t="s">
        <v>146</v>
      </c>
      <c r="E1050" s="19" t="s">
        <v>147</v>
      </c>
      <c r="F1050" s="19" t="s">
        <v>104</v>
      </c>
      <c r="G1050" s="19" t="s">
        <v>105</v>
      </c>
      <c r="H1050" s="25">
        <v>7.6429844402878575E-5</v>
      </c>
    </row>
    <row r="1051" spans="1:8" x14ac:dyDescent="0.25">
      <c r="A1051" s="19" t="s">
        <v>90</v>
      </c>
      <c r="B1051" s="19" t="s">
        <v>91</v>
      </c>
      <c r="C1051" s="19" t="s">
        <v>75</v>
      </c>
      <c r="D1051" s="19" t="s">
        <v>182</v>
      </c>
      <c r="E1051" s="19" t="s">
        <v>183</v>
      </c>
      <c r="F1051" s="19" t="s">
        <v>126</v>
      </c>
      <c r="G1051" s="19" t="s">
        <v>127</v>
      </c>
      <c r="H1051" s="25">
        <v>1.3576220228121837E-7</v>
      </c>
    </row>
    <row r="1052" spans="1:8" x14ac:dyDescent="0.25">
      <c r="A1052" s="19" t="s">
        <v>90</v>
      </c>
      <c r="B1052" s="19" t="s">
        <v>91</v>
      </c>
      <c r="C1052" s="19" t="s">
        <v>75</v>
      </c>
      <c r="D1052" s="19" t="s">
        <v>182</v>
      </c>
      <c r="E1052" s="19" t="s">
        <v>183</v>
      </c>
      <c r="F1052" s="19" t="s">
        <v>104</v>
      </c>
      <c r="G1052" s="19" t="s">
        <v>105</v>
      </c>
      <c r="H1052" s="25">
        <v>1.5123720519964507E-4</v>
      </c>
    </row>
    <row r="1053" spans="1:8" x14ac:dyDescent="0.25">
      <c r="A1053" s="19" t="s">
        <v>90</v>
      </c>
      <c r="B1053" s="19" t="s">
        <v>91</v>
      </c>
      <c r="C1053" s="19" t="s">
        <v>75</v>
      </c>
      <c r="D1053" s="19" t="s">
        <v>148</v>
      </c>
      <c r="E1053" s="19" t="s">
        <v>149</v>
      </c>
      <c r="F1053" s="19" t="s">
        <v>110</v>
      </c>
      <c r="G1053" s="19" t="s">
        <v>111</v>
      </c>
      <c r="H1053" s="25">
        <v>14.318453279899932</v>
      </c>
    </row>
    <row r="1054" spans="1:8" x14ac:dyDescent="0.25">
      <c r="A1054" s="19" t="s">
        <v>90</v>
      </c>
      <c r="B1054" s="19" t="s">
        <v>91</v>
      </c>
      <c r="C1054" s="19" t="s">
        <v>75</v>
      </c>
      <c r="D1054" s="19" t="s">
        <v>148</v>
      </c>
      <c r="E1054" s="19" t="s">
        <v>149</v>
      </c>
      <c r="F1054" s="19" t="s">
        <v>96</v>
      </c>
      <c r="G1054" s="19" t="s">
        <v>97</v>
      </c>
      <c r="H1054" s="25">
        <v>8.7397562725697242E-4</v>
      </c>
    </row>
    <row r="1055" spans="1:8" x14ac:dyDescent="0.25">
      <c r="A1055" s="19" t="s">
        <v>90</v>
      </c>
      <c r="B1055" s="19" t="s">
        <v>91</v>
      </c>
      <c r="C1055" s="19" t="s">
        <v>75</v>
      </c>
      <c r="D1055" s="19" t="s">
        <v>148</v>
      </c>
      <c r="E1055" s="19" t="s">
        <v>149</v>
      </c>
      <c r="F1055" s="19" t="s">
        <v>98</v>
      </c>
      <c r="G1055" s="19" t="s">
        <v>99</v>
      </c>
      <c r="H1055" s="25">
        <v>0.24008636397610872</v>
      </c>
    </row>
    <row r="1056" spans="1:8" x14ac:dyDescent="0.25">
      <c r="A1056" s="19" t="s">
        <v>90</v>
      </c>
      <c r="B1056" s="19" t="s">
        <v>91</v>
      </c>
      <c r="C1056" s="19" t="s">
        <v>75</v>
      </c>
      <c r="D1056" s="19" t="s">
        <v>148</v>
      </c>
      <c r="E1056" s="19" t="s">
        <v>149</v>
      </c>
      <c r="F1056" s="19" t="s">
        <v>126</v>
      </c>
      <c r="G1056" s="19" t="s">
        <v>127</v>
      </c>
      <c r="H1056" s="25">
        <v>1.5958095015857114E-3</v>
      </c>
    </row>
    <row r="1057" spans="1:8" x14ac:dyDescent="0.25">
      <c r="A1057" s="19" t="s">
        <v>90</v>
      </c>
      <c r="B1057" s="19" t="s">
        <v>91</v>
      </c>
      <c r="C1057" s="19" t="s">
        <v>75</v>
      </c>
      <c r="D1057" s="19" t="s">
        <v>148</v>
      </c>
      <c r="E1057" s="19" t="s">
        <v>149</v>
      </c>
      <c r="F1057" s="19" t="s">
        <v>102</v>
      </c>
      <c r="G1057" s="19" t="s">
        <v>103</v>
      </c>
      <c r="H1057" s="25">
        <v>3.042535404896128E-4</v>
      </c>
    </row>
    <row r="1058" spans="1:8" x14ac:dyDescent="0.25">
      <c r="A1058" s="19" t="s">
        <v>90</v>
      </c>
      <c r="B1058" s="19" t="s">
        <v>91</v>
      </c>
      <c r="C1058" s="19" t="s">
        <v>75</v>
      </c>
      <c r="D1058" s="19" t="s">
        <v>148</v>
      </c>
      <c r="E1058" s="19" t="s">
        <v>149</v>
      </c>
      <c r="F1058" s="19" t="s">
        <v>104</v>
      </c>
      <c r="G1058" s="19" t="s">
        <v>105</v>
      </c>
      <c r="H1058" s="25">
        <v>9.2535504271355221E-2</v>
      </c>
    </row>
    <row r="1059" spans="1:8" x14ac:dyDescent="0.25">
      <c r="A1059" s="19" t="s">
        <v>90</v>
      </c>
      <c r="B1059" s="19" t="s">
        <v>91</v>
      </c>
      <c r="C1059" s="19" t="s">
        <v>75</v>
      </c>
      <c r="D1059" s="19" t="s">
        <v>148</v>
      </c>
      <c r="E1059" s="19" t="s">
        <v>149</v>
      </c>
      <c r="F1059" s="19" t="s">
        <v>247</v>
      </c>
      <c r="G1059" s="19" t="s">
        <v>248</v>
      </c>
      <c r="H1059" s="25">
        <v>1.9980492275049854E-5</v>
      </c>
    </row>
    <row r="1060" spans="1:8" x14ac:dyDescent="0.25">
      <c r="A1060" s="19" t="s">
        <v>90</v>
      </c>
      <c r="B1060" s="19" t="s">
        <v>91</v>
      </c>
      <c r="C1060" s="19" t="s">
        <v>75</v>
      </c>
      <c r="D1060" s="19" t="s">
        <v>150</v>
      </c>
      <c r="E1060" s="19" t="s">
        <v>151</v>
      </c>
      <c r="F1060" s="19" t="s">
        <v>110</v>
      </c>
      <c r="G1060" s="19" t="s">
        <v>111</v>
      </c>
      <c r="H1060" s="25">
        <v>0.17870257067754142</v>
      </c>
    </row>
    <row r="1061" spans="1:8" x14ac:dyDescent="0.25">
      <c r="A1061" s="19" t="s">
        <v>90</v>
      </c>
      <c r="B1061" s="19" t="s">
        <v>91</v>
      </c>
      <c r="C1061" s="19" t="s">
        <v>75</v>
      </c>
      <c r="D1061" s="19" t="s">
        <v>150</v>
      </c>
      <c r="E1061" s="19" t="s">
        <v>151</v>
      </c>
      <c r="F1061" s="19" t="s">
        <v>112</v>
      </c>
      <c r="G1061" s="19" t="s">
        <v>113</v>
      </c>
      <c r="H1061" s="25">
        <v>3.2314735598108664E-2</v>
      </c>
    </row>
    <row r="1062" spans="1:8" x14ac:dyDescent="0.25">
      <c r="A1062" s="19" t="s">
        <v>90</v>
      </c>
      <c r="B1062" s="19" t="s">
        <v>91</v>
      </c>
      <c r="C1062" s="19" t="s">
        <v>75</v>
      </c>
      <c r="D1062" s="19" t="s">
        <v>150</v>
      </c>
      <c r="E1062" s="19" t="s">
        <v>151</v>
      </c>
      <c r="F1062" s="19" t="s">
        <v>152</v>
      </c>
      <c r="G1062" s="19" t="s">
        <v>153</v>
      </c>
      <c r="H1062" s="25">
        <v>5.7393208096962692E-4</v>
      </c>
    </row>
    <row r="1063" spans="1:8" x14ac:dyDescent="0.25">
      <c r="A1063" s="19" t="s">
        <v>90</v>
      </c>
      <c r="B1063" s="19" t="s">
        <v>91</v>
      </c>
      <c r="C1063" s="19" t="s">
        <v>75</v>
      </c>
      <c r="D1063" s="19" t="s">
        <v>150</v>
      </c>
      <c r="E1063" s="19" t="s">
        <v>151</v>
      </c>
      <c r="F1063" s="19" t="s">
        <v>98</v>
      </c>
      <c r="G1063" s="19" t="s">
        <v>99</v>
      </c>
      <c r="H1063" s="25">
        <v>0.14908276403422799</v>
      </c>
    </row>
    <row r="1064" spans="1:8" x14ac:dyDescent="0.25">
      <c r="A1064" s="19" t="s">
        <v>90</v>
      </c>
      <c r="B1064" s="19" t="s">
        <v>91</v>
      </c>
      <c r="C1064" s="19" t="s">
        <v>75</v>
      </c>
      <c r="D1064" s="19" t="s">
        <v>150</v>
      </c>
      <c r="E1064" s="19" t="s">
        <v>151</v>
      </c>
      <c r="F1064" s="19" t="s">
        <v>126</v>
      </c>
      <c r="G1064" s="19" t="s">
        <v>127</v>
      </c>
      <c r="H1064" s="25">
        <v>1.0676872248461988E-4</v>
      </c>
    </row>
    <row r="1065" spans="1:8" x14ac:dyDescent="0.25">
      <c r="A1065" s="19" t="s">
        <v>90</v>
      </c>
      <c r="B1065" s="19" t="s">
        <v>91</v>
      </c>
      <c r="C1065" s="19" t="s">
        <v>75</v>
      </c>
      <c r="D1065" s="19" t="s">
        <v>150</v>
      </c>
      <c r="E1065" s="19" t="s">
        <v>151</v>
      </c>
      <c r="F1065" s="19" t="s">
        <v>104</v>
      </c>
      <c r="G1065" s="19" t="s">
        <v>105</v>
      </c>
      <c r="H1065" s="25">
        <v>2.5602937252154397E-3</v>
      </c>
    </row>
    <row r="1066" spans="1:8" x14ac:dyDescent="0.25">
      <c r="A1066" s="19" t="s">
        <v>90</v>
      </c>
      <c r="B1066" s="19" t="s">
        <v>91</v>
      </c>
      <c r="C1066" s="19" t="s">
        <v>75</v>
      </c>
      <c r="D1066" s="19" t="s">
        <v>150</v>
      </c>
      <c r="E1066" s="19" t="s">
        <v>151</v>
      </c>
      <c r="F1066" s="19" t="s">
        <v>247</v>
      </c>
      <c r="G1066" s="19" t="s">
        <v>248</v>
      </c>
      <c r="H1066" s="25">
        <v>2.7788814208205146E-5</v>
      </c>
    </row>
    <row r="1067" spans="1:8" x14ac:dyDescent="0.25">
      <c r="A1067" s="19" t="s">
        <v>90</v>
      </c>
      <c r="B1067" s="19" t="s">
        <v>91</v>
      </c>
      <c r="C1067" s="19" t="s">
        <v>75</v>
      </c>
      <c r="D1067" s="19" t="s">
        <v>154</v>
      </c>
      <c r="E1067" s="19" t="s">
        <v>155</v>
      </c>
      <c r="F1067" s="19" t="s">
        <v>96</v>
      </c>
      <c r="G1067" s="19" t="s">
        <v>97</v>
      </c>
      <c r="H1067" s="25">
        <v>3.8264961404540983E-4</v>
      </c>
    </row>
    <row r="1068" spans="1:8" x14ac:dyDescent="0.25">
      <c r="A1068" s="19" t="s">
        <v>90</v>
      </c>
      <c r="B1068" s="19" t="s">
        <v>91</v>
      </c>
      <c r="C1068" s="19" t="s">
        <v>75</v>
      </c>
      <c r="D1068" s="19" t="s">
        <v>154</v>
      </c>
      <c r="E1068" s="19" t="s">
        <v>155</v>
      </c>
      <c r="F1068" s="19" t="s">
        <v>126</v>
      </c>
      <c r="G1068" s="19" t="s">
        <v>127</v>
      </c>
      <c r="H1068" s="25">
        <v>1.5978751907741809E-6</v>
      </c>
    </row>
    <row r="1069" spans="1:8" x14ac:dyDescent="0.25">
      <c r="A1069" s="19" t="s">
        <v>90</v>
      </c>
      <c r="B1069" s="19" t="s">
        <v>91</v>
      </c>
      <c r="C1069" s="19" t="s">
        <v>75</v>
      </c>
      <c r="D1069" s="19" t="s">
        <v>154</v>
      </c>
      <c r="E1069" s="19" t="s">
        <v>155</v>
      </c>
      <c r="F1069" s="19" t="s">
        <v>102</v>
      </c>
      <c r="G1069" s="19" t="s">
        <v>103</v>
      </c>
      <c r="H1069" s="25">
        <v>3.5280816594682597E-4</v>
      </c>
    </row>
    <row r="1070" spans="1:8" x14ac:dyDescent="0.25">
      <c r="A1070" s="19" t="s">
        <v>90</v>
      </c>
      <c r="B1070" s="19" t="s">
        <v>91</v>
      </c>
      <c r="C1070" s="19" t="s">
        <v>75</v>
      </c>
      <c r="D1070" s="19" t="s">
        <v>154</v>
      </c>
      <c r="E1070" s="19" t="s">
        <v>155</v>
      </c>
      <c r="F1070" s="19" t="s">
        <v>104</v>
      </c>
      <c r="G1070" s="19" t="s">
        <v>105</v>
      </c>
      <c r="H1070" s="25">
        <v>1.9389327352680376E-3</v>
      </c>
    </row>
    <row r="1071" spans="1:8" x14ac:dyDescent="0.25">
      <c r="A1071" s="19" t="s">
        <v>90</v>
      </c>
      <c r="B1071" s="19" t="s">
        <v>91</v>
      </c>
      <c r="C1071" s="19" t="s">
        <v>75</v>
      </c>
      <c r="D1071" s="19" t="s">
        <v>154</v>
      </c>
      <c r="E1071" s="19" t="s">
        <v>155</v>
      </c>
      <c r="F1071" s="19" t="s">
        <v>247</v>
      </c>
      <c r="G1071" s="19" t="s">
        <v>248</v>
      </c>
      <c r="H1071" s="25">
        <v>7.3403985832946316E-6</v>
      </c>
    </row>
    <row r="1072" spans="1:8" x14ac:dyDescent="0.25">
      <c r="A1072" s="19" t="s">
        <v>90</v>
      </c>
      <c r="B1072" s="19" t="s">
        <v>91</v>
      </c>
      <c r="C1072" s="19" t="s">
        <v>75</v>
      </c>
      <c r="D1072" s="19" t="s">
        <v>184</v>
      </c>
      <c r="E1072" s="19" t="s">
        <v>185</v>
      </c>
      <c r="F1072" s="19" t="s">
        <v>104</v>
      </c>
      <c r="G1072" s="19" t="s">
        <v>105</v>
      </c>
      <c r="H1072" s="25">
        <v>2.5437534121177557E-4</v>
      </c>
    </row>
    <row r="1073" spans="1:8" x14ac:dyDescent="0.25">
      <c r="A1073" s="19" t="s">
        <v>90</v>
      </c>
      <c r="B1073" s="19" t="s">
        <v>91</v>
      </c>
      <c r="C1073" s="19" t="s">
        <v>75</v>
      </c>
      <c r="D1073" s="19" t="s">
        <v>156</v>
      </c>
      <c r="E1073" s="19" t="s">
        <v>157</v>
      </c>
      <c r="F1073" s="19" t="s">
        <v>104</v>
      </c>
      <c r="G1073" s="19" t="s">
        <v>105</v>
      </c>
      <c r="H1073" s="25">
        <v>6.6276784540800868E-2</v>
      </c>
    </row>
    <row r="1074" spans="1:8" x14ac:dyDescent="0.25">
      <c r="A1074" s="19" t="s">
        <v>90</v>
      </c>
      <c r="B1074" s="19" t="s">
        <v>91</v>
      </c>
      <c r="C1074" s="19" t="s">
        <v>75</v>
      </c>
      <c r="D1074" s="19" t="s">
        <v>156</v>
      </c>
      <c r="E1074" s="19" t="s">
        <v>157</v>
      </c>
      <c r="F1074" s="19" t="s">
        <v>245</v>
      </c>
      <c r="G1074" s="19" t="s">
        <v>246</v>
      </c>
      <c r="H1074" s="25">
        <v>4.4382916473916358</v>
      </c>
    </row>
    <row r="1075" spans="1:8" x14ac:dyDescent="0.25">
      <c r="A1075" s="19" t="s">
        <v>90</v>
      </c>
      <c r="B1075" s="19" t="s">
        <v>91</v>
      </c>
      <c r="C1075" s="19" t="s">
        <v>75</v>
      </c>
      <c r="D1075" s="19" t="s">
        <v>186</v>
      </c>
      <c r="E1075" s="19" t="s">
        <v>187</v>
      </c>
      <c r="F1075" s="19" t="s">
        <v>104</v>
      </c>
      <c r="G1075" s="19" t="s">
        <v>105</v>
      </c>
      <c r="H1075" s="25">
        <v>3.5477182245371481E-4</v>
      </c>
    </row>
    <row r="1076" spans="1:8" x14ac:dyDescent="0.25">
      <c r="A1076" s="19" t="s">
        <v>90</v>
      </c>
      <c r="B1076" s="19" t="s">
        <v>91</v>
      </c>
      <c r="C1076" s="19" t="s">
        <v>75</v>
      </c>
      <c r="D1076" s="19" t="s">
        <v>158</v>
      </c>
      <c r="E1076" s="19" t="s">
        <v>159</v>
      </c>
      <c r="F1076" s="19" t="s">
        <v>96</v>
      </c>
      <c r="G1076" s="19" t="s">
        <v>97</v>
      </c>
      <c r="H1076" s="25">
        <v>6.6418952310317719E-2</v>
      </c>
    </row>
    <row r="1077" spans="1:8" x14ac:dyDescent="0.25">
      <c r="A1077" s="19" t="s">
        <v>90</v>
      </c>
      <c r="B1077" s="19" t="s">
        <v>91</v>
      </c>
      <c r="C1077" s="19" t="s">
        <v>75</v>
      </c>
      <c r="D1077" s="19" t="s">
        <v>158</v>
      </c>
      <c r="E1077" s="19" t="s">
        <v>159</v>
      </c>
      <c r="F1077" s="19" t="s">
        <v>104</v>
      </c>
      <c r="G1077" s="19" t="s">
        <v>105</v>
      </c>
      <c r="H1077" s="25">
        <v>5.7328872297347996E-3</v>
      </c>
    </row>
    <row r="1078" spans="1:8" x14ac:dyDescent="0.25">
      <c r="A1078" s="19" t="s">
        <v>90</v>
      </c>
      <c r="B1078" s="19" t="s">
        <v>91</v>
      </c>
      <c r="C1078" s="19" t="s">
        <v>75</v>
      </c>
      <c r="D1078" s="19" t="s">
        <v>160</v>
      </c>
      <c r="E1078" s="19" t="s">
        <v>161</v>
      </c>
      <c r="F1078" s="19" t="s">
        <v>104</v>
      </c>
      <c r="G1078" s="19" t="s">
        <v>105</v>
      </c>
      <c r="H1078" s="25">
        <v>2.3124703531132752E-5</v>
      </c>
    </row>
    <row r="1079" spans="1:8" x14ac:dyDescent="0.25">
      <c r="A1079" s="19" t="s">
        <v>90</v>
      </c>
      <c r="B1079" s="19" t="s">
        <v>91</v>
      </c>
      <c r="C1079" s="19" t="s">
        <v>75</v>
      </c>
      <c r="D1079" s="19" t="s">
        <v>160</v>
      </c>
      <c r="E1079" s="19" t="s">
        <v>161</v>
      </c>
      <c r="F1079" s="19" t="s">
        <v>162</v>
      </c>
      <c r="G1079" s="19" t="s">
        <v>163</v>
      </c>
      <c r="H1079" s="25">
        <v>3.7486044062390455E-5</v>
      </c>
    </row>
    <row r="1080" spans="1:8" x14ac:dyDescent="0.25">
      <c r="A1080" s="19" t="s">
        <v>90</v>
      </c>
      <c r="B1080" s="19" t="s">
        <v>91</v>
      </c>
      <c r="C1080" s="19" t="s">
        <v>75</v>
      </c>
      <c r="D1080" s="19" t="s">
        <v>164</v>
      </c>
      <c r="E1080" s="19" t="s">
        <v>165</v>
      </c>
      <c r="F1080" s="19" t="s">
        <v>104</v>
      </c>
      <c r="G1080" s="19" t="s">
        <v>105</v>
      </c>
      <c r="H1080" s="25">
        <v>4.8668436913872404E-2</v>
      </c>
    </row>
    <row r="1081" spans="1:8" x14ac:dyDescent="0.25">
      <c r="A1081" s="19" t="s">
        <v>90</v>
      </c>
      <c r="B1081" s="19" t="s">
        <v>91</v>
      </c>
      <c r="C1081" s="19" t="s">
        <v>75</v>
      </c>
      <c r="D1081" s="19" t="s">
        <v>164</v>
      </c>
      <c r="E1081" s="19" t="s">
        <v>165</v>
      </c>
      <c r="F1081" s="19" t="s">
        <v>162</v>
      </c>
      <c r="G1081" s="19" t="s">
        <v>163</v>
      </c>
      <c r="H1081" s="25">
        <v>8.6500231903201247E-2</v>
      </c>
    </row>
    <row r="1082" spans="1:8" x14ac:dyDescent="0.25">
      <c r="A1082" s="19" t="s">
        <v>90</v>
      </c>
      <c r="B1082" s="19" t="s">
        <v>91</v>
      </c>
      <c r="C1082" s="19" t="s">
        <v>75</v>
      </c>
      <c r="D1082" s="19" t="s">
        <v>166</v>
      </c>
      <c r="E1082" s="19" t="s">
        <v>167</v>
      </c>
      <c r="F1082" s="19" t="s">
        <v>110</v>
      </c>
      <c r="G1082" s="19" t="s">
        <v>111</v>
      </c>
      <c r="H1082" s="25">
        <v>0.19930999658918508</v>
      </c>
    </row>
    <row r="1083" spans="1:8" x14ac:dyDescent="0.25">
      <c r="A1083" s="19" t="s">
        <v>90</v>
      </c>
      <c r="B1083" s="19" t="s">
        <v>91</v>
      </c>
      <c r="C1083" s="19" t="s">
        <v>75</v>
      </c>
      <c r="D1083" s="19" t="s">
        <v>166</v>
      </c>
      <c r="E1083" s="19" t="s">
        <v>167</v>
      </c>
      <c r="F1083" s="19" t="s">
        <v>168</v>
      </c>
      <c r="G1083" s="19" t="s">
        <v>169</v>
      </c>
      <c r="H1083" s="25">
        <v>0.99654998294592578</v>
      </c>
    </row>
    <row r="1084" spans="1:8" x14ac:dyDescent="0.25">
      <c r="A1084" s="19" t="s">
        <v>90</v>
      </c>
      <c r="B1084" s="19" t="s">
        <v>91</v>
      </c>
      <c r="C1084" s="19" t="s">
        <v>75</v>
      </c>
      <c r="D1084" s="19" t="s">
        <v>166</v>
      </c>
      <c r="E1084" s="19" t="s">
        <v>167</v>
      </c>
      <c r="F1084" s="19" t="s">
        <v>170</v>
      </c>
      <c r="G1084" s="19" t="s">
        <v>171</v>
      </c>
      <c r="H1084" s="25">
        <v>0.19930999658918508</v>
      </c>
    </row>
    <row r="1085" spans="1:8" x14ac:dyDescent="0.25">
      <c r="A1085" s="19" t="s">
        <v>90</v>
      </c>
      <c r="B1085" s="19" t="s">
        <v>91</v>
      </c>
      <c r="C1085" s="19" t="s">
        <v>75</v>
      </c>
      <c r="D1085" s="19" t="s">
        <v>166</v>
      </c>
      <c r="E1085" s="19" t="s">
        <v>167</v>
      </c>
      <c r="F1085" s="19" t="s">
        <v>245</v>
      </c>
      <c r="G1085" s="19" t="s">
        <v>246</v>
      </c>
      <c r="H1085" s="25">
        <v>0.15410566746586482</v>
      </c>
    </row>
    <row r="1086" spans="1:8" x14ac:dyDescent="0.25">
      <c r="A1086" s="19" t="s">
        <v>90</v>
      </c>
      <c r="B1086" s="19" t="s">
        <v>91</v>
      </c>
      <c r="C1086" s="19" t="s">
        <v>75</v>
      </c>
      <c r="D1086" s="19" t="s">
        <v>166</v>
      </c>
      <c r="E1086" s="19" t="s">
        <v>167</v>
      </c>
      <c r="F1086" s="19" t="s">
        <v>172</v>
      </c>
      <c r="G1086" s="19" t="s">
        <v>173</v>
      </c>
      <c r="H1086" s="25">
        <v>0.49827499147296278</v>
      </c>
    </row>
    <row r="1087" spans="1:8" x14ac:dyDescent="0.25">
      <c r="A1087" s="19" t="s">
        <v>92</v>
      </c>
      <c r="B1087" s="19" t="s">
        <v>93</v>
      </c>
      <c r="C1087" s="19" t="s">
        <v>85</v>
      </c>
      <c r="D1087" s="19" t="s">
        <v>94</v>
      </c>
      <c r="E1087" s="19" t="s">
        <v>95</v>
      </c>
      <c r="F1087" s="19" t="s">
        <v>96</v>
      </c>
      <c r="G1087" s="19" t="s">
        <v>97</v>
      </c>
      <c r="H1087" s="25">
        <v>6.8921923433490059E-2</v>
      </c>
    </row>
    <row r="1088" spans="1:8" x14ac:dyDescent="0.25">
      <c r="A1088" s="19" t="s">
        <v>92</v>
      </c>
      <c r="B1088" s="19" t="s">
        <v>93</v>
      </c>
      <c r="C1088" s="19" t="s">
        <v>85</v>
      </c>
      <c r="D1088" s="19" t="s">
        <v>94</v>
      </c>
      <c r="E1088" s="19" t="s">
        <v>95</v>
      </c>
      <c r="F1088" s="19" t="s">
        <v>98</v>
      </c>
      <c r="G1088" s="19" t="s">
        <v>99</v>
      </c>
      <c r="H1088" s="25">
        <v>2.4113859556087499E-3</v>
      </c>
    </row>
    <row r="1089" spans="1:8" x14ac:dyDescent="0.25">
      <c r="A1089" s="19" t="s">
        <v>92</v>
      </c>
      <c r="B1089" s="19" t="s">
        <v>93</v>
      </c>
      <c r="C1089" s="19" t="s">
        <v>85</v>
      </c>
      <c r="D1089" s="19" t="s">
        <v>94</v>
      </c>
      <c r="E1089" s="19" t="s">
        <v>95</v>
      </c>
      <c r="F1089" s="19" t="s">
        <v>100</v>
      </c>
      <c r="G1089" s="19" t="s">
        <v>101</v>
      </c>
      <c r="H1089" s="25">
        <v>7.3544191304990222E-3</v>
      </c>
    </row>
    <row r="1090" spans="1:8" x14ac:dyDescent="0.25">
      <c r="A1090" s="19" t="s">
        <v>92</v>
      </c>
      <c r="B1090" s="19" t="s">
        <v>93</v>
      </c>
      <c r="C1090" s="19" t="s">
        <v>85</v>
      </c>
      <c r="D1090" s="19" t="s">
        <v>94</v>
      </c>
      <c r="E1090" s="19" t="s">
        <v>95</v>
      </c>
      <c r="F1090" s="19" t="s">
        <v>102</v>
      </c>
      <c r="G1090" s="19" t="s">
        <v>103</v>
      </c>
      <c r="H1090" s="25">
        <v>2.1999861370552973E-2</v>
      </c>
    </row>
    <row r="1091" spans="1:8" x14ac:dyDescent="0.25">
      <c r="A1091" s="19" t="s">
        <v>92</v>
      </c>
      <c r="B1091" s="19" t="s">
        <v>93</v>
      </c>
      <c r="C1091" s="19" t="s">
        <v>85</v>
      </c>
      <c r="D1091" s="19" t="s">
        <v>94</v>
      </c>
      <c r="E1091" s="19" t="s">
        <v>95</v>
      </c>
      <c r="F1091" s="19" t="s">
        <v>104</v>
      </c>
      <c r="G1091" s="19" t="s">
        <v>105</v>
      </c>
      <c r="H1091" s="25">
        <v>3.0058261668900448E-2</v>
      </c>
    </row>
    <row r="1092" spans="1:8" x14ac:dyDescent="0.25">
      <c r="A1092" s="19" t="s">
        <v>92</v>
      </c>
      <c r="B1092" s="19" t="s">
        <v>93</v>
      </c>
      <c r="C1092" s="19" t="s">
        <v>85</v>
      </c>
      <c r="D1092" s="19" t="s">
        <v>94</v>
      </c>
      <c r="E1092" s="19" t="s">
        <v>95</v>
      </c>
      <c r="F1092" s="19" t="s">
        <v>245</v>
      </c>
      <c r="G1092" s="19" t="s">
        <v>246</v>
      </c>
      <c r="H1092" s="25">
        <v>1.1909537257935407E-3</v>
      </c>
    </row>
    <row r="1093" spans="1:8" x14ac:dyDescent="0.25">
      <c r="A1093" s="19" t="s">
        <v>92</v>
      </c>
      <c r="B1093" s="19" t="s">
        <v>93</v>
      </c>
      <c r="C1093" s="19" t="s">
        <v>85</v>
      </c>
      <c r="D1093" s="19" t="s">
        <v>94</v>
      </c>
      <c r="E1093" s="19" t="s">
        <v>95</v>
      </c>
      <c r="F1093" s="19" t="s">
        <v>247</v>
      </c>
      <c r="G1093" s="19" t="s">
        <v>248</v>
      </c>
      <c r="H1093" s="25">
        <v>0.3413623843028879</v>
      </c>
    </row>
    <row r="1094" spans="1:8" x14ac:dyDescent="0.25">
      <c r="A1094" s="19" t="s">
        <v>92</v>
      </c>
      <c r="B1094" s="19" t="s">
        <v>93</v>
      </c>
      <c r="C1094" s="19" t="s">
        <v>85</v>
      </c>
      <c r="D1094" s="19" t="s">
        <v>178</v>
      </c>
      <c r="E1094" s="19" t="s">
        <v>179</v>
      </c>
      <c r="F1094" s="19" t="s">
        <v>96</v>
      </c>
      <c r="G1094" s="19" t="s">
        <v>97</v>
      </c>
      <c r="H1094" s="25">
        <v>1.7196253068496637E-2</v>
      </c>
    </row>
    <row r="1095" spans="1:8" x14ac:dyDescent="0.25">
      <c r="A1095" s="19" t="s">
        <v>92</v>
      </c>
      <c r="B1095" s="19" t="s">
        <v>93</v>
      </c>
      <c r="C1095" s="19" t="s">
        <v>85</v>
      </c>
      <c r="D1095" s="19" t="s">
        <v>178</v>
      </c>
      <c r="E1095" s="19" t="s">
        <v>179</v>
      </c>
      <c r="F1095" s="19" t="s">
        <v>100</v>
      </c>
      <c r="G1095" s="19" t="s">
        <v>101</v>
      </c>
      <c r="H1095" s="25">
        <v>6.8681160218237553E-4</v>
      </c>
    </row>
    <row r="1096" spans="1:8" x14ac:dyDescent="0.25">
      <c r="A1096" s="19" t="s">
        <v>92</v>
      </c>
      <c r="B1096" s="19" t="s">
        <v>93</v>
      </c>
      <c r="C1096" s="19" t="s">
        <v>85</v>
      </c>
      <c r="D1096" s="19" t="s">
        <v>178</v>
      </c>
      <c r="E1096" s="19" t="s">
        <v>179</v>
      </c>
      <c r="F1096" s="19" t="s">
        <v>102</v>
      </c>
      <c r="G1096" s="19" t="s">
        <v>103</v>
      </c>
      <c r="H1096" s="25">
        <v>1.4630323808883789E-2</v>
      </c>
    </row>
    <row r="1097" spans="1:8" x14ac:dyDescent="0.25">
      <c r="A1097" s="19" t="s">
        <v>92</v>
      </c>
      <c r="B1097" s="19" t="s">
        <v>93</v>
      </c>
      <c r="C1097" s="19" t="s">
        <v>85</v>
      </c>
      <c r="D1097" s="19" t="s">
        <v>178</v>
      </c>
      <c r="E1097" s="19" t="s">
        <v>179</v>
      </c>
      <c r="F1097" s="19" t="s">
        <v>104</v>
      </c>
      <c r="G1097" s="19" t="s">
        <v>105</v>
      </c>
      <c r="H1097" s="25">
        <v>3.2474509123020696E-3</v>
      </c>
    </row>
    <row r="1098" spans="1:8" x14ac:dyDescent="0.25">
      <c r="A1098" s="19" t="s">
        <v>92</v>
      </c>
      <c r="B1098" s="19" t="s">
        <v>93</v>
      </c>
      <c r="C1098" s="19" t="s">
        <v>85</v>
      </c>
      <c r="D1098" s="19" t="s">
        <v>178</v>
      </c>
      <c r="E1098" s="19" t="s">
        <v>179</v>
      </c>
      <c r="F1098" s="19" t="s">
        <v>245</v>
      </c>
      <c r="G1098" s="19" t="s">
        <v>246</v>
      </c>
      <c r="H1098" s="25">
        <v>6.3741760720952803E-4</v>
      </c>
    </row>
    <row r="1099" spans="1:8" x14ac:dyDescent="0.25">
      <c r="A1099" s="19" t="s">
        <v>92</v>
      </c>
      <c r="B1099" s="19" t="s">
        <v>93</v>
      </c>
      <c r="C1099" s="19" t="s">
        <v>85</v>
      </c>
      <c r="D1099" s="19" t="s">
        <v>178</v>
      </c>
      <c r="E1099" s="19" t="s">
        <v>179</v>
      </c>
      <c r="F1099" s="19" t="s">
        <v>247</v>
      </c>
      <c r="G1099" s="19" t="s">
        <v>248</v>
      </c>
      <c r="H1099" s="25">
        <v>0.10278699297482524</v>
      </c>
    </row>
    <row r="1100" spans="1:8" x14ac:dyDescent="0.25">
      <c r="A1100" s="19" t="s">
        <v>92</v>
      </c>
      <c r="B1100" s="19" t="s">
        <v>93</v>
      </c>
      <c r="C1100" s="19" t="s">
        <v>85</v>
      </c>
      <c r="D1100" s="19" t="s">
        <v>108</v>
      </c>
      <c r="E1100" s="19" t="s">
        <v>109</v>
      </c>
      <c r="F1100" s="19" t="s">
        <v>110</v>
      </c>
      <c r="G1100" s="19" t="s">
        <v>111</v>
      </c>
      <c r="H1100" s="25">
        <v>44.076688089665979</v>
      </c>
    </row>
    <row r="1101" spans="1:8" x14ac:dyDescent="0.25">
      <c r="A1101" s="19" t="s">
        <v>92</v>
      </c>
      <c r="B1101" s="19" t="s">
        <v>93</v>
      </c>
      <c r="C1101" s="19" t="s">
        <v>85</v>
      </c>
      <c r="D1101" s="19" t="s">
        <v>108</v>
      </c>
      <c r="E1101" s="19" t="s">
        <v>109</v>
      </c>
      <c r="F1101" s="19" t="s">
        <v>112</v>
      </c>
      <c r="G1101" s="19" t="s">
        <v>113</v>
      </c>
      <c r="H1101" s="25">
        <v>10.29268131639134</v>
      </c>
    </row>
    <row r="1102" spans="1:8" x14ac:dyDescent="0.25">
      <c r="A1102" s="19" t="s">
        <v>92</v>
      </c>
      <c r="B1102" s="19" t="s">
        <v>93</v>
      </c>
      <c r="C1102" s="19" t="s">
        <v>85</v>
      </c>
      <c r="D1102" s="19" t="s">
        <v>108</v>
      </c>
      <c r="E1102" s="19" t="s">
        <v>109</v>
      </c>
      <c r="F1102" s="19" t="s">
        <v>96</v>
      </c>
      <c r="G1102" s="19" t="s">
        <v>97</v>
      </c>
      <c r="H1102" s="25">
        <v>0.10996602858526774</v>
      </c>
    </row>
    <row r="1103" spans="1:8" x14ac:dyDescent="0.25">
      <c r="A1103" s="19" t="s">
        <v>92</v>
      </c>
      <c r="B1103" s="19" t="s">
        <v>93</v>
      </c>
      <c r="C1103" s="19" t="s">
        <v>85</v>
      </c>
      <c r="D1103" s="19" t="s">
        <v>108</v>
      </c>
      <c r="E1103" s="19" t="s">
        <v>109</v>
      </c>
      <c r="F1103" s="19" t="s">
        <v>100</v>
      </c>
      <c r="G1103" s="19" t="s">
        <v>101</v>
      </c>
      <c r="H1103" s="25">
        <v>0.17476681155682672</v>
      </c>
    </row>
    <row r="1104" spans="1:8" x14ac:dyDescent="0.25">
      <c r="A1104" s="19" t="s">
        <v>92</v>
      </c>
      <c r="B1104" s="19" t="s">
        <v>93</v>
      </c>
      <c r="C1104" s="19" t="s">
        <v>85</v>
      </c>
      <c r="D1104" s="19" t="s">
        <v>108</v>
      </c>
      <c r="E1104" s="19" t="s">
        <v>109</v>
      </c>
      <c r="F1104" s="19" t="s">
        <v>102</v>
      </c>
      <c r="G1104" s="19" t="s">
        <v>103</v>
      </c>
      <c r="H1104" s="25">
        <v>2.0897171650946404E-2</v>
      </c>
    </row>
    <row r="1105" spans="1:8" x14ac:dyDescent="0.25">
      <c r="A1105" s="19" t="s">
        <v>92</v>
      </c>
      <c r="B1105" s="19" t="s">
        <v>93</v>
      </c>
      <c r="C1105" s="19" t="s">
        <v>85</v>
      </c>
      <c r="D1105" s="19" t="s">
        <v>108</v>
      </c>
      <c r="E1105" s="19" t="s">
        <v>109</v>
      </c>
      <c r="F1105" s="19" t="s">
        <v>104</v>
      </c>
      <c r="G1105" s="19" t="s">
        <v>105</v>
      </c>
      <c r="H1105" s="25">
        <v>4.7304916411210672E-2</v>
      </c>
    </row>
    <row r="1106" spans="1:8" x14ac:dyDescent="0.25">
      <c r="A1106" s="19" t="s">
        <v>92</v>
      </c>
      <c r="B1106" s="19" t="s">
        <v>93</v>
      </c>
      <c r="C1106" s="19" t="s">
        <v>85</v>
      </c>
      <c r="D1106" s="19" t="s">
        <v>122</v>
      </c>
      <c r="E1106" s="19" t="s">
        <v>123</v>
      </c>
      <c r="F1106" s="19" t="s">
        <v>110</v>
      </c>
      <c r="G1106" s="19" t="s">
        <v>111</v>
      </c>
      <c r="H1106" s="25">
        <v>3.9382346831329937</v>
      </c>
    </row>
    <row r="1107" spans="1:8" x14ac:dyDescent="0.25">
      <c r="A1107" s="19" t="s">
        <v>92</v>
      </c>
      <c r="B1107" s="19" t="s">
        <v>93</v>
      </c>
      <c r="C1107" s="19" t="s">
        <v>85</v>
      </c>
      <c r="D1107" s="19" t="s">
        <v>122</v>
      </c>
      <c r="E1107" s="19" t="s">
        <v>123</v>
      </c>
      <c r="F1107" s="19" t="s">
        <v>112</v>
      </c>
      <c r="G1107" s="19" t="s">
        <v>113</v>
      </c>
      <c r="H1107" s="25">
        <v>0.99396271031106675</v>
      </c>
    </row>
    <row r="1108" spans="1:8" x14ac:dyDescent="0.25">
      <c r="A1108" s="19" t="s">
        <v>92</v>
      </c>
      <c r="B1108" s="19" t="s">
        <v>93</v>
      </c>
      <c r="C1108" s="19" t="s">
        <v>85</v>
      </c>
      <c r="D1108" s="19" t="s">
        <v>122</v>
      </c>
      <c r="E1108" s="19" t="s">
        <v>123</v>
      </c>
      <c r="F1108" s="19" t="s">
        <v>96</v>
      </c>
      <c r="G1108" s="19" t="s">
        <v>97</v>
      </c>
      <c r="H1108" s="25">
        <v>4.705042531986991E-4</v>
      </c>
    </row>
    <row r="1109" spans="1:8" x14ac:dyDescent="0.25">
      <c r="A1109" s="19" t="s">
        <v>92</v>
      </c>
      <c r="B1109" s="19" t="s">
        <v>93</v>
      </c>
      <c r="C1109" s="19" t="s">
        <v>85</v>
      </c>
      <c r="D1109" s="19" t="s">
        <v>122</v>
      </c>
      <c r="E1109" s="19" t="s">
        <v>123</v>
      </c>
      <c r="F1109" s="19" t="s">
        <v>100</v>
      </c>
      <c r="G1109" s="19" t="s">
        <v>101</v>
      </c>
      <c r="H1109" s="25">
        <v>1.2816495086655528E-3</v>
      </c>
    </row>
    <row r="1110" spans="1:8" x14ac:dyDescent="0.25">
      <c r="A1110" s="19" t="s">
        <v>92</v>
      </c>
      <c r="B1110" s="19" t="s">
        <v>93</v>
      </c>
      <c r="C1110" s="19" t="s">
        <v>85</v>
      </c>
      <c r="D1110" s="19" t="s">
        <v>122</v>
      </c>
      <c r="E1110" s="19" t="s">
        <v>123</v>
      </c>
      <c r="F1110" s="19" t="s">
        <v>102</v>
      </c>
      <c r="G1110" s="19" t="s">
        <v>103</v>
      </c>
      <c r="H1110" s="25">
        <v>2.4672854166230842E-3</v>
      </c>
    </row>
    <row r="1111" spans="1:8" x14ac:dyDescent="0.25">
      <c r="A1111" s="19" t="s">
        <v>92</v>
      </c>
      <c r="B1111" s="19" t="s">
        <v>93</v>
      </c>
      <c r="C1111" s="19" t="s">
        <v>85</v>
      </c>
      <c r="D1111" s="19" t="s">
        <v>122</v>
      </c>
      <c r="E1111" s="19" t="s">
        <v>123</v>
      </c>
      <c r="F1111" s="19" t="s">
        <v>104</v>
      </c>
      <c r="G1111" s="19" t="s">
        <v>105</v>
      </c>
      <c r="H1111" s="25">
        <v>1.8415875691231466E-2</v>
      </c>
    </row>
    <row r="1112" spans="1:8" x14ac:dyDescent="0.25">
      <c r="A1112" s="19" t="s">
        <v>92</v>
      </c>
      <c r="B1112" s="19" t="s">
        <v>93</v>
      </c>
      <c r="C1112" s="19" t="s">
        <v>85</v>
      </c>
      <c r="D1112" s="19" t="s">
        <v>124</v>
      </c>
      <c r="E1112" s="19" t="s">
        <v>125</v>
      </c>
      <c r="F1112" s="19" t="s">
        <v>110</v>
      </c>
      <c r="G1112" s="19" t="s">
        <v>111</v>
      </c>
      <c r="H1112" s="25">
        <v>12.859379036144114</v>
      </c>
    </row>
    <row r="1113" spans="1:8" x14ac:dyDescent="0.25">
      <c r="A1113" s="19" t="s">
        <v>92</v>
      </c>
      <c r="B1113" s="19" t="s">
        <v>93</v>
      </c>
      <c r="C1113" s="19" t="s">
        <v>85</v>
      </c>
      <c r="D1113" s="19" t="s">
        <v>124</v>
      </c>
      <c r="E1113" s="19" t="s">
        <v>125</v>
      </c>
      <c r="F1113" s="19" t="s">
        <v>96</v>
      </c>
      <c r="G1113" s="19" t="s">
        <v>97</v>
      </c>
      <c r="H1113" s="25">
        <v>2.4744428830708086E-3</v>
      </c>
    </row>
    <row r="1114" spans="1:8" x14ac:dyDescent="0.25">
      <c r="A1114" s="19" t="s">
        <v>92</v>
      </c>
      <c r="B1114" s="19" t="s">
        <v>93</v>
      </c>
      <c r="C1114" s="19" t="s">
        <v>85</v>
      </c>
      <c r="D1114" s="19" t="s">
        <v>124</v>
      </c>
      <c r="E1114" s="19" t="s">
        <v>125</v>
      </c>
      <c r="F1114" s="19" t="s">
        <v>98</v>
      </c>
      <c r="G1114" s="19" t="s">
        <v>99</v>
      </c>
      <c r="H1114" s="25">
        <v>2.0720188392297674E-3</v>
      </c>
    </row>
    <row r="1115" spans="1:8" x14ac:dyDescent="0.25">
      <c r="A1115" s="19" t="s">
        <v>92</v>
      </c>
      <c r="B1115" s="19" t="s">
        <v>93</v>
      </c>
      <c r="C1115" s="19" t="s">
        <v>85</v>
      </c>
      <c r="D1115" s="19" t="s">
        <v>124</v>
      </c>
      <c r="E1115" s="19" t="s">
        <v>125</v>
      </c>
      <c r="F1115" s="19" t="s">
        <v>100</v>
      </c>
      <c r="G1115" s="19" t="s">
        <v>101</v>
      </c>
      <c r="H1115" s="25">
        <v>0.97470706459337564</v>
      </c>
    </row>
    <row r="1116" spans="1:8" x14ac:dyDescent="0.25">
      <c r="A1116" s="19" t="s">
        <v>92</v>
      </c>
      <c r="B1116" s="19" t="s">
        <v>93</v>
      </c>
      <c r="C1116" s="19" t="s">
        <v>85</v>
      </c>
      <c r="D1116" s="19" t="s">
        <v>124</v>
      </c>
      <c r="E1116" s="19" t="s">
        <v>125</v>
      </c>
      <c r="F1116" s="19" t="s">
        <v>126</v>
      </c>
      <c r="G1116" s="19" t="s">
        <v>127</v>
      </c>
      <c r="H1116" s="25">
        <v>4.0704148936168806E-5</v>
      </c>
    </row>
    <row r="1117" spans="1:8" x14ac:dyDescent="0.25">
      <c r="A1117" s="19" t="s">
        <v>92</v>
      </c>
      <c r="B1117" s="19" t="s">
        <v>93</v>
      </c>
      <c r="C1117" s="19" t="s">
        <v>85</v>
      </c>
      <c r="D1117" s="19" t="s">
        <v>124</v>
      </c>
      <c r="E1117" s="19" t="s">
        <v>125</v>
      </c>
      <c r="F1117" s="19" t="s">
        <v>102</v>
      </c>
      <c r="G1117" s="19" t="s">
        <v>103</v>
      </c>
      <c r="H1117" s="25">
        <v>2.5143149944392216E-3</v>
      </c>
    </row>
    <row r="1118" spans="1:8" x14ac:dyDescent="0.25">
      <c r="A1118" s="19" t="s">
        <v>92</v>
      </c>
      <c r="B1118" s="19" t="s">
        <v>93</v>
      </c>
      <c r="C1118" s="19" t="s">
        <v>85</v>
      </c>
      <c r="D1118" s="19" t="s">
        <v>124</v>
      </c>
      <c r="E1118" s="19" t="s">
        <v>125</v>
      </c>
      <c r="F1118" s="19" t="s">
        <v>104</v>
      </c>
      <c r="G1118" s="19" t="s">
        <v>105</v>
      </c>
      <c r="H1118" s="25">
        <v>4.4090958334840134E-2</v>
      </c>
    </row>
    <row r="1119" spans="1:8" x14ac:dyDescent="0.25">
      <c r="A1119" s="19" t="s">
        <v>92</v>
      </c>
      <c r="B1119" s="19" t="s">
        <v>93</v>
      </c>
      <c r="C1119" s="19" t="s">
        <v>85</v>
      </c>
      <c r="D1119" s="19" t="s">
        <v>128</v>
      </c>
      <c r="E1119" s="19" t="s">
        <v>129</v>
      </c>
      <c r="F1119" s="19" t="s">
        <v>110</v>
      </c>
      <c r="G1119" s="19" t="s">
        <v>111</v>
      </c>
      <c r="H1119" s="25">
        <v>5.2798888547650797</v>
      </c>
    </row>
    <row r="1120" spans="1:8" x14ac:dyDescent="0.25">
      <c r="A1120" s="19" t="s">
        <v>92</v>
      </c>
      <c r="B1120" s="19" t="s">
        <v>93</v>
      </c>
      <c r="C1120" s="19" t="s">
        <v>85</v>
      </c>
      <c r="D1120" s="19" t="s">
        <v>128</v>
      </c>
      <c r="E1120" s="19" t="s">
        <v>129</v>
      </c>
      <c r="F1120" s="19" t="s">
        <v>112</v>
      </c>
      <c r="G1120" s="19" t="s">
        <v>113</v>
      </c>
      <c r="H1120" s="25">
        <v>1.2877534641437887</v>
      </c>
    </row>
    <row r="1121" spans="1:8" x14ac:dyDescent="0.25">
      <c r="A1121" s="19" t="s">
        <v>92</v>
      </c>
      <c r="B1121" s="19" t="s">
        <v>93</v>
      </c>
      <c r="C1121" s="19" t="s">
        <v>85</v>
      </c>
      <c r="D1121" s="19" t="s">
        <v>128</v>
      </c>
      <c r="E1121" s="19" t="s">
        <v>129</v>
      </c>
      <c r="F1121" s="19" t="s">
        <v>96</v>
      </c>
      <c r="G1121" s="19" t="s">
        <v>97</v>
      </c>
      <c r="H1121" s="25">
        <v>0.14138612258240063</v>
      </c>
    </row>
    <row r="1122" spans="1:8" x14ac:dyDescent="0.25">
      <c r="A1122" s="19" t="s">
        <v>92</v>
      </c>
      <c r="B1122" s="19" t="s">
        <v>93</v>
      </c>
      <c r="C1122" s="19" t="s">
        <v>85</v>
      </c>
      <c r="D1122" s="19" t="s">
        <v>128</v>
      </c>
      <c r="E1122" s="19" t="s">
        <v>129</v>
      </c>
      <c r="F1122" s="19" t="s">
        <v>98</v>
      </c>
      <c r="G1122" s="19" t="s">
        <v>99</v>
      </c>
      <c r="H1122" s="25">
        <v>0.12678147871865131</v>
      </c>
    </row>
    <row r="1123" spans="1:8" x14ac:dyDescent="0.25">
      <c r="A1123" s="19" t="s">
        <v>92</v>
      </c>
      <c r="B1123" s="19" t="s">
        <v>93</v>
      </c>
      <c r="C1123" s="19" t="s">
        <v>85</v>
      </c>
      <c r="D1123" s="19" t="s">
        <v>128</v>
      </c>
      <c r="E1123" s="19" t="s">
        <v>129</v>
      </c>
      <c r="F1123" s="19" t="s">
        <v>100</v>
      </c>
      <c r="G1123" s="19" t="s">
        <v>101</v>
      </c>
      <c r="H1123" s="25">
        <v>7.4003001501111642E-3</v>
      </c>
    </row>
    <row r="1124" spans="1:8" x14ac:dyDescent="0.25">
      <c r="A1124" s="19" t="s">
        <v>92</v>
      </c>
      <c r="B1124" s="19" t="s">
        <v>93</v>
      </c>
      <c r="C1124" s="19" t="s">
        <v>85</v>
      </c>
      <c r="D1124" s="19" t="s">
        <v>128</v>
      </c>
      <c r="E1124" s="19" t="s">
        <v>129</v>
      </c>
      <c r="F1124" s="19" t="s">
        <v>126</v>
      </c>
      <c r="G1124" s="19" t="s">
        <v>127</v>
      </c>
      <c r="H1124" s="25">
        <v>4.0341916949416558E-4</v>
      </c>
    </row>
    <row r="1125" spans="1:8" x14ac:dyDescent="0.25">
      <c r="A1125" s="19" t="s">
        <v>92</v>
      </c>
      <c r="B1125" s="19" t="s">
        <v>93</v>
      </c>
      <c r="C1125" s="19" t="s">
        <v>85</v>
      </c>
      <c r="D1125" s="19" t="s">
        <v>128</v>
      </c>
      <c r="E1125" s="19" t="s">
        <v>129</v>
      </c>
      <c r="F1125" s="19" t="s">
        <v>102</v>
      </c>
      <c r="G1125" s="19" t="s">
        <v>103</v>
      </c>
      <c r="H1125" s="25">
        <v>3.3328123788344847E-3</v>
      </c>
    </row>
    <row r="1126" spans="1:8" x14ac:dyDescent="0.25">
      <c r="A1126" s="19" t="s">
        <v>92</v>
      </c>
      <c r="B1126" s="19" t="s">
        <v>93</v>
      </c>
      <c r="C1126" s="19" t="s">
        <v>85</v>
      </c>
      <c r="D1126" s="19" t="s">
        <v>128</v>
      </c>
      <c r="E1126" s="19" t="s">
        <v>129</v>
      </c>
      <c r="F1126" s="19" t="s">
        <v>104</v>
      </c>
      <c r="G1126" s="19" t="s">
        <v>105</v>
      </c>
      <c r="H1126" s="25">
        <v>6.8784688881348491E-2</v>
      </c>
    </row>
    <row r="1127" spans="1:8" x14ac:dyDescent="0.25">
      <c r="A1127" s="19" t="s">
        <v>92</v>
      </c>
      <c r="B1127" s="19" t="s">
        <v>93</v>
      </c>
      <c r="C1127" s="19" t="s">
        <v>85</v>
      </c>
      <c r="D1127" s="19" t="s">
        <v>130</v>
      </c>
      <c r="E1127" s="19" t="s">
        <v>131</v>
      </c>
      <c r="F1127" s="19" t="s">
        <v>110</v>
      </c>
      <c r="G1127" s="19" t="s">
        <v>111</v>
      </c>
      <c r="H1127" s="25">
        <v>0.1008549075113661</v>
      </c>
    </row>
    <row r="1128" spans="1:8" x14ac:dyDescent="0.25">
      <c r="A1128" s="19" t="s">
        <v>92</v>
      </c>
      <c r="B1128" s="19" t="s">
        <v>93</v>
      </c>
      <c r="C1128" s="19" t="s">
        <v>85</v>
      </c>
      <c r="D1128" s="19" t="s">
        <v>130</v>
      </c>
      <c r="E1128" s="19" t="s">
        <v>131</v>
      </c>
      <c r="F1128" s="19" t="s">
        <v>112</v>
      </c>
      <c r="G1128" s="19" t="s">
        <v>113</v>
      </c>
      <c r="H1128" s="25">
        <v>2.8859610193185142E-2</v>
      </c>
    </row>
    <row r="1129" spans="1:8" x14ac:dyDescent="0.25">
      <c r="A1129" s="19" t="s">
        <v>92</v>
      </c>
      <c r="B1129" s="19" t="s">
        <v>93</v>
      </c>
      <c r="C1129" s="19" t="s">
        <v>85</v>
      </c>
      <c r="D1129" s="19" t="s">
        <v>130</v>
      </c>
      <c r="E1129" s="19" t="s">
        <v>131</v>
      </c>
      <c r="F1129" s="19" t="s">
        <v>98</v>
      </c>
      <c r="G1129" s="19" t="s">
        <v>99</v>
      </c>
      <c r="H1129" s="25">
        <v>7.8817589364639149E-4</v>
      </c>
    </row>
    <row r="1130" spans="1:8" x14ac:dyDescent="0.25">
      <c r="A1130" s="19" t="s">
        <v>92</v>
      </c>
      <c r="B1130" s="19" t="s">
        <v>93</v>
      </c>
      <c r="C1130" s="19" t="s">
        <v>85</v>
      </c>
      <c r="D1130" s="19" t="s">
        <v>130</v>
      </c>
      <c r="E1130" s="19" t="s">
        <v>131</v>
      </c>
      <c r="F1130" s="19" t="s">
        <v>100</v>
      </c>
      <c r="G1130" s="19" t="s">
        <v>101</v>
      </c>
      <c r="H1130" s="25">
        <v>6.3414360386999035E-4</v>
      </c>
    </row>
    <row r="1131" spans="1:8" x14ac:dyDescent="0.25">
      <c r="A1131" s="19" t="s">
        <v>92</v>
      </c>
      <c r="B1131" s="19" t="s">
        <v>93</v>
      </c>
      <c r="C1131" s="19" t="s">
        <v>85</v>
      </c>
      <c r="D1131" s="19" t="s">
        <v>130</v>
      </c>
      <c r="E1131" s="19" t="s">
        <v>131</v>
      </c>
      <c r="F1131" s="19" t="s">
        <v>126</v>
      </c>
      <c r="G1131" s="19" t="s">
        <v>127</v>
      </c>
      <c r="H1131" s="25">
        <v>3.6741800203712519E-4</v>
      </c>
    </row>
    <row r="1132" spans="1:8" x14ac:dyDescent="0.25">
      <c r="A1132" s="19" t="s">
        <v>92</v>
      </c>
      <c r="B1132" s="19" t="s">
        <v>93</v>
      </c>
      <c r="C1132" s="19" t="s">
        <v>85</v>
      </c>
      <c r="D1132" s="19" t="s">
        <v>130</v>
      </c>
      <c r="E1132" s="19" t="s">
        <v>131</v>
      </c>
      <c r="F1132" s="19" t="s">
        <v>104</v>
      </c>
      <c r="G1132" s="19" t="s">
        <v>105</v>
      </c>
      <c r="H1132" s="25">
        <v>2.5578965777088217E-5</v>
      </c>
    </row>
    <row r="1133" spans="1:8" x14ac:dyDescent="0.25">
      <c r="A1133" s="19" t="s">
        <v>92</v>
      </c>
      <c r="B1133" s="19" t="s">
        <v>93</v>
      </c>
      <c r="C1133" s="19" t="s">
        <v>85</v>
      </c>
      <c r="D1133" s="19" t="s">
        <v>132</v>
      </c>
      <c r="E1133" s="19" t="s">
        <v>133</v>
      </c>
      <c r="F1133" s="19" t="s">
        <v>110</v>
      </c>
      <c r="G1133" s="19" t="s">
        <v>111</v>
      </c>
      <c r="H1133" s="25">
        <v>11.355410482270038</v>
      </c>
    </row>
    <row r="1134" spans="1:8" x14ac:dyDescent="0.25">
      <c r="A1134" s="19" t="s">
        <v>92</v>
      </c>
      <c r="B1134" s="19" t="s">
        <v>93</v>
      </c>
      <c r="C1134" s="19" t="s">
        <v>85</v>
      </c>
      <c r="D1134" s="19" t="s">
        <v>132</v>
      </c>
      <c r="E1134" s="19" t="s">
        <v>133</v>
      </c>
      <c r="F1134" s="19" t="s">
        <v>98</v>
      </c>
      <c r="G1134" s="19" t="s">
        <v>99</v>
      </c>
      <c r="H1134" s="25">
        <v>6.8896283836495376E-3</v>
      </c>
    </row>
    <row r="1135" spans="1:8" x14ac:dyDescent="0.25">
      <c r="A1135" s="19" t="s">
        <v>92</v>
      </c>
      <c r="B1135" s="19" t="s">
        <v>93</v>
      </c>
      <c r="C1135" s="19" t="s">
        <v>85</v>
      </c>
      <c r="D1135" s="19" t="s">
        <v>132</v>
      </c>
      <c r="E1135" s="19" t="s">
        <v>133</v>
      </c>
      <c r="F1135" s="19" t="s">
        <v>100</v>
      </c>
      <c r="G1135" s="19" t="s">
        <v>101</v>
      </c>
      <c r="H1135" s="25">
        <v>2.2070939384439661E-4</v>
      </c>
    </row>
    <row r="1136" spans="1:8" x14ac:dyDescent="0.25">
      <c r="A1136" s="19" t="s">
        <v>92</v>
      </c>
      <c r="B1136" s="19" t="s">
        <v>93</v>
      </c>
      <c r="C1136" s="19" t="s">
        <v>85</v>
      </c>
      <c r="D1136" s="19" t="s">
        <v>132</v>
      </c>
      <c r="E1136" s="19" t="s">
        <v>133</v>
      </c>
      <c r="F1136" s="19" t="s">
        <v>126</v>
      </c>
      <c r="G1136" s="19" t="s">
        <v>127</v>
      </c>
      <c r="H1136" s="25">
        <v>1.3868135580898202E-3</v>
      </c>
    </row>
    <row r="1137" spans="1:8" x14ac:dyDescent="0.25">
      <c r="A1137" s="19" t="s">
        <v>92</v>
      </c>
      <c r="B1137" s="19" t="s">
        <v>93</v>
      </c>
      <c r="C1137" s="19" t="s">
        <v>85</v>
      </c>
      <c r="D1137" s="19" t="s">
        <v>132</v>
      </c>
      <c r="E1137" s="19" t="s">
        <v>133</v>
      </c>
      <c r="F1137" s="19" t="s">
        <v>102</v>
      </c>
      <c r="G1137" s="19" t="s">
        <v>103</v>
      </c>
      <c r="H1137" s="25">
        <v>2.5022816555113771E-2</v>
      </c>
    </row>
    <row r="1138" spans="1:8" x14ac:dyDescent="0.25">
      <c r="A1138" s="19" t="s">
        <v>92</v>
      </c>
      <c r="B1138" s="19" t="s">
        <v>93</v>
      </c>
      <c r="C1138" s="19" t="s">
        <v>85</v>
      </c>
      <c r="D1138" s="19" t="s">
        <v>132</v>
      </c>
      <c r="E1138" s="19" t="s">
        <v>133</v>
      </c>
      <c r="F1138" s="19" t="s">
        <v>104</v>
      </c>
      <c r="G1138" s="19" t="s">
        <v>105</v>
      </c>
      <c r="H1138" s="25">
        <v>2.1873487332857559E-3</v>
      </c>
    </row>
    <row r="1139" spans="1:8" x14ac:dyDescent="0.25">
      <c r="A1139" s="19" t="s">
        <v>92</v>
      </c>
      <c r="B1139" s="19" t="s">
        <v>93</v>
      </c>
      <c r="C1139" s="19" t="s">
        <v>85</v>
      </c>
      <c r="D1139" s="19" t="s">
        <v>134</v>
      </c>
      <c r="E1139" s="19" t="s">
        <v>135</v>
      </c>
      <c r="F1139" s="19" t="s">
        <v>110</v>
      </c>
      <c r="G1139" s="19" t="s">
        <v>111</v>
      </c>
      <c r="H1139" s="25">
        <v>2.2140906916992971</v>
      </c>
    </row>
    <row r="1140" spans="1:8" x14ac:dyDescent="0.25">
      <c r="A1140" s="19" t="s">
        <v>92</v>
      </c>
      <c r="B1140" s="19" t="s">
        <v>93</v>
      </c>
      <c r="C1140" s="19" t="s">
        <v>85</v>
      </c>
      <c r="D1140" s="19" t="s">
        <v>134</v>
      </c>
      <c r="E1140" s="19" t="s">
        <v>135</v>
      </c>
      <c r="F1140" s="19" t="s">
        <v>96</v>
      </c>
      <c r="G1140" s="19" t="s">
        <v>97</v>
      </c>
      <c r="H1140" s="25">
        <v>0.69240566162317629</v>
      </c>
    </row>
    <row r="1141" spans="1:8" x14ac:dyDescent="0.25">
      <c r="A1141" s="19" t="s">
        <v>92</v>
      </c>
      <c r="B1141" s="19" t="s">
        <v>93</v>
      </c>
      <c r="C1141" s="19" t="s">
        <v>85</v>
      </c>
      <c r="D1141" s="19" t="s">
        <v>134</v>
      </c>
      <c r="E1141" s="19" t="s">
        <v>135</v>
      </c>
      <c r="F1141" s="19" t="s">
        <v>100</v>
      </c>
      <c r="G1141" s="19" t="s">
        <v>101</v>
      </c>
      <c r="H1141" s="25">
        <v>2.1670860363578719E-3</v>
      </c>
    </row>
    <row r="1142" spans="1:8" x14ac:dyDescent="0.25">
      <c r="A1142" s="19" t="s">
        <v>92</v>
      </c>
      <c r="B1142" s="19" t="s">
        <v>93</v>
      </c>
      <c r="C1142" s="19" t="s">
        <v>85</v>
      </c>
      <c r="D1142" s="19" t="s">
        <v>134</v>
      </c>
      <c r="E1142" s="19" t="s">
        <v>135</v>
      </c>
      <c r="F1142" s="19" t="s">
        <v>102</v>
      </c>
      <c r="G1142" s="19" t="s">
        <v>103</v>
      </c>
      <c r="H1142" s="25">
        <v>2.4241595525013268E-3</v>
      </c>
    </row>
    <row r="1143" spans="1:8" x14ac:dyDescent="0.25">
      <c r="A1143" s="19" t="s">
        <v>92</v>
      </c>
      <c r="B1143" s="19" t="s">
        <v>93</v>
      </c>
      <c r="C1143" s="19" t="s">
        <v>85</v>
      </c>
      <c r="D1143" s="19" t="s">
        <v>134</v>
      </c>
      <c r="E1143" s="19" t="s">
        <v>135</v>
      </c>
      <c r="F1143" s="19" t="s">
        <v>104</v>
      </c>
      <c r="G1143" s="19" t="s">
        <v>105</v>
      </c>
      <c r="H1143" s="25">
        <v>3.6233662767312788E-4</v>
      </c>
    </row>
    <row r="1144" spans="1:8" x14ac:dyDescent="0.25">
      <c r="A1144" s="19" t="s">
        <v>92</v>
      </c>
      <c r="B1144" s="19" t="s">
        <v>93</v>
      </c>
      <c r="C1144" s="19" t="s">
        <v>85</v>
      </c>
      <c r="D1144" s="19" t="s">
        <v>136</v>
      </c>
      <c r="E1144" s="19" t="s">
        <v>137</v>
      </c>
      <c r="F1144" s="19" t="s">
        <v>112</v>
      </c>
      <c r="G1144" s="19" t="s">
        <v>113</v>
      </c>
      <c r="H1144" s="25">
        <v>0.21755685914007958</v>
      </c>
    </row>
    <row r="1145" spans="1:8" x14ac:dyDescent="0.25">
      <c r="A1145" s="19" t="s">
        <v>92</v>
      </c>
      <c r="B1145" s="19" t="s">
        <v>93</v>
      </c>
      <c r="C1145" s="19" t="s">
        <v>85</v>
      </c>
      <c r="D1145" s="19" t="s">
        <v>136</v>
      </c>
      <c r="E1145" s="19" t="s">
        <v>137</v>
      </c>
      <c r="F1145" s="19" t="s">
        <v>126</v>
      </c>
      <c r="G1145" s="19" t="s">
        <v>127</v>
      </c>
      <c r="H1145" s="25">
        <v>2.6104382761042119E-5</v>
      </c>
    </row>
    <row r="1146" spans="1:8" x14ac:dyDescent="0.25">
      <c r="A1146" s="19" t="s">
        <v>92</v>
      </c>
      <c r="B1146" s="19" t="s">
        <v>93</v>
      </c>
      <c r="C1146" s="19" t="s">
        <v>85</v>
      </c>
      <c r="D1146" s="19" t="s">
        <v>136</v>
      </c>
      <c r="E1146" s="19" t="s">
        <v>137</v>
      </c>
      <c r="F1146" s="19" t="s">
        <v>104</v>
      </c>
      <c r="G1146" s="19" t="s">
        <v>105</v>
      </c>
      <c r="H1146" s="25">
        <v>4.4079122443935692E-2</v>
      </c>
    </row>
    <row r="1147" spans="1:8" x14ac:dyDescent="0.25">
      <c r="A1147" s="19" t="s">
        <v>92</v>
      </c>
      <c r="B1147" s="19" t="s">
        <v>93</v>
      </c>
      <c r="C1147" s="19" t="s">
        <v>85</v>
      </c>
      <c r="D1147" s="19" t="s">
        <v>138</v>
      </c>
      <c r="E1147" s="19" t="s">
        <v>139</v>
      </c>
      <c r="F1147" s="19" t="s">
        <v>96</v>
      </c>
      <c r="G1147" s="19" t="s">
        <v>97</v>
      </c>
      <c r="H1147" s="25">
        <v>1.7443504967989239E-5</v>
      </c>
    </row>
    <row r="1148" spans="1:8" x14ac:dyDescent="0.25">
      <c r="A1148" s="19" t="s">
        <v>92</v>
      </c>
      <c r="B1148" s="19" t="s">
        <v>93</v>
      </c>
      <c r="C1148" s="19" t="s">
        <v>85</v>
      </c>
      <c r="D1148" s="19" t="s">
        <v>138</v>
      </c>
      <c r="E1148" s="19" t="s">
        <v>139</v>
      </c>
      <c r="F1148" s="19" t="s">
        <v>100</v>
      </c>
      <c r="G1148" s="19" t="s">
        <v>101</v>
      </c>
      <c r="H1148" s="25">
        <v>2.9403488770225815E-4</v>
      </c>
    </row>
    <row r="1149" spans="1:8" x14ac:dyDescent="0.25">
      <c r="A1149" s="19" t="s">
        <v>92</v>
      </c>
      <c r="B1149" s="19" t="s">
        <v>93</v>
      </c>
      <c r="C1149" s="19" t="s">
        <v>85</v>
      </c>
      <c r="D1149" s="19" t="s">
        <v>138</v>
      </c>
      <c r="E1149" s="19" t="s">
        <v>139</v>
      </c>
      <c r="F1149" s="19" t="s">
        <v>104</v>
      </c>
      <c r="G1149" s="19" t="s">
        <v>105</v>
      </c>
      <c r="H1149" s="25">
        <v>1.8334534791860709E-3</v>
      </c>
    </row>
    <row r="1150" spans="1:8" x14ac:dyDescent="0.25">
      <c r="A1150" s="19" t="s">
        <v>92</v>
      </c>
      <c r="B1150" s="19" t="s">
        <v>93</v>
      </c>
      <c r="C1150" s="19" t="s">
        <v>85</v>
      </c>
      <c r="D1150" s="19" t="s">
        <v>140</v>
      </c>
      <c r="E1150" s="19" t="s">
        <v>141</v>
      </c>
      <c r="F1150" s="19" t="s">
        <v>96</v>
      </c>
      <c r="G1150" s="19" t="s">
        <v>97</v>
      </c>
      <c r="H1150" s="25">
        <v>2.8816028136851189E-3</v>
      </c>
    </row>
    <row r="1151" spans="1:8" x14ac:dyDescent="0.25">
      <c r="A1151" s="19" t="s">
        <v>92</v>
      </c>
      <c r="B1151" s="19" t="s">
        <v>93</v>
      </c>
      <c r="C1151" s="19" t="s">
        <v>85</v>
      </c>
      <c r="D1151" s="19" t="s">
        <v>140</v>
      </c>
      <c r="E1151" s="19" t="s">
        <v>141</v>
      </c>
      <c r="F1151" s="19" t="s">
        <v>98</v>
      </c>
      <c r="G1151" s="19" t="s">
        <v>99</v>
      </c>
      <c r="H1151" s="25">
        <v>4.2748199648862959E-3</v>
      </c>
    </row>
    <row r="1152" spans="1:8" x14ac:dyDescent="0.25">
      <c r="A1152" s="19" t="s">
        <v>92</v>
      </c>
      <c r="B1152" s="19" t="s">
        <v>93</v>
      </c>
      <c r="C1152" s="19" t="s">
        <v>85</v>
      </c>
      <c r="D1152" s="19" t="s">
        <v>140</v>
      </c>
      <c r="E1152" s="19" t="s">
        <v>141</v>
      </c>
      <c r="F1152" s="19" t="s">
        <v>100</v>
      </c>
      <c r="G1152" s="19" t="s">
        <v>101</v>
      </c>
      <c r="H1152" s="25">
        <v>2.21197654442888E-4</v>
      </c>
    </row>
    <row r="1153" spans="1:8" x14ac:dyDescent="0.25">
      <c r="A1153" s="19" t="s">
        <v>92</v>
      </c>
      <c r="B1153" s="19" t="s">
        <v>93</v>
      </c>
      <c r="C1153" s="19" t="s">
        <v>85</v>
      </c>
      <c r="D1153" s="19" t="s">
        <v>140</v>
      </c>
      <c r="E1153" s="19" t="s">
        <v>141</v>
      </c>
      <c r="F1153" s="19" t="s">
        <v>126</v>
      </c>
      <c r="G1153" s="19" t="s">
        <v>127</v>
      </c>
      <c r="H1153" s="25">
        <v>2.1957752737673489E-6</v>
      </c>
    </row>
    <row r="1154" spans="1:8" x14ac:dyDescent="0.25">
      <c r="A1154" s="19" t="s">
        <v>92</v>
      </c>
      <c r="B1154" s="19" t="s">
        <v>93</v>
      </c>
      <c r="C1154" s="19" t="s">
        <v>85</v>
      </c>
      <c r="D1154" s="19" t="s">
        <v>140</v>
      </c>
      <c r="E1154" s="19" t="s">
        <v>141</v>
      </c>
      <c r="F1154" s="19" t="s">
        <v>102</v>
      </c>
      <c r="G1154" s="19" t="s">
        <v>103</v>
      </c>
      <c r="H1154" s="25">
        <v>6.222228545220193E-4</v>
      </c>
    </row>
    <row r="1155" spans="1:8" x14ac:dyDescent="0.25">
      <c r="A1155" s="19" t="s">
        <v>92</v>
      </c>
      <c r="B1155" s="19" t="s">
        <v>93</v>
      </c>
      <c r="C1155" s="19" t="s">
        <v>85</v>
      </c>
      <c r="D1155" s="19" t="s">
        <v>140</v>
      </c>
      <c r="E1155" s="19" t="s">
        <v>141</v>
      </c>
      <c r="F1155" s="19" t="s">
        <v>104</v>
      </c>
      <c r="G1155" s="19" t="s">
        <v>105</v>
      </c>
      <c r="H1155" s="25">
        <v>1.2668843559079496E-3</v>
      </c>
    </row>
    <row r="1156" spans="1:8" x14ac:dyDescent="0.25">
      <c r="A1156" s="19" t="s">
        <v>92</v>
      </c>
      <c r="B1156" s="19" t="s">
        <v>93</v>
      </c>
      <c r="C1156" s="19" t="s">
        <v>85</v>
      </c>
      <c r="D1156" s="19" t="s">
        <v>140</v>
      </c>
      <c r="E1156" s="19" t="s">
        <v>141</v>
      </c>
      <c r="F1156" s="19" t="s">
        <v>247</v>
      </c>
      <c r="G1156" s="19" t="s">
        <v>248</v>
      </c>
      <c r="H1156" s="25">
        <v>7.9826570227452924E-6</v>
      </c>
    </row>
    <row r="1157" spans="1:8" x14ac:dyDescent="0.25">
      <c r="A1157" s="19" t="s">
        <v>92</v>
      </c>
      <c r="B1157" s="19" t="s">
        <v>93</v>
      </c>
      <c r="C1157" s="19" t="s">
        <v>85</v>
      </c>
      <c r="D1157" s="19" t="s">
        <v>142</v>
      </c>
      <c r="E1157" s="19" t="s">
        <v>143</v>
      </c>
      <c r="F1157" s="19" t="s">
        <v>96</v>
      </c>
      <c r="G1157" s="19" t="s">
        <v>97</v>
      </c>
      <c r="H1157" s="25">
        <v>6.2080019396866754E-4</v>
      </c>
    </row>
    <row r="1158" spans="1:8" x14ac:dyDescent="0.25">
      <c r="A1158" s="19" t="s">
        <v>92</v>
      </c>
      <c r="B1158" s="19" t="s">
        <v>93</v>
      </c>
      <c r="C1158" s="19" t="s">
        <v>85</v>
      </c>
      <c r="D1158" s="19" t="s">
        <v>142</v>
      </c>
      <c r="E1158" s="19" t="s">
        <v>143</v>
      </c>
      <c r="F1158" s="19" t="s">
        <v>98</v>
      </c>
      <c r="G1158" s="19" t="s">
        <v>99</v>
      </c>
      <c r="H1158" s="25">
        <v>2.4397360439799962E-5</v>
      </c>
    </row>
    <row r="1159" spans="1:8" x14ac:dyDescent="0.25">
      <c r="A1159" s="19" t="s">
        <v>92</v>
      </c>
      <c r="B1159" s="19" t="s">
        <v>93</v>
      </c>
      <c r="C1159" s="19" t="s">
        <v>85</v>
      </c>
      <c r="D1159" s="19" t="s">
        <v>142</v>
      </c>
      <c r="E1159" s="19" t="s">
        <v>143</v>
      </c>
      <c r="F1159" s="19" t="s">
        <v>100</v>
      </c>
      <c r="G1159" s="19" t="s">
        <v>101</v>
      </c>
      <c r="H1159" s="25">
        <v>2.2667210807494248E-5</v>
      </c>
    </row>
    <row r="1160" spans="1:8" x14ac:dyDescent="0.25">
      <c r="A1160" s="19" t="s">
        <v>92</v>
      </c>
      <c r="B1160" s="19" t="s">
        <v>93</v>
      </c>
      <c r="C1160" s="19" t="s">
        <v>85</v>
      </c>
      <c r="D1160" s="19" t="s">
        <v>142</v>
      </c>
      <c r="E1160" s="19" t="s">
        <v>143</v>
      </c>
      <c r="F1160" s="19" t="s">
        <v>126</v>
      </c>
      <c r="G1160" s="19" t="s">
        <v>127</v>
      </c>
      <c r="H1160" s="25">
        <v>2.9839512928193577E-8</v>
      </c>
    </row>
    <row r="1161" spans="1:8" x14ac:dyDescent="0.25">
      <c r="A1161" s="19" t="s">
        <v>92</v>
      </c>
      <c r="B1161" s="19" t="s">
        <v>93</v>
      </c>
      <c r="C1161" s="19" t="s">
        <v>85</v>
      </c>
      <c r="D1161" s="19" t="s">
        <v>142</v>
      </c>
      <c r="E1161" s="19" t="s">
        <v>143</v>
      </c>
      <c r="F1161" s="19" t="s">
        <v>102</v>
      </c>
      <c r="G1161" s="19" t="s">
        <v>103</v>
      </c>
      <c r="H1161" s="25">
        <v>3.5976875788761291E-4</v>
      </c>
    </row>
    <row r="1162" spans="1:8" x14ac:dyDescent="0.25">
      <c r="A1162" s="19" t="s">
        <v>92</v>
      </c>
      <c r="B1162" s="19" t="s">
        <v>93</v>
      </c>
      <c r="C1162" s="19" t="s">
        <v>85</v>
      </c>
      <c r="D1162" s="19" t="s">
        <v>142</v>
      </c>
      <c r="E1162" s="19" t="s">
        <v>143</v>
      </c>
      <c r="F1162" s="19" t="s">
        <v>104</v>
      </c>
      <c r="G1162" s="19" t="s">
        <v>105</v>
      </c>
      <c r="H1162" s="25">
        <v>5.1867157425826785E-4</v>
      </c>
    </row>
    <row r="1163" spans="1:8" x14ac:dyDescent="0.25">
      <c r="A1163" s="19" t="s">
        <v>92</v>
      </c>
      <c r="B1163" s="19" t="s">
        <v>93</v>
      </c>
      <c r="C1163" s="19" t="s">
        <v>85</v>
      </c>
      <c r="D1163" s="19" t="s">
        <v>142</v>
      </c>
      <c r="E1163" s="19" t="s">
        <v>143</v>
      </c>
      <c r="F1163" s="19" t="s">
        <v>245</v>
      </c>
      <c r="G1163" s="19" t="s">
        <v>246</v>
      </c>
      <c r="H1163" s="25">
        <v>9.0253323489505478E-5</v>
      </c>
    </row>
    <row r="1164" spans="1:8" x14ac:dyDescent="0.25">
      <c r="A1164" s="19" t="s">
        <v>92</v>
      </c>
      <c r="B1164" s="19" t="s">
        <v>93</v>
      </c>
      <c r="C1164" s="19" t="s">
        <v>85</v>
      </c>
      <c r="D1164" s="19" t="s">
        <v>144</v>
      </c>
      <c r="E1164" s="19" t="s">
        <v>145</v>
      </c>
      <c r="F1164" s="19" t="s">
        <v>96</v>
      </c>
      <c r="G1164" s="19" t="s">
        <v>97</v>
      </c>
      <c r="H1164" s="25">
        <v>4.1605263267348242E-5</v>
      </c>
    </row>
    <row r="1165" spans="1:8" x14ac:dyDescent="0.25">
      <c r="A1165" s="19" t="s">
        <v>92</v>
      </c>
      <c r="B1165" s="19" t="s">
        <v>93</v>
      </c>
      <c r="C1165" s="19" t="s">
        <v>85</v>
      </c>
      <c r="D1165" s="19" t="s">
        <v>144</v>
      </c>
      <c r="E1165" s="19" t="s">
        <v>145</v>
      </c>
      <c r="F1165" s="19" t="s">
        <v>98</v>
      </c>
      <c r="G1165" s="19" t="s">
        <v>99</v>
      </c>
      <c r="H1165" s="25">
        <v>5.4558063276179505E-4</v>
      </c>
    </row>
    <row r="1166" spans="1:8" x14ac:dyDescent="0.25">
      <c r="A1166" s="19" t="s">
        <v>92</v>
      </c>
      <c r="B1166" s="19" t="s">
        <v>93</v>
      </c>
      <c r="C1166" s="19" t="s">
        <v>85</v>
      </c>
      <c r="D1166" s="19" t="s">
        <v>144</v>
      </c>
      <c r="E1166" s="19" t="s">
        <v>145</v>
      </c>
      <c r="F1166" s="19" t="s">
        <v>126</v>
      </c>
      <c r="G1166" s="19" t="s">
        <v>127</v>
      </c>
      <c r="H1166" s="25">
        <v>7.9972277094258947E-8</v>
      </c>
    </row>
    <row r="1167" spans="1:8" x14ac:dyDescent="0.25">
      <c r="A1167" s="19" t="s">
        <v>92</v>
      </c>
      <c r="B1167" s="19" t="s">
        <v>93</v>
      </c>
      <c r="C1167" s="19" t="s">
        <v>85</v>
      </c>
      <c r="D1167" s="19" t="s">
        <v>144</v>
      </c>
      <c r="E1167" s="19" t="s">
        <v>145</v>
      </c>
      <c r="F1167" s="19" t="s">
        <v>102</v>
      </c>
      <c r="G1167" s="19" t="s">
        <v>103</v>
      </c>
      <c r="H1167" s="25">
        <v>2.3230249705232309E-4</v>
      </c>
    </row>
    <row r="1168" spans="1:8" x14ac:dyDescent="0.25">
      <c r="A1168" s="19" t="s">
        <v>92</v>
      </c>
      <c r="B1168" s="19" t="s">
        <v>93</v>
      </c>
      <c r="C1168" s="19" t="s">
        <v>85</v>
      </c>
      <c r="D1168" s="19" t="s">
        <v>144</v>
      </c>
      <c r="E1168" s="19" t="s">
        <v>145</v>
      </c>
      <c r="F1168" s="19" t="s">
        <v>104</v>
      </c>
      <c r="G1168" s="19" t="s">
        <v>105</v>
      </c>
      <c r="H1168" s="25">
        <v>3.1682294725146072E-4</v>
      </c>
    </row>
    <row r="1169" spans="1:8" x14ac:dyDescent="0.25">
      <c r="A1169" s="19" t="s">
        <v>92</v>
      </c>
      <c r="B1169" s="19" t="s">
        <v>93</v>
      </c>
      <c r="C1169" s="19" t="s">
        <v>85</v>
      </c>
      <c r="D1169" s="19" t="s">
        <v>176</v>
      </c>
      <c r="E1169" s="19" t="s">
        <v>177</v>
      </c>
      <c r="F1169" s="19" t="s">
        <v>100</v>
      </c>
      <c r="G1169" s="19" t="s">
        <v>101</v>
      </c>
      <c r="H1169" s="25">
        <v>2.2414263094789198E-4</v>
      </c>
    </row>
    <row r="1170" spans="1:8" x14ac:dyDescent="0.25">
      <c r="A1170" s="19" t="s">
        <v>92</v>
      </c>
      <c r="B1170" s="19" t="s">
        <v>93</v>
      </c>
      <c r="C1170" s="19" t="s">
        <v>85</v>
      </c>
      <c r="D1170" s="19" t="s">
        <v>176</v>
      </c>
      <c r="E1170" s="19" t="s">
        <v>177</v>
      </c>
      <c r="F1170" s="19" t="s">
        <v>104</v>
      </c>
      <c r="G1170" s="19" t="s">
        <v>105</v>
      </c>
      <c r="H1170" s="25">
        <v>1.2875055675038801E-2</v>
      </c>
    </row>
    <row r="1171" spans="1:8" x14ac:dyDescent="0.25">
      <c r="A1171" s="19" t="s">
        <v>92</v>
      </c>
      <c r="B1171" s="19" t="s">
        <v>93</v>
      </c>
      <c r="C1171" s="19" t="s">
        <v>85</v>
      </c>
      <c r="D1171" s="19" t="s">
        <v>188</v>
      </c>
      <c r="E1171" s="19" t="s">
        <v>189</v>
      </c>
      <c r="F1171" s="19" t="s">
        <v>96</v>
      </c>
      <c r="G1171" s="19" t="s">
        <v>97</v>
      </c>
      <c r="H1171" s="25">
        <v>9.1530716677071277E-4</v>
      </c>
    </row>
    <row r="1172" spans="1:8" x14ac:dyDescent="0.25">
      <c r="A1172" s="19" t="s">
        <v>92</v>
      </c>
      <c r="B1172" s="19" t="s">
        <v>93</v>
      </c>
      <c r="C1172" s="19" t="s">
        <v>85</v>
      </c>
      <c r="D1172" s="19" t="s">
        <v>188</v>
      </c>
      <c r="E1172" s="19" t="s">
        <v>189</v>
      </c>
      <c r="F1172" s="19" t="s">
        <v>98</v>
      </c>
      <c r="G1172" s="19" t="s">
        <v>99</v>
      </c>
      <c r="H1172" s="25">
        <v>4.3818485770988959E-4</v>
      </c>
    </row>
    <row r="1173" spans="1:8" x14ac:dyDescent="0.25">
      <c r="A1173" s="19" t="s">
        <v>92</v>
      </c>
      <c r="B1173" s="19" t="s">
        <v>93</v>
      </c>
      <c r="C1173" s="19" t="s">
        <v>85</v>
      </c>
      <c r="D1173" s="19" t="s">
        <v>188</v>
      </c>
      <c r="E1173" s="19" t="s">
        <v>189</v>
      </c>
      <c r="F1173" s="19" t="s">
        <v>102</v>
      </c>
      <c r="G1173" s="19" t="s">
        <v>103</v>
      </c>
      <c r="H1173" s="25">
        <v>6.6755600571703755E-4</v>
      </c>
    </row>
    <row r="1174" spans="1:8" x14ac:dyDescent="0.25">
      <c r="A1174" s="19" t="s">
        <v>92</v>
      </c>
      <c r="B1174" s="19" t="s">
        <v>93</v>
      </c>
      <c r="C1174" s="19" t="s">
        <v>85</v>
      </c>
      <c r="D1174" s="19" t="s">
        <v>188</v>
      </c>
      <c r="E1174" s="19" t="s">
        <v>189</v>
      </c>
      <c r="F1174" s="19" t="s">
        <v>104</v>
      </c>
      <c r="G1174" s="19" t="s">
        <v>105</v>
      </c>
      <c r="H1174" s="25">
        <v>6.4569357930621008E-3</v>
      </c>
    </row>
    <row r="1175" spans="1:8" x14ac:dyDescent="0.25">
      <c r="A1175" s="19" t="s">
        <v>92</v>
      </c>
      <c r="B1175" s="19" t="s">
        <v>93</v>
      </c>
      <c r="C1175" s="19" t="s">
        <v>85</v>
      </c>
      <c r="D1175" s="19" t="s">
        <v>182</v>
      </c>
      <c r="E1175" s="19" t="s">
        <v>183</v>
      </c>
      <c r="F1175" s="19" t="s">
        <v>126</v>
      </c>
      <c r="G1175" s="19" t="s">
        <v>127</v>
      </c>
      <c r="H1175" s="25">
        <v>5.8205091614047029E-8</v>
      </c>
    </row>
    <row r="1176" spans="1:8" x14ac:dyDescent="0.25">
      <c r="A1176" s="19" t="s">
        <v>92</v>
      </c>
      <c r="B1176" s="19" t="s">
        <v>93</v>
      </c>
      <c r="C1176" s="19" t="s">
        <v>85</v>
      </c>
      <c r="D1176" s="19" t="s">
        <v>182</v>
      </c>
      <c r="E1176" s="19" t="s">
        <v>183</v>
      </c>
      <c r="F1176" s="19" t="s">
        <v>104</v>
      </c>
      <c r="G1176" s="19" t="s">
        <v>105</v>
      </c>
      <c r="H1176" s="25">
        <v>3.0392809213624826E-5</v>
      </c>
    </row>
    <row r="1177" spans="1:8" x14ac:dyDescent="0.25">
      <c r="A1177" s="19" t="s">
        <v>92</v>
      </c>
      <c r="B1177" s="19" t="s">
        <v>93</v>
      </c>
      <c r="C1177" s="19" t="s">
        <v>85</v>
      </c>
      <c r="D1177" s="19" t="s">
        <v>148</v>
      </c>
      <c r="E1177" s="19" t="s">
        <v>149</v>
      </c>
      <c r="F1177" s="19" t="s">
        <v>110</v>
      </c>
      <c r="G1177" s="19" t="s">
        <v>111</v>
      </c>
      <c r="H1177" s="25">
        <v>0.14429424292567675</v>
      </c>
    </row>
    <row r="1178" spans="1:8" x14ac:dyDescent="0.25">
      <c r="A1178" s="19" t="s">
        <v>92</v>
      </c>
      <c r="B1178" s="19" t="s">
        <v>93</v>
      </c>
      <c r="C1178" s="19" t="s">
        <v>85</v>
      </c>
      <c r="D1178" s="19" t="s">
        <v>148</v>
      </c>
      <c r="E1178" s="19" t="s">
        <v>149</v>
      </c>
      <c r="F1178" s="19" t="s">
        <v>96</v>
      </c>
      <c r="G1178" s="19" t="s">
        <v>97</v>
      </c>
      <c r="H1178" s="25">
        <v>1.0656361170414615E-5</v>
      </c>
    </row>
    <row r="1179" spans="1:8" x14ac:dyDescent="0.25">
      <c r="A1179" s="19" t="s">
        <v>92</v>
      </c>
      <c r="B1179" s="19" t="s">
        <v>93</v>
      </c>
      <c r="C1179" s="19" t="s">
        <v>85</v>
      </c>
      <c r="D1179" s="19" t="s">
        <v>148</v>
      </c>
      <c r="E1179" s="19" t="s">
        <v>149</v>
      </c>
      <c r="F1179" s="19" t="s">
        <v>98</v>
      </c>
      <c r="G1179" s="19" t="s">
        <v>99</v>
      </c>
      <c r="H1179" s="25">
        <v>1.877177960307235E-3</v>
      </c>
    </row>
    <row r="1180" spans="1:8" x14ac:dyDescent="0.25">
      <c r="A1180" s="19" t="s">
        <v>92</v>
      </c>
      <c r="B1180" s="19" t="s">
        <v>93</v>
      </c>
      <c r="C1180" s="19" t="s">
        <v>85</v>
      </c>
      <c r="D1180" s="19" t="s">
        <v>148</v>
      </c>
      <c r="E1180" s="19" t="s">
        <v>149</v>
      </c>
      <c r="F1180" s="19" t="s">
        <v>126</v>
      </c>
      <c r="G1180" s="19" t="s">
        <v>127</v>
      </c>
      <c r="H1180" s="25">
        <v>8.3165046063406715E-6</v>
      </c>
    </row>
    <row r="1181" spans="1:8" x14ac:dyDescent="0.25">
      <c r="A1181" s="19" t="s">
        <v>92</v>
      </c>
      <c r="B1181" s="19" t="s">
        <v>93</v>
      </c>
      <c r="C1181" s="19" t="s">
        <v>85</v>
      </c>
      <c r="D1181" s="19" t="s">
        <v>148</v>
      </c>
      <c r="E1181" s="19" t="s">
        <v>149</v>
      </c>
      <c r="F1181" s="19" t="s">
        <v>102</v>
      </c>
      <c r="G1181" s="19" t="s">
        <v>103</v>
      </c>
      <c r="H1181" s="25">
        <v>6.3848621658585741E-7</v>
      </c>
    </row>
    <row r="1182" spans="1:8" x14ac:dyDescent="0.25">
      <c r="A1182" s="19" t="s">
        <v>92</v>
      </c>
      <c r="B1182" s="19" t="s">
        <v>93</v>
      </c>
      <c r="C1182" s="19" t="s">
        <v>85</v>
      </c>
      <c r="D1182" s="19" t="s">
        <v>148</v>
      </c>
      <c r="E1182" s="19" t="s">
        <v>149</v>
      </c>
      <c r="F1182" s="19" t="s">
        <v>104</v>
      </c>
      <c r="G1182" s="19" t="s">
        <v>105</v>
      </c>
      <c r="H1182" s="25">
        <v>6.1617773483344364E-4</v>
      </c>
    </row>
    <row r="1183" spans="1:8" x14ac:dyDescent="0.25">
      <c r="A1183" s="19" t="s">
        <v>92</v>
      </c>
      <c r="B1183" s="19" t="s">
        <v>93</v>
      </c>
      <c r="C1183" s="19" t="s">
        <v>85</v>
      </c>
      <c r="D1183" s="19" t="s">
        <v>148</v>
      </c>
      <c r="E1183" s="19" t="s">
        <v>149</v>
      </c>
      <c r="F1183" s="19" t="s">
        <v>247</v>
      </c>
      <c r="G1183" s="19" t="s">
        <v>248</v>
      </c>
      <c r="H1183" s="25">
        <v>7.7138436505508819E-8</v>
      </c>
    </row>
    <row r="1184" spans="1:8" x14ac:dyDescent="0.25">
      <c r="A1184" s="19" t="s">
        <v>92</v>
      </c>
      <c r="B1184" s="19" t="s">
        <v>93</v>
      </c>
      <c r="C1184" s="19" t="s">
        <v>85</v>
      </c>
      <c r="D1184" s="19" t="s">
        <v>154</v>
      </c>
      <c r="E1184" s="19" t="s">
        <v>155</v>
      </c>
      <c r="F1184" s="19" t="s">
        <v>96</v>
      </c>
      <c r="G1184" s="19" t="s">
        <v>97</v>
      </c>
      <c r="H1184" s="25">
        <v>1.2644665610020097E-3</v>
      </c>
    </row>
    <row r="1185" spans="1:8" x14ac:dyDescent="0.25">
      <c r="A1185" s="19" t="s">
        <v>92</v>
      </c>
      <c r="B1185" s="19" t="s">
        <v>93</v>
      </c>
      <c r="C1185" s="19" t="s">
        <v>85</v>
      </c>
      <c r="D1185" s="19" t="s">
        <v>154</v>
      </c>
      <c r="E1185" s="19" t="s">
        <v>155</v>
      </c>
      <c r="F1185" s="19" t="s">
        <v>126</v>
      </c>
      <c r="G1185" s="19" t="s">
        <v>127</v>
      </c>
      <c r="H1185" s="25">
        <v>5.5486566535976022E-6</v>
      </c>
    </row>
    <row r="1186" spans="1:8" x14ac:dyDescent="0.25">
      <c r="A1186" s="19" t="s">
        <v>92</v>
      </c>
      <c r="B1186" s="19" t="s">
        <v>93</v>
      </c>
      <c r="C1186" s="19" t="s">
        <v>85</v>
      </c>
      <c r="D1186" s="19" t="s">
        <v>154</v>
      </c>
      <c r="E1186" s="19" t="s">
        <v>155</v>
      </c>
      <c r="F1186" s="19" t="s">
        <v>102</v>
      </c>
      <c r="G1186" s="19" t="s">
        <v>103</v>
      </c>
      <c r="H1186" s="25">
        <v>1.2942112645656721E-3</v>
      </c>
    </row>
    <row r="1187" spans="1:8" x14ac:dyDescent="0.25">
      <c r="A1187" s="19" t="s">
        <v>92</v>
      </c>
      <c r="B1187" s="19" t="s">
        <v>93</v>
      </c>
      <c r="C1187" s="19" t="s">
        <v>85</v>
      </c>
      <c r="D1187" s="19" t="s">
        <v>154</v>
      </c>
      <c r="E1187" s="19" t="s">
        <v>155</v>
      </c>
      <c r="F1187" s="19" t="s">
        <v>104</v>
      </c>
      <c r="G1187" s="19" t="s">
        <v>105</v>
      </c>
      <c r="H1187" s="25">
        <v>7.0312930761368122E-3</v>
      </c>
    </row>
    <row r="1188" spans="1:8" x14ac:dyDescent="0.25">
      <c r="A1188" s="19" t="s">
        <v>92</v>
      </c>
      <c r="B1188" s="19" t="s">
        <v>93</v>
      </c>
      <c r="C1188" s="19" t="s">
        <v>85</v>
      </c>
      <c r="D1188" s="19" t="s">
        <v>154</v>
      </c>
      <c r="E1188" s="19" t="s">
        <v>155</v>
      </c>
      <c r="F1188" s="19" t="s">
        <v>247</v>
      </c>
      <c r="G1188" s="19" t="s">
        <v>248</v>
      </c>
      <c r="H1188" s="25">
        <v>2.8805239441144771E-5</v>
      </c>
    </row>
    <row r="1189" spans="1:8" x14ac:dyDescent="0.25">
      <c r="A1189" s="19" t="s">
        <v>92</v>
      </c>
      <c r="B1189" s="19" t="s">
        <v>93</v>
      </c>
      <c r="C1189" s="19" t="s">
        <v>85</v>
      </c>
      <c r="D1189" s="19" t="s">
        <v>190</v>
      </c>
      <c r="E1189" s="19" t="s">
        <v>191</v>
      </c>
      <c r="F1189" s="19" t="s">
        <v>104</v>
      </c>
      <c r="G1189" s="19" t="s">
        <v>105</v>
      </c>
      <c r="H1189" s="25">
        <v>1.4723044454471782E-5</v>
      </c>
    </row>
    <row r="1190" spans="1:8" x14ac:dyDescent="0.25">
      <c r="A1190" s="19" t="s">
        <v>92</v>
      </c>
      <c r="B1190" s="19" t="s">
        <v>93</v>
      </c>
      <c r="C1190" s="19" t="s">
        <v>85</v>
      </c>
      <c r="D1190" s="19" t="s">
        <v>156</v>
      </c>
      <c r="E1190" s="19" t="s">
        <v>157</v>
      </c>
      <c r="F1190" s="19" t="s">
        <v>104</v>
      </c>
      <c r="G1190" s="19" t="s">
        <v>105</v>
      </c>
      <c r="H1190" s="25">
        <v>1.289434215568684E-2</v>
      </c>
    </row>
    <row r="1191" spans="1:8" x14ac:dyDescent="0.25">
      <c r="A1191" s="19" t="s">
        <v>92</v>
      </c>
      <c r="B1191" s="19" t="s">
        <v>93</v>
      </c>
      <c r="C1191" s="19" t="s">
        <v>85</v>
      </c>
      <c r="D1191" s="19" t="s">
        <v>156</v>
      </c>
      <c r="E1191" s="19" t="s">
        <v>157</v>
      </c>
      <c r="F1191" s="19" t="s">
        <v>245</v>
      </c>
      <c r="G1191" s="19" t="s">
        <v>246</v>
      </c>
      <c r="H1191" s="25">
        <v>0.72031814888398871</v>
      </c>
    </row>
    <row r="1192" spans="1:8" x14ac:dyDescent="0.25">
      <c r="A1192" s="19" t="s">
        <v>92</v>
      </c>
      <c r="B1192" s="19" t="s">
        <v>93</v>
      </c>
      <c r="C1192" s="19" t="s">
        <v>85</v>
      </c>
      <c r="D1192" s="19" t="s">
        <v>186</v>
      </c>
      <c r="E1192" s="19" t="s">
        <v>187</v>
      </c>
      <c r="F1192" s="19" t="s">
        <v>104</v>
      </c>
      <c r="G1192" s="19" t="s">
        <v>105</v>
      </c>
      <c r="H1192" s="25">
        <v>9.1760105983348288E-4</v>
      </c>
    </row>
    <row r="1193" spans="1:8" x14ac:dyDescent="0.25">
      <c r="A1193" s="19" t="s">
        <v>92</v>
      </c>
      <c r="B1193" s="19" t="s">
        <v>93</v>
      </c>
      <c r="C1193" s="19" t="s">
        <v>85</v>
      </c>
      <c r="D1193" s="19" t="s">
        <v>158</v>
      </c>
      <c r="E1193" s="19" t="s">
        <v>159</v>
      </c>
      <c r="F1193" s="19" t="s">
        <v>96</v>
      </c>
      <c r="G1193" s="19" t="s">
        <v>97</v>
      </c>
      <c r="H1193" s="25">
        <v>4.8688798486127852E-2</v>
      </c>
    </row>
    <row r="1194" spans="1:8" x14ac:dyDescent="0.25">
      <c r="A1194" s="19" t="s">
        <v>92</v>
      </c>
      <c r="B1194" s="19" t="s">
        <v>93</v>
      </c>
      <c r="C1194" s="19" t="s">
        <v>85</v>
      </c>
      <c r="D1194" s="19" t="s">
        <v>158</v>
      </c>
      <c r="E1194" s="19" t="s">
        <v>159</v>
      </c>
      <c r="F1194" s="19" t="s">
        <v>104</v>
      </c>
      <c r="G1194" s="19" t="s">
        <v>105</v>
      </c>
      <c r="H1194" s="25">
        <v>5.7618699495334269E-3</v>
      </c>
    </row>
    <row r="1195" spans="1:8" x14ac:dyDescent="0.25">
      <c r="A1195" s="19" t="s">
        <v>92</v>
      </c>
      <c r="B1195" s="19" t="s">
        <v>93</v>
      </c>
      <c r="C1195" s="19" t="s">
        <v>85</v>
      </c>
      <c r="D1195" s="19" t="s">
        <v>160</v>
      </c>
      <c r="E1195" s="19" t="s">
        <v>161</v>
      </c>
      <c r="F1195" s="19" t="s">
        <v>104</v>
      </c>
      <c r="G1195" s="19" t="s">
        <v>105</v>
      </c>
      <c r="H1195" s="25">
        <v>4.0766426877045141E-3</v>
      </c>
    </row>
    <row r="1196" spans="1:8" x14ac:dyDescent="0.25">
      <c r="A1196" s="19" t="s">
        <v>92</v>
      </c>
      <c r="B1196" s="19" t="s">
        <v>93</v>
      </c>
      <c r="C1196" s="19" t="s">
        <v>85</v>
      </c>
      <c r="D1196" s="19" t="s">
        <v>160</v>
      </c>
      <c r="E1196" s="19" t="s">
        <v>161</v>
      </c>
      <c r="F1196" s="19" t="s">
        <v>162</v>
      </c>
      <c r="G1196" s="19" t="s">
        <v>163</v>
      </c>
      <c r="H1196" s="25">
        <v>1.5076708441909377E-2</v>
      </c>
    </row>
    <row r="1197" spans="1:8" x14ac:dyDescent="0.25">
      <c r="A1197" s="19" t="s">
        <v>92</v>
      </c>
      <c r="B1197" s="19" t="s">
        <v>93</v>
      </c>
      <c r="C1197" s="19" t="s">
        <v>85</v>
      </c>
      <c r="D1197" s="19" t="s">
        <v>164</v>
      </c>
      <c r="E1197" s="19" t="s">
        <v>165</v>
      </c>
      <c r="F1197" s="19" t="s">
        <v>104</v>
      </c>
      <c r="G1197" s="19" t="s">
        <v>105</v>
      </c>
      <c r="H1197" s="25">
        <v>2.7828461125639286E-2</v>
      </c>
    </row>
    <row r="1198" spans="1:8" x14ac:dyDescent="0.25">
      <c r="A1198" s="19" t="s">
        <v>92</v>
      </c>
      <c r="B1198" s="19" t="s">
        <v>93</v>
      </c>
      <c r="C1198" s="19" t="s">
        <v>85</v>
      </c>
      <c r="D1198" s="19" t="s">
        <v>164</v>
      </c>
      <c r="E1198" s="19" t="s">
        <v>165</v>
      </c>
      <c r="F1198" s="19" t="s">
        <v>162</v>
      </c>
      <c r="G1198" s="19" t="s">
        <v>163</v>
      </c>
      <c r="H1198" s="25">
        <v>5.1158776568133855E-2</v>
      </c>
    </row>
    <row r="1199" spans="1:8" x14ac:dyDescent="0.25">
      <c r="A1199" s="19" t="s">
        <v>92</v>
      </c>
      <c r="B1199" s="19" t="s">
        <v>93</v>
      </c>
      <c r="C1199" s="19" t="s">
        <v>85</v>
      </c>
      <c r="D1199" s="19" t="s">
        <v>192</v>
      </c>
      <c r="E1199" s="19" t="s">
        <v>193</v>
      </c>
      <c r="F1199" s="19" t="s">
        <v>112</v>
      </c>
      <c r="G1199" s="19" t="s">
        <v>113</v>
      </c>
      <c r="H1199" s="25">
        <v>3.9619627214967119E-5</v>
      </c>
    </row>
    <row r="1200" spans="1:8" x14ac:dyDescent="0.25">
      <c r="A1200" s="19" t="s">
        <v>92</v>
      </c>
      <c r="B1200" s="19" t="s">
        <v>93</v>
      </c>
      <c r="C1200" s="19" t="s">
        <v>85</v>
      </c>
      <c r="D1200" s="19" t="s">
        <v>196</v>
      </c>
      <c r="E1200" s="19" t="s">
        <v>197</v>
      </c>
      <c r="F1200" s="19" t="s">
        <v>110</v>
      </c>
      <c r="G1200" s="19" t="s">
        <v>111</v>
      </c>
      <c r="H1200" s="25">
        <v>1.0010949516724661E-2</v>
      </c>
    </row>
    <row r="1201" spans="1:8" x14ac:dyDescent="0.25">
      <c r="A1201" s="19" t="s">
        <v>92</v>
      </c>
      <c r="B1201" s="19" t="s">
        <v>93</v>
      </c>
      <c r="C1201" s="19" t="s">
        <v>85</v>
      </c>
      <c r="D1201" s="19" t="s">
        <v>196</v>
      </c>
      <c r="E1201" s="19" t="s">
        <v>197</v>
      </c>
      <c r="F1201" s="19" t="s">
        <v>112</v>
      </c>
      <c r="G1201" s="19" t="s">
        <v>113</v>
      </c>
      <c r="H1201" s="25">
        <v>1.8218847984389716E-3</v>
      </c>
    </row>
    <row r="1202" spans="1:8" x14ac:dyDescent="0.25">
      <c r="A1202" s="19" t="s">
        <v>92</v>
      </c>
      <c r="B1202" s="19" t="s">
        <v>93</v>
      </c>
      <c r="C1202" s="19" t="s">
        <v>85</v>
      </c>
      <c r="D1202" s="19" t="s">
        <v>166</v>
      </c>
      <c r="E1202" s="19" t="s">
        <v>167</v>
      </c>
      <c r="F1202" s="19" t="s">
        <v>110</v>
      </c>
      <c r="G1202" s="19" t="s">
        <v>111</v>
      </c>
      <c r="H1202" s="25">
        <v>0.20663157007904298</v>
      </c>
    </row>
    <row r="1203" spans="1:8" x14ac:dyDescent="0.25">
      <c r="A1203" s="19" t="s">
        <v>92</v>
      </c>
      <c r="B1203" s="19" t="s">
        <v>93</v>
      </c>
      <c r="C1203" s="19" t="s">
        <v>85</v>
      </c>
      <c r="D1203" s="19" t="s">
        <v>166</v>
      </c>
      <c r="E1203" s="19" t="s">
        <v>167</v>
      </c>
      <c r="F1203" s="19" t="s">
        <v>168</v>
      </c>
      <c r="G1203" s="19" t="s">
        <v>169</v>
      </c>
      <c r="H1203" s="25">
        <v>1.0331578503952152</v>
      </c>
    </row>
    <row r="1204" spans="1:8" x14ac:dyDescent="0.25">
      <c r="A1204" s="19" t="s">
        <v>92</v>
      </c>
      <c r="B1204" s="19" t="s">
        <v>93</v>
      </c>
      <c r="C1204" s="19" t="s">
        <v>85</v>
      </c>
      <c r="D1204" s="19" t="s">
        <v>166</v>
      </c>
      <c r="E1204" s="19" t="s">
        <v>167</v>
      </c>
      <c r="F1204" s="19" t="s">
        <v>170</v>
      </c>
      <c r="G1204" s="19" t="s">
        <v>171</v>
      </c>
      <c r="H1204" s="25">
        <v>0.20663157007904298</v>
      </c>
    </row>
    <row r="1205" spans="1:8" x14ac:dyDescent="0.25">
      <c r="A1205" s="19" t="s">
        <v>92</v>
      </c>
      <c r="B1205" s="19" t="s">
        <v>93</v>
      </c>
      <c r="C1205" s="19" t="s">
        <v>85</v>
      </c>
      <c r="D1205" s="19" t="s">
        <v>166</v>
      </c>
      <c r="E1205" s="19" t="s">
        <v>167</v>
      </c>
      <c r="F1205" s="19" t="s">
        <v>245</v>
      </c>
      <c r="G1205" s="19" t="s">
        <v>246</v>
      </c>
      <c r="H1205" s="25">
        <v>0.15976667789616736</v>
      </c>
    </row>
    <row r="1206" spans="1:8" x14ac:dyDescent="0.25">
      <c r="A1206" s="19" t="s">
        <v>92</v>
      </c>
      <c r="B1206" s="19" t="s">
        <v>93</v>
      </c>
      <c r="C1206" s="19" t="s">
        <v>85</v>
      </c>
      <c r="D1206" s="19" t="s">
        <v>166</v>
      </c>
      <c r="E1206" s="19" t="s">
        <v>167</v>
      </c>
      <c r="F1206" s="19" t="s">
        <v>172</v>
      </c>
      <c r="G1206" s="19" t="s">
        <v>173</v>
      </c>
      <c r="H1206" s="25">
        <v>0.51657892519760762</v>
      </c>
    </row>
    <row r="1207" spans="1:8" x14ac:dyDescent="0.25">
      <c r="A1207" s="19" t="s">
        <v>92</v>
      </c>
      <c r="B1207" s="19" t="s">
        <v>93</v>
      </c>
      <c r="C1207" s="19" t="s">
        <v>78</v>
      </c>
      <c r="D1207" s="19" t="s">
        <v>94</v>
      </c>
      <c r="E1207" s="19" t="s">
        <v>95</v>
      </c>
      <c r="F1207" s="19" t="s">
        <v>96</v>
      </c>
      <c r="G1207" s="19" t="s">
        <v>97</v>
      </c>
      <c r="H1207" s="25">
        <v>5.6444059634013527E-2</v>
      </c>
    </row>
    <row r="1208" spans="1:8" x14ac:dyDescent="0.25">
      <c r="A1208" s="19" t="s">
        <v>92</v>
      </c>
      <c r="B1208" s="19" t="s">
        <v>93</v>
      </c>
      <c r="C1208" s="19" t="s">
        <v>78</v>
      </c>
      <c r="D1208" s="19" t="s">
        <v>94</v>
      </c>
      <c r="E1208" s="19" t="s">
        <v>95</v>
      </c>
      <c r="F1208" s="19" t="s">
        <v>98</v>
      </c>
      <c r="G1208" s="19" t="s">
        <v>99</v>
      </c>
      <c r="H1208" s="25">
        <v>1.7616117752646491E-3</v>
      </c>
    </row>
    <row r="1209" spans="1:8" x14ac:dyDescent="0.25">
      <c r="A1209" s="19" t="s">
        <v>92</v>
      </c>
      <c r="B1209" s="19" t="s">
        <v>93</v>
      </c>
      <c r="C1209" s="19" t="s">
        <v>78</v>
      </c>
      <c r="D1209" s="19" t="s">
        <v>94</v>
      </c>
      <c r="E1209" s="19" t="s">
        <v>95</v>
      </c>
      <c r="F1209" s="19" t="s">
        <v>100</v>
      </c>
      <c r="G1209" s="19" t="s">
        <v>101</v>
      </c>
      <c r="H1209" s="25">
        <v>6.075821814892567E-3</v>
      </c>
    </row>
    <row r="1210" spans="1:8" x14ac:dyDescent="0.25">
      <c r="A1210" s="19" t="s">
        <v>92</v>
      </c>
      <c r="B1210" s="19" t="s">
        <v>93</v>
      </c>
      <c r="C1210" s="19" t="s">
        <v>78</v>
      </c>
      <c r="D1210" s="19" t="s">
        <v>94</v>
      </c>
      <c r="E1210" s="19" t="s">
        <v>95</v>
      </c>
      <c r="F1210" s="19" t="s">
        <v>102</v>
      </c>
      <c r="G1210" s="19" t="s">
        <v>103</v>
      </c>
      <c r="H1210" s="25">
        <v>1.4947225293415613E-2</v>
      </c>
    </row>
    <row r="1211" spans="1:8" x14ac:dyDescent="0.25">
      <c r="A1211" s="19" t="s">
        <v>92</v>
      </c>
      <c r="B1211" s="19" t="s">
        <v>93</v>
      </c>
      <c r="C1211" s="19" t="s">
        <v>78</v>
      </c>
      <c r="D1211" s="19" t="s">
        <v>94</v>
      </c>
      <c r="E1211" s="19" t="s">
        <v>95</v>
      </c>
      <c r="F1211" s="19" t="s">
        <v>104</v>
      </c>
      <c r="G1211" s="19" t="s">
        <v>105</v>
      </c>
      <c r="H1211" s="25">
        <v>1.7555264157866596E-2</v>
      </c>
    </row>
    <row r="1212" spans="1:8" x14ac:dyDescent="0.25">
      <c r="A1212" s="19" t="s">
        <v>92</v>
      </c>
      <c r="B1212" s="19" t="s">
        <v>93</v>
      </c>
      <c r="C1212" s="19" t="s">
        <v>78</v>
      </c>
      <c r="D1212" s="19" t="s">
        <v>94</v>
      </c>
      <c r="E1212" s="19" t="s">
        <v>95</v>
      </c>
      <c r="F1212" s="19" t="s">
        <v>245</v>
      </c>
      <c r="G1212" s="19" t="s">
        <v>246</v>
      </c>
      <c r="H1212" s="25">
        <v>8.6838640667068841E-4</v>
      </c>
    </row>
    <row r="1213" spans="1:8" x14ac:dyDescent="0.25">
      <c r="A1213" s="19" t="s">
        <v>92</v>
      </c>
      <c r="B1213" s="19" t="s">
        <v>93</v>
      </c>
      <c r="C1213" s="19" t="s">
        <v>78</v>
      </c>
      <c r="D1213" s="19" t="s">
        <v>94</v>
      </c>
      <c r="E1213" s="19" t="s">
        <v>95</v>
      </c>
      <c r="F1213" s="19" t="s">
        <v>247</v>
      </c>
      <c r="G1213" s="19" t="s">
        <v>248</v>
      </c>
      <c r="H1213" s="25">
        <v>0.2741552370938215</v>
      </c>
    </row>
    <row r="1214" spans="1:8" x14ac:dyDescent="0.25">
      <c r="A1214" s="19" t="s">
        <v>92</v>
      </c>
      <c r="B1214" s="19" t="s">
        <v>93</v>
      </c>
      <c r="C1214" s="19" t="s">
        <v>78</v>
      </c>
      <c r="D1214" s="19" t="s">
        <v>178</v>
      </c>
      <c r="E1214" s="19" t="s">
        <v>179</v>
      </c>
      <c r="F1214" s="19" t="s">
        <v>96</v>
      </c>
      <c r="G1214" s="19" t="s">
        <v>97</v>
      </c>
      <c r="H1214" s="25">
        <v>1.9293371607940958E-2</v>
      </c>
    </row>
    <row r="1215" spans="1:8" x14ac:dyDescent="0.25">
      <c r="A1215" s="19" t="s">
        <v>92</v>
      </c>
      <c r="B1215" s="19" t="s">
        <v>93</v>
      </c>
      <c r="C1215" s="19" t="s">
        <v>78</v>
      </c>
      <c r="D1215" s="19" t="s">
        <v>178</v>
      </c>
      <c r="E1215" s="19" t="s">
        <v>179</v>
      </c>
      <c r="F1215" s="19" t="s">
        <v>100</v>
      </c>
      <c r="G1215" s="19" t="s">
        <v>101</v>
      </c>
      <c r="H1215" s="25">
        <v>7.804085927305798E-4</v>
      </c>
    </row>
    <row r="1216" spans="1:8" x14ac:dyDescent="0.25">
      <c r="A1216" s="19" t="s">
        <v>92</v>
      </c>
      <c r="B1216" s="19" t="s">
        <v>93</v>
      </c>
      <c r="C1216" s="19" t="s">
        <v>78</v>
      </c>
      <c r="D1216" s="19" t="s">
        <v>178</v>
      </c>
      <c r="E1216" s="19" t="s">
        <v>179</v>
      </c>
      <c r="F1216" s="19" t="s">
        <v>102</v>
      </c>
      <c r="G1216" s="19" t="s">
        <v>103</v>
      </c>
      <c r="H1216" s="25">
        <v>5.6106484439258676E-3</v>
      </c>
    </row>
    <row r="1217" spans="1:8" x14ac:dyDescent="0.25">
      <c r="A1217" s="19" t="s">
        <v>92</v>
      </c>
      <c r="B1217" s="19" t="s">
        <v>93</v>
      </c>
      <c r="C1217" s="19" t="s">
        <v>78</v>
      </c>
      <c r="D1217" s="19" t="s">
        <v>178</v>
      </c>
      <c r="E1217" s="19" t="s">
        <v>179</v>
      </c>
      <c r="F1217" s="19" t="s">
        <v>104</v>
      </c>
      <c r="G1217" s="19" t="s">
        <v>105</v>
      </c>
      <c r="H1217" s="25">
        <v>2.1811898660640591E-3</v>
      </c>
    </row>
    <row r="1218" spans="1:8" x14ac:dyDescent="0.25">
      <c r="A1218" s="19" t="s">
        <v>92</v>
      </c>
      <c r="B1218" s="19" t="s">
        <v>93</v>
      </c>
      <c r="C1218" s="19" t="s">
        <v>78</v>
      </c>
      <c r="D1218" s="19" t="s">
        <v>178</v>
      </c>
      <c r="E1218" s="19" t="s">
        <v>179</v>
      </c>
      <c r="F1218" s="19" t="s">
        <v>245</v>
      </c>
      <c r="G1218" s="19" t="s">
        <v>246</v>
      </c>
      <c r="H1218" s="25">
        <v>9.5040954880460662E-4</v>
      </c>
    </row>
    <row r="1219" spans="1:8" x14ac:dyDescent="0.25">
      <c r="A1219" s="19" t="s">
        <v>92</v>
      </c>
      <c r="B1219" s="19" t="s">
        <v>93</v>
      </c>
      <c r="C1219" s="19" t="s">
        <v>78</v>
      </c>
      <c r="D1219" s="19" t="s">
        <v>178</v>
      </c>
      <c r="E1219" s="19" t="s">
        <v>179</v>
      </c>
      <c r="F1219" s="19" t="s">
        <v>247</v>
      </c>
      <c r="G1219" s="19" t="s">
        <v>248</v>
      </c>
      <c r="H1219" s="25">
        <v>0.12071926262614183</v>
      </c>
    </row>
    <row r="1220" spans="1:8" x14ac:dyDescent="0.25">
      <c r="A1220" s="19" t="s">
        <v>92</v>
      </c>
      <c r="B1220" s="19" t="s">
        <v>93</v>
      </c>
      <c r="C1220" s="19" t="s">
        <v>78</v>
      </c>
      <c r="D1220" s="19" t="s">
        <v>108</v>
      </c>
      <c r="E1220" s="19" t="s">
        <v>109</v>
      </c>
      <c r="F1220" s="19" t="s">
        <v>110</v>
      </c>
      <c r="G1220" s="19" t="s">
        <v>111</v>
      </c>
      <c r="H1220" s="25">
        <v>42.60490286640249</v>
      </c>
    </row>
    <row r="1221" spans="1:8" x14ac:dyDescent="0.25">
      <c r="A1221" s="19" t="s">
        <v>92</v>
      </c>
      <c r="B1221" s="19" t="s">
        <v>93</v>
      </c>
      <c r="C1221" s="19" t="s">
        <v>78</v>
      </c>
      <c r="D1221" s="19" t="s">
        <v>108</v>
      </c>
      <c r="E1221" s="19" t="s">
        <v>109</v>
      </c>
      <c r="F1221" s="19" t="s">
        <v>112</v>
      </c>
      <c r="G1221" s="19" t="s">
        <v>113</v>
      </c>
      <c r="H1221" s="25">
        <v>9.857681770745863</v>
      </c>
    </row>
    <row r="1222" spans="1:8" x14ac:dyDescent="0.25">
      <c r="A1222" s="19" t="s">
        <v>92</v>
      </c>
      <c r="B1222" s="19" t="s">
        <v>93</v>
      </c>
      <c r="C1222" s="19" t="s">
        <v>78</v>
      </c>
      <c r="D1222" s="19" t="s">
        <v>108</v>
      </c>
      <c r="E1222" s="19" t="s">
        <v>109</v>
      </c>
      <c r="F1222" s="19" t="s">
        <v>96</v>
      </c>
      <c r="G1222" s="19" t="s">
        <v>97</v>
      </c>
      <c r="H1222" s="25">
        <v>0.11404792994659313</v>
      </c>
    </row>
    <row r="1223" spans="1:8" x14ac:dyDescent="0.25">
      <c r="A1223" s="19" t="s">
        <v>92</v>
      </c>
      <c r="B1223" s="19" t="s">
        <v>93</v>
      </c>
      <c r="C1223" s="19" t="s">
        <v>78</v>
      </c>
      <c r="D1223" s="19" t="s">
        <v>108</v>
      </c>
      <c r="E1223" s="19" t="s">
        <v>109</v>
      </c>
      <c r="F1223" s="19" t="s">
        <v>100</v>
      </c>
      <c r="G1223" s="19" t="s">
        <v>101</v>
      </c>
      <c r="H1223" s="25">
        <v>0.16450779311294819</v>
      </c>
    </row>
    <row r="1224" spans="1:8" x14ac:dyDescent="0.25">
      <c r="A1224" s="19" t="s">
        <v>92</v>
      </c>
      <c r="B1224" s="19" t="s">
        <v>93</v>
      </c>
      <c r="C1224" s="19" t="s">
        <v>78</v>
      </c>
      <c r="D1224" s="19" t="s">
        <v>108</v>
      </c>
      <c r="E1224" s="19" t="s">
        <v>109</v>
      </c>
      <c r="F1224" s="19" t="s">
        <v>102</v>
      </c>
      <c r="G1224" s="19" t="s">
        <v>103</v>
      </c>
      <c r="H1224" s="25">
        <v>2.0467762117509412E-2</v>
      </c>
    </row>
    <row r="1225" spans="1:8" x14ac:dyDescent="0.25">
      <c r="A1225" s="19" t="s">
        <v>92</v>
      </c>
      <c r="B1225" s="19" t="s">
        <v>93</v>
      </c>
      <c r="C1225" s="19" t="s">
        <v>78</v>
      </c>
      <c r="D1225" s="19" t="s">
        <v>108</v>
      </c>
      <c r="E1225" s="19" t="s">
        <v>109</v>
      </c>
      <c r="F1225" s="19" t="s">
        <v>104</v>
      </c>
      <c r="G1225" s="19" t="s">
        <v>105</v>
      </c>
      <c r="H1225" s="25">
        <v>4.5806362205095326E-2</v>
      </c>
    </row>
    <row r="1226" spans="1:8" x14ac:dyDescent="0.25">
      <c r="A1226" s="19" t="s">
        <v>92</v>
      </c>
      <c r="B1226" s="19" t="s">
        <v>93</v>
      </c>
      <c r="C1226" s="19" t="s">
        <v>78</v>
      </c>
      <c r="D1226" s="19" t="s">
        <v>122</v>
      </c>
      <c r="E1226" s="19" t="s">
        <v>123</v>
      </c>
      <c r="F1226" s="19" t="s">
        <v>110</v>
      </c>
      <c r="G1226" s="19" t="s">
        <v>111</v>
      </c>
      <c r="H1226" s="25">
        <v>5.681941318223485</v>
      </c>
    </row>
    <row r="1227" spans="1:8" x14ac:dyDescent="0.25">
      <c r="A1227" s="19" t="s">
        <v>92</v>
      </c>
      <c r="B1227" s="19" t="s">
        <v>93</v>
      </c>
      <c r="C1227" s="19" t="s">
        <v>78</v>
      </c>
      <c r="D1227" s="19" t="s">
        <v>122</v>
      </c>
      <c r="E1227" s="19" t="s">
        <v>123</v>
      </c>
      <c r="F1227" s="19" t="s">
        <v>112</v>
      </c>
      <c r="G1227" s="19" t="s">
        <v>113</v>
      </c>
      <c r="H1227" s="25">
        <v>1.3176489599747594</v>
      </c>
    </row>
    <row r="1228" spans="1:8" x14ac:dyDescent="0.25">
      <c r="A1228" s="19" t="s">
        <v>92</v>
      </c>
      <c r="B1228" s="19" t="s">
        <v>93</v>
      </c>
      <c r="C1228" s="19" t="s">
        <v>78</v>
      </c>
      <c r="D1228" s="19" t="s">
        <v>122</v>
      </c>
      <c r="E1228" s="19" t="s">
        <v>123</v>
      </c>
      <c r="F1228" s="19" t="s">
        <v>96</v>
      </c>
      <c r="G1228" s="19" t="s">
        <v>97</v>
      </c>
      <c r="H1228" s="25">
        <v>6.4748344209907373E-4</v>
      </c>
    </row>
    <row r="1229" spans="1:8" x14ac:dyDescent="0.25">
      <c r="A1229" s="19" t="s">
        <v>92</v>
      </c>
      <c r="B1229" s="19" t="s">
        <v>93</v>
      </c>
      <c r="C1229" s="19" t="s">
        <v>78</v>
      </c>
      <c r="D1229" s="19" t="s">
        <v>122</v>
      </c>
      <c r="E1229" s="19" t="s">
        <v>123</v>
      </c>
      <c r="F1229" s="19" t="s">
        <v>100</v>
      </c>
      <c r="G1229" s="19" t="s">
        <v>101</v>
      </c>
      <c r="H1229" s="25">
        <v>1.8478361665804019E-3</v>
      </c>
    </row>
    <row r="1230" spans="1:8" x14ac:dyDescent="0.25">
      <c r="A1230" s="19" t="s">
        <v>92</v>
      </c>
      <c r="B1230" s="19" t="s">
        <v>93</v>
      </c>
      <c r="C1230" s="19" t="s">
        <v>78</v>
      </c>
      <c r="D1230" s="19" t="s">
        <v>122</v>
      </c>
      <c r="E1230" s="19" t="s">
        <v>123</v>
      </c>
      <c r="F1230" s="19" t="s">
        <v>102</v>
      </c>
      <c r="G1230" s="19" t="s">
        <v>103</v>
      </c>
      <c r="H1230" s="25">
        <v>3.1983114644033518E-3</v>
      </c>
    </row>
    <row r="1231" spans="1:8" x14ac:dyDescent="0.25">
      <c r="A1231" s="19" t="s">
        <v>92</v>
      </c>
      <c r="B1231" s="19" t="s">
        <v>93</v>
      </c>
      <c r="C1231" s="19" t="s">
        <v>78</v>
      </c>
      <c r="D1231" s="19" t="s">
        <v>122</v>
      </c>
      <c r="E1231" s="19" t="s">
        <v>123</v>
      </c>
      <c r="F1231" s="19" t="s">
        <v>104</v>
      </c>
      <c r="G1231" s="19" t="s">
        <v>105</v>
      </c>
      <c r="H1231" s="25">
        <v>2.5685249400014609E-2</v>
      </c>
    </row>
    <row r="1232" spans="1:8" x14ac:dyDescent="0.25">
      <c r="A1232" s="19" t="s">
        <v>92</v>
      </c>
      <c r="B1232" s="19" t="s">
        <v>93</v>
      </c>
      <c r="C1232" s="19" t="s">
        <v>78</v>
      </c>
      <c r="D1232" s="19" t="s">
        <v>124</v>
      </c>
      <c r="E1232" s="19" t="s">
        <v>125</v>
      </c>
      <c r="F1232" s="19" t="s">
        <v>110</v>
      </c>
      <c r="G1232" s="19" t="s">
        <v>111</v>
      </c>
      <c r="H1232" s="25">
        <v>9.4731464227480267</v>
      </c>
    </row>
    <row r="1233" spans="1:8" x14ac:dyDescent="0.25">
      <c r="A1233" s="19" t="s">
        <v>92</v>
      </c>
      <c r="B1233" s="19" t="s">
        <v>93</v>
      </c>
      <c r="C1233" s="19" t="s">
        <v>78</v>
      </c>
      <c r="D1233" s="19" t="s">
        <v>124</v>
      </c>
      <c r="E1233" s="19" t="s">
        <v>125</v>
      </c>
      <c r="F1233" s="19" t="s">
        <v>96</v>
      </c>
      <c r="G1233" s="19" t="s">
        <v>97</v>
      </c>
      <c r="H1233" s="25">
        <v>1.7366908600926201E-3</v>
      </c>
    </row>
    <row r="1234" spans="1:8" x14ac:dyDescent="0.25">
      <c r="A1234" s="19" t="s">
        <v>92</v>
      </c>
      <c r="B1234" s="19" t="s">
        <v>93</v>
      </c>
      <c r="C1234" s="19" t="s">
        <v>78</v>
      </c>
      <c r="D1234" s="19" t="s">
        <v>124</v>
      </c>
      <c r="E1234" s="19" t="s">
        <v>125</v>
      </c>
      <c r="F1234" s="19" t="s">
        <v>98</v>
      </c>
      <c r="G1234" s="19" t="s">
        <v>99</v>
      </c>
      <c r="H1234" s="25">
        <v>1.8555962744775144E-3</v>
      </c>
    </row>
    <row r="1235" spans="1:8" x14ac:dyDescent="0.25">
      <c r="A1235" s="19" t="s">
        <v>92</v>
      </c>
      <c r="B1235" s="19" t="s">
        <v>93</v>
      </c>
      <c r="C1235" s="19" t="s">
        <v>78</v>
      </c>
      <c r="D1235" s="19" t="s">
        <v>124</v>
      </c>
      <c r="E1235" s="19" t="s">
        <v>125</v>
      </c>
      <c r="F1235" s="19" t="s">
        <v>100</v>
      </c>
      <c r="G1235" s="19" t="s">
        <v>101</v>
      </c>
      <c r="H1235" s="25">
        <v>0.73656425350925903</v>
      </c>
    </row>
    <row r="1236" spans="1:8" x14ac:dyDescent="0.25">
      <c r="A1236" s="19" t="s">
        <v>92</v>
      </c>
      <c r="B1236" s="19" t="s">
        <v>93</v>
      </c>
      <c r="C1236" s="19" t="s">
        <v>78</v>
      </c>
      <c r="D1236" s="19" t="s">
        <v>124</v>
      </c>
      <c r="E1236" s="19" t="s">
        <v>125</v>
      </c>
      <c r="F1236" s="19" t="s">
        <v>126</v>
      </c>
      <c r="G1236" s="19" t="s">
        <v>127</v>
      </c>
      <c r="H1236" s="25">
        <v>3.082914098344728E-5</v>
      </c>
    </row>
    <row r="1237" spans="1:8" x14ac:dyDescent="0.25">
      <c r="A1237" s="19" t="s">
        <v>92</v>
      </c>
      <c r="B1237" s="19" t="s">
        <v>93</v>
      </c>
      <c r="C1237" s="19" t="s">
        <v>78</v>
      </c>
      <c r="D1237" s="19" t="s">
        <v>124</v>
      </c>
      <c r="E1237" s="19" t="s">
        <v>125</v>
      </c>
      <c r="F1237" s="19" t="s">
        <v>102</v>
      </c>
      <c r="G1237" s="19" t="s">
        <v>103</v>
      </c>
      <c r="H1237" s="25">
        <v>1.8520988592036004E-3</v>
      </c>
    </row>
    <row r="1238" spans="1:8" x14ac:dyDescent="0.25">
      <c r="A1238" s="19" t="s">
        <v>92</v>
      </c>
      <c r="B1238" s="19" t="s">
        <v>93</v>
      </c>
      <c r="C1238" s="19" t="s">
        <v>78</v>
      </c>
      <c r="D1238" s="19" t="s">
        <v>124</v>
      </c>
      <c r="E1238" s="19" t="s">
        <v>125</v>
      </c>
      <c r="F1238" s="19" t="s">
        <v>104</v>
      </c>
      <c r="G1238" s="19" t="s">
        <v>105</v>
      </c>
      <c r="H1238" s="25">
        <v>3.2558673035512513E-2</v>
      </c>
    </row>
    <row r="1239" spans="1:8" x14ac:dyDescent="0.25">
      <c r="A1239" s="19" t="s">
        <v>92</v>
      </c>
      <c r="B1239" s="19" t="s">
        <v>93</v>
      </c>
      <c r="C1239" s="19" t="s">
        <v>78</v>
      </c>
      <c r="D1239" s="19" t="s">
        <v>128</v>
      </c>
      <c r="E1239" s="19" t="s">
        <v>129</v>
      </c>
      <c r="F1239" s="19" t="s">
        <v>110</v>
      </c>
      <c r="G1239" s="19" t="s">
        <v>111</v>
      </c>
      <c r="H1239" s="25">
        <v>4.1521169814844932</v>
      </c>
    </row>
    <row r="1240" spans="1:8" x14ac:dyDescent="0.25">
      <c r="A1240" s="19" t="s">
        <v>92</v>
      </c>
      <c r="B1240" s="19" t="s">
        <v>93</v>
      </c>
      <c r="C1240" s="19" t="s">
        <v>78</v>
      </c>
      <c r="D1240" s="19" t="s">
        <v>128</v>
      </c>
      <c r="E1240" s="19" t="s">
        <v>129</v>
      </c>
      <c r="F1240" s="19" t="s">
        <v>112</v>
      </c>
      <c r="G1240" s="19" t="s">
        <v>113</v>
      </c>
      <c r="H1240" s="25">
        <v>1.0231336999487974</v>
      </c>
    </row>
    <row r="1241" spans="1:8" x14ac:dyDescent="0.25">
      <c r="A1241" s="19" t="s">
        <v>92</v>
      </c>
      <c r="B1241" s="19" t="s">
        <v>93</v>
      </c>
      <c r="C1241" s="19" t="s">
        <v>78</v>
      </c>
      <c r="D1241" s="19" t="s">
        <v>128</v>
      </c>
      <c r="E1241" s="19" t="s">
        <v>129</v>
      </c>
      <c r="F1241" s="19" t="s">
        <v>96</v>
      </c>
      <c r="G1241" s="19" t="s">
        <v>97</v>
      </c>
      <c r="H1241" s="25">
        <v>0.11079746079154373</v>
      </c>
    </row>
    <row r="1242" spans="1:8" x14ac:dyDescent="0.25">
      <c r="A1242" s="19" t="s">
        <v>92</v>
      </c>
      <c r="B1242" s="19" t="s">
        <v>93</v>
      </c>
      <c r="C1242" s="19" t="s">
        <v>78</v>
      </c>
      <c r="D1242" s="19" t="s">
        <v>128</v>
      </c>
      <c r="E1242" s="19" t="s">
        <v>129</v>
      </c>
      <c r="F1242" s="19" t="s">
        <v>98</v>
      </c>
      <c r="G1242" s="19" t="s">
        <v>99</v>
      </c>
      <c r="H1242" s="25">
        <v>9.88868909204728E-2</v>
      </c>
    </row>
    <row r="1243" spans="1:8" x14ac:dyDescent="0.25">
      <c r="A1243" s="19" t="s">
        <v>92</v>
      </c>
      <c r="B1243" s="19" t="s">
        <v>93</v>
      </c>
      <c r="C1243" s="19" t="s">
        <v>78</v>
      </c>
      <c r="D1243" s="19" t="s">
        <v>128</v>
      </c>
      <c r="E1243" s="19" t="s">
        <v>129</v>
      </c>
      <c r="F1243" s="19" t="s">
        <v>100</v>
      </c>
      <c r="G1243" s="19" t="s">
        <v>101</v>
      </c>
      <c r="H1243" s="25">
        <v>5.8778423281645566E-3</v>
      </c>
    </row>
    <row r="1244" spans="1:8" x14ac:dyDescent="0.25">
      <c r="A1244" s="19" t="s">
        <v>92</v>
      </c>
      <c r="B1244" s="19" t="s">
        <v>93</v>
      </c>
      <c r="C1244" s="19" t="s">
        <v>78</v>
      </c>
      <c r="D1244" s="19" t="s">
        <v>128</v>
      </c>
      <c r="E1244" s="19" t="s">
        <v>129</v>
      </c>
      <c r="F1244" s="19" t="s">
        <v>126</v>
      </c>
      <c r="G1244" s="19" t="s">
        <v>127</v>
      </c>
      <c r="H1244" s="25">
        <v>3.2148970652944823E-4</v>
      </c>
    </row>
    <row r="1245" spans="1:8" x14ac:dyDescent="0.25">
      <c r="A1245" s="19" t="s">
        <v>92</v>
      </c>
      <c r="B1245" s="19" t="s">
        <v>93</v>
      </c>
      <c r="C1245" s="19" t="s">
        <v>78</v>
      </c>
      <c r="D1245" s="19" t="s">
        <v>128</v>
      </c>
      <c r="E1245" s="19" t="s">
        <v>129</v>
      </c>
      <c r="F1245" s="19" t="s">
        <v>102</v>
      </c>
      <c r="G1245" s="19" t="s">
        <v>103</v>
      </c>
      <c r="H1245" s="25">
        <v>2.4539916097519425E-3</v>
      </c>
    </row>
    <row r="1246" spans="1:8" x14ac:dyDescent="0.25">
      <c r="A1246" s="19" t="s">
        <v>92</v>
      </c>
      <c r="B1246" s="19" t="s">
        <v>93</v>
      </c>
      <c r="C1246" s="19" t="s">
        <v>78</v>
      </c>
      <c r="D1246" s="19" t="s">
        <v>128</v>
      </c>
      <c r="E1246" s="19" t="s">
        <v>129</v>
      </c>
      <c r="F1246" s="19" t="s">
        <v>104</v>
      </c>
      <c r="G1246" s="19" t="s">
        <v>105</v>
      </c>
      <c r="H1246" s="25">
        <v>5.2865555472442594E-2</v>
      </c>
    </row>
    <row r="1247" spans="1:8" x14ac:dyDescent="0.25">
      <c r="A1247" s="19" t="s">
        <v>92</v>
      </c>
      <c r="B1247" s="19" t="s">
        <v>93</v>
      </c>
      <c r="C1247" s="19" t="s">
        <v>78</v>
      </c>
      <c r="D1247" s="19" t="s">
        <v>130</v>
      </c>
      <c r="E1247" s="19" t="s">
        <v>131</v>
      </c>
      <c r="F1247" s="19" t="s">
        <v>110</v>
      </c>
      <c r="G1247" s="19" t="s">
        <v>111</v>
      </c>
      <c r="H1247" s="25">
        <v>0.25509673789468601</v>
      </c>
    </row>
    <row r="1248" spans="1:8" x14ac:dyDescent="0.25">
      <c r="A1248" s="19" t="s">
        <v>92</v>
      </c>
      <c r="B1248" s="19" t="s">
        <v>93</v>
      </c>
      <c r="C1248" s="19" t="s">
        <v>78</v>
      </c>
      <c r="D1248" s="19" t="s">
        <v>130</v>
      </c>
      <c r="E1248" s="19" t="s">
        <v>131</v>
      </c>
      <c r="F1248" s="19" t="s">
        <v>112</v>
      </c>
      <c r="G1248" s="19" t="s">
        <v>113</v>
      </c>
      <c r="H1248" s="25">
        <v>6.6511729891256408E-2</v>
      </c>
    </row>
    <row r="1249" spans="1:8" x14ac:dyDescent="0.25">
      <c r="A1249" s="19" t="s">
        <v>92</v>
      </c>
      <c r="B1249" s="19" t="s">
        <v>93</v>
      </c>
      <c r="C1249" s="19" t="s">
        <v>78</v>
      </c>
      <c r="D1249" s="19" t="s">
        <v>130</v>
      </c>
      <c r="E1249" s="19" t="s">
        <v>131</v>
      </c>
      <c r="F1249" s="19" t="s">
        <v>98</v>
      </c>
      <c r="G1249" s="19" t="s">
        <v>99</v>
      </c>
      <c r="H1249" s="25">
        <v>1.7751704411811107E-3</v>
      </c>
    </row>
    <row r="1250" spans="1:8" x14ac:dyDescent="0.25">
      <c r="A1250" s="19" t="s">
        <v>92</v>
      </c>
      <c r="B1250" s="19" t="s">
        <v>93</v>
      </c>
      <c r="C1250" s="19" t="s">
        <v>78</v>
      </c>
      <c r="D1250" s="19" t="s">
        <v>130</v>
      </c>
      <c r="E1250" s="19" t="s">
        <v>131</v>
      </c>
      <c r="F1250" s="19" t="s">
        <v>100</v>
      </c>
      <c r="G1250" s="19" t="s">
        <v>101</v>
      </c>
      <c r="H1250" s="25">
        <v>1.5189688854351903E-3</v>
      </c>
    </row>
    <row r="1251" spans="1:8" x14ac:dyDescent="0.25">
      <c r="A1251" s="19" t="s">
        <v>92</v>
      </c>
      <c r="B1251" s="19" t="s">
        <v>93</v>
      </c>
      <c r="C1251" s="19" t="s">
        <v>78</v>
      </c>
      <c r="D1251" s="19" t="s">
        <v>130</v>
      </c>
      <c r="E1251" s="19" t="s">
        <v>131</v>
      </c>
      <c r="F1251" s="19" t="s">
        <v>126</v>
      </c>
      <c r="G1251" s="19" t="s">
        <v>127</v>
      </c>
      <c r="H1251" s="25">
        <v>8.4805311831618203E-4</v>
      </c>
    </row>
    <row r="1252" spans="1:8" x14ac:dyDescent="0.25">
      <c r="A1252" s="19" t="s">
        <v>92</v>
      </c>
      <c r="B1252" s="19" t="s">
        <v>93</v>
      </c>
      <c r="C1252" s="19" t="s">
        <v>78</v>
      </c>
      <c r="D1252" s="19" t="s">
        <v>130</v>
      </c>
      <c r="E1252" s="19" t="s">
        <v>131</v>
      </c>
      <c r="F1252" s="19" t="s">
        <v>104</v>
      </c>
      <c r="G1252" s="19" t="s">
        <v>105</v>
      </c>
      <c r="H1252" s="25">
        <v>8.2497583857901445E-5</v>
      </c>
    </row>
    <row r="1253" spans="1:8" x14ac:dyDescent="0.25">
      <c r="A1253" s="19" t="s">
        <v>92</v>
      </c>
      <c r="B1253" s="19" t="s">
        <v>93</v>
      </c>
      <c r="C1253" s="19" t="s">
        <v>78</v>
      </c>
      <c r="D1253" s="19" t="s">
        <v>132</v>
      </c>
      <c r="E1253" s="19" t="s">
        <v>133</v>
      </c>
      <c r="F1253" s="19" t="s">
        <v>110</v>
      </c>
      <c r="G1253" s="19" t="s">
        <v>111</v>
      </c>
      <c r="H1253" s="25">
        <v>4.0632262633716838</v>
      </c>
    </row>
    <row r="1254" spans="1:8" x14ac:dyDescent="0.25">
      <c r="A1254" s="19" t="s">
        <v>92</v>
      </c>
      <c r="B1254" s="19" t="s">
        <v>93</v>
      </c>
      <c r="C1254" s="19" t="s">
        <v>78</v>
      </c>
      <c r="D1254" s="19" t="s">
        <v>132</v>
      </c>
      <c r="E1254" s="19" t="s">
        <v>133</v>
      </c>
      <c r="F1254" s="19" t="s">
        <v>98</v>
      </c>
      <c r="G1254" s="19" t="s">
        <v>99</v>
      </c>
      <c r="H1254" s="25">
        <v>2.4731999413920617E-3</v>
      </c>
    </row>
    <row r="1255" spans="1:8" x14ac:dyDescent="0.25">
      <c r="A1255" s="19" t="s">
        <v>92</v>
      </c>
      <c r="B1255" s="19" t="s">
        <v>93</v>
      </c>
      <c r="C1255" s="19" t="s">
        <v>78</v>
      </c>
      <c r="D1255" s="19" t="s">
        <v>132</v>
      </c>
      <c r="E1255" s="19" t="s">
        <v>133</v>
      </c>
      <c r="F1255" s="19" t="s">
        <v>100</v>
      </c>
      <c r="G1255" s="19" t="s">
        <v>101</v>
      </c>
      <c r="H1255" s="25">
        <v>7.1401568026413926E-5</v>
      </c>
    </row>
    <row r="1256" spans="1:8" x14ac:dyDescent="0.25">
      <c r="A1256" s="19" t="s">
        <v>92</v>
      </c>
      <c r="B1256" s="19" t="s">
        <v>93</v>
      </c>
      <c r="C1256" s="19" t="s">
        <v>78</v>
      </c>
      <c r="D1256" s="19" t="s">
        <v>132</v>
      </c>
      <c r="E1256" s="19" t="s">
        <v>133</v>
      </c>
      <c r="F1256" s="19" t="s">
        <v>126</v>
      </c>
      <c r="G1256" s="19" t="s">
        <v>127</v>
      </c>
      <c r="H1256" s="25">
        <v>4.9509156906077465E-4</v>
      </c>
    </row>
    <row r="1257" spans="1:8" x14ac:dyDescent="0.25">
      <c r="A1257" s="19" t="s">
        <v>92</v>
      </c>
      <c r="B1257" s="19" t="s">
        <v>93</v>
      </c>
      <c r="C1257" s="19" t="s">
        <v>78</v>
      </c>
      <c r="D1257" s="19" t="s">
        <v>132</v>
      </c>
      <c r="E1257" s="19" t="s">
        <v>133</v>
      </c>
      <c r="F1257" s="19" t="s">
        <v>102</v>
      </c>
      <c r="G1257" s="19" t="s">
        <v>103</v>
      </c>
      <c r="H1257" s="25">
        <v>8.6405170862466352E-3</v>
      </c>
    </row>
    <row r="1258" spans="1:8" x14ac:dyDescent="0.25">
      <c r="A1258" s="19" t="s">
        <v>92</v>
      </c>
      <c r="B1258" s="19" t="s">
        <v>93</v>
      </c>
      <c r="C1258" s="19" t="s">
        <v>78</v>
      </c>
      <c r="D1258" s="19" t="s">
        <v>132</v>
      </c>
      <c r="E1258" s="19" t="s">
        <v>133</v>
      </c>
      <c r="F1258" s="19" t="s">
        <v>104</v>
      </c>
      <c r="G1258" s="19" t="s">
        <v>105</v>
      </c>
      <c r="H1258" s="25">
        <v>8.1465154327853197E-4</v>
      </c>
    </row>
    <row r="1259" spans="1:8" x14ac:dyDescent="0.25">
      <c r="A1259" s="19" t="s">
        <v>92</v>
      </c>
      <c r="B1259" s="19" t="s">
        <v>93</v>
      </c>
      <c r="C1259" s="19" t="s">
        <v>78</v>
      </c>
      <c r="D1259" s="19" t="s">
        <v>134</v>
      </c>
      <c r="E1259" s="19" t="s">
        <v>135</v>
      </c>
      <c r="F1259" s="19" t="s">
        <v>110</v>
      </c>
      <c r="G1259" s="19" t="s">
        <v>111</v>
      </c>
      <c r="H1259" s="25">
        <v>2.2506457067079331</v>
      </c>
    </row>
    <row r="1260" spans="1:8" x14ac:dyDescent="0.25">
      <c r="A1260" s="19" t="s">
        <v>92</v>
      </c>
      <c r="B1260" s="19" t="s">
        <v>93</v>
      </c>
      <c r="C1260" s="19" t="s">
        <v>78</v>
      </c>
      <c r="D1260" s="19" t="s">
        <v>134</v>
      </c>
      <c r="E1260" s="19" t="s">
        <v>135</v>
      </c>
      <c r="F1260" s="19" t="s">
        <v>96</v>
      </c>
      <c r="G1260" s="19" t="s">
        <v>97</v>
      </c>
      <c r="H1260" s="25">
        <v>0.78929696672542315</v>
      </c>
    </row>
    <row r="1261" spans="1:8" x14ac:dyDescent="0.25">
      <c r="A1261" s="19" t="s">
        <v>92</v>
      </c>
      <c r="B1261" s="19" t="s">
        <v>93</v>
      </c>
      <c r="C1261" s="19" t="s">
        <v>78</v>
      </c>
      <c r="D1261" s="19" t="s">
        <v>134</v>
      </c>
      <c r="E1261" s="19" t="s">
        <v>135</v>
      </c>
      <c r="F1261" s="19" t="s">
        <v>100</v>
      </c>
      <c r="G1261" s="19" t="s">
        <v>101</v>
      </c>
      <c r="H1261" s="25">
        <v>2.7209404382420588E-3</v>
      </c>
    </row>
    <row r="1262" spans="1:8" x14ac:dyDescent="0.25">
      <c r="A1262" s="19" t="s">
        <v>92</v>
      </c>
      <c r="B1262" s="19" t="s">
        <v>93</v>
      </c>
      <c r="C1262" s="19" t="s">
        <v>78</v>
      </c>
      <c r="D1262" s="19" t="s">
        <v>134</v>
      </c>
      <c r="E1262" s="19" t="s">
        <v>135</v>
      </c>
      <c r="F1262" s="19" t="s">
        <v>102</v>
      </c>
      <c r="G1262" s="19" t="s">
        <v>103</v>
      </c>
      <c r="H1262" s="25">
        <v>3.1014293508540066E-3</v>
      </c>
    </row>
    <row r="1263" spans="1:8" x14ac:dyDescent="0.25">
      <c r="A1263" s="19" t="s">
        <v>92</v>
      </c>
      <c r="B1263" s="19" t="s">
        <v>93</v>
      </c>
      <c r="C1263" s="19" t="s">
        <v>78</v>
      </c>
      <c r="D1263" s="19" t="s">
        <v>134</v>
      </c>
      <c r="E1263" s="19" t="s">
        <v>135</v>
      </c>
      <c r="F1263" s="19" t="s">
        <v>104</v>
      </c>
      <c r="G1263" s="19" t="s">
        <v>105</v>
      </c>
      <c r="H1263" s="25">
        <v>4.0969460986100664E-4</v>
      </c>
    </row>
    <row r="1264" spans="1:8" x14ac:dyDescent="0.25">
      <c r="A1264" s="19" t="s">
        <v>92</v>
      </c>
      <c r="B1264" s="19" t="s">
        <v>93</v>
      </c>
      <c r="C1264" s="19" t="s">
        <v>78</v>
      </c>
      <c r="D1264" s="19" t="s">
        <v>136</v>
      </c>
      <c r="E1264" s="19" t="s">
        <v>137</v>
      </c>
      <c r="F1264" s="19" t="s">
        <v>112</v>
      </c>
      <c r="G1264" s="19" t="s">
        <v>113</v>
      </c>
      <c r="H1264" s="25">
        <v>0.22058207564801699</v>
      </c>
    </row>
    <row r="1265" spans="1:8" x14ac:dyDescent="0.25">
      <c r="A1265" s="19" t="s">
        <v>92</v>
      </c>
      <c r="B1265" s="19" t="s">
        <v>93</v>
      </c>
      <c r="C1265" s="19" t="s">
        <v>78</v>
      </c>
      <c r="D1265" s="19" t="s">
        <v>136</v>
      </c>
      <c r="E1265" s="19" t="s">
        <v>137</v>
      </c>
      <c r="F1265" s="19" t="s">
        <v>126</v>
      </c>
      <c r="G1265" s="19" t="s">
        <v>127</v>
      </c>
      <c r="H1265" s="25">
        <v>2.7859565159326709E-5</v>
      </c>
    </row>
    <row r="1266" spans="1:8" x14ac:dyDescent="0.25">
      <c r="A1266" s="19" t="s">
        <v>92</v>
      </c>
      <c r="B1266" s="19" t="s">
        <v>93</v>
      </c>
      <c r="C1266" s="19" t="s">
        <v>78</v>
      </c>
      <c r="D1266" s="19" t="s">
        <v>136</v>
      </c>
      <c r="E1266" s="19" t="s">
        <v>137</v>
      </c>
      <c r="F1266" s="19" t="s">
        <v>104</v>
      </c>
      <c r="G1266" s="19" t="s">
        <v>105</v>
      </c>
      <c r="H1266" s="25">
        <v>4.6512467677111251E-2</v>
      </c>
    </row>
    <row r="1267" spans="1:8" x14ac:dyDescent="0.25">
      <c r="A1267" s="19" t="s">
        <v>92</v>
      </c>
      <c r="B1267" s="19" t="s">
        <v>93</v>
      </c>
      <c r="C1267" s="19" t="s">
        <v>78</v>
      </c>
      <c r="D1267" s="19" t="s">
        <v>138</v>
      </c>
      <c r="E1267" s="19" t="s">
        <v>139</v>
      </c>
      <c r="F1267" s="19" t="s">
        <v>96</v>
      </c>
      <c r="G1267" s="19" t="s">
        <v>97</v>
      </c>
      <c r="H1267" s="25">
        <v>2.6177621086485282E-5</v>
      </c>
    </row>
    <row r="1268" spans="1:8" x14ac:dyDescent="0.25">
      <c r="A1268" s="19" t="s">
        <v>92</v>
      </c>
      <c r="B1268" s="19" t="s">
        <v>93</v>
      </c>
      <c r="C1268" s="19" t="s">
        <v>78</v>
      </c>
      <c r="D1268" s="19" t="s">
        <v>138</v>
      </c>
      <c r="E1268" s="19" t="s">
        <v>139</v>
      </c>
      <c r="F1268" s="19" t="s">
        <v>100</v>
      </c>
      <c r="G1268" s="19" t="s">
        <v>101</v>
      </c>
      <c r="H1268" s="25">
        <v>3.9917571520673155E-4</v>
      </c>
    </row>
    <row r="1269" spans="1:8" x14ac:dyDescent="0.25">
      <c r="A1269" s="19" t="s">
        <v>92</v>
      </c>
      <c r="B1269" s="19" t="s">
        <v>93</v>
      </c>
      <c r="C1269" s="19" t="s">
        <v>78</v>
      </c>
      <c r="D1269" s="19" t="s">
        <v>138</v>
      </c>
      <c r="E1269" s="19" t="s">
        <v>139</v>
      </c>
      <c r="F1269" s="19" t="s">
        <v>104</v>
      </c>
      <c r="G1269" s="19" t="s">
        <v>105</v>
      </c>
      <c r="H1269" s="25">
        <v>2.0190757401947041E-3</v>
      </c>
    </row>
    <row r="1270" spans="1:8" x14ac:dyDescent="0.25">
      <c r="A1270" s="19" t="s">
        <v>92</v>
      </c>
      <c r="B1270" s="19" t="s">
        <v>93</v>
      </c>
      <c r="C1270" s="19" t="s">
        <v>78</v>
      </c>
      <c r="D1270" s="19" t="s">
        <v>140</v>
      </c>
      <c r="E1270" s="19" t="s">
        <v>141</v>
      </c>
      <c r="F1270" s="19" t="s">
        <v>96</v>
      </c>
      <c r="G1270" s="19" t="s">
        <v>97</v>
      </c>
      <c r="H1270" s="25">
        <v>2.3895591775856113E-2</v>
      </c>
    </row>
    <row r="1271" spans="1:8" x14ac:dyDescent="0.25">
      <c r="A1271" s="19" t="s">
        <v>92</v>
      </c>
      <c r="B1271" s="19" t="s">
        <v>93</v>
      </c>
      <c r="C1271" s="19" t="s">
        <v>78</v>
      </c>
      <c r="D1271" s="19" t="s">
        <v>140</v>
      </c>
      <c r="E1271" s="19" t="s">
        <v>141</v>
      </c>
      <c r="F1271" s="19" t="s">
        <v>98</v>
      </c>
      <c r="G1271" s="19" t="s">
        <v>99</v>
      </c>
      <c r="H1271" s="25">
        <v>3.4697275060932203E-2</v>
      </c>
    </row>
    <row r="1272" spans="1:8" x14ac:dyDescent="0.25">
      <c r="A1272" s="19" t="s">
        <v>92</v>
      </c>
      <c r="B1272" s="19" t="s">
        <v>93</v>
      </c>
      <c r="C1272" s="19" t="s">
        <v>78</v>
      </c>
      <c r="D1272" s="19" t="s">
        <v>140</v>
      </c>
      <c r="E1272" s="19" t="s">
        <v>141</v>
      </c>
      <c r="F1272" s="19" t="s">
        <v>100</v>
      </c>
      <c r="G1272" s="19" t="s">
        <v>101</v>
      </c>
      <c r="H1272" s="25">
        <v>1.8380884187542807E-3</v>
      </c>
    </row>
    <row r="1273" spans="1:8" x14ac:dyDescent="0.25">
      <c r="A1273" s="19" t="s">
        <v>92</v>
      </c>
      <c r="B1273" s="19" t="s">
        <v>93</v>
      </c>
      <c r="C1273" s="19" t="s">
        <v>78</v>
      </c>
      <c r="D1273" s="19" t="s">
        <v>140</v>
      </c>
      <c r="E1273" s="19" t="s">
        <v>141</v>
      </c>
      <c r="F1273" s="19" t="s">
        <v>126</v>
      </c>
      <c r="G1273" s="19" t="s">
        <v>127</v>
      </c>
      <c r="H1273" s="25">
        <v>1.9435749743722397E-5</v>
      </c>
    </row>
    <row r="1274" spans="1:8" x14ac:dyDescent="0.25">
      <c r="A1274" s="19" t="s">
        <v>92</v>
      </c>
      <c r="B1274" s="19" t="s">
        <v>93</v>
      </c>
      <c r="C1274" s="19" t="s">
        <v>78</v>
      </c>
      <c r="D1274" s="19" t="s">
        <v>140</v>
      </c>
      <c r="E1274" s="19" t="s">
        <v>141</v>
      </c>
      <c r="F1274" s="19" t="s">
        <v>102</v>
      </c>
      <c r="G1274" s="19" t="s">
        <v>103</v>
      </c>
      <c r="H1274" s="25">
        <v>4.9779904574187035E-3</v>
      </c>
    </row>
    <row r="1275" spans="1:8" x14ac:dyDescent="0.25">
      <c r="A1275" s="19" t="s">
        <v>92</v>
      </c>
      <c r="B1275" s="19" t="s">
        <v>93</v>
      </c>
      <c r="C1275" s="19" t="s">
        <v>78</v>
      </c>
      <c r="D1275" s="19" t="s">
        <v>140</v>
      </c>
      <c r="E1275" s="19" t="s">
        <v>141</v>
      </c>
      <c r="F1275" s="19" t="s">
        <v>104</v>
      </c>
      <c r="G1275" s="19" t="s">
        <v>105</v>
      </c>
      <c r="H1275" s="25">
        <v>1.2272264515391051E-2</v>
      </c>
    </row>
    <row r="1276" spans="1:8" x14ac:dyDescent="0.25">
      <c r="A1276" s="19" t="s">
        <v>92</v>
      </c>
      <c r="B1276" s="19" t="s">
        <v>93</v>
      </c>
      <c r="C1276" s="19" t="s">
        <v>78</v>
      </c>
      <c r="D1276" s="19" t="s">
        <v>140</v>
      </c>
      <c r="E1276" s="19" t="s">
        <v>141</v>
      </c>
      <c r="F1276" s="19" t="s">
        <v>247</v>
      </c>
      <c r="G1276" s="19" t="s">
        <v>248</v>
      </c>
      <c r="H1276" s="25">
        <v>6.5362775872497762E-5</v>
      </c>
    </row>
    <row r="1277" spans="1:8" x14ac:dyDescent="0.25">
      <c r="A1277" s="19" t="s">
        <v>92</v>
      </c>
      <c r="B1277" s="19" t="s">
        <v>93</v>
      </c>
      <c r="C1277" s="19" t="s">
        <v>78</v>
      </c>
      <c r="D1277" s="19" t="s">
        <v>142</v>
      </c>
      <c r="E1277" s="19" t="s">
        <v>143</v>
      </c>
      <c r="F1277" s="19" t="s">
        <v>96</v>
      </c>
      <c r="G1277" s="19" t="s">
        <v>97</v>
      </c>
      <c r="H1277" s="25">
        <v>4.19355852018984E-3</v>
      </c>
    </row>
    <row r="1278" spans="1:8" x14ac:dyDescent="0.25">
      <c r="A1278" s="19" t="s">
        <v>92</v>
      </c>
      <c r="B1278" s="19" t="s">
        <v>93</v>
      </c>
      <c r="C1278" s="19" t="s">
        <v>78</v>
      </c>
      <c r="D1278" s="19" t="s">
        <v>142</v>
      </c>
      <c r="E1278" s="19" t="s">
        <v>143</v>
      </c>
      <c r="F1278" s="19" t="s">
        <v>98</v>
      </c>
      <c r="G1278" s="19" t="s">
        <v>99</v>
      </c>
      <c r="H1278" s="25">
        <v>1.5386295461892612E-4</v>
      </c>
    </row>
    <row r="1279" spans="1:8" x14ac:dyDescent="0.25">
      <c r="A1279" s="19" t="s">
        <v>92</v>
      </c>
      <c r="B1279" s="19" t="s">
        <v>93</v>
      </c>
      <c r="C1279" s="19" t="s">
        <v>78</v>
      </c>
      <c r="D1279" s="19" t="s">
        <v>142</v>
      </c>
      <c r="E1279" s="19" t="s">
        <v>143</v>
      </c>
      <c r="F1279" s="19" t="s">
        <v>100</v>
      </c>
      <c r="G1279" s="19" t="s">
        <v>101</v>
      </c>
      <c r="H1279" s="25">
        <v>1.4518262455272043E-4</v>
      </c>
    </row>
    <row r="1280" spans="1:8" x14ac:dyDescent="0.25">
      <c r="A1280" s="19" t="s">
        <v>92</v>
      </c>
      <c r="B1280" s="19" t="s">
        <v>93</v>
      </c>
      <c r="C1280" s="19" t="s">
        <v>78</v>
      </c>
      <c r="D1280" s="19" t="s">
        <v>142</v>
      </c>
      <c r="E1280" s="19" t="s">
        <v>143</v>
      </c>
      <c r="F1280" s="19" t="s">
        <v>126</v>
      </c>
      <c r="G1280" s="19" t="s">
        <v>127</v>
      </c>
      <c r="H1280" s="25">
        <v>2.1944549944683302E-7</v>
      </c>
    </row>
    <row r="1281" spans="1:8" x14ac:dyDescent="0.25">
      <c r="A1281" s="19" t="s">
        <v>92</v>
      </c>
      <c r="B1281" s="19" t="s">
        <v>93</v>
      </c>
      <c r="C1281" s="19" t="s">
        <v>78</v>
      </c>
      <c r="D1281" s="19" t="s">
        <v>142</v>
      </c>
      <c r="E1281" s="19" t="s">
        <v>143</v>
      </c>
      <c r="F1281" s="19" t="s">
        <v>102</v>
      </c>
      <c r="G1281" s="19" t="s">
        <v>103</v>
      </c>
      <c r="H1281" s="25">
        <v>2.4043498861371511E-3</v>
      </c>
    </row>
    <row r="1282" spans="1:8" x14ac:dyDescent="0.25">
      <c r="A1282" s="19" t="s">
        <v>92</v>
      </c>
      <c r="B1282" s="19" t="s">
        <v>93</v>
      </c>
      <c r="C1282" s="19" t="s">
        <v>78</v>
      </c>
      <c r="D1282" s="19" t="s">
        <v>142</v>
      </c>
      <c r="E1282" s="19" t="s">
        <v>143</v>
      </c>
      <c r="F1282" s="19" t="s">
        <v>104</v>
      </c>
      <c r="G1282" s="19" t="s">
        <v>105</v>
      </c>
      <c r="H1282" s="25">
        <v>3.4484940341945754E-3</v>
      </c>
    </row>
    <row r="1283" spans="1:8" x14ac:dyDescent="0.25">
      <c r="A1283" s="19" t="s">
        <v>92</v>
      </c>
      <c r="B1283" s="19" t="s">
        <v>93</v>
      </c>
      <c r="C1283" s="19" t="s">
        <v>78</v>
      </c>
      <c r="D1283" s="19" t="s">
        <v>142</v>
      </c>
      <c r="E1283" s="19" t="s">
        <v>143</v>
      </c>
      <c r="F1283" s="19" t="s">
        <v>245</v>
      </c>
      <c r="G1283" s="19" t="s">
        <v>246</v>
      </c>
      <c r="H1283" s="25">
        <v>6.5949083753348982E-4</v>
      </c>
    </row>
    <row r="1284" spans="1:8" x14ac:dyDescent="0.25">
      <c r="A1284" s="19" t="s">
        <v>92</v>
      </c>
      <c r="B1284" s="19" t="s">
        <v>93</v>
      </c>
      <c r="C1284" s="19" t="s">
        <v>78</v>
      </c>
      <c r="D1284" s="19" t="s">
        <v>144</v>
      </c>
      <c r="E1284" s="19" t="s">
        <v>145</v>
      </c>
      <c r="F1284" s="19" t="s">
        <v>96</v>
      </c>
      <c r="G1284" s="19" t="s">
        <v>97</v>
      </c>
      <c r="H1284" s="25">
        <v>3.1571657070558127E-4</v>
      </c>
    </row>
    <row r="1285" spans="1:8" x14ac:dyDescent="0.25">
      <c r="A1285" s="19" t="s">
        <v>92</v>
      </c>
      <c r="B1285" s="19" t="s">
        <v>93</v>
      </c>
      <c r="C1285" s="19" t="s">
        <v>78</v>
      </c>
      <c r="D1285" s="19" t="s">
        <v>144</v>
      </c>
      <c r="E1285" s="19" t="s">
        <v>145</v>
      </c>
      <c r="F1285" s="19" t="s">
        <v>98</v>
      </c>
      <c r="G1285" s="19" t="s">
        <v>99</v>
      </c>
      <c r="H1285" s="25">
        <v>3.3448265924843766E-3</v>
      </c>
    </row>
    <row r="1286" spans="1:8" x14ac:dyDescent="0.25">
      <c r="A1286" s="19" t="s">
        <v>92</v>
      </c>
      <c r="B1286" s="19" t="s">
        <v>93</v>
      </c>
      <c r="C1286" s="19" t="s">
        <v>78</v>
      </c>
      <c r="D1286" s="19" t="s">
        <v>144</v>
      </c>
      <c r="E1286" s="19" t="s">
        <v>145</v>
      </c>
      <c r="F1286" s="19" t="s">
        <v>126</v>
      </c>
      <c r="G1286" s="19" t="s">
        <v>127</v>
      </c>
      <c r="H1286" s="25">
        <v>7.7911888180521469E-7</v>
      </c>
    </row>
    <row r="1287" spans="1:8" x14ac:dyDescent="0.25">
      <c r="A1287" s="19" t="s">
        <v>92</v>
      </c>
      <c r="B1287" s="19" t="s">
        <v>93</v>
      </c>
      <c r="C1287" s="19" t="s">
        <v>78</v>
      </c>
      <c r="D1287" s="19" t="s">
        <v>144</v>
      </c>
      <c r="E1287" s="19" t="s">
        <v>145</v>
      </c>
      <c r="F1287" s="19" t="s">
        <v>102</v>
      </c>
      <c r="G1287" s="19" t="s">
        <v>103</v>
      </c>
      <c r="H1287" s="25">
        <v>1.8635712695465505E-3</v>
      </c>
    </row>
    <row r="1288" spans="1:8" x14ac:dyDescent="0.25">
      <c r="A1288" s="19" t="s">
        <v>92</v>
      </c>
      <c r="B1288" s="19" t="s">
        <v>93</v>
      </c>
      <c r="C1288" s="19" t="s">
        <v>78</v>
      </c>
      <c r="D1288" s="19" t="s">
        <v>144</v>
      </c>
      <c r="E1288" s="19" t="s">
        <v>145</v>
      </c>
      <c r="F1288" s="19" t="s">
        <v>104</v>
      </c>
      <c r="G1288" s="19" t="s">
        <v>105</v>
      </c>
      <c r="H1288" s="25">
        <v>2.6653598763288489E-3</v>
      </c>
    </row>
    <row r="1289" spans="1:8" x14ac:dyDescent="0.25">
      <c r="A1289" s="19" t="s">
        <v>92</v>
      </c>
      <c r="B1289" s="19" t="s">
        <v>93</v>
      </c>
      <c r="C1289" s="19" t="s">
        <v>78</v>
      </c>
      <c r="D1289" s="19" t="s">
        <v>188</v>
      </c>
      <c r="E1289" s="19" t="s">
        <v>189</v>
      </c>
      <c r="F1289" s="19" t="s">
        <v>96</v>
      </c>
      <c r="G1289" s="19" t="s">
        <v>97</v>
      </c>
      <c r="H1289" s="25">
        <v>9.2984548518941956E-4</v>
      </c>
    </row>
    <row r="1290" spans="1:8" x14ac:dyDescent="0.25">
      <c r="A1290" s="19" t="s">
        <v>92</v>
      </c>
      <c r="B1290" s="19" t="s">
        <v>93</v>
      </c>
      <c r="C1290" s="19" t="s">
        <v>78</v>
      </c>
      <c r="D1290" s="19" t="s">
        <v>188</v>
      </c>
      <c r="E1290" s="19" t="s">
        <v>189</v>
      </c>
      <c r="F1290" s="19" t="s">
        <v>98</v>
      </c>
      <c r="G1290" s="19" t="s">
        <v>99</v>
      </c>
      <c r="H1290" s="25">
        <v>3.4612355572525693E-4</v>
      </c>
    </row>
    <row r="1291" spans="1:8" x14ac:dyDescent="0.25">
      <c r="A1291" s="19" t="s">
        <v>92</v>
      </c>
      <c r="B1291" s="19" t="s">
        <v>93</v>
      </c>
      <c r="C1291" s="19" t="s">
        <v>78</v>
      </c>
      <c r="D1291" s="19" t="s">
        <v>188</v>
      </c>
      <c r="E1291" s="19" t="s">
        <v>189</v>
      </c>
      <c r="F1291" s="19" t="s">
        <v>102</v>
      </c>
      <c r="G1291" s="19" t="s">
        <v>103</v>
      </c>
      <c r="H1291" s="25">
        <v>5.9093821534162675E-4</v>
      </c>
    </row>
    <row r="1292" spans="1:8" x14ac:dyDescent="0.25">
      <c r="A1292" s="19" t="s">
        <v>92</v>
      </c>
      <c r="B1292" s="19" t="s">
        <v>93</v>
      </c>
      <c r="C1292" s="19" t="s">
        <v>78</v>
      </c>
      <c r="D1292" s="19" t="s">
        <v>188</v>
      </c>
      <c r="E1292" s="19" t="s">
        <v>189</v>
      </c>
      <c r="F1292" s="19" t="s">
        <v>104</v>
      </c>
      <c r="G1292" s="19" t="s">
        <v>105</v>
      </c>
      <c r="H1292" s="25">
        <v>6.3737468865713376E-3</v>
      </c>
    </row>
    <row r="1293" spans="1:8" x14ac:dyDescent="0.25">
      <c r="A1293" s="19" t="s">
        <v>92</v>
      </c>
      <c r="B1293" s="19" t="s">
        <v>93</v>
      </c>
      <c r="C1293" s="19" t="s">
        <v>78</v>
      </c>
      <c r="D1293" s="19" t="s">
        <v>146</v>
      </c>
      <c r="E1293" s="19" t="s">
        <v>147</v>
      </c>
      <c r="F1293" s="19" t="s">
        <v>96</v>
      </c>
      <c r="G1293" s="19" t="s">
        <v>97</v>
      </c>
      <c r="H1293" s="25">
        <v>8.4089587520259562E-5</v>
      </c>
    </row>
    <row r="1294" spans="1:8" x14ac:dyDescent="0.25">
      <c r="A1294" s="19" t="s">
        <v>92</v>
      </c>
      <c r="B1294" s="19" t="s">
        <v>93</v>
      </c>
      <c r="C1294" s="19" t="s">
        <v>78</v>
      </c>
      <c r="D1294" s="19" t="s">
        <v>146</v>
      </c>
      <c r="E1294" s="19" t="s">
        <v>147</v>
      </c>
      <c r="F1294" s="19" t="s">
        <v>102</v>
      </c>
      <c r="G1294" s="19" t="s">
        <v>103</v>
      </c>
      <c r="H1294" s="25">
        <v>1.1395003364085438E-4</v>
      </c>
    </row>
    <row r="1295" spans="1:8" x14ac:dyDescent="0.25">
      <c r="A1295" s="19" t="s">
        <v>92</v>
      </c>
      <c r="B1295" s="19" t="s">
        <v>93</v>
      </c>
      <c r="C1295" s="19" t="s">
        <v>78</v>
      </c>
      <c r="D1295" s="19" t="s">
        <v>146</v>
      </c>
      <c r="E1295" s="19" t="s">
        <v>147</v>
      </c>
      <c r="F1295" s="19" t="s">
        <v>104</v>
      </c>
      <c r="G1295" s="19" t="s">
        <v>105</v>
      </c>
      <c r="H1295" s="25">
        <v>1.7733059833353122E-4</v>
      </c>
    </row>
    <row r="1296" spans="1:8" x14ac:dyDescent="0.25">
      <c r="A1296" s="19" t="s">
        <v>92</v>
      </c>
      <c r="B1296" s="19" t="s">
        <v>93</v>
      </c>
      <c r="C1296" s="19" t="s">
        <v>78</v>
      </c>
      <c r="D1296" s="19" t="s">
        <v>182</v>
      </c>
      <c r="E1296" s="19" t="s">
        <v>183</v>
      </c>
      <c r="F1296" s="19" t="s">
        <v>126</v>
      </c>
      <c r="G1296" s="19" t="s">
        <v>127</v>
      </c>
      <c r="H1296" s="25">
        <v>2.5954782599105497E-8</v>
      </c>
    </row>
    <row r="1297" spans="1:8" x14ac:dyDescent="0.25">
      <c r="A1297" s="19" t="s">
        <v>92</v>
      </c>
      <c r="B1297" s="19" t="s">
        <v>93</v>
      </c>
      <c r="C1297" s="19" t="s">
        <v>78</v>
      </c>
      <c r="D1297" s="19" t="s">
        <v>182</v>
      </c>
      <c r="E1297" s="19" t="s">
        <v>183</v>
      </c>
      <c r="F1297" s="19" t="s">
        <v>104</v>
      </c>
      <c r="G1297" s="19" t="s">
        <v>105</v>
      </c>
      <c r="H1297" s="25">
        <v>2.7396463093172652E-5</v>
      </c>
    </row>
    <row r="1298" spans="1:8" x14ac:dyDescent="0.25">
      <c r="A1298" s="19" t="s">
        <v>92</v>
      </c>
      <c r="B1298" s="19" t="s">
        <v>93</v>
      </c>
      <c r="C1298" s="19" t="s">
        <v>78</v>
      </c>
      <c r="D1298" s="19" t="s">
        <v>148</v>
      </c>
      <c r="E1298" s="19" t="s">
        <v>149</v>
      </c>
      <c r="F1298" s="19" t="s">
        <v>110</v>
      </c>
      <c r="G1298" s="19" t="s">
        <v>111</v>
      </c>
      <c r="H1298" s="25">
        <v>12.99602128461304</v>
      </c>
    </row>
    <row r="1299" spans="1:8" x14ac:dyDescent="0.25">
      <c r="A1299" s="19" t="s">
        <v>92</v>
      </c>
      <c r="B1299" s="19" t="s">
        <v>93</v>
      </c>
      <c r="C1299" s="19" t="s">
        <v>78</v>
      </c>
      <c r="D1299" s="19" t="s">
        <v>148</v>
      </c>
      <c r="E1299" s="19" t="s">
        <v>149</v>
      </c>
      <c r="F1299" s="19" t="s">
        <v>96</v>
      </c>
      <c r="G1299" s="19" t="s">
        <v>97</v>
      </c>
      <c r="H1299" s="25">
        <v>7.2721280846651734E-4</v>
      </c>
    </row>
    <row r="1300" spans="1:8" x14ac:dyDescent="0.25">
      <c r="A1300" s="19" t="s">
        <v>92</v>
      </c>
      <c r="B1300" s="19" t="s">
        <v>93</v>
      </c>
      <c r="C1300" s="19" t="s">
        <v>78</v>
      </c>
      <c r="D1300" s="19" t="s">
        <v>148</v>
      </c>
      <c r="E1300" s="19" t="s">
        <v>149</v>
      </c>
      <c r="F1300" s="19" t="s">
        <v>98</v>
      </c>
      <c r="G1300" s="19" t="s">
        <v>99</v>
      </c>
      <c r="H1300" s="25">
        <v>0.21347725833668754</v>
      </c>
    </row>
    <row r="1301" spans="1:8" x14ac:dyDescent="0.25">
      <c r="A1301" s="19" t="s">
        <v>92</v>
      </c>
      <c r="B1301" s="19" t="s">
        <v>93</v>
      </c>
      <c r="C1301" s="19" t="s">
        <v>78</v>
      </c>
      <c r="D1301" s="19" t="s">
        <v>148</v>
      </c>
      <c r="E1301" s="19" t="s">
        <v>149</v>
      </c>
      <c r="F1301" s="19" t="s">
        <v>126</v>
      </c>
      <c r="G1301" s="19" t="s">
        <v>127</v>
      </c>
      <c r="H1301" s="25">
        <v>1.3535274686957497E-3</v>
      </c>
    </row>
    <row r="1302" spans="1:8" x14ac:dyDescent="0.25">
      <c r="A1302" s="19" t="s">
        <v>92</v>
      </c>
      <c r="B1302" s="19" t="s">
        <v>93</v>
      </c>
      <c r="C1302" s="19" t="s">
        <v>78</v>
      </c>
      <c r="D1302" s="19" t="s">
        <v>148</v>
      </c>
      <c r="E1302" s="19" t="s">
        <v>149</v>
      </c>
      <c r="F1302" s="19" t="s">
        <v>102</v>
      </c>
      <c r="G1302" s="19" t="s">
        <v>103</v>
      </c>
      <c r="H1302" s="25">
        <v>2.5710771576250343E-4</v>
      </c>
    </row>
    <row r="1303" spans="1:8" x14ac:dyDescent="0.25">
      <c r="A1303" s="19" t="s">
        <v>92</v>
      </c>
      <c r="B1303" s="19" t="s">
        <v>93</v>
      </c>
      <c r="C1303" s="19" t="s">
        <v>78</v>
      </c>
      <c r="D1303" s="19" t="s">
        <v>148</v>
      </c>
      <c r="E1303" s="19" t="s">
        <v>149</v>
      </c>
      <c r="F1303" s="19" t="s">
        <v>104</v>
      </c>
      <c r="G1303" s="19" t="s">
        <v>105</v>
      </c>
      <c r="H1303" s="25">
        <v>8.2264472967906024E-2</v>
      </c>
    </row>
    <row r="1304" spans="1:8" x14ac:dyDescent="0.25">
      <c r="A1304" s="19" t="s">
        <v>92</v>
      </c>
      <c r="B1304" s="19" t="s">
        <v>93</v>
      </c>
      <c r="C1304" s="19" t="s">
        <v>78</v>
      </c>
      <c r="D1304" s="19" t="s">
        <v>148</v>
      </c>
      <c r="E1304" s="19" t="s">
        <v>149</v>
      </c>
      <c r="F1304" s="19" t="s">
        <v>247</v>
      </c>
      <c r="G1304" s="19" t="s">
        <v>248</v>
      </c>
      <c r="H1304" s="25">
        <v>1.7159410495866397E-5</v>
      </c>
    </row>
    <row r="1305" spans="1:8" x14ac:dyDescent="0.25">
      <c r="A1305" s="19" t="s">
        <v>92</v>
      </c>
      <c r="B1305" s="19" t="s">
        <v>93</v>
      </c>
      <c r="C1305" s="19" t="s">
        <v>78</v>
      </c>
      <c r="D1305" s="19" t="s">
        <v>150</v>
      </c>
      <c r="E1305" s="19" t="s">
        <v>151</v>
      </c>
      <c r="F1305" s="19" t="s">
        <v>110</v>
      </c>
      <c r="G1305" s="19" t="s">
        <v>111</v>
      </c>
      <c r="H1305" s="25">
        <v>0.15069400927769616</v>
      </c>
    </row>
    <row r="1306" spans="1:8" x14ac:dyDescent="0.25">
      <c r="A1306" s="19" t="s">
        <v>92</v>
      </c>
      <c r="B1306" s="19" t="s">
        <v>93</v>
      </c>
      <c r="C1306" s="19" t="s">
        <v>78</v>
      </c>
      <c r="D1306" s="19" t="s">
        <v>150</v>
      </c>
      <c r="E1306" s="19" t="s">
        <v>151</v>
      </c>
      <c r="F1306" s="19" t="s">
        <v>112</v>
      </c>
      <c r="G1306" s="19" t="s">
        <v>113</v>
      </c>
      <c r="H1306" s="25">
        <v>2.2158648960221811E-2</v>
      </c>
    </row>
    <row r="1307" spans="1:8" x14ac:dyDescent="0.25">
      <c r="A1307" s="19" t="s">
        <v>92</v>
      </c>
      <c r="B1307" s="19" t="s">
        <v>93</v>
      </c>
      <c r="C1307" s="19" t="s">
        <v>78</v>
      </c>
      <c r="D1307" s="19" t="s">
        <v>150</v>
      </c>
      <c r="E1307" s="19" t="s">
        <v>151</v>
      </c>
      <c r="F1307" s="19" t="s">
        <v>152</v>
      </c>
      <c r="G1307" s="19" t="s">
        <v>153</v>
      </c>
      <c r="H1307" s="25">
        <v>4.1508851914282447E-4</v>
      </c>
    </row>
    <row r="1308" spans="1:8" x14ac:dyDescent="0.25">
      <c r="A1308" s="19" t="s">
        <v>92</v>
      </c>
      <c r="B1308" s="19" t="s">
        <v>93</v>
      </c>
      <c r="C1308" s="19" t="s">
        <v>78</v>
      </c>
      <c r="D1308" s="19" t="s">
        <v>150</v>
      </c>
      <c r="E1308" s="19" t="s">
        <v>151</v>
      </c>
      <c r="F1308" s="19" t="s">
        <v>98</v>
      </c>
      <c r="G1308" s="19" t="s">
        <v>99</v>
      </c>
      <c r="H1308" s="25">
        <v>0.14090722897245725</v>
      </c>
    </row>
    <row r="1309" spans="1:8" x14ac:dyDescent="0.25">
      <c r="A1309" s="19" t="s">
        <v>92</v>
      </c>
      <c r="B1309" s="19" t="s">
        <v>93</v>
      </c>
      <c r="C1309" s="19" t="s">
        <v>78</v>
      </c>
      <c r="D1309" s="19" t="s">
        <v>150</v>
      </c>
      <c r="E1309" s="19" t="s">
        <v>151</v>
      </c>
      <c r="F1309" s="19" t="s">
        <v>126</v>
      </c>
      <c r="G1309" s="19" t="s">
        <v>127</v>
      </c>
      <c r="H1309" s="25">
        <v>1.1421871434262407E-4</v>
      </c>
    </row>
    <row r="1310" spans="1:8" x14ac:dyDescent="0.25">
      <c r="A1310" s="19" t="s">
        <v>92</v>
      </c>
      <c r="B1310" s="19" t="s">
        <v>93</v>
      </c>
      <c r="C1310" s="19" t="s">
        <v>78</v>
      </c>
      <c r="D1310" s="19" t="s">
        <v>150</v>
      </c>
      <c r="E1310" s="19" t="s">
        <v>151</v>
      </c>
      <c r="F1310" s="19" t="s">
        <v>104</v>
      </c>
      <c r="G1310" s="19" t="s">
        <v>105</v>
      </c>
      <c r="H1310" s="25">
        <v>2.6869303667601697E-3</v>
      </c>
    </row>
    <row r="1311" spans="1:8" x14ac:dyDescent="0.25">
      <c r="A1311" s="19" t="s">
        <v>92</v>
      </c>
      <c r="B1311" s="19" t="s">
        <v>93</v>
      </c>
      <c r="C1311" s="19" t="s">
        <v>78</v>
      </c>
      <c r="D1311" s="19" t="s">
        <v>150</v>
      </c>
      <c r="E1311" s="19" t="s">
        <v>151</v>
      </c>
      <c r="F1311" s="19" t="s">
        <v>247</v>
      </c>
      <c r="G1311" s="19" t="s">
        <v>248</v>
      </c>
      <c r="H1311" s="25">
        <v>3.4160796043048738E-5</v>
      </c>
    </row>
    <row r="1312" spans="1:8" x14ac:dyDescent="0.25">
      <c r="A1312" s="19" t="s">
        <v>92</v>
      </c>
      <c r="B1312" s="19" t="s">
        <v>93</v>
      </c>
      <c r="C1312" s="19" t="s">
        <v>78</v>
      </c>
      <c r="D1312" s="19" t="s">
        <v>154</v>
      </c>
      <c r="E1312" s="19" t="s">
        <v>155</v>
      </c>
      <c r="F1312" s="19" t="s">
        <v>96</v>
      </c>
      <c r="G1312" s="19" t="s">
        <v>97</v>
      </c>
      <c r="H1312" s="25">
        <v>1.4861259348842293E-3</v>
      </c>
    </row>
    <row r="1313" spans="1:8" x14ac:dyDescent="0.25">
      <c r="A1313" s="19" t="s">
        <v>92</v>
      </c>
      <c r="B1313" s="19" t="s">
        <v>93</v>
      </c>
      <c r="C1313" s="19" t="s">
        <v>78</v>
      </c>
      <c r="D1313" s="19" t="s">
        <v>154</v>
      </c>
      <c r="E1313" s="19" t="s">
        <v>155</v>
      </c>
      <c r="F1313" s="19" t="s">
        <v>126</v>
      </c>
      <c r="G1313" s="19" t="s">
        <v>127</v>
      </c>
      <c r="H1313" s="25">
        <v>6.5168330428079036E-6</v>
      </c>
    </row>
    <row r="1314" spans="1:8" x14ac:dyDescent="0.25">
      <c r="A1314" s="19" t="s">
        <v>92</v>
      </c>
      <c r="B1314" s="19" t="s">
        <v>93</v>
      </c>
      <c r="C1314" s="19" t="s">
        <v>78</v>
      </c>
      <c r="D1314" s="19" t="s">
        <v>154</v>
      </c>
      <c r="E1314" s="19" t="s">
        <v>155</v>
      </c>
      <c r="F1314" s="19" t="s">
        <v>102</v>
      </c>
      <c r="G1314" s="19" t="s">
        <v>103</v>
      </c>
      <c r="H1314" s="25">
        <v>1.5220731764800672E-3</v>
      </c>
    </row>
    <row r="1315" spans="1:8" x14ac:dyDescent="0.25">
      <c r="A1315" s="19" t="s">
        <v>92</v>
      </c>
      <c r="B1315" s="19" t="s">
        <v>93</v>
      </c>
      <c r="C1315" s="19" t="s">
        <v>78</v>
      </c>
      <c r="D1315" s="19" t="s">
        <v>154</v>
      </c>
      <c r="E1315" s="19" t="s">
        <v>155</v>
      </c>
      <c r="F1315" s="19" t="s">
        <v>104</v>
      </c>
      <c r="G1315" s="19" t="s">
        <v>105</v>
      </c>
      <c r="H1315" s="25">
        <v>7.9903759622888954E-3</v>
      </c>
    </row>
    <row r="1316" spans="1:8" x14ac:dyDescent="0.25">
      <c r="A1316" s="19" t="s">
        <v>92</v>
      </c>
      <c r="B1316" s="19" t="s">
        <v>93</v>
      </c>
      <c r="C1316" s="19" t="s">
        <v>78</v>
      </c>
      <c r="D1316" s="19" t="s">
        <v>154</v>
      </c>
      <c r="E1316" s="19" t="s">
        <v>155</v>
      </c>
      <c r="F1316" s="19" t="s">
        <v>247</v>
      </c>
      <c r="G1316" s="19" t="s">
        <v>248</v>
      </c>
      <c r="H1316" s="25">
        <v>3.4842549674008197E-5</v>
      </c>
    </row>
    <row r="1317" spans="1:8" x14ac:dyDescent="0.25">
      <c r="A1317" s="19" t="s">
        <v>92</v>
      </c>
      <c r="B1317" s="19" t="s">
        <v>93</v>
      </c>
      <c r="C1317" s="19" t="s">
        <v>78</v>
      </c>
      <c r="D1317" s="19" t="s">
        <v>190</v>
      </c>
      <c r="E1317" s="19" t="s">
        <v>191</v>
      </c>
      <c r="F1317" s="19" t="s">
        <v>104</v>
      </c>
      <c r="G1317" s="19" t="s">
        <v>105</v>
      </c>
      <c r="H1317" s="25">
        <v>1.0652593890763816E-5</v>
      </c>
    </row>
    <row r="1318" spans="1:8" x14ac:dyDescent="0.25">
      <c r="A1318" s="19" t="s">
        <v>92</v>
      </c>
      <c r="B1318" s="19" t="s">
        <v>93</v>
      </c>
      <c r="C1318" s="19" t="s">
        <v>78</v>
      </c>
      <c r="D1318" s="19" t="s">
        <v>156</v>
      </c>
      <c r="E1318" s="19" t="s">
        <v>157</v>
      </c>
      <c r="F1318" s="19" t="s">
        <v>104</v>
      </c>
      <c r="G1318" s="19" t="s">
        <v>105</v>
      </c>
      <c r="H1318" s="25">
        <v>7.4131434331923159E-3</v>
      </c>
    </row>
    <row r="1319" spans="1:8" x14ac:dyDescent="0.25">
      <c r="A1319" s="19" t="s">
        <v>92</v>
      </c>
      <c r="B1319" s="19" t="s">
        <v>93</v>
      </c>
      <c r="C1319" s="19" t="s">
        <v>78</v>
      </c>
      <c r="D1319" s="19" t="s">
        <v>156</v>
      </c>
      <c r="E1319" s="19" t="s">
        <v>157</v>
      </c>
      <c r="F1319" s="19" t="s">
        <v>245</v>
      </c>
      <c r="G1319" s="19" t="s">
        <v>246</v>
      </c>
      <c r="H1319" s="25">
        <v>0.48389990411653833</v>
      </c>
    </row>
    <row r="1320" spans="1:8" x14ac:dyDescent="0.25">
      <c r="A1320" s="19" t="s">
        <v>92</v>
      </c>
      <c r="B1320" s="19" t="s">
        <v>93</v>
      </c>
      <c r="C1320" s="19" t="s">
        <v>78</v>
      </c>
      <c r="D1320" s="19" t="s">
        <v>186</v>
      </c>
      <c r="E1320" s="19" t="s">
        <v>187</v>
      </c>
      <c r="F1320" s="19" t="s">
        <v>104</v>
      </c>
      <c r="G1320" s="19" t="s">
        <v>105</v>
      </c>
      <c r="H1320" s="25">
        <v>3.046335967297747E-3</v>
      </c>
    </row>
    <row r="1321" spans="1:8" x14ac:dyDescent="0.25">
      <c r="A1321" s="19" t="s">
        <v>92</v>
      </c>
      <c r="B1321" s="19" t="s">
        <v>93</v>
      </c>
      <c r="C1321" s="19" t="s">
        <v>78</v>
      </c>
      <c r="D1321" s="19" t="s">
        <v>158</v>
      </c>
      <c r="E1321" s="19" t="s">
        <v>159</v>
      </c>
      <c r="F1321" s="19" t="s">
        <v>96</v>
      </c>
      <c r="G1321" s="19" t="s">
        <v>97</v>
      </c>
      <c r="H1321" s="25">
        <v>4.0927395039940355E-2</v>
      </c>
    </row>
    <row r="1322" spans="1:8" x14ac:dyDescent="0.25">
      <c r="A1322" s="19" t="s">
        <v>92</v>
      </c>
      <c r="B1322" s="19" t="s">
        <v>93</v>
      </c>
      <c r="C1322" s="19" t="s">
        <v>78</v>
      </c>
      <c r="D1322" s="19" t="s">
        <v>158</v>
      </c>
      <c r="E1322" s="19" t="s">
        <v>159</v>
      </c>
      <c r="F1322" s="19" t="s">
        <v>104</v>
      </c>
      <c r="G1322" s="19" t="s">
        <v>105</v>
      </c>
      <c r="H1322" s="25">
        <v>4.758293535357473E-3</v>
      </c>
    </row>
    <row r="1323" spans="1:8" x14ac:dyDescent="0.25">
      <c r="A1323" s="19" t="s">
        <v>92</v>
      </c>
      <c r="B1323" s="19" t="s">
        <v>93</v>
      </c>
      <c r="C1323" s="19" t="s">
        <v>78</v>
      </c>
      <c r="D1323" s="19" t="s">
        <v>160</v>
      </c>
      <c r="E1323" s="19" t="s">
        <v>161</v>
      </c>
      <c r="F1323" s="19" t="s">
        <v>104</v>
      </c>
      <c r="G1323" s="19" t="s">
        <v>105</v>
      </c>
      <c r="H1323" s="25">
        <v>1.1774465004604389E-3</v>
      </c>
    </row>
    <row r="1324" spans="1:8" x14ac:dyDescent="0.25">
      <c r="A1324" s="19" t="s">
        <v>92</v>
      </c>
      <c r="B1324" s="19" t="s">
        <v>93</v>
      </c>
      <c r="C1324" s="19" t="s">
        <v>78</v>
      </c>
      <c r="D1324" s="19" t="s">
        <v>160</v>
      </c>
      <c r="E1324" s="19" t="s">
        <v>161</v>
      </c>
      <c r="F1324" s="19" t="s">
        <v>162</v>
      </c>
      <c r="G1324" s="19" t="s">
        <v>163</v>
      </c>
      <c r="H1324" s="25">
        <v>4.2653467308626375E-3</v>
      </c>
    </row>
    <row r="1325" spans="1:8" x14ac:dyDescent="0.25">
      <c r="A1325" s="19" t="s">
        <v>92</v>
      </c>
      <c r="B1325" s="19" t="s">
        <v>93</v>
      </c>
      <c r="C1325" s="19" t="s">
        <v>78</v>
      </c>
      <c r="D1325" s="19" t="s">
        <v>164</v>
      </c>
      <c r="E1325" s="19" t="s">
        <v>165</v>
      </c>
      <c r="F1325" s="19" t="s">
        <v>104</v>
      </c>
      <c r="G1325" s="19" t="s">
        <v>105</v>
      </c>
      <c r="H1325" s="25">
        <v>3.4450303705640228E-2</v>
      </c>
    </row>
    <row r="1326" spans="1:8" x14ac:dyDescent="0.25">
      <c r="A1326" s="19" t="s">
        <v>92</v>
      </c>
      <c r="B1326" s="19" t="s">
        <v>93</v>
      </c>
      <c r="C1326" s="19" t="s">
        <v>78</v>
      </c>
      <c r="D1326" s="19" t="s">
        <v>164</v>
      </c>
      <c r="E1326" s="19" t="s">
        <v>165</v>
      </c>
      <c r="F1326" s="19" t="s">
        <v>162</v>
      </c>
      <c r="G1326" s="19" t="s">
        <v>163</v>
      </c>
      <c r="H1326" s="25">
        <v>6.1574605026747282E-2</v>
      </c>
    </row>
    <row r="1327" spans="1:8" x14ac:dyDescent="0.25">
      <c r="A1327" s="19" t="s">
        <v>92</v>
      </c>
      <c r="B1327" s="19" t="s">
        <v>93</v>
      </c>
      <c r="C1327" s="19" t="s">
        <v>78</v>
      </c>
      <c r="D1327" s="19" t="s">
        <v>192</v>
      </c>
      <c r="E1327" s="19" t="s">
        <v>193</v>
      </c>
      <c r="F1327" s="19" t="s">
        <v>110</v>
      </c>
      <c r="G1327" s="19" t="s">
        <v>111</v>
      </c>
      <c r="H1327" s="25">
        <v>1.3238758708170118E-4</v>
      </c>
    </row>
    <row r="1328" spans="1:8" x14ac:dyDescent="0.25">
      <c r="A1328" s="19" t="s">
        <v>92</v>
      </c>
      <c r="B1328" s="19" t="s">
        <v>93</v>
      </c>
      <c r="C1328" s="19" t="s">
        <v>78</v>
      </c>
      <c r="D1328" s="19" t="s">
        <v>192</v>
      </c>
      <c r="E1328" s="19" t="s">
        <v>193</v>
      </c>
      <c r="F1328" s="19" t="s">
        <v>112</v>
      </c>
      <c r="G1328" s="19" t="s">
        <v>113</v>
      </c>
      <c r="H1328" s="25">
        <v>5.8320212327749327E-5</v>
      </c>
    </row>
    <row r="1329" spans="1:8" x14ac:dyDescent="0.25">
      <c r="A1329" s="19" t="s">
        <v>92</v>
      </c>
      <c r="B1329" s="19" t="s">
        <v>93</v>
      </c>
      <c r="C1329" s="19" t="s">
        <v>78</v>
      </c>
      <c r="D1329" s="19" t="s">
        <v>196</v>
      </c>
      <c r="E1329" s="19" t="s">
        <v>197</v>
      </c>
      <c r="F1329" s="19" t="s">
        <v>110</v>
      </c>
      <c r="G1329" s="19" t="s">
        <v>111</v>
      </c>
      <c r="H1329" s="25">
        <v>2.4514684052798792E-3</v>
      </c>
    </row>
    <row r="1330" spans="1:8" x14ac:dyDescent="0.25">
      <c r="A1330" s="19" t="s">
        <v>92</v>
      </c>
      <c r="B1330" s="19" t="s">
        <v>93</v>
      </c>
      <c r="C1330" s="19" t="s">
        <v>78</v>
      </c>
      <c r="D1330" s="19" t="s">
        <v>196</v>
      </c>
      <c r="E1330" s="19" t="s">
        <v>197</v>
      </c>
      <c r="F1330" s="19" t="s">
        <v>112</v>
      </c>
      <c r="G1330" s="19" t="s">
        <v>113</v>
      </c>
      <c r="H1330" s="25">
        <v>5.478467862325624E-4</v>
      </c>
    </row>
    <row r="1331" spans="1:8" x14ac:dyDescent="0.25">
      <c r="A1331" s="19" t="s">
        <v>92</v>
      </c>
      <c r="B1331" s="19" t="s">
        <v>93</v>
      </c>
      <c r="C1331" s="19" t="s">
        <v>78</v>
      </c>
      <c r="D1331" s="19" t="s">
        <v>166</v>
      </c>
      <c r="E1331" s="19" t="s">
        <v>167</v>
      </c>
      <c r="F1331" s="19" t="s">
        <v>110</v>
      </c>
      <c r="G1331" s="19" t="s">
        <v>111</v>
      </c>
      <c r="H1331" s="25">
        <v>0.18069280413001995</v>
      </c>
    </row>
    <row r="1332" spans="1:8" x14ac:dyDescent="0.25">
      <c r="A1332" s="19" t="s">
        <v>92</v>
      </c>
      <c r="B1332" s="19" t="s">
        <v>93</v>
      </c>
      <c r="C1332" s="19" t="s">
        <v>78</v>
      </c>
      <c r="D1332" s="19" t="s">
        <v>166</v>
      </c>
      <c r="E1332" s="19" t="s">
        <v>167</v>
      </c>
      <c r="F1332" s="19" t="s">
        <v>168</v>
      </c>
      <c r="G1332" s="19" t="s">
        <v>169</v>
      </c>
      <c r="H1332" s="25">
        <v>0.90346402065009979</v>
      </c>
    </row>
    <row r="1333" spans="1:8" x14ac:dyDescent="0.25">
      <c r="A1333" s="19" t="s">
        <v>92</v>
      </c>
      <c r="B1333" s="19" t="s">
        <v>93</v>
      </c>
      <c r="C1333" s="19" t="s">
        <v>78</v>
      </c>
      <c r="D1333" s="19" t="s">
        <v>166</v>
      </c>
      <c r="E1333" s="19" t="s">
        <v>167</v>
      </c>
      <c r="F1333" s="19" t="s">
        <v>170</v>
      </c>
      <c r="G1333" s="19" t="s">
        <v>171</v>
      </c>
      <c r="H1333" s="25">
        <v>0.18069280413001995</v>
      </c>
    </row>
    <row r="1334" spans="1:8" x14ac:dyDescent="0.25">
      <c r="A1334" s="19" t="s">
        <v>92</v>
      </c>
      <c r="B1334" s="19" t="s">
        <v>93</v>
      </c>
      <c r="C1334" s="19" t="s">
        <v>78</v>
      </c>
      <c r="D1334" s="19" t="s">
        <v>166</v>
      </c>
      <c r="E1334" s="19" t="s">
        <v>167</v>
      </c>
      <c r="F1334" s="19" t="s">
        <v>245</v>
      </c>
      <c r="G1334" s="19" t="s">
        <v>246</v>
      </c>
      <c r="H1334" s="25">
        <v>0.13971093102836596</v>
      </c>
    </row>
    <row r="1335" spans="1:8" x14ac:dyDescent="0.25">
      <c r="A1335" s="19" t="s">
        <v>92</v>
      </c>
      <c r="B1335" s="19" t="s">
        <v>93</v>
      </c>
      <c r="C1335" s="19" t="s">
        <v>78</v>
      </c>
      <c r="D1335" s="19" t="s">
        <v>166</v>
      </c>
      <c r="E1335" s="19" t="s">
        <v>167</v>
      </c>
      <c r="F1335" s="19" t="s">
        <v>172</v>
      </c>
      <c r="G1335" s="19" t="s">
        <v>173</v>
      </c>
      <c r="H1335" s="25">
        <v>0.45173201032504984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787"/>
  <sheetViews>
    <sheetView zoomScale="85" zoomScaleNormal="85" workbookViewId="0"/>
  </sheetViews>
  <sheetFormatPr defaultRowHeight="15" x14ac:dyDescent="0.25"/>
  <cols>
    <col min="1" max="1" width="15.42578125" style="19" bestFit="1" customWidth="1"/>
    <col min="2" max="2" width="30" style="19" bestFit="1" customWidth="1"/>
    <col min="3" max="3" width="15.28515625" style="19" bestFit="1" customWidth="1"/>
    <col min="4" max="4" width="15.85546875" style="22" bestFit="1" customWidth="1"/>
    <col min="5" max="5" width="9.7109375" style="22" bestFit="1" customWidth="1"/>
    <col min="6" max="6" width="16.140625" style="27" bestFit="1" customWidth="1"/>
    <col min="7" max="7" width="13.7109375" style="19" bestFit="1" customWidth="1"/>
    <col min="8" max="8" width="22.85546875" style="19" bestFit="1" customWidth="1"/>
    <col min="9" max="9" width="20.7109375" style="23" customWidth="1"/>
    <col min="10" max="10" width="21" style="19" bestFit="1" customWidth="1"/>
    <col min="11" max="11" width="38.7109375" style="19" bestFit="1" customWidth="1"/>
    <col min="12" max="12" width="20.28515625" style="23" bestFit="1" customWidth="1"/>
    <col min="13" max="13" width="20.7109375" style="19" customWidth="1"/>
    <col min="14" max="14" width="40.7109375" style="19" customWidth="1"/>
    <col min="15" max="15" width="18" style="30" customWidth="1"/>
    <col min="16" max="16" width="15" style="25" bestFit="1" customWidth="1"/>
    <col min="17" max="17" width="11.85546875" style="22" bestFit="1" customWidth="1"/>
    <col min="18" max="18" width="15.85546875" style="30" bestFit="1" customWidth="1"/>
    <col min="19" max="19" width="14.7109375" style="23" bestFit="1" customWidth="1"/>
    <col min="20" max="20" width="15.85546875" style="30" bestFit="1" customWidth="1"/>
    <col min="21" max="21" width="15.42578125" style="23" bestFit="1" customWidth="1"/>
    <col min="22" max="22" width="16.85546875" style="27" bestFit="1" customWidth="1"/>
  </cols>
  <sheetData>
    <row r="1" spans="1:22" s="20" customFormat="1" ht="60" x14ac:dyDescent="0.25">
      <c r="A1" s="22" t="s">
        <v>386</v>
      </c>
      <c r="B1" s="22" t="s">
        <v>387</v>
      </c>
      <c r="C1" s="21" t="s">
        <v>388</v>
      </c>
      <c r="D1" s="22" t="s">
        <v>407</v>
      </c>
      <c r="E1" s="21" t="s">
        <v>408</v>
      </c>
      <c r="F1" s="26" t="s">
        <v>409</v>
      </c>
      <c r="G1" s="22" t="s">
        <v>402</v>
      </c>
      <c r="H1" s="22" t="s">
        <v>403</v>
      </c>
      <c r="I1" s="28" t="s">
        <v>410</v>
      </c>
      <c r="J1" s="22" t="s">
        <v>411</v>
      </c>
      <c r="K1" s="22" t="s">
        <v>412</v>
      </c>
      <c r="L1" s="28" t="s">
        <v>413</v>
      </c>
      <c r="M1" s="22" t="s">
        <v>404</v>
      </c>
      <c r="N1" s="22" t="s">
        <v>405</v>
      </c>
      <c r="O1" s="29" t="s">
        <v>414</v>
      </c>
      <c r="P1" s="24" t="s">
        <v>415</v>
      </c>
      <c r="Q1" s="21" t="s">
        <v>416</v>
      </c>
      <c r="R1" s="29" t="s">
        <v>417</v>
      </c>
      <c r="S1" s="28" t="s">
        <v>418</v>
      </c>
      <c r="T1" s="29" t="s">
        <v>419</v>
      </c>
      <c r="U1" s="28" t="s">
        <v>420</v>
      </c>
      <c r="V1" s="26" t="s">
        <v>406</v>
      </c>
    </row>
    <row r="2" spans="1:22" x14ac:dyDescent="0.25">
      <c r="A2" s="19" t="s">
        <v>73</v>
      </c>
      <c r="B2" s="19" t="s">
        <v>74</v>
      </c>
      <c r="C2" s="19" t="s">
        <v>75</v>
      </c>
      <c r="D2" s="22">
        <v>20212888</v>
      </c>
      <c r="E2" s="22">
        <v>2</v>
      </c>
      <c r="F2" s="27">
        <v>79</v>
      </c>
      <c r="G2" s="19" t="s">
        <v>130</v>
      </c>
      <c r="H2" s="19" t="s">
        <v>131</v>
      </c>
      <c r="I2" s="23">
        <v>1430</v>
      </c>
      <c r="J2" s="19" t="s">
        <v>200</v>
      </c>
      <c r="K2" s="19" t="s">
        <v>201</v>
      </c>
      <c r="L2" s="23">
        <v>1000</v>
      </c>
      <c r="M2" s="19" t="s">
        <v>112</v>
      </c>
      <c r="N2" s="19" t="s">
        <v>113</v>
      </c>
      <c r="O2" s="30">
        <v>4.8249881092436948E-2</v>
      </c>
      <c r="Q2" s="22">
        <v>7.7</v>
      </c>
      <c r="R2" s="30">
        <v>1.1342648358077402E-4</v>
      </c>
      <c r="S2" s="23">
        <v>8816.283185644852</v>
      </c>
      <c r="T2" s="30">
        <v>1.9143518209632662E-4</v>
      </c>
      <c r="U2" s="23">
        <v>5223.7002052048019</v>
      </c>
      <c r="V2" s="27">
        <v>59.250594555654835</v>
      </c>
    </row>
    <row r="3" spans="1:22" x14ac:dyDescent="0.25">
      <c r="A3" s="19" t="s">
        <v>73</v>
      </c>
      <c r="B3" s="19" t="s">
        <v>74</v>
      </c>
      <c r="C3" s="19" t="s">
        <v>75</v>
      </c>
      <c r="D3" s="22">
        <v>20212888</v>
      </c>
      <c r="E3" s="22">
        <v>2</v>
      </c>
      <c r="F3" s="27">
        <v>79</v>
      </c>
      <c r="G3" s="19" t="s">
        <v>130</v>
      </c>
      <c r="H3" s="19" t="s">
        <v>131</v>
      </c>
      <c r="I3" s="23">
        <v>1430</v>
      </c>
      <c r="J3" s="19" t="s">
        <v>200</v>
      </c>
      <c r="K3" s="19" t="s">
        <v>201</v>
      </c>
      <c r="L3" s="23">
        <v>1000</v>
      </c>
      <c r="M3" s="19" t="s">
        <v>110</v>
      </c>
      <c r="N3" s="19" t="s">
        <v>111</v>
      </c>
      <c r="O3" s="30">
        <v>5.1901008403361353E-3</v>
      </c>
      <c r="Q3" s="22">
        <v>1.5</v>
      </c>
      <c r="R3" s="30">
        <v>6.2631596638655464E-5</v>
      </c>
      <c r="S3" s="23">
        <v>15966.382044662934</v>
      </c>
      <c r="T3" s="30">
        <v>1.9143518209632662E-4</v>
      </c>
      <c r="U3" s="23">
        <v>5223.7002052048019</v>
      </c>
      <c r="V3" s="27">
        <v>32.716868421364893</v>
      </c>
    </row>
    <row r="4" spans="1:22" x14ac:dyDescent="0.25">
      <c r="A4" s="19" t="s">
        <v>73</v>
      </c>
      <c r="B4" s="19" t="s">
        <v>74</v>
      </c>
      <c r="C4" s="19" t="s">
        <v>75</v>
      </c>
      <c r="D4" s="22">
        <v>20212888</v>
      </c>
      <c r="E4" s="22">
        <v>2</v>
      </c>
      <c r="F4" s="27">
        <v>79</v>
      </c>
      <c r="G4" s="19" t="s">
        <v>136</v>
      </c>
      <c r="H4" s="19" t="s">
        <v>137</v>
      </c>
      <c r="I4" s="23">
        <v>256.55039999999997</v>
      </c>
      <c r="J4" s="19" t="s">
        <v>204</v>
      </c>
      <c r="K4" s="19" t="s">
        <v>205</v>
      </c>
      <c r="L4" s="23">
        <v>133.62</v>
      </c>
      <c r="M4" s="19" t="s">
        <v>112</v>
      </c>
      <c r="N4" s="19" t="s">
        <v>113</v>
      </c>
      <c r="O4" s="30">
        <v>8.2706821829855465E-3</v>
      </c>
      <c r="Q4" s="22">
        <v>7.7</v>
      </c>
      <c r="R4" s="30">
        <v>3.4881585111257851E-6</v>
      </c>
      <c r="S4" s="23">
        <v>286684.2194270739</v>
      </c>
      <c r="T4" s="30">
        <v>1.9143518209632662E-4</v>
      </c>
      <c r="U4" s="23">
        <v>5223.7002052048019</v>
      </c>
      <c r="V4" s="27">
        <v>1.8221094330354639</v>
      </c>
    </row>
    <row r="5" spans="1:22" x14ac:dyDescent="0.25">
      <c r="A5" s="19" t="s">
        <v>73</v>
      </c>
      <c r="B5" s="19" t="s">
        <v>74</v>
      </c>
      <c r="C5" s="19" t="s">
        <v>75</v>
      </c>
      <c r="D5" s="22">
        <v>20212888</v>
      </c>
      <c r="E5" s="22">
        <v>2</v>
      </c>
      <c r="F5" s="27">
        <v>79</v>
      </c>
      <c r="G5" s="19" t="s">
        <v>166</v>
      </c>
      <c r="H5" s="19" t="s">
        <v>167</v>
      </c>
      <c r="I5" s="23">
        <v>1045.6487000000002</v>
      </c>
      <c r="J5" s="19" t="s">
        <v>202</v>
      </c>
      <c r="K5" s="19" t="s">
        <v>203</v>
      </c>
      <c r="L5" s="23">
        <v>1045.6487000000002</v>
      </c>
      <c r="M5" s="19" t="s">
        <v>168</v>
      </c>
      <c r="N5" s="19" t="s">
        <v>169</v>
      </c>
      <c r="O5" s="30">
        <v>5.0000000000000002E-5</v>
      </c>
      <c r="Q5" s="22">
        <v>0.3</v>
      </c>
      <c r="R5" s="30">
        <v>2.2060099156118142E-6</v>
      </c>
      <c r="S5" s="23">
        <v>453307.11930306995</v>
      </c>
      <c r="T5" s="30">
        <v>1.9143518209632662E-4</v>
      </c>
      <c r="U5" s="23">
        <v>5223.7002052048019</v>
      </c>
      <c r="V5" s="27">
        <v>1.152353444886526</v>
      </c>
    </row>
    <row r="6" spans="1:22" x14ac:dyDescent="0.25">
      <c r="A6" s="19" t="s">
        <v>73</v>
      </c>
      <c r="B6" s="19" t="s">
        <v>74</v>
      </c>
      <c r="C6" s="19" t="s">
        <v>75</v>
      </c>
      <c r="D6" s="22">
        <v>20213396</v>
      </c>
      <c r="E6" s="22">
        <v>2</v>
      </c>
      <c r="F6" s="27">
        <v>90</v>
      </c>
      <c r="G6" s="19" t="s">
        <v>124</v>
      </c>
      <c r="H6" s="19" t="s">
        <v>125</v>
      </c>
      <c r="I6" s="23">
        <v>740</v>
      </c>
      <c r="J6" s="19" t="s">
        <v>207</v>
      </c>
      <c r="K6" s="19" t="s">
        <v>208</v>
      </c>
      <c r="L6" s="23">
        <v>500</v>
      </c>
      <c r="M6" s="19" t="s">
        <v>110</v>
      </c>
      <c r="N6" s="19" t="s">
        <v>111</v>
      </c>
      <c r="O6" s="30">
        <v>2.8396187614678874E-2</v>
      </c>
      <c r="Q6" s="22">
        <v>1.5</v>
      </c>
      <c r="R6" s="30">
        <v>1.5565317655453606E-4</v>
      </c>
      <c r="S6" s="23">
        <v>6424.5396215838291</v>
      </c>
      <c r="T6" s="30">
        <v>1.9952691258588856E-4</v>
      </c>
      <c r="U6" s="23">
        <v>5011.8552281489292</v>
      </c>
      <c r="V6" s="27">
        <v>78.011118669283988</v>
      </c>
    </row>
    <row r="7" spans="1:22" x14ac:dyDescent="0.25">
      <c r="A7" s="19" t="s">
        <v>73</v>
      </c>
      <c r="B7" s="19" t="s">
        <v>74</v>
      </c>
      <c r="C7" s="19" t="s">
        <v>75</v>
      </c>
      <c r="D7" s="22">
        <v>20213396</v>
      </c>
      <c r="E7" s="22">
        <v>2</v>
      </c>
      <c r="F7" s="27">
        <v>90</v>
      </c>
      <c r="G7" s="19" t="s">
        <v>124</v>
      </c>
      <c r="H7" s="19" t="s">
        <v>125</v>
      </c>
      <c r="I7" s="23">
        <v>740</v>
      </c>
      <c r="J7" s="19" t="s">
        <v>207</v>
      </c>
      <c r="K7" s="19" t="s">
        <v>208</v>
      </c>
      <c r="L7" s="23">
        <v>500</v>
      </c>
      <c r="M7" s="19" t="s">
        <v>100</v>
      </c>
      <c r="N7" s="19" t="s">
        <v>101</v>
      </c>
      <c r="O7" s="30">
        <v>4.1826752720830673E-3</v>
      </c>
      <c r="Q7" s="22">
        <v>3</v>
      </c>
      <c r="R7" s="30">
        <v>1.1463628523486925E-5</v>
      </c>
      <c r="S7" s="23">
        <v>87232.414933123378</v>
      </c>
      <c r="T7" s="30">
        <v>1.9952691258588856E-4</v>
      </c>
      <c r="U7" s="23">
        <v>5011.8552281489292</v>
      </c>
      <c r="V7" s="27">
        <v>5.7454046548995139</v>
      </c>
    </row>
    <row r="8" spans="1:22" x14ac:dyDescent="0.25">
      <c r="A8" s="19" t="s">
        <v>73</v>
      </c>
      <c r="B8" s="19" t="s">
        <v>74</v>
      </c>
      <c r="C8" s="19" t="s">
        <v>75</v>
      </c>
      <c r="D8" s="22">
        <v>20213396</v>
      </c>
      <c r="E8" s="22">
        <v>2</v>
      </c>
      <c r="F8" s="27">
        <v>90</v>
      </c>
      <c r="G8" s="19" t="s">
        <v>108</v>
      </c>
      <c r="H8" s="19" t="s">
        <v>109</v>
      </c>
      <c r="I8" s="23">
        <v>131.75</v>
      </c>
      <c r="J8" s="19" t="s">
        <v>202</v>
      </c>
      <c r="K8" s="19" t="s">
        <v>203</v>
      </c>
      <c r="L8" s="23">
        <v>131.75</v>
      </c>
      <c r="M8" s="19" t="s">
        <v>110</v>
      </c>
      <c r="N8" s="19" t="s">
        <v>111</v>
      </c>
      <c r="O8" s="30">
        <v>9.9157987639060616E-3</v>
      </c>
      <c r="Q8" s="22">
        <v>1.5</v>
      </c>
      <c r="R8" s="30">
        <v>9.6770850899601759E-6</v>
      </c>
      <c r="S8" s="23">
        <v>103336.90266271238</v>
      </c>
      <c r="T8" s="30">
        <v>1.9952691258588856E-4</v>
      </c>
      <c r="U8" s="23">
        <v>5011.8552281489292</v>
      </c>
      <c r="V8" s="27">
        <v>4.850014950135896</v>
      </c>
    </row>
    <row r="9" spans="1:22" x14ac:dyDescent="0.25">
      <c r="A9" s="19" t="s">
        <v>73</v>
      </c>
      <c r="B9" s="19" t="s">
        <v>74</v>
      </c>
      <c r="C9" s="19" t="s">
        <v>75</v>
      </c>
      <c r="D9" s="22">
        <v>20213396</v>
      </c>
      <c r="E9" s="22">
        <v>2</v>
      </c>
      <c r="F9" s="27">
        <v>90</v>
      </c>
      <c r="G9" s="19" t="s">
        <v>166</v>
      </c>
      <c r="H9" s="19" t="s">
        <v>167</v>
      </c>
      <c r="I9" s="23">
        <v>2644.1052178499999</v>
      </c>
      <c r="J9" s="19" t="s">
        <v>202</v>
      </c>
      <c r="K9" s="19" t="s">
        <v>203</v>
      </c>
      <c r="L9" s="23">
        <v>2644.1052178499999</v>
      </c>
      <c r="M9" s="19" t="s">
        <v>168</v>
      </c>
      <c r="N9" s="19" t="s">
        <v>169</v>
      </c>
      <c r="O9" s="30">
        <v>5.0000000000000002E-5</v>
      </c>
      <c r="Q9" s="22">
        <v>0.3</v>
      </c>
      <c r="R9" s="30">
        <v>4.896491144166667E-6</v>
      </c>
      <c r="S9" s="23">
        <v>204227.87881304129</v>
      </c>
      <c r="T9" s="30">
        <v>1.9952691258588856E-4</v>
      </c>
      <c r="U9" s="23">
        <v>5011.8552281489292</v>
      </c>
      <c r="V9" s="27">
        <v>2.4540504740476643</v>
      </c>
    </row>
    <row r="10" spans="1:22" x14ac:dyDescent="0.25">
      <c r="A10" s="19" t="s">
        <v>73</v>
      </c>
      <c r="B10" s="19" t="s">
        <v>74</v>
      </c>
      <c r="C10" s="19" t="s">
        <v>75</v>
      </c>
      <c r="D10" s="22">
        <v>20213396</v>
      </c>
      <c r="E10" s="22">
        <v>2</v>
      </c>
      <c r="F10" s="27">
        <v>90</v>
      </c>
      <c r="G10" s="19" t="s">
        <v>156</v>
      </c>
      <c r="H10" s="19" t="s">
        <v>157</v>
      </c>
      <c r="I10" s="23">
        <v>55.7575</v>
      </c>
      <c r="J10" s="19" t="s">
        <v>229</v>
      </c>
      <c r="K10" s="19" t="s">
        <v>250</v>
      </c>
      <c r="L10" s="23">
        <v>11.151499999999999</v>
      </c>
      <c r="M10" s="19" t="s">
        <v>245</v>
      </c>
      <c r="N10" s="19" t="s">
        <v>246</v>
      </c>
      <c r="O10" s="30">
        <v>8.156250000000002E-3</v>
      </c>
      <c r="Q10" s="22">
        <v>1.94</v>
      </c>
      <c r="R10" s="30">
        <v>2.6046512564432998E-6</v>
      </c>
      <c r="S10" s="23">
        <v>383928.55762407085</v>
      </c>
      <c r="T10" s="30">
        <v>1.9952691258588856E-4</v>
      </c>
      <c r="U10" s="23">
        <v>5011.8552281489292</v>
      </c>
      <c r="V10" s="27">
        <v>1.3054135017110031</v>
      </c>
    </row>
    <row r="11" spans="1:22" x14ac:dyDescent="0.25">
      <c r="A11" s="19" t="s">
        <v>73</v>
      </c>
      <c r="B11" s="19" t="s">
        <v>74</v>
      </c>
      <c r="C11" s="19" t="s">
        <v>75</v>
      </c>
      <c r="D11" s="22">
        <v>20213396</v>
      </c>
      <c r="E11" s="22">
        <v>2</v>
      </c>
      <c r="F11" s="27">
        <v>90</v>
      </c>
      <c r="G11" s="19" t="s">
        <v>166</v>
      </c>
      <c r="H11" s="19" t="s">
        <v>167</v>
      </c>
      <c r="I11" s="23">
        <v>2644.1052178499999</v>
      </c>
      <c r="J11" s="19" t="s">
        <v>202</v>
      </c>
      <c r="K11" s="19" t="s">
        <v>203</v>
      </c>
      <c r="L11" s="23">
        <v>2644.1052178499999</v>
      </c>
      <c r="M11" s="19" t="s">
        <v>172</v>
      </c>
      <c r="N11" s="19" t="s">
        <v>173</v>
      </c>
      <c r="O11" s="30">
        <v>5.0000000000000002E-5</v>
      </c>
      <c r="Q11" s="22">
        <v>0.6</v>
      </c>
      <c r="R11" s="30">
        <v>2.4482455720833335E-6</v>
      </c>
      <c r="S11" s="23">
        <v>408455.75762608257</v>
      </c>
      <c r="T11" s="30">
        <v>1.9952691258588856E-4</v>
      </c>
      <c r="U11" s="23">
        <v>5011.8552281489292</v>
      </c>
      <c r="V11" s="27">
        <v>1.2270252370238321</v>
      </c>
    </row>
    <row r="12" spans="1:22" x14ac:dyDescent="0.25">
      <c r="A12" s="19" t="s">
        <v>73</v>
      </c>
      <c r="B12" s="19" t="s">
        <v>74</v>
      </c>
      <c r="C12" s="19" t="s">
        <v>75</v>
      </c>
      <c r="D12" s="22">
        <v>20213396</v>
      </c>
      <c r="E12" s="22">
        <v>2</v>
      </c>
      <c r="F12" s="27">
        <v>90</v>
      </c>
      <c r="G12" s="19" t="s">
        <v>108</v>
      </c>
      <c r="H12" s="19" t="s">
        <v>109</v>
      </c>
      <c r="I12" s="23">
        <v>131.75</v>
      </c>
      <c r="J12" s="19" t="s">
        <v>202</v>
      </c>
      <c r="K12" s="19" t="s">
        <v>203</v>
      </c>
      <c r="L12" s="23">
        <v>131.75</v>
      </c>
      <c r="M12" s="19" t="s">
        <v>112</v>
      </c>
      <c r="N12" s="19" t="s">
        <v>113</v>
      </c>
      <c r="O12" s="30">
        <v>1.1220156242274404E-2</v>
      </c>
      <c r="Q12" s="22">
        <v>7.7</v>
      </c>
      <c r="R12" s="30">
        <v>2.1331249421640013E-6</v>
      </c>
      <c r="S12" s="23">
        <v>468795.79354856041</v>
      </c>
      <c r="T12" s="30">
        <v>1.9952691258588856E-4</v>
      </c>
      <c r="U12" s="23">
        <v>5011.8552281489292</v>
      </c>
      <c r="V12" s="27">
        <v>1.0690913393679533</v>
      </c>
    </row>
    <row r="13" spans="1:22" x14ac:dyDescent="0.25">
      <c r="A13" s="19" t="s">
        <v>73</v>
      </c>
      <c r="B13" s="19" t="s">
        <v>74</v>
      </c>
      <c r="C13" s="19" t="s">
        <v>75</v>
      </c>
      <c r="D13" s="22">
        <v>20213918</v>
      </c>
      <c r="E13" s="22">
        <v>2</v>
      </c>
      <c r="F13" s="27">
        <v>53</v>
      </c>
      <c r="G13" s="19" t="s">
        <v>108</v>
      </c>
      <c r="H13" s="19" t="s">
        <v>109</v>
      </c>
      <c r="I13" s="23">
        <v>924</v>
      </c>
      <c r="J13" s="19" t="s">
        <v>207</v>
      </c>
      <c r="K13" s="19" t="s">
        <v>208</v>
      </c>
      <c r="L13" s="23">
        <v>600</v>
      </c>
      <c r="M13" s="19" t="s">
        <v>110</v>
      </c>
      <c r="N13" s="19" t="s">
        <v>111</v>
      </c>
      <c r="O13" s="30">
        <v>9.9157987639060616E-3</v>
      </c>
      <c r="Q13" s="22">
        <v>1.5</v>
      </c>
      <c r="R13" s="30">
        <v>1.1524777431256856E-4</v>
      </c>
      <c r="S13" s="23">
        <v>8676.9571557005165</v>
      </c>
      <c r="T13" s="30">
        <v>1.9141918174828452E-4</v>
      </c>
      <c r="U13" s="23">
        <v>5224.1368438978916</v>
      </c>
      <c r="V13" s="27">
        <v>60.207014396351845</v>
      </c>
    </row>
    <row r="14" spans="1:22" x14ac:dyDescent="0.25">
      <c r="A14" s="19" t="s">
        <v>73</v>
      </c>
      <c r="B14" s="19" t="s">
        <v>74</v>
      </c>
      <c r="C14" s="19" t="s">
        <v>75</v>
      </c>
      <c r="D14" s="22">
        <v>20213918</v>
      </c>
      <c r="E14" s="22">
        <v>2</v>
      </c>
      <c r="F14" s="27">
        <v>53</v>
      </c>
      <c r="G14" s="19" t="s">
        <v>108</v>
      </c>
      <c r="H14" s="19" t="s">
        <v>109</v>
      </c>
      <c r="I14" s="23">
        <v>924</v>
      </c>
      <c r="J14" s="19" t="s">
        <v>207</v>
      </c>
      <c r="K14" s="19" t="s">
        <v>208</v>
      </c>
      <c r="L14" s="23">
        <v>600</v>
      </c>
      <c r="M14" s="19" t="s">
        <v>112</v>
      </c>
      <c r="N14" s="19" t="s">
        <v>113</v>
      </c>
      <c r="O14" s="30">
        <v>1.1220156242274404E-2</v>
      </c>
      <c r="Q14" s="22">
        <v>7.7</v>
      </c>
      <c r="R14" s="30">
        <v>2.5404127340998649E-5</v>
      </c>
      <c r="S14" s="23">
        <v>39363.682388181944</v>
      </c>
      <c r="T14" s="30">
        <v>1.9141918174828452E-4</v>
      </c>
      <c r="U14" s="23">
        <v>5224.1368438978916</v>
      </c>
      <c r="V14" s="27">
        <v>13.271463762918481</v>
      </c>
    </row>
    <row r="15" spans="1:22" x14ac:dyDescent="0.25">
      <c r="A15" s="19" t="s">
        <v>73</v>
      </c>
      <c r="B15" s="19" t="s">
        <v>74</v>
      </c>
      <c r="C15" s="19" t="s">
        <v>75</v>
      </c>
      <c r="D15" s="22">
        <v>20213918</v>
      </c>
      <c r="E15" s="22">
        <v>2</v>
      </c>
      <c r="F15" s="27">
        <v>53</v>
      </c>
      <c r="G15" s="19" t="s">
        <v>108</v>
      </c>
      <c r="H15" s="19" t="s">
        <v>109</v>
      </c>
      <c r="I15" s="23">
        <v>98.963100000000026</v>
      </c>
      <c r="J15" s="19" t="s">
        <v>206</v>
      </c>
      <c r="K15" s="19" t="s">
        <v>230</v>
      </c>
      <c r="L15" s="23">
        <v>73.306000000000012</v>
      </c>
      <c r="M15" s="19" t="s">
        <v>110</v>
      </c>
      <c r="N15" s="19" t="s">
        <v>111</v>
      </c>
      <c r="O15" s="30">
        <v>9.9157987639060616E-3</v>
      </c>
      <c r="Q15" s="22">
        <v>1.5</v>
      </c>
      <c r="R15" s="30">
        <v>1.2343373391852983E-5</v>
      </c>
      <c r="S15" s="23">
        <v>81015.130001659971</v>
      </c>
      <c r="T15" s="30">
        <v>1.9141918174828452E-4</v>
      </c>
      <c r="U15" s="23">
        <v>5224.1368438978916</v>
      </c>
      <c r="V15" s="27">
        <v>6.4483471714368061</v>
      </c>
    </row>
    <row r="16" spans="1:22" x14ac:dyDescent="0.25">
      <c r="A16" s="19" t="s">
        <v>73</v>
      </c>
      <c r="B16" s="19" t="s">
        <v>74</v>
      </c>
      <c r="C16" s="19" t="s">
        <v>75</v>
      </c>
      <c r="D16" s="22">
        <v>20213918</v>
      </c>
      <c r="E16" s="22">
        <v>2</v>
      </c>
      <c r="F16" s="27">
        <v>53</v>
      </c>
      <c r="G16" s="19" t="s">
        <v>166</v>
      </c>
      <c r="H16" s="19" t="s">
        <v>167</v>
      </c>
      <c r="I16" s="23">
        <v>1885.3634417999999</v>
      </c>
      <c r="J16" s="19" t="s">
        <v>202</v>
      </c>
      <c r="K16" s="19" t="s">
        <v>203</v>
      </c>
      <c r="L16" s="23">
        <v>1885.3634417999999</v>
      </c>
      <c r="M16" s="19" t="s">
        <v>168</v>
      </c>
      <c r="N16" s="19" t="s">
        <v>169</v>
      </c>
      <c r="O16" s="30">
        <v>5.0000000000000002E-5</v>
      </c>
      <c r="Q16" s="22">
        <v>0.3</v>
      </c>
      <c r="R16" s="30">
        <v>5.9288158547169812E-6</v>
      </c>
      <c r="S16" s="23">
        <v>168667.74487596835</v>
      </c>
      <c r="T16" s="30">
        <v>1.9141918174828452E-4</v>
      </c>
      <c r="U16" s="23">
        <v>5224.1368438978916</v>
      </c>
      <c r="V16" s="27">
        <v>3.097294534731295</v>
      </c>
    </row>
    <row r="17" spans="1:22" x14ac:dyDescent="0.25">
      <c r="A17" s="19" t="s">
        <v>73</v>
      </c>
      <c r="B17" s="19" t="s">
        <v>74</v>
      </c>
      <c r="C17" s="19" t="s">
        <v>75</v>
      </c>
      <c r="D17" s="22">
        <v>20213918</v>
      </c>
      <c r="E17" s="22">
        <v>2</v>
      </c>
      <c r="F17" s="27">
        <v>53</v>
      </c>
      <c r="G17" s="19" t="s">
        <v>108</v>
      </c>
      <c r="H17" s="19" t="s">
        <v>109</v>
      </c>
      <c r="I17" s="23">
        <v>46.483000000000004</v>
      </c>
      <c r="J17" s="19" t="s">
        <v>202</v>
      </c>
      <c r="K17" s="19" t="s">
        <v>203</v>
      </c>
      <c r="L17" s="23">
        <v>46.483000000000004</v>
      </c>
      <c r="M17" s="19" t="s">
        <v>110</v>
      </c>
      <c r="N17" s="19" t="s">
        <v>111</v>
      </c>
      <c r="O17" s="30">
        <v>9.9157987639060616E-3</v>
      </c>
      <c r="Q17" s="22">
        <v>1.5</v>
      </c>
      <c r="R17" s="30">
        <v>5.7976864646873651E-6</v>
      </c>
      <c r="S17" s="23">
        <v>172482.59389168676</v>
      </c>
      <c r="T17" s="30">
        <v>1.9141918174828452E-4</v>
      </c>
      <c r="U17" s="23">
        <v>5224.1368438978916</v>
      </c>
      <c r="V17" s="27">
        <v>3.0287907469541375</v>
      </c>
    </row>
    <row r="18" spans="1:22" x14ac:dyDescent="0.25">
      <c r="A18" s="19" t="s">
        <v>73</v>
      </c>
      <c r="B18" s="19" t="s">
        <v>74</v>
      </c>
      <c r="C18" s="19" t="s">
        <v>75</v>
      </c>
      <c r="D18" s="22">
        <v>20213918</v>
      </c>
      <c r="E18" s="22">
        <v>2</v>
      </c>
      <c r="F18" s="27">
        <v>53</v>
      </c>
      <c r="G18" s="19" t="s">
        <v>134</v>
      </c>
      <c r="H18" s="19" t="s">
        <v>135</v>
      </c>
      <c r="I18" s="23">
        <v>65</v>
      </c>
      <c r="J18" s="19" t="s">
        <v>202</v>
      </c>
      <c r="K18" s="19" t="s">
        <v>203</v>
      </c>
      <c r="L18" s="23">
        <v>65</v>
      </c>
      <c r="M18" s="19" t="s">
        <v>110</v>
      </c>
      <c r="N18" s="19" t="s">
        <v>111</v>
      </c>
      <c r="O18" s="30">
        <v>6.3109714285714286E-3</v>
      </c>
      <c r="Q18" s="22">
        <v>1.5</v>
      </c>
      <c r="R18" s="30">
        <v>5.1599137466307279E-6</v>
      </c>
      <c r="S18" s="23">
        <v>193801.68915671713</v>
      </c>
      <c r="T18" s="30">
        <v>1.9141918174828452E-4</v>
      </c>
      <c r="U18" s="23">
        <v>5224.1368438978916</v>
      </c>
      <c r="V18" s="27">
        <v>2.6956095515108793</v>
      </c>
    </row>
    <row r="19" spans="1:22" x14ac:dyDescent="0.25">
      <c r="A19" s="19" t="s">
        <v>73</v>
      </c>
      <c r="B19" s="19" t="s">
        <v>74</v>
      </c>
      <c r="C19" s="19" t="s">
        <v>75</v>
      </c>
      <c r="D19" s="22">
        <v>20213918</v>
      </c>
      <c r="E19" s="22">
        <v>2</v>
      </c>
      <c r="F19" s="27">
        <v>53</v>
      </c>
      <c r="G19" s="19" t="s">
        <v>166</v>
      </c>
      <c r="H19" s="19" t="s">
        <v>167</v>
      </c>
      <c r="I19" s="23">
        <v>1885.3634417999999</v>
      </c>
      <c r="J19" s="19" t="s">
        <v>202</v>
      </c>
      <c r="K19" s="19" t="s">
        <v>203</v>
      </c>
      <c r="L19" s="23">
        <v>1885.3634417999999</v>
      </c>
      <c r="M19" s="19" t="s">
        <v>172</v>
      </c>
      <c r="N19" s="19" t="s">
        <v>173</v>
      </c>
      <c r="O19" s="30">
        <v>5.0000000000000002E-5</v>
      </c>
      <c r="Q19" s="22">
        <v>0.6</v>
      </c>
      <c r="R19" s="30">
        <v>2.9644079273584906E-6</v>
      </c>
      <c r="S19" s="23">
        <v>337335.48975193669</v>
      </c>
      <c r="T19" s="30">
        <v>1.9141918174828452E-4</v>
      </c>
      <c r="U19" s="23">
        <v>5224.1368438978916</v>
      </c>
      <c r="V19" s="27">
        <v>1.5486472673656475</v>
      </c>
    </row>
    <row r="20" spans="1:22" x14ac:dyDescent="0.25">
      <c r="A20" s="19" t="s">
        <v>73</v>
      </c>
      <c r="B20" s="19" t="s">
        <v>74</v>
      </c>
      <c r="C20" s="19" t="s">
        <v>75</v>
      </c>
      <c r="D20" s="22">
        <v>20213918</v>
      </c>
      <c r="E20" s="22">
        <v>2</v>
      </c>
      <c r="F20" s="27">
        <v>53</v>
      </c>
      <c r="G20" s="19" t="s">
        <v>108</v>
      </c>
      <c r="H20" s="19" t="s">
        <v>109</v>
      </c>
      <c r="I20" s="23">
        <v>98.963100000000026</v>
      </c>
      <c r="J20" s="19" t="s">
        <v>206</v>
      </c>
      <c r="K20" s="19" t="s">
        <v>230</v>
      </c>
      <c r="L20" s="23">
        <v>73.306000000000012</v>
      </c>
      <c r="M20" s="19" t="s">
        <v>112</v>
      </c>
      <c r="N20" s="19" t="s">
        <v>113</v>
      </c>
      <c r="O20" s="30">
        <v>1.1220156242274404E-2</v>
      </c>
      <c r="Q20" s="22">
        <v>7.7</v>
      </c>
      <c r="R20" s="30">
        <v>2.7208562710605886E-6</v>
      </c>
      <c r="S20" s="23">
        <v>367531.35791704291</v>
      </c>
      <c r="T20" s="30">
        <v>1.9141918174828452E-4</v>
      </c>
      <c r="U20" s="23">
        <v>5224.1368438978916</v>
      </c>
      <c r="V20" s="27">
        <v>1.4214125492598251</v>
      </c>
    </row>
    <row r="21" spans="1:22" x14ac:dyDescent="0.25">
      <c r="A21" s="19" t="s">
        <v>73</v>
      </c>
      <c r="B21" s="19" t="s">
        <v>74</v>
      </c>
      <c r="C21" s="19" t="s">
        <v>75</v>
      </c>
      <c r="D21" s="22">
        <v>20213918</v>
      </c>
      <c r="E21" s="22">
        <v>2</v>
      </c>
      <c r="F21" s="27">
        <v>53</v>
      </c>
      <c r="G21" s="19" t="s">
        <v>156</v>
      </c>
      <c r="H21" s="19" t="s">
        <v>157</v>
      </c>
      <c r="I21" s="23">
        <v>33.481749999999998</v>
      </c>
      <c r="J21" s="19" t="s">
        <v>229</v>
      </c>
      <c r="K21" s="19" t="s">
        <v>250</v>
      </c>
      <c r="L21" s="23">
        <v>6.6963499999999998</v>
      </c>
      <c r="M21" s="19" t="s">
        <v>245</v>
      </c>
      <c r="N21" s="19" t="s">
        <v>246</v>
      </c>
      <c r="O21" s="30">
        <v>8.156250000000002E-3</v>
      </c>
      <c r="Q21" s="22">
        <v>1.94</v>
      </c>
      <c r="R21" s="30">
        <v>2.6559572402013236E-6</v>
      </c>
      <c r="S21" s="23">
        <v>376512.08568561112</v>
      </c>
      <c r="T21" s="30">
        <v>1.9141918174828452E-4</v>
      </c>
      <c r="U21" s="23">
        <v>5224.1368438978916</v>
      </c>
      <c r="V21" s="27">
        <v>1.3875084074353097</v>
      </c>
    </row>
    <row r="22" spans="1:22" x14ac:dyDescent="0.25">
      <c r="A22" s="19" t="s">
        <v>73</v>
      </c>
      <c r="B22" s="19" t="s">
        <v>74</v>
      </c>
      <c r="C22" s="19" t="s">
        <v>75</v>
      </c>
      <c r="D22" s="22">
        <v>20213918</v>
      </c>
      <c r="E22" s="22">
        <v>2</v>
      </c>
      <c r="F22" s="27">
        <v>53</v>
      </c>
      <c r="G22" s="19" t="s">
        <v>148</v>
      </c>
      <c r="H22" s="19" t="s">
        <v>149</v>
      </c>
      <c r="I22" s="23">
        <v>4.0049999999999999</v>
      </c>
      <c r="J22" s="19" t="s">
        <v>202</v>
      </c>
      <c r="K22" s="19" t="s">
        <v>203</v>
      </c>
      <c r="L22" s="23">
        <v>4.0049999999999999</v>
      </c>
      <c r="M22" s="19" t="s">
        <v>110</v>
      </c>
      <c r="N22" s="19" t="s">
        <v>111</v>
      </c>
      <c r="O22" s="30">
        <v>5.1681299099804429E-2</v>
      </c>
      <c r="Q22" s="22">
        <v>1.5</v>
      </c>
      <c r="R22" s="30">
        <v>2.6035673320090154E-6</v>
      </c>
      <c r="S22" s="23">
        <v>384088.39583509462</v>
      </c>
      <c r="T22" s="30">
        <v>1.9141918174828452E-4</v>
      </c>
      <c r="U22" s="23">
        <v>5224.1368438978916</v>
      </c>
      <c r="V22" s="27">
        <v>1.3601392024717232</v>
      </c>
    </row>
    <row r="23" spans="1:22" x14ac:dyDescent="0.25">
      <c r="A23" s="19" t="s">
        <v>73</v>
      </c>
      <c r="B23" s="19" t="s">
        <v>74</v>
      </c>
      <c r="C23" s="19" t="s">
        <v>75</v>
      </c>
      <c r="D23" s="22">
        <v>20214580</v>
      </c>
      <c r="E23" s="22">
        <v>2</v>
      </c>
      <c r="F23" s="27">
        <v>76</v>
      </c>
      <c r="G23" s="19" t="s">
        <v>108</v>
      </c>
      <c r="H23" s="19" t="s">
        <v>109</v>
      </c>
      <c r="I23" s="23">
        <v>2310</v>
      </c>
      <c r="J23" s="19" t="s">
        <v>207</v>
      </c>
      <c r="K23" s="19" t="s">
        <v>208</v>
      </c>
      <c r="L23" s="23">
        <v>1500</v>
      </c>
      <c r="M23" s="19" t="s">
        <v>110</v>
      </c>
      <c r="N23" s="19" t="s">
        <v>111</v>
      </c>
      <c r="O23" s="30">
        <v>9.9157987639060616E-3</v>
      </c>
      <c r="Q23" s="22">
        <v>1.5</v>
      </c>
      <c r="R23" s="30">
        <v>2.0092539600546496E-4</v>
      </c>
      <c r="S23" s="23">
        <v>4976.9716515716163</v>
      </c>
      <c r="T23" s="30">
        <v>2.7818112154799949E-4</v>
      </c>
      <c r="U23" s="23">
        <v>3594.7802440197306</v>
      </c>
      <c r="V23" s="27">
        <v>72.22826440822864</v>
      </c>
    </row>
    <row r="24" spans="1:22" x14ac:dyDescent="0.25">
      <c r="A24" s="19" t="s">
        <v>73</v>
      </c>
      <c r="B24" s="19" t="s">
        <v>74</v>
      </c>
      <c r="C24" s="19" t="s">
        <v>75</v>
      </c>
      <c r="D24" s="22">
        <v>20214580</v>
      </c>
      <c r="E24" s="22">
        <v>2</v>
      </c>
      <c r="F24" s="27">
        <v>76</v>
      </c>
      <c r="G24" s="19" t="s">
        <v>108</v>
      </c>
      <c r="H24" s="19" t="s">
        <v>109</v>
      </c>
      <c r="I24" s="23">
        <v>2310</v>
      </c>
      <c r="J24" s="19" t="s">
        <v>207</v>
      </c>
      <c r="K24" s="19" t="s">
        <v>208</v>
      </c>
      <c r="L24" s="23">
        <v>1500</v>
      </c>
      <c r="M24" s="19" t="s">
        <v>112</v>
      </c>
      <c r="N24" s="19" t="s">
        <v>113</v>
      </c>
      <c r="O24" s="30">
        <v>1.1220156242274404E-2</v>
      </c>
      <c r="Q24" s="22">
        <v>7.7</v>
      </c>
      <c r="R24" s="30">
        <v>4.4290090430030541E-5</v>
      </c>
      <c r="S24" s="23">
        <v>22578.414049070398</v>
      </c>
      <c r="T24" s="30">
        <v>2.7818112154799949E-4</v>
      </c>
      <c r="U24" s="23">
        <v>3594.7802440197306</v>
      </c>
      <c r="V24" s="27">
        <v>15.921314208372115</v>
      </c>
    </row>
    <row r="25" spans="1:22" x14ac:dyDescent="0.25">
      <c r="A25" s="19" t="s">
        <v>73</v>
      </c>
      <c r="B25" s="19" t="s">
        <v>74</v>
      </c>
      <c r="C25" s="19" t="s">
        <v>75</v>
      </c>
      <c r="D25" s="22">
        <v>20214580</v>
      </c>
      <c r="E25" s="22">
        <v>2</v>
      </c>
      <c r="F25" s="27">
        <v>76</v>
      </c>
      <c r="G25" s="19" t="s">
        <v>108</v>
      </c>
      <c r="H25" s="19" t="s">
        <v>109</v>
      </c>
      <c r="I25" s="23">
        <v>131.80000000000001</v>
      </c>
      <c r="J25" s="19" t="s">
        <v>202</v>
      </c>
      <c r="K25" s="19" t="s">
        <v>203</v>
      </c>
      <c r="L25" s="23">
        <v>131.80000000000001</v>
      </c>
      <c r="M25" s="19" t="s">
        <v>110</v>
      </c>
      <c r="N25" s="19" t="s">
        <v>111</v>
      </c>
      <c r="O25" s="30">
        <v>9.9157987639060616E-3</v>
      </c>
      <c r="Q25" s="22">
        <v>1.5</v>
      </c>
      <c r="R25" s="30">
        <v>1.1464055062129993E-5</v>
      </c>
      <c r="S25" s="23">
        <v>87229.169310549565</v>
      </c>
      <c r="T25" s="30">
        <v>2.7818112154799949E-4</v>
      </c>
      <c r="U25" s="23">
        <v>3594.7802440197306</v>
      </c>
      <c r="V25" s="27">
        <v>4.1210758653699289</v>
      </c>
    </row>
    <row r="26" spans="1:22" x14ac:dyDescent="0.25">
      <c r="A26" s="19" t="s">
        <v>73</v>
      </c>
      <c r="B26" s="19" t="s">
        <v>74</v>
      </c>
      <c r="C26" s="19" t="s">
        <v>75</v>
      </c>
      <c r="D26" s="22">
        <v>20214580</v>
      </c>
      <c r="E26" s="22">
        <v>2</v>
      </c>
      <c r="F26" s="27">
        <v>76</v>
      </c>
      <c r="G26" s="19" t="s">
        <v>94</v>
      </c>
      <c r="H26" s="19" t="s">
        <v>95</v>
      </c>
      <c r="I26" s="23">
        <v>1365</v>
      </c>
      <c r="J26" s="19" t="s">
        <v>207</v>
      </c>
      <c r="K26" s="19" t="s">
        <v>208</v>
      </c>
      <c r="L26" s="23">
        <v>750</v>
      </c>
      <c r="M26" s="19" t="s">
        <v>247</v>
      </c>
      <c r="N26" s="19" t="s">
        <v>248</v>
      </c>
      <c r="O26" s="30">
        <v>2.1358291032148879E-2</v>
      </c>
      <c r="Q26" s="22">
        <v>75</v>
      </c>
      <c r="R26" s="30">
        <v>5.1147486419093365E-6</v>
      </c>
      <c r="S26" s="23">
        <v>195513.02908732966</v>
      </c>
      <c r="T26" s="30">
        <v>2.7818112154799949E-4</v>
      </c>
      <c r="U26" s="23">
        <v>3594.7802440197306</v>
      </c>
      <c r="V26" s="27">
        <v>1.8386397371062433</v>
      </c>
    </row>
    <row r="27" spans="1:22" x14ac:dyDescent="0.25">
      <c r="A27" s="19" t="s">
        <v>73</v>
      </c>
      <c r="B27" s="19" t="s">
        <v>74</v>
      </c>
      <c r="C27" s="19" t="s">
        <v>75</v>
      </c>
      <c r="D27" s="22">
        <v>20214580</v>
      </c>
      <c r="E27" s="22">
        <v>2</v>
      </c>
      <c r="F27" s="27">
        <v>76</v>
      </c>
      <c r="G27" s="19" t="s">
        <v>132</v>
      </c>
      <c r="H27" s="19" t="s">
        <v>133</v>
      </c>
      <c r="I27" s="23">
        <v>13.135499999999999</v>
      </c>
      <c r="J27" s="19" t="s">
        <v>206</v>
      </c>
      <c r="K27" s="19" t="s">
        <v>230</v>
      </c>
      <c r="L27" s="23">
        <v>9.4499999999999993</v>
      </c>
      <c r="M27" s="19" t="s">
        <v>110</v>
      </c>
      <c r="N27" s="19" t="s">
        <v>111</v>
      </c>
      <c r="O27" s="30">
        <v>3.9433609419354559E-2</v>
      </c>
      <c r="Q27" s="22">
        <v>1.5</v>
      </c>
      <c r="R27" s="30">
        <v>4.5436857590169448E-6</v>
      </c>
      <c r="S27" s="23">
        <v>220085.64258993921</v>
      </c>
      <c r="T27" s="30">
        <v>2.7818112154799949E-4</v>
      </c>
      <c r="U27" s="23">
        <v>3594.7802440197306</v>
      </c>
      <c r="V27" s="27">
        <v>1.633355180154791</v>
      </c>
    </row>
    <row r="28" spans="1:22" x14ac:dyDescent="0.25">
      <c r="A28" s="19" t="s">
        <v>73</v>
      </c>
      <c r="B28" s="19" t="s">
        <v>74</v>
      </c>
      <c r="C28" s="19" t="s">
        <v>75</v>
      </c>
      <c r="D28" s="22">
        <v>20214844</v>
      </c>
      <c r="E28" s="22">
        <v>2</v>
      </c>
      <c r="F28" s="27">
        <v>53</v>
      </c>
      <c r="G28" s="19" t="s">
        <v>130</v>
      </c>
      <c r="H28" s="19" t="s">
        <v>131</v>
      </c>
      <c r="I28" s="23">
        <v>608.82249999999999</v>
      </c>
      <c r="J28" s="19" t="s">
        <v>211</v>
      </c>
      <c r="K28" s="19" t="s">
        <v>212</v>
      </c>
      <c r="L28" s="23">
        <v>425.75</v>
      </c>
      <c r="M28" s="19" t="s">
        <v>112</v>
      </c>
      <c r="N28" s="19" t="s">
        <v>113</v>
      </c>
      <c r="O28" s="30">
        <v>4.8249881092436948E-2</v>
      </c>
      <c r="Q28" s="22">
        <v>7.7</v>
      </c>
      <c r="R28" s="30">
        <v>7.1981409535408475E-5</v>
      </c>
      <c r="S28" s="23">
        <v>13892.475938639249</v>
      </c>
      <c r="T28" s="30">
        <v>2.2306855573119317E-4</v>
      </c>
      <c r="U28" s="23">
        <v>4482.9267698538442</v>
      </c>
      <c r="V28" s="27">
        <v>32.268738773809538</v>
      </c>
    </row>
    <row r="29" spans="1:22" x14ac:dyDescent="0.25">
      <c r="A29" s="19" t="s">
        <v>73</v>
      </c>
      <c r="B29" s="19" t="s">
        <v>74</v>
      </c>
      <c r="C29" s="19" t="s">
        <v>75</v>
      </c>
      <c r="D29" s="22">
        <v>20214844</v>
      </c>
      <c r="E29" s="22">
        <v>2</v>
      </c>
      <c r="F29" s="27">
        <v>53</v>
      </c>
      <c r="G29" s="19" t="s">
        <v>130</v>
      </c>
      <c r="H29" s="19" t="s">
        <v>131</v>
      </c>
      <c r="I29" s="23">
        <v>357.5</v>
      </c>
      <c r="J29" s="19" t="s">
        <v>200</v>
      </c>
      <c r="K29" s="19" t="s">
        <v>201</v>
      </c>
      <c r="L29" s="23">
        <v>250</v>
      </c>
      <c r="M29" s="19" t="s">
        <v>112</v>
      </c>
      <c r="N29" s="19" t="s">
        <v>113</v>
      </c>
      <c r="O29" s="30">
        <v>4.8249881092436948E-2</v>
      </c>
      <c r="Q29" s="22">
        <v>7.7</v>
      </c>
      <c r="R29" s="30">
        <v>4.226741605132617E-5</v>
      </c>
      <c r="S29" s="23">
        <v>23658.886523502642</v>
      </c>
      <c r="T29" s="30">
        <v>2.2306855573119317E-4</v>
      </c>
      <c r="U29" s="23">
        <v>4482.9267698538442</v>
      </c>
      <c r="V29" s="27">
        <v>18.948173090904014</v>
      </c>
    </row>
    <row r="30" spans="1:22" x14ac:dyDescent="0.25">
      <c r="A30" s="19" t="s">
        <v>73</v>
      </c>
      <c r="B30" s="19" t="s">
        <v>74</v>
      </c>
      <c r="C30" s="19" t="s">
        <v>75</v>
      </c>
      <c r="D30" s="22">
        <v>20214844</v>
      </c>
      <c r="E30" s="22">
        <v>2</v>
      </c>
      <c r="F30" s="27">
        <v>53</v>
      </c>
      <c r="G30" s="19" t="s">
        <v>130</v>
      </c>
      <c r="H30" s="19" t="s">
        <v>131</v>
      </c>
      <c r="I30" s="23">
        <v>608.82249999999999</v>
      </c>
      <c r="J30" s="19" t="s">
        <v>211</v>
      </c>
      <c r="K30" s="19" t="s">
        <v>212</v>
      </c>
      <c r="L30" s="23">
        <v>425.75</v>
      </c>
      <c r="M30" s="19" t="s">
        <v>110</v>
      </c>
      <c r="N30" s="19" t="s">
        <v>111</v>
      </c>
      <c r="O30" s="30">
        <v>5.1901008403361353E-3</v>
      </c>
      <c r="Q30" s="22">
        <v>1.5</v>
      </c>
      <c r="R30" s="30">
        <v>3.9746543004598075E-5</v>
      </c>
      <c r="S30" s="23">
        <v>25159.420779923305</v>
      </c>
      <c r="T30" s="30">
        <v>2.2306855573119317E-4</v>
      </c>
      <c r="U30" s="23">
        <v>4482.9267698538442</v>
      </c>
      <c r="V30" s="27">
        <v>17.818084164445974</v>
      </c>
    </row>
    <row r="31" spans="1:22" x14ac:dyDescent="0.25">
      <c r="A31" s="19" t="s">
        <v>73</v>
      </c>
      <c r="B31" s="19" t="s">
        <v>74</v>
      </c>
      <c r="C31" s="19" t="s">
        <v>75</v>
      </c>
      <c r="D31" s="22">
        <v>20214844</v>
      </c>
      <c r="E31" s="22">
        <v>2</v>
      </c>
      <c r="F31" s="27">
        <v>53</v>
      </c>
      <c r="G31" s="19" t="s">
        <v>130</v>
      </c>
      <c r="H31" s="19" t="s">
        <v>131</v>
      </c>
      <c r="I31" s="23">
        <v>357.5</v>
      </c>
      <c r="J31" s="19" t="s">
        <v>200</v>
      </c>
      <c r="K31" s="19" t="s">
        <v>201</v>
      </c>
      <c r="L31" s="23">
        <v>250</v>
      </c>
      <c r="M31" s="19" t="s">
        <v>110</v>
      </c>
      <c r="N31" s="19" t="s">
        <v>111</v>
      </c>
      <c r="O31" s="30">
        <v>5.1901008403361353E-3</v>
      </c>
      <c r="Q31" s="22">
        <v>1.5</v>
      </c>
      <c r="R31" s="30">
        <v>2.3339132709687652E-5</v>
      </c>
      <c r="S31" s="23">
        <v>42846.493588209392</v>
      </c>
      <c r="T31" s="30">
        <v>2.2306855573119317E-4</v>
      </c>
      <c r="U31" s="23">
        <v>4482.9267698538442</v>
      </c>
      <c r="V31" s="27">
        <v>10.462762280943027</v>
      </c>
    </row>
    <row r="32" spans="1:22" x14ac:dyDescent="0.25">
      <c r="A32" s="19" t="s">
        <v>73</v>
      </c>
      <c r="B32" s="19" t="s">
        <v>74</v>
      </c>
      <c r="C32" s="19" t="s">
        <v>75</v>
      </c>
      <c r="D32" s="22">
        <v>20214844</v>
      </c>
      <c r="E32" s="22">
        <v>2</v>
      </c>
      <c r="F32" s="27">
        <v>53</v>
      </c>
      <c r="G32" s="19" t="s">
        <v>148</v>
      </c>
      <c r="H32" s="19" t="s">
        <v>149</v>
      </c>
      <c r="I32" s="23">
        <v>30</v>
      </c>
      <c r="J32" s="19" t="s">
        <v>202</v>
      </c>
      <c r="K32" s="19" t="s">
        <v>203</v>
      </c>
      <c r="L32" s="23">
        <v>30</v>
      </c>
      <c r="M32" s="19" t="s">
        <v>110</v>
      </c>
      <c r="N32" s="19" t="s">
        <v>111</v>
      </c>
      <c r="O32" s="30">
        <v>5.1681299099804429E-2</v>
      </c>
      <c r="Q32" s="22">
        <v>1.5</v>
      </c>
      <c r="R32" s="30">
        <v>1.9502377018794125E-5</v>
      </c>
      <c r="S32" s="23">
        <v>51275.800843985133</v>
      </c>
      <c r="T32" s="30">
        <v>2.2306855573119317E-4</v>
      </c>
      <c r="U32" s="23">
        <v>4482.9267698538442</v>
      </c>
      <c r="V32" s="27">
        <v>8.7427728013334587</v>
      </c>
    </row>
    <row r="33" spans="1:22" x14ac:dyDescent="0.25">
      <c r="A33" s="19" t="s">
        <v>73</v>
      </c>
      <c r="B33" s="19" t="s">
        <v>74</v>
      </c>
      <c r="C33" s="19" t="s">
        <v>75</v>
      </c>
      <c r="D33" s="22">
        <v>20214844</v>
      </c>
      <c r="E33" s="22">
        <v>2</v>
      </c>
      <c r="F33" s="27">
        <v>53</v>
      </c>
      <c r="G33" s="19" t="s">
        <v>166</v>
      </c>
      <c r="H33" s="19" t="s">
        <v>167</v>
      </c>
      <c r="I33" s="23">
        <v>1538.37469655</v>
      </c>
      <c r="J33" s="19" t="s">
        <v>202</v>
      </c>
      <c r="K33" s="19" t="s">
        <v>203</v>
      </c>
      <c r="L33" s="23">
        <v>1538.37469655</v>
      </c>
      <c r="M33" s="19" t="s">
        <v>168</v>
      </c>
      <c r="N33" s="19" t="s">
        <v>169</v>
      </c>
      <c r="O33" s="30">
        <v>5.0000000000000002E-5</v>
      </c>
      <c r="Q33" s="22">
        <v>0.3</v>
      </c>
      <c r="R33" s="30">
        <v>4.8376562784591201E-6</v>
      </c>
      <c r="S33" s="23">
        <v>206711.6683036683</v>
      </c>
      <c r="T33" s="30">
        <v>2.2306855573119317E-4</v>
      </c>
      <c r="U33" s="23">
        <v>4482.9267698538442</v>
      </c>
      <c r="V33" s="27">
        <v>2.1686858834055913</v>
      </c>
    </row>
    <row r="34" spans="1:22" x14ac:dyDescent="0.25">
      <c r="A34" s="19" t="s">
        <v>73</v>
      </c>
      <c r="B34" s="19" t="s">
        <v>74</v>
      </c>
      <c r="C34" s="19" t="s">
        <v>75</v>
      </c>
      <c r="D34" s="22">
        <v>20214844</v>
      </c>
      <c r="E34" s="22">
        <v>2</v>
      </c>
      <c r="F34" s="27">
        <v>53</v>
      </c>
      <c r="G34" s="19" t="s">
        <v>156</v>
      </c>
      <c r="H34" s="19" t="s">
        <v>157</v>
      </c>
      <c r="I34" s="23">
        <v>49.244450000000008</v>
      </c>
      <c r="J34" s="19" t="s">
        <v>229</v>
      </c>
      <c r="K34" s="19" t="s">
        <v>250</v>
      </c>
      <c r="L34" s="23">
        <v>9.8488900000000008</v>
      </c>
      <c r="M34" s="19" t="s">
        <v>245</v>
      </c>
      <c r="N34" s="19" t="s">
        <v>246</v>
      </c>
      <c r="O34" s="30">
        <v>8.156250000000002E-3</v>
      </c>
      <c r="Q34" s="22">
        <v>1.94</v>
      </c>
      <c r="R34" s="30">
        <v>3.9063416194563327E-6</v>
      </c>
      <c r="S34" s="23">
        <v>255993.99576813652</v>
      </c>
      <c r="T34" s="30">
        <v>2.2306855573119317E-4</v>
      </c>
      <c r="U34" s="23">
        <v>4482.9267698538442</v>
      </c>
      <c r="V34" s="27">
        <v>1.7511843418055013</v>
      </c>
    </row>
    <row r="35" spans="1:22" x14ac:dyDescent="0.25">
      <c r="A35" s="19" t="s">
        <v>73</v>
      </c>
      <c r="B35" s="19" t="s">
        <v>74</v>
      </c>
      <c r="C35" s="19" t="s">
        <v>75</v>
      </c>
      <c r="D35" s="22">
        <v>20214844</v>
      </c>
      <c r="E35" s="22">
        <v>2</v>
      </c>
      <c r="F35" s="27">
        <v>53</v>
      </c>
      <c r="G35" s="19" t="s">
        <v>136</v>
      </c>
      <c r="H35" s="19" t="s">
        <v>137</v>
      </c>
      <c r="I35" s="23">
        <v>135.12876</v>
      </c>
      <c r="J35" s="19" t="s">
        <v>213</v>
      </c>
      <c r="K35" s="19" t="s">
        <v>214</v>
      </c>
      <c r="L35" s="23">
        <v>88.900500000000008</v>
      </c>
      <c r="M35" s="19" t="s">
        <v>112</v>
      </c>
      <c r="N35" s="19" t="s">
        <v>113</v>
      </c>
      <c r="O35" s="30">
        <v>8.2706821829855465E-3</v>
      </c>
      <c r="Q35" s="22">
        <v>7.7</v>
      </c>
      <c r="R35" s="30">
        <v>2.738561695028008E-6</v>
      </c>
      <c r="S35" s="23">
        <v>365155.18413024937</v>
      </c>
      <c r="T35" s="30">
        <v>2.2306855573119317E-4</v>
      </c>
      <c r="U35" s="23">
        <v>4482.9267698538442</v>
      </c>
      <c r="V35" s="27">
        <v>1.2276771533537376</v>
      </c>
    </row>
    <row r="36" spans="1:22" x14ac:dyDescent="0.25">
      <c r="A36" s="19" t="s">
        <v>73</v>
      </c>
      <c r="B36" s="19" t="s">
        <v>74</v>
      </c>
      <c r="C36" s="19" t="s">
        <v>75</v>
      </c>
      <c r="D36" s="22">
        <v>20214844</v>
      </c>
      <c r="E36" s="22">
        <v>2</v>
      </c>
      <c r="F36" s="27">
        <v>53</v>
      </c>
      <c r="G36" s="19" t="s">
        <v>166</v>
      </c>
      <c r="H36" s="19" t="s">
        <v>167</v>
      </c>
      <c r="I36" s="23">
        <v>1538.37469655</v>
      </c>
      <c r="J36" s="19" t="s">
        <v>202</v>
      </c>
      <c r="K36" s="19" t="s">
        <v>203</v>
      </c>
      <c r="L36" s="23">
        <v>1538.37469655</v>
      </c>
      <c r="M36" s="19" t="s">
        <v>172</v>
      </c>
      <c r="N36" s="19" t="s">
        <v>173</v>
      </c>
      <c r="O36" s="30">
        <v>5.0000000000000002E-5</v>
      </c>
      <c r="Q36" s="22">
        <v>0.6</v>
      </c>
      <c r="R36" s="30">
        <v>2.4188281392295601E-6</v>
      </c>
      <c r="S36" s="23">
        <v>413423.33660733659</v>
      </c>
      <c r="T36" s="30">
        <v>2.2306855573119317E-4</v>
      </c>
      <c r="U36" s="23">
        <v>4482.9267698538442</v>
      </c>
      <c r="V36" s="27">
        <v>1.0843429417027957</v>
      </c>
    </row>
    <row r="37" spans="1:22" x14ac:dyDescent="0.25">
      <c r="A37" s="19" t="s">
        <v>73</v>
      </c>
      <c r="B37" s="19" t="s">
        <v>74</v>
      </c>
      <c r="C37" s="19" t="s">
        <v>75</v>
      </c>
      <c r="D37" s="22">
        <v>20214904</v>
      </c>
      <c r="E37" s="22">
        <v>2</v>
      </c>
      <c r="F37" s="27">
        <v>54</v>
      </c>
      <c r="G37" s="19" t="s">
        <v>122</v>
      </c>
      <c r="H37" s="19" t="s">
        <v>123</v>
      </c>
      <c r="I37" s="23">
        <v>180.39999999999998</v>
      </c>
      <c r="J37" s="19" t="s">
        <v>202</v>
      </c>
      <c r="K37" s="19" t="s">
        <v>203</v>
      </c>
      <c r="L37" s="23">
        <v>180.39999999999998</v>
      </c>
      <c r="M37" s="19" t="s">
        <v>110</v>
      </c>
      <c r="N37" s="19" t="s">
        <v>111</v>
      </c>
      <c r="O37" s="30">
        <v>2.3301542756539208E-2</v>
      </c>
      <c r="Q37" s="22">
        <v>1.5</v>
      </c>
      <c r="R37" s="30">
        <v>5.1896275472588553E-5</v>
      </c>
      <c r="S37" s="23">
        <v>19269.205562318184</v>
      </c>
      <c r="T37" s="30">
        <v>1.7002091227554032E-4</v>
      </c>
      <c r="U37" s="23">
        <v>5881.6294220288264</v>
      </c>
      <c r="V37" s="27">
        <v>30.523466071328976</v>
      </c>
    </row>
    <row r="38" spans="1:22" x14ac:dyDescent="0.25">
      <c r="A38" s="19" t="s">
        <v>73</v>
      </c>
      <c r="B38" s="19" t="s">
        <v>74</v>
      </c>
      <c r="C38" s="19" t="s">
        <v>75</v>
      </c>
      <c r="D38" s="22">
        <v>20214904</v>
      </c>
      <c r="E38" s="22">
        <v>2</v>
      </c>
      <c r="F38" s="27">
        <v>54</v>
      </c>
      <c r="G38" s="19" t="s">
        <v>130</v>
      </c>
      <c r="H38" s="19" t="s">
        <v>131</v>
      </c>
      <c r="I38" s="23">
        <v>312.8125</v>
      </c>
      <c r="J38" s="19" t="s">
        <v>200</v>
      </c>
      <c r="K38" s="19" t="s">
        <v>201</v>
      </c>
      <c r="L38" s="23">
        <v>218.75</v>
      </c>
      <c r="M38" s="19" t="s">
        <v>112</v>
      </c>
      <c r="N38" s="19" t="s">
        <v>113</v>
      </c>
      <c r="O38" s="30">
        <v>4.8249881092436948E-2</v>
      </c>
      <c r="Q38" s="22">
        <v>7.7</v>
      </c>
      <c r="R38" s="30">
        <v>3.6299100358893538E-5</v>
      </c>
      <c r="S38" s="23">
        <v>27548.892124401998</v>
      </c>
      <c r="T38" s="30">
        <v>1.7002091227554032E-4</v>
      </c>
      <c r="U38" s="23">
        <v>5881.6294220288264</v>
      </c>
      <c r="V38" s="27">
        <v>21.349785666404536</v>
      </c>
    </row>
    <row r="39" spans="1:22" x14ac:dyDescent="0.25">
      <c r="A39" s="19" t="s">
        <v>73</v>
      </c>
      <c r="B39" s="19" t="s">
        <v>74</v>
      </c>
      <c r="C39" s="19" t="s">
        <v>75</v>
      </c>
      <c r="D39" s="22">
        <v>20214904</v>
      </c>
      <c r="E39" s="22">
        <v>2</v>
      </c>
      <c r="F39" s="27">
        <v>54</v>
      </c>
      <c r="G39" s="19" t="s">
        <v>130</v>
      </c>
      <c r="H39" s="19" t="s">
        <v>131</v>
      </c>
      <c r="I39" s="23">
        <v>312.8125</v>
      </c>
      <c r="J39" s="19" t="s">
        <v>200</v>
      </c>
      <c r="K39" s="19" t="s">
        <v>201</v>
      </c>
      <c r="L39" s="23">
        <v>218.75</v>
      </c>
      <c r="M39" s="19" t="s">
        <v>110</v>
      </c>
      <c r="N39" s="19" t="s">
        <v>111</v>
      </c>
      <c r="O39" s="30">
        <v>5.1901008403361353E-3</v>
      </c>
      <c r="Q39" s="22">
        <v>1.5</v>
      </c>
      <c r="R39" s="30">
        <v>2.0043560729847501E-5</v>
      </c>
      <c r="S39" s="23">
        <v>49891.334852038955</v>
      </c>
      <c r="T39" s="30">
        <v>1.7002091227554032E-4</v>
      </c>
      <c r="U39" s="23">
        <v>5881.6294220288264</v>
      </c>
      <c r="V39" s="27">
        <v>11.788879651089264</v>
      </c>
    </row>
    <row r="40" spans="1:22" x14ac:dyDescent="0.25">
      <c r="A40" s="19" t="s">
        <v>73</v>
      </c>
      <c r="B40" s="19" t="s">
        <v>74</v>
      </c>
      <c r="C40" s="19" t="s">
        <v>75</v>
      </c>
      <c r="D40" s="22">
        <v>20214904</v>
      </c>
      <c r="E40" s="22">
        <v>2</v>
      </c>
      <c r="F40" s="27">
        <v>54</v>
      </c>
      <c r="G40" s="19" t="s">
        <v>108</v>
      </c>
      <c r="H40" s="19" t="s">
        <v>109</v>
      </c>
      <c r="I40" s="23">
        <v>141.88730000000001</v>
      </c>
      <c r="J40" s="19" t="s">
        <v>202</v>
      </c>
      <c r="K40" s="19" t="s">
        <v>203</v>
      </c>
      <c r="L40" s="23">
        <v>141.88730000000001</v>
      </c>
      <c r="M40" s="19" t="s">
        <v>110</v>
      </c>
      <c r="N40" s="19" t="s">
        <v>111</v>
      </c>
      <c r="O40" s="30">
        <v>9.9157987639060616E-3</v>
      </c>
      <c r="Q40" s="22">
        <v>1.5</v>
      </c>
      <c r="R40" s="30">
        <v>1.7369455727826772E-5</v>
      </c>
      <c r="S40" s="23">
        <v>57572.327865054976</v>
      </c>
      <c r="T40" s="30">
        <v>1.7002091227554032E-4</v>
      </c>
      <c r="U40" s="23">
        <v>5881.6294220288264</v>
      </c>
      <c r="V40" s="27">
        <v>10.216070185341307</v>
      </c>
    </row>
    <row r="41" spans="1:22" x14ac:dyDescent="0.25">
      <c r="A41" s="19" t="s">
        <v>73</v>
      </c>
      <c r="B41" s="19" t="s">
        <v>74</v>
      </c>
      <c r="C41" s="19" t="s">
        <v>75</v>
      </c>
      <c r="D41" s="22">
        <v>20214904</v>
      </c>
      <c r="E41" s="22">
        <v>2</v>
      </c>
      <c r="F41" s="27">
        <v>54</v>
      </c>
      <c r="G41" s="19" t="s">
        <v>108</v>
      </c>
      <c r="H41" s="19" t="s">
        <v>109</v>
      </c>
      <c r="I41" s="23">
        <v>105.1947</v>
      </c>
      <c r="J41" s="19" t="s">
        <v>206</v>
      </c>
      <c r="K41" s="19" t="s">
        <v>230</v>
      </c>
      <c r="L41" s="23">
        <v>77.921999999999997</v>
      </c>
      <c r="M41" s="19" t="s">
        <v>110</v>
      </c>
      <c r="N41" s="19" t="s">
        <v>111</v>
      </c>
      <c r="O41" s="30">
        <v>9.9157987639060616E-3</v>
      </c>
      <c r="Q41" s="22">
        <v>1.5</v>
      </c>
      <c r="R41" s="30">
        <v>1.2877647854684801E-5</v>
      </c>
      <c r="S41" s="23">
        <v>77653.932712269874</v>
      </c>
      <c r="T41" s="30">
        <v>1.7002091227554032E-4</v>
      </c>
      <c r="U41" s="23">
        <v>5881.6294220288264</v>
      </c>
      <c r="V41" s="27">
        <v>7.5741552508640524</v>
      </c>
    </row>
    <row r="42" spans="1:22" x14ac:dyDescent="0.25">
      <c r="A42" s="19" t="s">
        <v>73</v>
      </c>
      <c r="B42" s="19" t="s">
        <v>74</v>
      </c>
      <c r="C42" s="19" t="s">
        <v>75</v>
      </c>
      <c r="D42" s="22">
        <v>20214904</v>
      </c>
      <c r="E42" s="22">
        <v>2</v>
      </c>
      <c r="F42" s="27">
        <v>54</v>
      </c>
      <c r="G42" s="19" t="s">
        <v>122</v>
      </c>
      <c r="H42" s="19" t="s">
        <v>123</v>
      </c>
      <c r="I42" s="23">
        <v>180.39999999999998</v>
      </c>
      <c r="J42" s="19" t="s">
        <v>202</v>
      </c>
      <c r="K42" s="19" t="s">
        <v>203</v>
      </c>
      <c r="L42" s="23">
        <v>180.39999999999998</v>
      </c>
      <c r="M42" s="19" t="s">
        <v>112</v>
      </c>
      <c r="N42" s="19" t="s">
        <v>113</v>
      </c>
      <c r="O42" s="30">
        <v>2.7195613430583482E-2</v>
      </c>
      <c r="Q42" s="22">
        <v>7.7</v>
      </c>
      <c r="R42" s="30">
        <v>1.1799155033374844E-5</v>
      </c>
      <c r="S42" s="23">
        <v>84751.831565177417</v>
      </c>
      <c r="T42" s="30">
        <v>1.7002091227554032E-4</v>
      </c>
      <c r="U42" s="23">
        <v>5881.6294220288264</v>
      </c>
      <c r="V42" s="27">
        <v>6.9398257399376995</v>
      </c>
    </row>
    <row r="43" spans="1:22" x14ac:dyDescent="0.25">
      <c r="A43" s="19" t="s">
        <v>73</v>
      </c>
      <c r="B43" s="19" t="s">
        <v>74</v>
      </c>
      <c r="C43" s="19" t="s">
        <v>75</v>
      </c>
      <c r="D43" s="22">
        <v>20214904</v>
      </c>
      <c r="E43" s="22">
        <v>2</v>
      </c>
      <c r="F43" s="27">
        <v>54</v>
      </c>
      <c r="G43" s="19" t="s">
        <v>166</v>
      </c>
      <c r="H43" s="19" t="s">
        <v>167</v>
      </c>
      <c r="I43" s="23">
        <v>1337.8506649650001</v>
      </c>
      <c r="J43" s="19" t="s">
        <v>202</v>
      </c>
      <c r="K43" s="19" t="s">
        <v>203</v>
      </c>
      <c r="L43" s="23">
        <v>1337.8506649650001</v>
      </c>
      <c r="M43" s="19" t="s">
        <v>168</v>
      </c>
      <c r="N43" s="19" t="s">
        <v>169</v>
      </c>
      <c r="O43" s="30">
        <v>5.0000000000000002E-5</v>
      </c>
      <c r="Q43" s="22">
        <v>0.3</v>
      </c>
      <c r="R43" s="30">
        <v>4.1291687190277775E-6</v>
      </c>
      <c r="S43" s="23">
        <v>242179.49617603718</v>
      </c>
      <c r="T43" s="30">
        <v>1.7002091227554032E-4</v>
      </c>
      <c r="U43" s="23">
        <v>5881.6294220288264</v>
      </c>
      <c r="V43" s="27">
        <v>2.4286240226354856</v>
      </c>
    </row>
    <row r="44" spans="1:22" x14ac:dyDescent="0.25">
      <c r="A44" s="19" t="s">
        <v>73</v>
      </c>
      <c r="B44" s="19" t="s">
        <v>74</v>
      </c>
      <c r="C44" s="19" t="s">
        <v>75</v>
      </c>
      <c r="D44" s="22">
        <v>20214904</v>
      </c>
      <c r="E44" s="22">
        <v>2</v>
      </c>
      <c r="F44" s="27">
        <v>54</v>
      </c>
      <c r="G44" s="19" t="s">
        <v>108</v>
      </c>
      <c r="H44" s="19" t="s">
        <v>109</v>
      </c>
      <c r="I44" s="23">
        <v>141.88730000000001</v>
      </c>
      <c r="J44" s="19" t="s">
        <v>202</v>
      </c>
      <c r="K44" s="19" t="s">
        <v>203</v>
      </c>
      <c r="L44" s="23">
        <v>141.88730000000001</v>
      </c>
      <c r="M44" s="19" t="s">
        <v>112</v>
      </c>
      <c r="N44" s="19" t="s">
        <v>113</v>
      </c>
      <c r="O44" s="30">
        <v>1.1220156242274404E-2</v>
      </c>
      <c r="Q44" s="22">
        <v>7.7</v>
      </c>
      <c r="R44" s="30">
        <v>3.8287582366389155E-6</v>
      </c>
      <c r="S44" s="23">
        <v>261181.28599257089</v>
      </c>
      <c r="T44" s="30">
        <v>1.7002091227554032E-4</v>
      </c>
      <c r="U44" s="23">
        <v>5881.6294220288264</v>
      </c>
      <c r="V44" s="27">
        <v>2.2519337094450651</v>
      </c>
    </row>
    <row r="45" spans="1:22" x14ac:dyDescent="0.25">
      <c r="A45" s="19" t="s">
        <v>73</v>
      </c>
      <c r="B45" s="19" t="s">
        <v>74</v>
      </c>
      <c r="C45" s="19" t="s">
        <v>75</v>
      </c>
      <c r="D45" s="22">
        <v>20214904</v>
      </c>
      <c r="E45" s="22">
        <v>2</v>
      </c>
      <c r="F45" s="27">
        <v>54</v>
      </c>
      <c r="G45" s="19" t="s">
        <v>108</v>
      </c>
      <c r="H45" s="19" t="s">
        <v>109</v>
      </c>
      <c r="I45" s="23">
        <v>105.1947</v>
      </c>
      <c r="J45" s="19" t="s">
        <v>206</v>
      </c>
      <c r="K45" s="19" t="s">
        <v>230</v>
      </c>
      <c r="L45" s="23">
        <v>77.921999999999997</v>
      </c>
      <c r="M45" s="19" t="s">
        <v>112</v>
      </c>
      <c r="N45" s="19" t="s">
        <v>113</v>
      </c>
      <c r="O45" s="30">
        <v>1.1220156242274404E-2</v>
      </c>
      <c r="Q45" s="22">
        <v>7.7</v>
      </c>
      <c r="R45" s="30">
        <v>2.8386266711380072E-6</v>
      </c>
      <c r="S45" s="23">
        <v>352283.02832760301</v>
      </c>
      <c r="T45" s="30">
        <v>1.7002091227554032E-4</v>
      </c>
      <c r="U45" s="23">
        <v>5881.6294220288264</v>
      </c>
      <c r="V45" s="27">
        <v>1.6695750147121047</v>
      </c>
    </row>
    <row r="46" spans="1:22" x14ac:dyDescent="0.25">
      <c r="A46" s="19" t="s">
        <v>73</v>
      </c>
      <c r="B46" s="19" t="s">
        <v>74</v>
      </c>
      <c r="C46" s="19" t="s">
        <v>75</v>
      </c>
      <c r="D46" s="22">
        <v>20214904</v>
      </c>
      <c r="E46" s="22">
        <v>2</v>
      </c>
      <c r="F46" s="27">
        <v>54</v>
      </c>
      <c r="G46" s="19" t="s">
        <v>166</v>
      </c>
      <c r="H46" s="19" t="s">
        <v>167</v>
      </c>
      <c r="I46" s="23">
        <v>1337.8506649650001</v>
      </c>
      <c r="J46" s="19" t="s">
        <v>202</v>
      </c>
      <c r="K46" s="19" t="s">
        <v>203</v>
      </c>
      <c r="L46" s="23">
        <v>1337.8506649650001</v>
      </c>
      <c r="M46" s="19" t="s">
        <v>172</v>
      </c>
      <c r="N46" s="19" t="s">
        <v>173</v>
      </c>
      <c r="O46" s="30">
        <v>5.0000000000000002E-5</v>
      </c>
      <c r="Q46" s="22">
        <v>0.6</v>
      </c>
      <c r="R46" s="30">
        <v>2.0645843595138888E-6</v>
      </c>
      <c r="S46" s="23">
        <v>484358.99235207436</v>
      </c>
      <c r="T46" s="30">
        <v>1.7002091227554032E-4</v>
      </c>
      <c r="U46" s="23">
        <v>5881.6294220288264</v>
      </c>
      <c r="V46" s="27">
        <v>1.2143120113177428</v>
      </c>
    </row>
    <row r="47" spans="1:22" x14ac:dyDescent="0.25">
      <c r="A47" s="19" t="s">
        <v>73</v>
      </c>
      <c r="B47" s="19" t="s">
        <v>74</v>
      </c>
      <c r="C47" s="19" t="s">
        <v>75</v>
      </c>
      <c r="D47" s="22">
        <v>20215203</v>
      </c>
      <c r="E47" s="22">
        <v>2</v>
      </c>
      <c r="F47" s="27">
        <v>72</v>
      </c>
      <c r="G47" s="19" t="s">
        <v>130</v>
      </c>
      <c r="H47" s="19" t="s">
        <v>131</v>
      </c>
      <c r="I47" s="23">
        <v>1966.25</v>
      </c>
      <c r="J47" s="19" t="s">
        <v>200</v>
      </c>
      <c r="K47" s="19" t="s">
        <v>201</v>
      </c>
      <c r="L47" s="23">
        <v>1375</v>
      </c>
      <c r="M47" s="19" t="s">
        <v>112</v>
      </c>
      <c r="N47" s="19" t="s">
        <v>113</v>
      </c>
      <c r="O47" s="30">
        <v>4.8249881092436948E-2</v>
      </c>
      <c r="Q47" s="22">
        <v>7.7</v>
      </c>
      <c r="R47" s="30">
        <v>1.7112433026335525E-4</v>
      </c>
      <c r="S47" s="23">
        <v>5843.7043900246672</v>
      </c>
      <c r="T47" s="30">
        <v>3.1431887359579727E-4</v>
      </c>
      <c r="U47" s="23">
        <v>3181.4825134744024</v>
      </c>
      <c r="V47" s="27">
        <v>54.442906436288318</v>
      </c>
    </row>
    <row r="48" spans="1:22" x14ac:dyDescent="0.25">
      <c r="A48" s="19" t="s">
        <v>73</v>
      </c>
      <c r="B48" s="19" t="s">
        <v>74</v>
      </c>
      <c r="C48" s="19" t="s">
        <v>75</v>
      </c>
      <c r="D48" s="22">
        <v>20215203</v>
      </c>
      <c r="E48" s="22">
        <v>2</v>
      </c>
      <c r="F48" s="27">
        <v>72</v>
      </c>
      <c r="G48" s="19" t="s">
        <v>130</v>
      </c>
      <c r="H48" s="19" t="s">
        <v>131</v>
      </c>
      <c r="I48" s="23">
        <v>1966.25</v>
      </c>
      <c r="J48" s="19" t="s">
        <v>200</v>
      </c>
      <c r="K48" s="19" t="s">
        <v>201</v>
      </c>
      <c r="L48" s="23">
        <v>1375</v>
      </c>
      <c r="M48" s="19" t="s">
        <v>110</v>
      </c>
      <c r="N48" s="19" t="s">
        <v>111</v>
      </c>
      <c r="O48" s="30">
        <v>5.1901008403361353E-3</v>
      </c>
      <c r="Q48" s="22">
        <v>1.5</v>
      </c>
      <c r="R48" s="30">
        <v>9.449107201213821E-5</v>
      </c>
      <c r="S48" s="23">
        <v>10583.01042315978</v>
      </c>
      <c r="T48" s="30">
        <v>3.1431887359579727E-4</v>
      </c>
      <c r="U48" s="23">
        <v>3181.4825134744024</v>
      </c>
      <c r="V48" s="27">
        <v>30.062169328606821</v>
      </c>
    </row>
    <row r="49" spans="1:22" x14ac:dyDescent="0.25">
      <c r="A49" s="19" t="s">
        <v>73</v>
      </c>
      <c r="B49" s="19" t="s">
        <v>74</v>
      </c>
      <c r="C49" s="19" t="s">
        <v>75</v>
      </c>
      <c r="D49" s="22">
        <v>20215203</v>
      </c>
      <c r="E49" s="22">
        <v>2</v>
      </c>
      <c r="F49" s="27">
        <v>72</v>
      </c>
      <c r="G49" s="19" t="s">
        <v>148</v>
      </c>
      <c r="H49" s="19" t="s">
        <v>149</v>
      </c>
      <c r="I49" s="23">
        <v>50</v>
      </c>
      <c r="J49" s="19" t="s">
        <v>202</v>
      </c>
      <c r="K49" s="19" t="s">
        <v>203</v>
      </c>
      <c r="L49" s="23">
        <v>50</v>
      </c>
      <c r="M49" s="19" t="s">
        <v>110</v>
      </c>
      <c r="N49" s="19" t="s">
        <v>111</v>
      </c>
      <c r="O49" s="30">
        <v>5.1681299099804429E-2</v>
      </c>
      <c r="Q49" s="22">
        <v>1.5</v>
      </c>
      <c r="R49" s="30">
        <v>2.3926527361020566E-5</v>
      </c>
      <c r="S49" s="23">
        <v>41794.61502755015</v>
      </c>
      <c r="T49" s="30">
        <v>3.1431887359579727E-4</v>
      </c>
      <c r="U49" s="23">
        <v>3181.4825134744024</v>
      </c>
      <c r="V49" s="27">
        <v>7.6121828407253762</v>
      </c>
    </row>
    <row r="50" spans="1:22" x14ac:dyDescent="0.25">
      <c r="A50" s="19" t="s">
        <v>73</v>
      </c>
      <c r="B50" s="19" t="s">
        <v>74</v>
      </c>
      <c r="C50" s="19" t="s">
        <v>75</v>
      </c>
      <c r="D50" s="22">
        <v>20215203</v>
      </c>
      <c r="E50" s="22">
        <v>2</v>
      </c>
      <c r="F50" s="27">
        <v>72</v>
      </c>
      <c r="G50" s="19" t="s">
        <v>130</v>
      </c>
      <c r="H50" s="19" t="s">
        <v>131</v>
      </c>
      <c r="I50" s="23">
        <v>46.740800000000007</v>
      </c>
      <c r="J50" s="19" t="s">
        <v>209</v>
      </c>
      <c r="K50" s="19" t="s">
        <v>231</v>
      </c>
      <c r="L50" s="23">
        <v>46.740800000000007</v>
      </c>
      <c r="M50" s="19" t="s">
        <v>112</v>
      </c>
      <c r="N50" s="19" t="s">
        <v>113</v>
      </c>
      <c r="O50" s="30">
        <v>4.8249881092436948E-2</v>
      </c>
      <c r="Q50" s="22">
        <v>7.7</v>
      </c>
      <c r="R50" s="30">
        <v>4.0678896864454857E-6</v>
      </c>
      <c r="S50" s="23">
        <v>245827.70848778795</v>
      </c>
      <c r="T50" s="30">
        <v>3.1431887359579727E-4</v>
      </c>
      <c r="U50" s="23">
        <v>3181.4825134744024</v>
      </c>
      <c r="V50" s="27">
        <v>1.2941919904169181</v>
      </c>
    </row>
    <row r="51" spans="1:22" x14ac:dyDescent="0.25">
      <c r="A51" s="19" t="s">
        <v>73</v>
      </c>
      <c r="B51" s="19" t="s">
        <v>74</v>
      </c>
      <c r="C51" s="19" t="s">
        <v>75</v>
      </c>
      <c r="D51" s="22">
        <v>20215204</v>
      </c>
      <c r="E51" s="22">
        <v>2</v>
      </c>
      <c r="F51" s="27">
        <v>60</v>
      </c>
      <c r="G51" s="19" t="s">
        <v>130</v>
      </c>
      <c r="H51" s="19" t="s">
        <v>131</v>
      </c>
      <c r="I51" s="23">
        <v>1072.5</v>
      </c>
      <c r="J51" s="19" t="s">
        <v>200</v>
      </c>
      <c r="K51" s="19" t="s">
        <v>201</v>
      </c>
      <c r="L51" s="23">
        <v>750</v>
      </c>
      <c r="M51" s="19" t="s">
        <v>112</v>
      </c>
      <c r="N51" s="19" t="s">
        <v>113</v>
      </c>
      <c r="O51" s="30">
        <v>4.8249881092436948E-2</v>
      </c>
      <c r="Q51" s="22">
        <v>7.7</v>
      </c>
      <c r="R51" s="30">
        <v>1.1200865253601435E-4</v>
      </c>
      <c r="S51" s="23">
        <v>8927.8817069821289</v>
      </c>
      <c r="T51" s="30">
        <v>1.9581551756393884E-4</v>
      </c>
      <c r="U51" s="23">
        <v>5106.8475697972917</v>
      </c>
      <c r="V51" s="27">
        <v>57.201111499981415</v>
      </c>
    </row>
    <row r="52" spans="1:22" x14ac:dyDescent="0.25">
      <c r="A52" s="19" t="s">
        <v>73</v>
      </c>
      <c r="B52" s="19" t="s">
        <v>74</v>
      </c>
      <c r="C52" s="19" t="s">
        <v>75</v>
      </c>
      <c r="D52" s="22">
        <v>20215204</v>
      </c>
      <c r="E52" s="22">
        <v>2</v>
      </c>
      <c r="F52" s="27">
        <v>60</v>
      </c>
      <c r="G52" s="19" t="s">
        <v>130</v>
      </c>
      <c r="H52" s="19" t="s">
        <v>131</v>
      </c>
      <c r="I52" s="23">
        <v>1072.5</v>
      </c>
      <c r="J52" s="19" t="s">
        <v>200</v>
      </c>
      <c r="K52" s="19" t="s">
        <v>201</v>
      </c>
      <c r="L52" s="23">
        <v>750</v>
      </c>
      <c r="M52" s="19" t="s">
        <v>110</v>
      </c>
      <c r="N52" s="19" t="s">
        <v>111</v>
      </c>
      <c r="O52" s="30">
        <v>5.1901008403361353E-3</v>
      </c>
      <c r="Q52" s="22">
        <v>1.5</v>
      </c>
      <c r="R52" s="30">
        <v>6.1848701680672287E-5</v>
      </c>
      <c r="S52" s="23">
        <v>16168.488146494106</v>
      </c>
      <c r="T52" s="30">
        <v>1.9581551756393884E-4</v>
      </c>
      <c r="U52" s="23">
        <v>5106.8475697972917</v>
      </c>
      <c r="V52" s="27">
        <v>31.585189187305897</v>
      </c>
    </row>
    <row r="53" spans="1:22" x14ac:dyDescent="0.25">
      <c r="A53" s="19" t="s">
        <v>73</v>
      </c>
      <c r="B53" s="19" t="s">
        <v>74</v>
      </c>
      <c r="C53" s="19" t="s">
        <v>75</v>
      </c>
      <c r="D53" s="22">
        <v>20215204</v>
      </c>
      <c r="E53" s="22">
        <v>2</v>
      </c>
      <c r="F53" s="27">
        <v>60</v>
      </c>
      <c r="G53" s="19" t="s">
        <v>136</v>
      </c>
      <c r="H53" s="19" t="s">
        <v>137</v>
      </c>
      <c r="I53" s="23">
        <v>304</v>
      </c>
      <c r="J53" s="19" t="s">
        <v>217</v>
      </c>
      <c r="K53" s="19" t="s">
        <v>235</v>
      </c>
      <c r="L53" s="23">
        <v>304</v>
      </c>
      <c r="M53" s="19" t="s">
        <v>112</v>
      </c>
      <c r="N53" s="19" t="s">
        <v>113</v>
      </c>
      <c r="O53" s="30">
        <v>8.2706821829855465E-3</v>
      </c>
      <c r="Q53" s="22">
        <v>7.7</v>
      </c>
      <c r="R53" s="30">
        <v>5.4421804840424373E-6</v>
      </c>
      <c r="S53" s="23">
        <v>183749.87800059188</v>
      </c>
      <c r="T53" s="30">
        <v>1.9581551756393884E-4</v>
      </c>
      <c r="U53" s="23">
        <v>5106.8475697972917</v>
      </c>
      <c r="V53" s="27">
        <v>2.7792386179330371</v>
      </c>
    </row>
    <row r="54" spans="1:22" x14ac:dyDescent="0.25">
      <c r="A54" s="19" t="s">
        <v>73</v>
      </c>
      <c r="B54" s="19" t="s">
        <v>74</v>
      </c>
      <c r="C54" s="19" t="s">
        <v>75</v>
      </c>
      <c r="D54" s="22">
        <v>20215204</v>
      </c>
      <c r="E54" s="22">
        <v>2</v>
      </c>
      <c r="F54" s="27">
        <v>60</v>
      </c>
      <c r="G54" s="19" t="s">
        <v>166</v>
      </c>
      <c r="H54" s="19" t="s">
        <v>167</v>
      </c>
      <c r="I54" s="23">
        <v>1898.375</v>
      </c>
      <c r="J54" s="19" t="s">
        <v>202</v>
      </c>
      <c r="K54" s="19" t="s">
        <v>203</v>
      </c>
      <c r="L54" s="23">
        <v>1898.375</v>
      </c>
      <c r="M54" s="19" t="s">
        <v>168</v>
      </c>
      <c r="N54" s="19" t="s">
        <v>169</v>
      </c>
      <c r="O54" s="30">
        <v>5.0000000000000002E-5</v>
      </c>
      <c r="Q54" s="22">
        <v>0.3</v>
      </c>
      <c r="R54" s="30">
        <v>5.2732638888888894E-6</v>
      </c>
      <c r="S54" s="23">
        <v>189635.87278593532</v>
      </c>
      <c r="T54" s="30">
        <v>1.9581551756393884E-4</v>
      </c>
      <c r="U54" s="23">
        <v>5106.8475697972917</v>
      </c>
      <c r="V54" s="27">
        <v>2.6929754875872041</v>
      </c>
    </row>
    <row r="55" spans="1:22" x14ac:dyDescent="0.25">
      <c r="A55" s="19" t="s">
        <v>73</v>
      </c>
      <c r="B55" s="19" t="s">
        <v>74</v>
      </c>
      <c r="C55" s="19" t="s">
        <v>75</v>
      </c>
      <c r="D55" s="22">
        <v>20215204</v>
      </c>
      <c r="E55" s="22">
        <v>2</v>
      </c>
      <c r="F55" s="27">
        <v>60</v>
      </c>
      <c r="G55" s="19" t="s">
        <v>166</v>
      </c>
      <c r="H55" s="19" t="s">
        <v>167</v>
      </c>
      <c r="I55" s="23">
        <v>1898.375</v>
      </c>
      <c r="J55" s="19" t="s">
        <v>202</v>
      </c>
      <c r="K55" s="19" t="s">
        <v>203</v>
      </c>
      <c r="L55" s="23">
        <v>1898.375</v>
      </c>
      <c r="M55" s="19" t="s">
        <v>172</v>
      </c>
      <c r="N55" s="19" t="s">
        <v>173</v>
      </c>
      <c r="O55" s="30">
        <v>5.0000000000000002E-5</v>
      </c>
      <c r="Q55" s="22">
        <v>0.6</v>
      </c>
      <c r="R55" s="30">
        <v>2.6366319444444447E-6</v>
      </c>
      <c r="S55" s="23">
        <v>379271.74557187065</v>
      </c>
      <c r="T55" s="30">
        <v>1.9581551756393884E-4</v>
      </c>
      <c r="U55" s="23">
        <v>5106.8475697972917</v>
      </c>
      <c r="V55" s="27">
        <v>1.346487743793602</v>
      </c>
    </row>
    <row r="56" spans="1:22" x14ac:dyDescent="0.25">
      <c r="A56" s="19" t="s">
        <v>73</v>
      </c>
      <c r="B56" s="19" t="s">
        <v>74</v>
      </c>
      <c r="C56" s="19" t="s">
        <v>75</v>
      </c>
      <c r="D56" s="22">
        <v>20215439</v>
      </c>
      <c r="E56" s="22">
        <v>2</v>
      </c>
      <c r="F56" s="27">
        <v>51</v>
      </c>
      <c r="G56" s="19" t="s">
        <v>124</v>
      </c>
      <c r="H56" s="19" t="s">
        <v>125</v>
      </c>
      <c r="I56" s="23">
        <v>280.5</v>
      </c>
      <c r="J56" s="19" t="s">
        <v>202</v>
      </c>
      <c r="K56" s="19" t="s">
        <v>203</v>
      </c>
      <c r="L56" s="23">
        <v>280.5</v>
      </c>
      <c r="M56" s="19" t="s">
        <v>110</v>
      </c>
      <c r="N56" s="19" t="s">
        <v>111</v>
      </c>
      <c r="O56" s="30">
        <v>2.8396187614678874E-2</v>
      </c>
      <c r="Q56" s="22">
        <v>1.5</v>
      </c>
      <c r="R56" s="30">
        <v>1.0411935458715587E-4</v>
      </c>
      <c r="S56" s="23">
        <v>9604.3622625697644</v>
      </c>
      <c r="T56" s="30">
        <v>1.8222666959504815E-4</v>
      </c>
      <c r="U56" s="23">
        <v>5487.670944227003</v>
      </c>
      <c r="V56" s="27">
        <v>57.137275689960376</v>
      </c>
    </row>
    <row r="57" spans="1:22" x14ac:dyDescent="0.25">
      <c r="A57" s="19" t="s">
        <v>73</v>
      </c>
      <c r="B57" s="19" t="s">
        <v>74</v>
      </c>
      <c r="C57" s="19" t="s">
        <v>75</v>
      </c>
      <c r="D57" s="22">
        <v>20215439</v>
      </c>
      <c r="E57" s="22">
        <v>2</v>
      </c>
      <c r="F57" s="27">
        <v>51</v>
      </c>
      <c r="G57" s="19" t="s">
        <v>130</v>
      </c>
      <c r="H57" s="19" t="s">
        <v>131</v>
      </c>
      <c r="I57" s="23">
        <v>268.125</v>
      </c>
      <c r="J57" s="19" t="s">
        <v>200</v>
      </c>
      <c r="K57" s="19" t="s">
        <v>201</v>
      </c>
      <c r="L57" s="23">
        <v>187.5</v>
      </c>
      <c r="M57" s="19" t="s">
        <v>112</v>
      </c>
      <c r="N57" s="19" t="s">
        <v>113</v>
      </c>
      <c r="O57" s="30">
        <v>4.8249881092436948E-2</v>
      </c>
      <c r="Q57" s="22">
        <v>7.7</v>
      </c>
      <c r="R57" s="30">
        <v>3.2943721334121868E-5</v>
      </c>
      <c r="S57" s="23">
        <v>30354.797803739239</v>
      </c>
      <c r="T57" s="30">
        <v>1.8222666959504815E-4</v>
      </c>
      <c r="U57" s="23">
        <v>5487.670944227003</v>
      </c>
      <c r="V57" s="27">
        <v>18.078430235997182</v>
      </c>
    </row>
    <row r="58" spans="1:22" x14ac:dyDescent="0.25">
      <c r="A58" s="19" t="s">
        <v>73</v>
      </c>
      <c r="B58" s="19" t="s">
        <v>74</v>
      </c>
      <c r="C58" s="19" t="s">
        <v>75</v>
      </c>
      <c r="D58" s="22">
        <v>20215439</v>
      </c>
      <c r="E58" s="22">
        <v>2</v>
      </c>
      <c r="F58" s="27">
        <v>51</v>
      </c>
      <c r="G58" s="19" t="s">
        <v>130</v>
      </c>
      <c r="H58" s="19" t="s">
        <v>131</v>
      </c>
      <c r="I58" s="23">
        <v>268.125</v>
      </c>
      <c r="J58" s="19" t="s">
        <v>200</v>
      </c>
      <c r="K58" s="19" t="s">
        <v>201</v>
      </c>
      <c r="L58" s="23">
        <v>187.5</v>
      </c>
      <c r="M58" s="19" t="s">
        <v>110</v>
      </c>
      <c r="N58" s="19" t="s">
        <v>111</v>
      </c>
      <c r="O58" s="30">
        <v>5.1901008403361353E-3</v>
      </c>
      <c r="Q58" s="22">
        <v>1.5</v>
      </c>
      <c r="R58" s="30">
        <v>1.8190794611962435E-5</v>
      </c>
      <c r="S58" s="23">
        <v>54972.85969807997</v>
      </c>
      <c r="T58" s="30">
        <v>1.8222666959504815E-4</v>
      </c>
      <c r="U58" s="23">
        <v>5487.670944227003</v>
      </c>
      <c r="V58" s="27">
        <v>9.9825095044467371</v>
      </c>
    </row>
    <row r="59" spans="1:22" x14ac:dyDescent="0.25">
      <c r="A59" s="19" t="s">
        <v>73</v>
      </c>
      <c r="B59" s="19" t="s">
        <v>74</v>
      </c>
      <c r="C59" s="19" t="s">
        <v>75</v>
      </c>
      <c r="D59" s="22">
        <v>20215439</v>
      </c>
      <c r="E59" s="22">
        <v>2</v>
      </c>
      <c r="F59" s="27">
        <v>51</v>
      </c>
      <c r="G59" s="19" t="s">
        <v>124</v>
      </c>
      <c r="H59" s="19" t="s">
        <v>125</v>
      </c>
      <c r="I59" s="23">
        <v>280.5</v>
      </c>
      <c r="J59" s="19" t="s">
        <v>202</v>
      </c>
      <c r="K59" s="19" t="s">
        <v>203</v>
      </c>
      <c r="L59" s="23">
        <v>280.5</v>
      </c>
      <c r="M59" s="19" t="s">
        <v>100</v>
      </c>
      <c r="N59" s="19" t="s">
        <v>101</v>
      </c>
      <c r="O59" s="30">
        <v>4.1826752720830673E-3</v>
      </c>
      <c r="Q59" s="22">
        <v>3</v>
      </c>
      <c r="R59" s="30">
        <v>7.6682379988189577E-6</v>
      </c>
      <c r="S59" s="23">
        <v>130408.05464749757</v>
      </c>
      <c r="T59" s="30">
        <v>1.8222666959504815E-4</v>
      </c>
      <c r="U59" s="23">
        <v>5487.670944227003</v>
      </c>
      <c r="V59" s="27">
        <v>4.2080766859536212</v>
      </c>
    </row>
    <row r="60" spans="1:22" x14ac:dyDescent="0.25">
      <c r="A60" s="19" t="s">
        <v>73</v>
      </c>
      <c r="B60" s="19" t="s">
        <v>74</v>
      </c>
      <c r="C60" s="19" t="s">
        <v>75</v>
      </c>
      <c r="D60" s="22">
        <v>20215439</v>
      </c>
      <c r="E60" s="22">
        <v>2</v>
      </c>
      <c r="F60" s="27">
        <v>51</v>
      </c>
      <c r="G60" s="19" t="s">
        <v>136</v>
      </c>
      <c r="H60" s="19" t="s">
        <v>137</v>
      </c>
      <c r="I60" s="23">
        <v>172.3</v>
      </c>
      <c r="J60" s="19" t="s">
        <v>217</v>
      </c>
      <c r="K60" s="19" t="s">
        <v>235</v>
      </c>
      <c r="L60" s="23">
        <v>172.3</v>
      </c>
      <c r="M60" s="19" t="s">
        <v>112</v>
      </c>
      <c r="N60" s="19" t="s">
        <v>113</v>
      </c>
      <c r="O60" s="30">
        <v>8.2706821829855465E-3</v>
      </c>
      <c r="Q60" s="22">
        <v>7.7</v>
      </c>
      <c r="R60" s="30">
        <v>3.6288223583611142E-6</v>
      </c>
      <c r="S60" s="23">
        <v>275571.49434331368</v>
      </c>
      <c r="T60" s="30">
        <v>1.8222666959504815E-4</v>
      </c>
      <c r="U60" s="23">
        <v>5487.670944227003</v>
      </c>
      <c r="V60" s="27">
        <v>1.9913783017739595</v>
      </c>
    </row>
    <row r="61" spans="1:22" x14ac:dyDescent="0.25">
      <c r="A61" s="19" t="s">
        <v>73</v>
      </c>
      <c r="B61" s="19" t="s">
        <v>74</v>
      </c>
      <c r="C61" s="19" t="s">
        <v>75</v>
      </c>
      <c r="D61" s="22">
        <v>20215439</v>
      </c>
      <c r="E61" s="22">
        <v>2</v>
      </c>
      <c r="F61" s="27">
        <v>51</v>
      </c>
      <c r="G61" s="19" t="s">
        <v>166</v>
      </c>
      <c r="H61" s="19" t="s">
        <v>167</v>
      </c>
      <c r="I61" s="23">
        <v>690.00189999999998</v>
      </c>
      <c r="J61" s="19" t="s">
        <v>202</v>
      </c>
      <c r="K61" s="19" t="s">
        <v>203</v>
      </c>
      <c r="L61" s="23">
        <v>690.00189999999998</v>
      </c>
      <c r="M61" s="19" t="s">
        <v>168</v>
      </c>
      <c r="N61" s="19" t="s">
        <v>169</v>
      </c>
      <c r="O61" s="30">
        <v>5.0000000000000002E-5</v>
      </c>
      <c r="Q61" s="22">
        <v>0.3</v>
      </c>
      <c r="R61" s="30">
        <v>2.2549081699346408E-6</v>
      </c>
      <c r="S61" s="23">
        <v>443477.03970090509</v>
      </c>
      <c r="T61" s="30">
        <v>1.8222666959504815E-4</v>
      </c>
      <c r="U61" s="23">
        <v>5487.670944227003</v>
      </c>
      <c r="V61" s="27">
        <v>1.2374194046050413</v>
      </c>
    </row>
    <row r="62" spans="1:22" x14ac:dyDescent="0.25">
      <c r="A62" s="19" t="s">
        <v>73</v>
      </c>
      <c r="B62" s="19" t="s">
        <v>74</v>
      </c>
      <c r="C62" s="19" t="s">
        <v>75</v>
      </c>
      <c r="D62" s="22">
        <v>20215485</v>
      </c>
      <c r="E62" s="22">
        <v>2</v>
      </c>
      <c r="F62" s="27">
        <v>62</v>
      </c>
      <c r="G62" s="19" t="s">
        <v>130</v>
      </c>
      <c r="H62" s="19" t="s">
        <v>131</v>
      </c>
      <c r="I62" s="23">
        <v>505.21899999999999</v>
      </c>
      <c r="J62" s="19" t="s">
        <v>200</v>
      </c>
      <c r="K62" s="19" t="s">
        <v>201</v>
      </c>
      <c r="L62" s="23">
        <v>353.3</v>
      </c>
      <c r="M62" s="19" t="s">
        <v>112</v>
      </c>
      <c r="N62" s="19" t="s">
        <v>113</v>
      </c>
      <c r="O62" s="30">
        <v>4.8249881092436948E-2</v>
      </c>
      <c r="Q62" s="22">
        <v>7.7</v>
      </c>
      <c r="R62" s="30">
        <v>5.1061492827063052E-5</v>
      </c>
      <c r="S62" s="23">
        <v>19584.22961480654</v>
      </c>
      <c r="T62" s="30">
        <v>2.0184291367733348E-4</v>
      </c>
      <c r="U62" s="23">
        <v>4954.3478231720446</v>
      </c>
      <c r="V62" s="27">
        <v>25.297639583567477</v>
      </c>
    </row>
    <row r="63" spans="1:22" x14ac:dyDescent="0.25">
      <c r="A63" s="19" t="s">
        <v>73</v>
      </c>
      <c r="B63" s="19" t="s">
        <v>74</v>
      </c>
      <c r="C63" s="19" t="s">
        <v>75</v>
      </c>
      <c r="D63" s="22">
        <v>20215485</v>
      </c>
      <c r="E63" s="22">
        <v>2</v>
      </c>
      <c r="F63" s="27">
        <v>62</v>
      </c>
      <c r="G63" s="19" t="s">
        <v>130</v>
      </c>
      <c r="H63" s="19" t="s">
        <v>131</v>
      </c>
      <c r="I63" s="23">
        <v>366.4375</v>
      </c>
      <c r="J63" s="19" t="s">
        <v>211</v>
      </c>
      <c r="K63" s="19" t="s">
        <v>212</v>
      </c>
      <c r="L63" s="23">
        <v>256.25</v>
      </c>
      <c r="M63" s="19" t="s">
        <v>112</v>
      </c>
      <c r="N63" s="19" t="s">
        <v>113</v>
      </c>
      <c r="O63" s="30">
        <v>4.8249881092436948E-2</v>
      </c>
      <c r="Q63" s="22">
        <v>7.7</v>
      </c>
      <c r="R63" s="30">
        <v>3.703511898368216E-5</v>
      </c>
      <c r="S63" s="23">
        <v>27001.398333311809</v>
      </c>
      <c r="T63" s="30">
        <v>2.0184291367733348E-4</v>
      </c>
      <c r="U63" s="23">
        <v>4954.3478231720446</v>
      </c>
      <c r="V63" s="27">
        <v>18.348486111772335</v>
      </c>
    </row>
    <row r="64" spans="1:22" x14ac:dyDescent="0.25">
      <c r="A64" s="19" t="s">
        <v>73</v>
      </c>
      <c r="B64" s="19" t="s">
        <v>74</v>
      </c>
      <c r="C64" s="19" t="s">
        <v>75</v>
      </c>
      <c r="D64" s="22">
        <v>20215485</v>
      </c>
      <c r="E64" s="22">
        <v>2</v>
      </c>
      <c r="F64" s="27">
        <v>62</v>
      </c>
      <c r="G64" s="19" t="s">
        <v>130</v>
      </c>
      <c r="H64" s="19" t="s">
        <v>131</v>
      </c>
      <c r="I64" s="23">
        <v>505.21899999999999</v>
      </c>
      <c r="J64" s="19" t="s">
        <v>200</v>
      </c>
      <c r="K64" s="19" t="s">
        <v>201</v>
      </c>
      <c r="L64" s="23">
        <v>353.3</v>
      </c>
      <c r="M64" s="19" t="s">
        <v>110</v>
      </c>
      <c r="N64" s="19" t="s">
        <v>111</v>
      </c>
      <c r="O64" s="30">
        <v>5.1901008403361353E-3</v>
      </c>
      <c r="Q64" s="22">
        <v>1.5</v>
      </c>
      <c r="R64" s="30">
        <v>2.8195027488750341E-5</v>
      </c>
      <c r="S64" s="23">
        <v>35467.24685404171</v>
      </c>
      <c r="T64" s="30">
        <v>2.0184291367733348E-4</v>
      </c>
      <c r="U64" s="23">
        <v>4954.3478231720446</v>
      </c>
      <c r="V64" s="27">
        <v>13.968797306316622</v>
      </c>
    </row>
    <row r="65" spans="1:22" x14ac:dyDescent="0.25">
      <c r="A65" s="19" t="s">
        <v>73</v>
      </c>
      <c r="B65" s="19" t="s">
        <v>74</v>
      </c>
      <c r="C65" s="19" t="s">
        <v>75</v>
      </c>
      <c r="D65" s="22">
        <v>20215485</v>
      </c>
      <c r="E65" s="22">
        <v>2</v>
      </c>
      <c r="F65" s="27">
        <v>62</v>
      </c>
      <c r="G65" s="19" t="s">
        <v>148</v>
      </c>
      <c r="H65" s="19" t="s">
        <v>149</v>
      </c>
      <c r="I65" s="23">
        <v>50</v>
      </c>
      <c r="J65" s="19" t="s">
        <v>202</v>
      </c>
      <c r="K65" s="19" t="s">
        <v>203</v>
      </c>
      <c r="L65" s="23">
        <v>50</v>
      </c>
      <c r="M65" s="19" t="s">
        <v>110</v>
      </c>
      <c r="N65" s="19" t="s">
        <v>111</v>
      </c>
      <c r="O65" s="30">
        <v>5.1681299099804429E-2</v>
      </c>
      <c r="Q65" s="22">
        <v>1.5</v>
      </c>
      <c r="R65" s="30">
        <v>2.7785644677314207E-5</v>
      </c>
      <c r="S65" s="23">
        <v>35989.80738483485</v>
      </c>
      <c r="T65" s="30">
        <v>2.0184291367733348E-4</v>
      </c>
      <c r="U65" s="23">
        <v>4954.3478231720446</v>
      </c>
      <c r="V65" s="27">
        <v>13.765974822248353</v>
      </c>
    </row>
    <row r="66" spans="1:22" x14ac:dyDescent="0.25">
      <c r="A66" s="19" t="s">
        <v>73</v>
      </c>
      <c r="B66" s="19" t="s">
        <v>74</v>
      </c>
      <c r="C66" s="19" t="s">
        <v>75</v>
      </c>
      <c r="D66" s="22">
        <v>20215485</v>
      </c>
      <c r="E66" s="22">
        <v>2</v>
      </c>
      <c r="F66" s="27">
        <v>62</v>
      </c>
      <c r="G66" s="19" t="s">
        <v>130</v>
      </c>
      <c r="H66" s="19" t="s">
        <v>131</v>
      </c>
      <c r="I66" s="23">
        <v>366.4375</v>
      </c>
      <c r="J66" s="19" t="s">
        <v>211</v>
      </c>
      <c r="K66" s="19" t="s">
        <v>212</v>
      </c>
      <c r="L66" s="23">
        <v>256.25</v>
      </c>
      <c r="M66" s="19" t="s">
        <v>110</v>
      </c>
      <c r="N66" s="19" t="s">
        <v>111</v>
      </c>
      <c r="O66" s="30">
        <v>5.1901008403361353E-3</v>
      </c>
      <c r="Q66" s="22">
        <v>1.5</v>
      </c>
      <c r="R66" s="30">
        <v>2.0449973942802933E-5</v>
      </c>
      <c r="S66" s="23">
        <v>48899.817808909007</v>
      </c>
      <c r="T66" s="30">
        <v>2.0184291367733348E-4</v>
      </c>
      <c r="U66" s="23">
        <v>4954.3478231720446</v>
      </c>
      <c r="V66" s="27">
        <v>10.131628388745074</v>
      </c>
    </row>
    <row r="67" spans="1:22" x14ac:dyDescent="0.25">
      <c r="A67" s="19" t="s">
        <v>73</v>
      </c>
      <c r="B67" s="19" t="s">
        <v>74</v>
      </c>
      <c r="C67" s="19" t="s">
        <v>75</v>
      </c>
      <c r="D67" s="22">
        <v>20215485</v>
      </c>
      <c r="E67" s="22">
        <v>2</v>
      </c>
      <c r="F67" s="27">
        <v>62</v>
      </c>
      <c r="G67" s="19" t="s">
        <v>128</v>
      </c>
      <c r="H67" s="19" t="s">
        <v>129</v>
      </c>
      <c r="I67" s="23">
        <v>63</v>
      </c>
      <c r="J67" s="19" t="s">
        <v>202</v>
      </c>
      <c r="K67" s="19" t="s">
        <v>203</v>
      </c>
      <c r="L67" s="23">
        <v>63</v>
      </c>
      <c r="M67" s="19" t="s">
        <v>110</v>
      </c>
      <c r="N67" s="19" t="s">
        <v>111</v>
      </c>
      <c r="O67" s="30">
        <v>1.3969122566371676E-2</v>
      </c>
      <c r="Q67" s="22">
        <v>1.5</v>
      </c>
      <c r="R67" s="30">
        <v>9.4629539965743598E-6</v>
      </c>
      <c r="S67" s="23">
        <v>105675.24690091544</v>
      </c>
      <c r="T67" s="30">
        <v>2.0184291367733348E-4</v>
      </c>
      <c r="U67" s="23">
        <v>4954.3478231720446</v>
      </c>
      <c r="V67" s="27">
        <v>4.6882765533705379</v>
      </c>
    </row>
    <row r="68" spans="1:22" x14ac:dyDescent="0.25">
      <c r="A68" s="19" t="s">
        <v>73</v>
      </c>
      <c r="B68" s="19" t="s">
        <v>74</v>
      </c>
      <c r="C68" s="19" t="s">
        <v>75</v>
      </c>
      <c r="D68" s="22">
        <v>20215485</v>
      </c>
      <c r="E68" s="22">
        <v>2</v>
      </c>
      <c r="F68" s="27">
        <v>62</v>
      </c>
      <c r="G68" s="19" t="s">
        <v>166</v>
      </c>
      <c r="H68" s="19" t="s">
        <v>167</v>
      </c>
      <c r="I68" s="23">
        <v>1744.6889524999999</v>
      </c>
      <c r="J68" s="19" t="s">
        <v>202</v>
      </c>
      <c r="K68" s="19" t="s">
        <v>203</v>
      </c>
      <c r="L68" s="23">
        <v>1744.6889524999999</v>
      </c>
      <c r="M68" s="19" t="s">
        <v>168</v>
      </c>
      <c r="N68" s="19" t="s">
        <v>169</v>
      </c>
      <c r="O68" s="30">
        <v>5.0000000000000002E-5</v>
      </c>
      <c r="Q68" s="22">
        <v>0.3</v>
      </c>
      <c r="R68" s="30">
        <v>4.6900240658602148E-6</v>
      </c>
      <c r="S68" s="23">
        <v>213218.52211361442</v>
      </c>
      <c r="T68" s="30">
        <v>2.0184291367733348E-4</v>
      </c>
      <c r="U68" s="23">
        <v>4954.3478231720446</v>
      </c>
      <c r="V68" s="27">
        <v>2.3236010521319055</v>
      </c>
    </row>
    <row r="69" spans="1:22" x14ac:dyDescent="0.25">
      <c r="A69" s="19" t="s">
        <v>73</v>
      </c>
      <c r="B69" s="19" t="s">
        <v>74</v>
      </c>
      <c r="C69" s="19" t="s">
        <v>75</v>
      </c>
      <c r="D69" s="22">
        <v>20215485</v>
      </c>
      <c r="E69" s="22">
        <v>2</v>
      </c>
      <c r="F69" s="27">
        <v>62</v>
      </c>
      <c r="G69" s="19" t="s">
        <v>156</v>
      </c>
      <c r="H69" s="19" t="s">
        <v>157</v>
      </c>
      <c r="I69" s="23">
        <v>46.876375000000003</v>
      </c>
      <c r="J69" s="19" t="s">
        <v>229</v>
      </c>
      <c r="K69" s="19" t="s">
        <v>250</v>
      </c>
      <c r="L69" s="23">
        <v>9.3752750000000002</v>
      </c>
      <c r="M69" s="19" t="s">
        <v>245</v>
      </c>
      <c r="N69" s="19" t="s">
        <v>246</v>
      </c>
      <c r="O69" s="30">
        <v>8.156250000000002E-3</v>
      </c>
      <c r="Q69" s="22">
        <v>1.94</v>
      </c>
      <c r="R69" s="30">
        <v>3.1787116195024117E-6</v>
      </c>
      <c r="S69" s="23">
        <v>314592.86645088543</v>
      </c>
      <c r="T69" s="30">
        <v>2.0184291367733348E-4</v>
      </c>
      <c r="U69" s="23">
        <v>4954.3478231720446</v>
      </c>
      <c r="V69" s="27">
        <v>1.5748442992573459</v>
      </c>
    </row>
    <row r="70" spans="1:22" x14ac:dyDescent="0.25">
      <c r="A70" s="19" t="s">
        <v>73</v>
      </c>
      <c r="B70" s="19" t="s">
        <v>74</v>
      </c>
      <c r="C70" s="19" t="s">
        <v>75</v>
      </c>
      <c r="D70" s="22">
        <v>20215485</v>
      </c>
      <c r="E70" s="22">
        <v>2</v>
      </c>
      <c r="F70" s="27">
        <v>62</v>
      </c>
      <c r="G70" s="19" t="s">
        <v>128</v>
      </c>
      <c r="H70" s="19" t="s">
        <v>129</v>
      </c>
      <c r="I70" s="23">
        <v>63</v>
      </c>
      <c r="J70" s="19" t="s">
        <v>202</v>
      </c>
      <c r="K70" s="19" t="s">
        <v>203</v>
      </c>
      <c r="L70" s="23">
        <v>63</v>
      </c>
      <c r="M70" s="19" t="s">
        <v>112</v>
      </c>
      <c r="N70" s="19" t="s">
        <v>113</v>
      </c>
      <c r="O70" s="30">
        <v>1.8912688108407016E-2</v>
      </c>
      <c r="Q70" s="22">
        <v>7.7</v>
      </c>
      <c r="R70" s="30">
        <v>2.4958092811680814E-6</v>
      </c>
      <c r="S70" s="23">
        <v>400671.64087633445</v>
      </c>
      <c r="T70" s="30">
        <v>2.0184291367733348E-4</v>
      </c>
      <c r="U70" s="23">
        <v>4954.3478231720446</v>
      </c>
      <c r="V70" s="27">
        <v>1.236510727920767</v>
      </c>
    </row>
    <row r="71" spans="1:22" x14ac:dyDescent="0.25">
      <c r="A71" s="19" t="s">
        <v>73</v>
      </c>
      <c r="B71" s="19" t="s">
        <v>74</v>
      </c>
      <c r="C71" s="19" t="s">
        <v>75</v>
      </c>
      <c r="D71" s="22">
        <v>20215485</v>
      </c>
      <c r="E71" s="22">
        <v>2</v>
      </c>
      <c r="F71" s="27">
        <v>62</v>
      </c>
      <c r="G71" s="19" t="s">
        <v>166</v>
      </c>
      <c r="H71" s="19" t="s">
        <v>167</v>
      </c>
      <c r="I71" s="23">
        <v>1744.6889524999999</v>
      </c>
      <c r="J71" s="19" t="s">
        <v>202</v>
      </c>
      <c r="K71" s="19" t="s">
        <v>203</v>
      </c>
      <c r="L71" s="23">
        <v>1744.6889524999999</v>
      </c>
      <c r="M71" s="19" t="s">
        <v>172</v>
      </c>
      <c r="N71" s="19" t="s">
        <v>173</v>
      </c>
      <c r="O71" s="30">
        <v>5.0000000000000002E-5</v>
      </c>
      <c r="Q71" s="22">
        <v>0.6</v>
      </c>
      <c r="R71" s="30">
        <v>2.3450120329301074E-6</v>
      </c>
      <c r="S71" s="23">
        <v>426437.04422722885</v>
      </c>
      <c r="T71" s="30">
        <v>2.0184291367733348E-4</v>
      </c>
      <c r="U71" s="23">
        <v>4954.3478231720446</v>
      </c>
      <c r="V71" s="27">
        <v>1.1618005260659527</v>
      </c>
    </row>
    <row r="72" spans="1:22" x14ac:dyDescent="0.25">
      <c r="A72" s="19" t="s">
        <v>73</v>
      </c>
      <c r="B72" s="19" t="s">
        <v>74</v>
      </c>
      <c r="C72" s="19" t="s">
        <v>75</v>
      </c>
      <c r="D72" s="22">
        <v>20215485</v>
      </c>
      <c r="E72" s="22">
        <v>2</v>
      </c>
      <c r="F72" s="27">
        <v>62</v>
      </c>
      <c r="G72" s="19" t="s">
        <v>132</v>
      </c>
      <c r="H72" s="19" t="s">
        <v>133</v>
      </c>
      <c r="I72" s="23">
        <v>4.8649999999999993</v>
      </c>
      <c r="J72" s="19" t="s">
        <v>206</v>
      </c>
      <c r="K72" s="19" t="s">
        <v>230</v>
      </c>
      <c r="L72" s="23">
        <v>3.5</v>
      </c>
      <c r="M72" s="19" t="s">
        <v>110</v>
      </c>
      <c r="N72" s="19" t="s">
        <v>111</v>
      </c>
      <c r="O72" s="30">
        <v>3.9433609419354559E-2</v>
      </c>
      <c r="Q72" s="22">
        <v>1.5</v>
      </c>
      <c r="R72" s="30">
        <v>2.0628441916683859E-6</v>
      </c>
      <c r="S72" s="23">
        <v>484767.58644152404</v>
      </c>
      <c r="T72" s="30">
        <v>2.0184291367733348E-4</v>
      </c>
      <c r="U72" s="23">
        <v>4954.3478231720446</v>
      </c>
      <c r="V72" s="27">
        <v>1.0220047630535363</v>
      </c>
    </row>
    <row r="73" spans="1:22" x14ac:dyDescent="0.25">
      <c r="A73" s="19" t="s">
        <v>73</v>
      </c>
      <c r="B73" s="19" t="s">
        <v>74</v>
      </c>
      <c r="C73" s="19" t="s">
        <v>75</v>
      </c>
      <c r="D73" s="22">
        <v>20215603</v>
      </c>
      <c r="E73" s="22">
        <v>2</v>
      </c>
      <c r="F73" s="27">
        <v>73</v>
      </c>
      <c r="G73" s="19" t="s">
        <v>130</v>
      </c>
      <c r="H73" s="19" t="s">
        <v>131</v>
      </c>
      <c r="I73" s="23">
        <v>1161.875</v>
      </c>
      <c r="J73" s="19" t="s">
        <v>200</v>
      </c>
      <c r="K73" s="19" t="s">
        <v>201</v>
      </c>
      <c r="L73" s="23">
        <v>812.5</v>
      </c>
      <c r="M73" s="19" t="s">
        <v>112</v>
      </c>
      <c r="N73" s="19" t="s">
        <v>113</v>
      </c>
      <c r="O73" s="30">
        <v>4.8249881092436948E-2</v>
      </c>
      <c r="Q73" s="22">
        <v>7.7</v>
      </c>
      <c r="R73" s="30">
        <v>9.9733731710149762E-5</v>
      </c>
      <c r="S73" s="23">
        <v>10026.697917072237</v>
      </c>
      <c r="T73" s="30">
        <v>1.9944549296692355E-4</v>
      </c>
      <c r="U73" s="23">
        <v>5013.9012174411082</v>
      </c>
      <c r="V73" s="27">
        <v>50.005507884146475</v>
      </c>
    </row>
    <row r="74" spans="1:22" x14ac:dyDescent="0.25">
      <c r="A74" s="19" t="s">
        <v>73</v>
      </c>
      <c r="B74" s="19" t="s">
        <v>74</v>
      </c>
      <c r="C74" s="19" t="s">
        <v>75</v>
      </c>
      <c r="D74" s="22">
        <v>20215603</v>
      </c>
      <c r="E74" s="22">
        <v>2</v>
      </c>
      <c r="F74" s="27">
        <v>73</v>
      </c>
      <c r="G74" s="19" t="s">
        <v>130</v>
      </c>
      <c r="H74" s="19" t="s">
        <v>131</v>
      </c>
      <c r="I74" s="23">
        <v>1161.875</v>
      </c>
      <c r="J74" s="19" t="s">
        <v>200</v>
      </c>
      <c r="K74" s="19" t="s">
        <v>201</v>
      </c>
      <c r="L74" s="23">
        <v>812.5</v>
      </c>
      <c r="M74" s="19" t="s">
        <v>110</v>
      </c>
      <c r="N74" s="19" t="s">
        <v>111</v>
      </c>
      <c r="O74" s="30">
        <v>5.1901008403361353E-3</v>
      </c>
      <c r="Q74" s="22">
        <v>1.5</v>
      </c>
      <c r="R74" s="30">
        <v>5.5070761770461617E-5</v>
      </c>
      <c r="S74" s="23">
        <v>18158.455918370306</v>
      </c>
      <c r="T74" s="30">
        <v>1.9944549296692355E-4</v>
      </c>
      <c r="U74" s="23">
        <v>5013.9012174411082</v>
      </c>
      <c r="V74" s="27">
        <v>27.611935948632677</v>
      </c>
    </row>
    <row r="75" spans="1:22" x14ac:dyDescent="0.25">
      <c r="A75" s="19" t="s">
        <v>73</v>
      </c>
      <c r="B75" s="19" t="s">
        <v>74</v>
      </c>
      <c r="C75" s="19" t="s">
        <v>75</v>
      </c>
      <c r="D75" s="22">
        <v>20215603</v>
      </c>
      <c r="E75" s="22">
        <v>2</v>
      </c>
      <c r="F75" s="27">
        <v>73</v>
      </c>
      <c r="G75" s="19" t="s">
        <v>130</v>
      </c>
      <c r="H75" s="19" t="s">
        <v>131</v>
      </c>
      <c r="I75" s="23">
        <v>178.75</v>
      </c>
      <c r="J75" s="19" t="s">
        <v>211</v>
      </c>
      <c r="K75" s="19" t="s">
        <v>212</v>
      </c>
      <c r="L75" s="23">
        <v>125</v>
      </c>
      <c r="M75" s="19" t="s">
        <v>112</v>
      </c>
      <c r="N75" s="19" t="s">
        <v>113</v>
      </c>
      <c r="O75" s="30">
        <v>4.8249881092436948E-2</v>
      </c>
      <c r="Q75" s="22">
        <v>7.7</v>
      </c>
      <c r="R75" s="30">
        <v>1.5343651032330732E-5</v>
      </c>
      <c r="S75" s="23">
        <v>65173.536460969546</v>
      </c>
      <c r="T75" s="30">
        <v>1.9944549296692355E-4</v>
      </c>
      <c r="U75" s="23">
        <v>5013.9012174411082</v>
      </c>
      <c r="V75" s="27">
        <v>7.6931550590994577</v>
      </c>
    </row>
    <row r="76" spans="1:22" x14ac:dyDescent="0.25">
      <c r="A76" s="19" t="s">
        <v>73</v>
      </c>
      <c r="B76" s="19" t="s">
        <v>74</v>
      </c>
      <c r="C76" s="19" t="s">
        <v>75</v>
      </c>
      <c r="D76" s="22">
        <v>20215603</v>
      </c>
      <c r="E76" s="22">
        <v>2</v>
      </c>
      <c r="F76" s="27">
        <v>73</v>
      </c>
      <c r="G76" s="19" t="s">
        <v>148</v>
      </c>
      <c r="H76" s="19" t="s">
        <v>149</v>
      </c>
      <c r="I76" s="23">
        <v>20</v>
      </c>
      <c r="J76" s="19" t="s">
        <v>202</v>
      </c>
      <c r="K76" s="19" t="s">
        <v>203</v>
      </c>
      <c r="L76" s="23">
        <v>20</v>
      </c>
      <c r="M76" s="19" t="s">
        <v>110</v>
      </c>
      <c r="N76" s="19" t="s">
        <v>111</v>
      </c>
      <c r="O76" s="30">
        <v>5.1681299099804429E-2</v>
      </c>
      <c r="Q76" s="22">
        <v>1.5</v>
      </c>
      <c r="R76" s="30">
        <v>9.4395066848957874E-6</v>
      </c>
      <c r="S76" s="23">
        <v>105937.73947955418</v>
      </c>
      <c r="T76" s="30">
        <v>1.9944549296692355E-4</v>
      </c>
      <c r="U76" s="23">
        <v>5013.9012174411082</v>
      </c>
      <c r="V76" s="27">
        <v>4.732875405944247</v>
      </c>
    </row>
    <row r="77" spans="1:22" x14ac:dyDescent="0.25">
      <c r="A77" s="19" t="s">
        <v>73</v>
      </c>
      <c r="B77" s="19" t="s">
        <v>74</v>
      </c>
      <c r="C77" s="19" t="s">
        <v>75</v>
      </c>
      <c r="D77" s="22">
        <v>20215603</v>
      </c>
      <c r="E77" s="22">
        <v>2</v>
      </c>
      <c r="F77" s="27">
        <v>73</v>
      </c>
      <c r="G77" s="19" t="s">
        <v>130</v>
      </c>
      <c r="H77" s="19" t="s">
        <v>131</v>
      </c>
      <c r="I77" s="23">
        <v>178.75</v>
      </c>
      <c r="J77" s="19" t="s">
        <v>211</v>
      </c>
      <c r="K77" s="19" t="s">
        <v>212</v>
      </c>
      <c r="L77" s="23">
        <v>125</v>
      </c>
      <c r="M77" s="19" t="s">
        <v>110</v>
      </c>
      <c r="N77" s="19" t="s">
        <v>111</v>
      </c>
      <c r="O77" s="30">
        <v>5.1901008403361353E-3</v>
      </c>
      <c r="Q77" s="22">
        <v>1.5</v>
      </c>
      <c r="R77" s="30">
        <v>8.4724248877633255E-6</v>
      </c>
      <c r="S77" s="23">
        <v>118029.963469407</v>
      </c>
      <c r="T77" s="30">
        <v>1.9944549296692355E-4</v>
      </c>
      <c r="U77" s="23">
        <v>5013.9012174411082</v>
      </c>
      <c r="V77" s="27">
        <v>4.247990145943489</v>
      </c>
    </row>
    <row r="78" spans="1:22" x14ac:dyDescent="0.25">
      <c r="A78" s="19" t="s">
        <v>73</v>
      </c>
      <c r="B78" s="19" t="s">
        <v>74</v>
      </c>
      <c r="C78" s="19" t="s">
        <v>75</v>
      </c>
      <c r="D78" s="22">
        <v>20215603</v>
      </c>
      <c r="E78" s="22">
        <v>2</v>
      </c>
      <c r="F78" s="27">
        <v>73</v>
      </c>
      <c r="G78" s="19" t="s">
        <v>166</v>
      </c>
      <c r="H78" s="19" t="s">
        <v>167</v>
      </c>
      <c r="I78" s="23">
        <v>1146.781825</v>
      </c>
      <c r="J78" s="19" t="s">
        <v>202</v>
      </c>
      <c r="K78" s="19" t="s">
        <v>203</v>
      </c>
      <c r="L78" s="23">
        <v>1146.781825</v>
      </c>
      <c r="M78" s="19" t="s">
        <v>168</v>
      </c>
      <c r="N78" s="19" t="s">
        <v>169</v>
      </c>
      <c r="O78" s="30">
        <v>5.0000000000000002E-5</v>
      </c>
      <c r="Q78" s="22">
        <v>0.3</v>
      </c>
      <c r="R78" s="30">
        <v>2.6182233447488582E-6</v>
      </c>
      <c r="S78" s="23">
        <v>381938.38658020244</v>
      </c>
      <c r="T78" s="30">
        <v>1.9944549296692355E-4</v>
      </c>
      <c r="U78" s="23">
        <v>5013.9012174411082</v>
      </c>
      <c r="V78" s="27">
        <v>1.3127513215769031</v>
      </c>
    </row>
    <row r="79" spans="1:22" x14ac:dyDescent="0.25">
      <c r="A79" s="19" t="s">
        <v>73</v>
      </c>
      <c r="B79" s="19" t="s">
        <v>74</v>
      </c>
      <c r="C79" s="19" t="s">
        <v>75</v>
      </c>
      <c r="D79" s="22">
        <v>20215611</v>
      </c>
      <c r="E79" s="22">
        <v>2</v>
      </c>
      <c r="F79" s="27">
        <v>58</v>
      </c>
      <c r="G79" s="19" t="s">
        <v>130</v>
      </c>
      <c r="H79" s="19" t="s">
        <v>131</v>
      </c>
      <c r="I79" s="23">
        <v>547.81870000000004</v>
      </c>
      <c r="J79" s="19" t="s">
        <v>211</v>
      </c>
      <c r="K79" s="19" t="s">
        <v>212</v>
      </c>
      <c r="L79" s="23">
        <v>383.09000000000003</v>
      </c>
      <c r="M79" s="19" t="s">
        <v>112</v>
      </c>
      <c r="N79" s="19" t="s">
        <v>113</v>
      </c>
      <c r="O79" s="30">
        <v>4.8249881092436948E-2</v>
      </c>
      <c r="Q79" s="22">
        <v>7.7</v>
      </c>
      <c r="R79" s="30">
        <v>5.9185372000029979E-5</v>
      </c>
      <c r="S79" s="23">
        <v>16896.066818664138</v>
      </c>
      <c r="T79" s="30">
        <v>2.1172726785688065E-4</v>
      </c>
      <c r="U79" s="23">
        <v>4723.0572146992463</v>
      </c>
      <c r="V79" s="27">
        <v>27.953589822940035</v>
      </c>
    </row>
    <row r="80" spans="1:22" x14ac:dyDescent="0.25">
      <c r="A80" s="19" t="s">
        <v>73</v>
      </c>
      <c r="B80" s="19" t="s">
        <v>74</v>
      </c>
      <c r="C80" s="19" t="s">
        <v>75</v>
      </c>
      <c r="D80" s="22">
        <v>20215611</v>
      </c>
      <c r="E80" s="22">
        <v>2</v>
      </c>
      <c r="F80" s="27">
        <v>58</v>
      </c>
      <c r="G80" s="19" t="s">
        <v>130</v>
      </c>
      <c r="H80" s="19" t="s">
        <v>131</v>
      </c>
      <c r="I80" s="23">
        <v>536.25</v>
      </c>
      <c r="J80" s="19" t="s">
        <v>200</v>
      </c>
      <c r="K80" s="19" t="s">
        <v>201</v>
      </c>
      <c r="L80" s="23">
        <v>375</v>
      </c>
      <c r="M80" s="19" t="s">
        <v>112</v>
      </c>
      <c r="N80" s="19" t="s">
        <v>113</v>
      </c>
      <c r="O80" s="30">
        <v>4.8249881092436948E-2</v>
      </c>
      <c r="Q80" s="22">
        <v>7.7</v>
      </c>
      <c r="R80" s="30">
        <v>5.7935509932421206E-5</v>
      </c>
      <c r="S80" s="23">
        <v>17260.571300165451</v>
      </c>
      <c r="T80" s="30">
        <v>2.1172726785688065E-4</v>
      </c>
      <c r="U80" s="23">
        <v>4723.0572146992463</v>
      </c>
      <c r="V80" s="27">
        <v>27.363272817360183</v>
      </c>
    </row>
    <row r="81" spans="1:22" x14ac:dyDescent="0.25">
      <c r="A81" s="19" t="s">
        <v>73</v>
      </c>
      <c r="B81" s="19" t="s">
        <v>74</v>
      </c>
      <c r="C81" s="19" t="s">
        <v>75</v>
      </c>
      <c r="D81" s="22">
        <v>20215611</v>
      </c>
      <c r="E81" s="22">
        <v>2</v>
      </c>
      <c r="F81" s="27">
        <v>58</v>
      </c>
      <c r="G81" s="19" t="s">
        <v>130</v>
      </c>
      <c r="H81" s="19" t="s">
        <v>131</v>
      </c>
      <c r="I81" s="23">
        <v>547.81870000000004</v>
      </c>
      <c r="J81" s="19" t="s">
        <v>211</v>
      </c>
      <c r="K81" s="19" t="s">
        <v>212</v>
      </c>
      <c r="L81" s="23">
        <v>383.09000000000003</v>
      </c>
      <c r="M81" s="19" t="s">
        <v>110</v>
      </c>
      <c r="N81" s="19" t="s">
        <v>111</v>
      </c>
      <c r="O81" s="30">
        <v>5.1901008403361353E-3</v>
      </c>
      <c r="Q81" s="22">
        <v>1.5</v>
      </c>
      <c r="R81" s="30">
        <v>3.2680853968067232E-5</v>
      </c>
      <c r="S81" s="23">
        <v>30598.955614106944</v>
      </c>
      <c r="T81" s="30">
        <v>2.1172726785688065E-4</v>
      </c>
      <c r="U81" s="23">
        <v>4723.0572146992463</v>
      </c>
      <c r="V81" s="27">
        <v>15.435354311641245</v>
      </c>
    </row>
    <row r="82" spans="1:22" x14ac:dyDescent="0.25">
      <c r="A82" s="19" t="s">
        <v>73</v>
      </c>
      <c r="B82" s="19" t="s">
        <v>74</v>
      </c>
      <c r="C82" s="19" t="s">
        <v>75</v>
      </c>
      <c r="D82" s="22">
        <v>20215611</v>
      </c>
      <c r="E82" s="22">
        <v>2</v>
      </c>
      <c r="F82" s="27">
        <v>58</v>
      </c>
      <c r="G82" s="19" t="s">
        <v>130</v>
      </c>
      <c r="H82" s="19" t="s">
        <v>131</v>
      </c>
      <c r="I82" s="23">
        <v>536.25</v>
      </c>
      <c r="J82" s="19" t="s">
        <v>200</v>
      </c>
      <c r="K82" s="19" t="s">
        <v>201</v>
      </c>
      <c r="L82" s="23">
        <v>375</v>
      </c>
      <c r="M82" s="19" t="s">
        <v>110</v>
      </c>
      <c r="N82" s="19" t="s">
        <v>111</v>
      </c>
      <c r="O82" s="30">
        <v>5.1901008403361353E-3</v>
      </c>
      <c r="Q82" s="22">
        <v>1.5</v>
      </c>
      <c r="R82" s="30">
        <v>3.1990707765864969E-5</v>
      </c>
      <c r="S82" s="23">
        <v>31259.077083221946</v>
      </c>
      <c r="T82" s="30">
        <v>2.1172726785688065E-4</v>
      </c>
      <c r="U82" s="23">
        <v>4723.0572146992463</v>
      </c>
      <c r="V82" s="27">
        <v>15.109394311690375</v>
      </c>
    </row>
    <row r="83" spans="1:22" x14ac:dyDescent="0.25">
      <c r="A83" s="19" t="s">
        <v>73</v>
      </c>
      <c r="B83" s="19" t="s">
        <v>74</v>
      </c>
      <c r="C83" s="19" t="s">
        <v>75</v>
      </c>
      <c r="D83" s="22">
        <v>20215611</v>
      </c>
      <c r="E83" s="22">
        <v>2</v>
      </c>
      <c r="F83" s="27">
        <v>58</v>
      </c>
      <c r="G83" s="19" t="s">
        <v>166</v>
      </c>
      <c r="H83" s="19" t="s">
        <v>167</v>
      </c>
      <c r="I83" s="23">
        <v>2585.9957120999998</v>
      </c>
      <c r="J83" s="19" t="s">
        <v>202</v>
      </c>
      <c r="K83" s="19" t="s">
        <v>203</v>
      </c>
      <c r="L83" s="23">
        <v>2585.9957120999998</v>
      </c>
      <c r="M83" s="19" t="s">
        <v>168</v>
      </c>
      <c r="N83" s="19" t="s">
        <v>169</v>
      </c>
      <c r="O83" s="30">
        <v>5.0000000000000002E-5</v>
      </c>
      <c r="Q83" s="22">
        <v>0.3</v>
      </c>
      <c r="R83" s="30">
        <v>7.431022161206897E-6</v>
      </c>
      <c r="S83" s="23">
        <v>134570.98879618826</v>
      </c>
      <c r="T83" s="30">
        <v>2.1172726785688065E-4</v>
      </c>
      <c r="U83" s="23">
        <v>4723.0572146992463</v>
      </c>
      <c r="V83" s="27">
        <v>3.5097142831078219</v>
      </c>
    </row>
    <row r="84" spans="1:22" x14ac:dyDescent="0.25">
      <c r="A84" s="19" t="s">
        <v>73</v>
      </c>
      <c r="B84" s="19" t="s">
        <v>74</v>
      </c>
      <c r="C84" s="19" t="s">
        <v>75</v>
      </c>
      <c r="D84" s="22">
        <v>20215611</v>
      </c>
      <c r="E84" s="22">
        <v>2</v>
      </c>
      <c r="F84" s="27">
        <v>58</v>
      </c>
      <c r="G84" s="19" t="s">
        <v>148</v>
      </c>
      <c r="H84" s="19" t="s">
        <v>149</v>
      </c>
      <c r="I84" s="23">
        <v>12.5</v>
      </c>
      <c r="J84" s="19" t="s">
        <v>202</v>
      </c>
      <c r="K84" s="19" t="s">
        <v>203</v>
      </c>
      <c r="L84" s="23">
        <v>12.5</v>
      </c>
      <c r="M84" s="19" t="s">
        <v>110</v>
      </c>
      <c r="N84" s="19" t="s">
        <v>111</v>
      </c>
      <c r="O84" s="30">
        <v>5.1681299099804429E-2</v>
      </c>
      <c r="Q84" s="22">
        <v>1.5</v>
      </c>
      <c r="R84" s="30">
        <v>7.4254740085925902E-6</v>
      </c>
      <c r="S84" s="23">
        <v>134671.53731099493</v>
      </c>
      <c r="T84" s="30">
        <v>2.1172726785688065E-4</v>
      </c>
      <c r="U84" s="23">
        <v>4723.0572146992463</v>
      </c>
      <c r="V84" s="27">
        <v>3.5070938588844971</v>
      </c>
    </row>
    <row r="85" spans="1:22" x14ac:dyDescent="0.25">
      <c r="A85" s="19" t="s">
        <v>73</v>
      </c>
      <c r="B85" s="19" t="s">
        <v>74</v>
      </c>
      <c r="C85" s="19" t="s">
        <v>75</v>
      </c>
      <c r="D85" s="22">
        <v>20215611</v>
      </c>
      <c r="E85" s="22">
        <v>2</v>
      </c>
      <c r="F85" s="27">
        <v>58</v>
      </c>
      <c r="G85" s="19" t="s">
        <v>166</v>
      </c>
      <c r="H85" s="19" t="s">
        <v>167</v>
      </c>
      <c r="I85" s="23">
        <v>2585.9957120999998</v>
      </c>
      <c r="J85" s="19" t="s">
        <v>202</v>
      </c>
      <c r="K85" s="19" t="s">
        <v>203</v>
      </c>
      <c r="L85" s="23">
        <v>2585.9957120999998</v>
      </c>
      <c r="M85" s="19" t="s">
        <v>172</v>
      </c>
      <c r="N85" s="19" t="s">
        <v>173</v>
      </c>
      <c r="O85" s="30">
        <v>5.0000000000000002E-5</v>
      </c>
      <c r="Q85" s="22">
        <v>0.6</v>
      </c>
      <c r="R85" s="30">
        <v>3.7155110806034485E-6</v>
      </c>
      <c r="S85" s="23">
        <v>269141.97759237653</v>
      </c>
      <c r="T85" s="30">
        <v>2.1172726785688065E-4</v>
      </c>
      <c r="U85" s="23">
        <v>4723.0572146992463</v>
      </c>
      <c r="V85" s="27">
        <v>1.7548571415539109</v>
      </c>
    </row>
    <row r="86" spans="1:22" x14ac:dyDescent="0.25">
      <c r="A86" s="19" t="s">
        <v>73</v>
      </c>
      <c r="B86" s="19" t="s">
        <v>74</v>
      </c>
      <c r="C86" s="19" t="s">
        <v>75</v>
      </c>
      <c r="D86" s="22">
        <v>20215633</v>
      </c>
      <c r="E86" s="22">
        <v>2</v>
      </c>
      <c r="F86" s="27">
        <v>60</v>
      </c>
      <c r="G86" s="19" t="s">
        <v>108</v>
      </c>
      <c r="H86" s="19" t="s">
        <v>109</v>
      </c>
      <c r="I86" s="23">
        <v>1386</v>
      </c>
      <c r="J86" s="19" t="s">
        <v>207</v>
      </c>
      <c r="K86" s="19" t="s">
        <v>208</v>
      </c>
      <c r="L86" s="23">
        <v>900</v>
      </c>
      <c r="M86" s="19" t="s">
        <v>110</v>
      </c>
      <c r="N86" s="19" t="s">
        <v>111</v>
      </c>
      <c r="O86" s="30">
        <v>9.9157987639060616E-3</v>
      </c>
      <c r="Q86" s="22">
        <v>1.5</v>
      </c>
      <c r="R86" s="30">
        <v>1.5270330096415336E-4</v>
      </c>
      <c r="S86" s="23">
        <v>6548.6469099626538</v>
      </c>
      <c r="T86" s="30">
        <v>2.0942028065816024E-4</v>
      </c>
      <c r="U86" s="23">
        <v>4775.0867148932648</v>
      </c>
      <c r="V86" s="27">
        <v>72.917150375427667</v>
      </c>
    </row>
    <row r="87" spans="1:22" x14ac:dyDescent="0.25">
      <c r="A87" s="19" t="s">
        <v>73</v>
      </c>
      <c r="B87" s="19" t="s">
        <v>74</v>
      </c>
      <c r="C87" s="19" t="s">
        <v>75</v>
      </c>
      <c r="D87" s="22">
        <v>20215633</v>
      </c>
      <c r="E87" s="22">
        <v>2</v>
      </c>
      <c r="F87" s="27">
        <v>60</v>
      </c>
      <c r="G87" s="19" t="s">
        <v>108</v>
      </c>
      <c r="H87" s="19" t="s">
        <v>109</v>
      </c>
      <c r="I87" s="23">
        <v>1386</v>
      </c>
      <c r="J87" s="19" t="s">
        <v>207</v>
      </c>
      <c r="K87" s="19" t="s">
        <v>208</v>
      </c>
      <c r="L87" s="23">
        <v>900</v>
      </c>
      <c r="M87" s="19" t="s">
        <v>112</v>
      </c>
      <c r="N87" s="19" t="s">
        <v>113</v>
      </c>
      <c r="O87" s="30">
        <v>1.1220156242274404E-2</v>
      </c>
      <c r="Q87" s="22">
        <v>7.7</v>
      </c>
      <c r="R87" s="30">
        <v>3.366046872682321E-5</v>
      </c>
      <c r="S87" s="23">
        <v>29708.439538250524</v>
      </c>
      <c r="T87" s="30">
        <v>2.0942028065816024E-4</v>
      </c>
      <c r="U87" s="23">
        <v>4775.0867148932648</v>
      </c>
      <c r="V87" s="27">
        <v>16.073165703453373</v>
      </c>
    </row>
    <row r="88" spans="1:22" x14ac:dyDescent="0.25">
      <c r="A88" s="19" t="s">
        <v>73</v>
      </c>
      <c r="B88" s="19" t="s">
        <v>74</v>
      </c>
      <c r="C88" s="19" t="s">
        <v>75</v>
      </c>
      <c r="D88" s="22">
        <v>20215633</v>
      </c>
      <c r="E88" s="22">
        <v>2</v>
      </c>
      <c r="F88" s="27">
        <v>60</v>
      </c>
      <c r="G88" s="19" t="s">
        <v>122</v>
      </c>
      <c r="H88" s="19" t="s">
        <v>123</v>
      </c>
      <c r="I88" s="23">
        <v>23.75</v>
      </c>
      <c r="J88" s="19" t="s">
        <v>202</v>
      </c>
      <c r="K88" s="19" t="s">
        <v>203</v>
      </c>
      <c r="L88" s="23">
        <v>23.75</v>
      </c>
      <c r="M88" s="19" t="s">
        <v>110</v>
      </c>
      <c r="N88" s="19" t="s">
        <v>111</v>
      </c>
      <c r="O88" s="30">
        <v>2.3301542756539208E-2</v>
      </c>
      <c r="Q88" s="22">
        <v>1.5</v>
      </c>
      <c r="R88" s="30">
        <v>6.1490182274200691E-6</v>
      </c>
      <c r="S88" s="23">
        <v>162627.58752945962</v>
      </c>
      <c r="T88" s="30">
        <v>2.0942028065816024E-4</v>
      </c>
      <c r="U88" s="23">
        <v>4775.0867148932648</v>
      </c>
      <c r="V88" s="27">
        <v>2.9362095247390108</v>
      </c>
    </row>
    <row r="89" spans="1:22" x14ac:dyDescent="0.25">
      <c r="A89" s="19" t="s">
        <v>73</v>
      </c>
      <c r="B89" s="19" t="s">
        <v>74</v>
      </c>
      <c r="C89" s="19" t="s">
        <v>75</v>
      </c>
      <c r="D89" s="22">
        <v>20215633</v>
      </c>
      <c r="E89" s="22">
        <v>2</v>
      </c>
      <c r="F89" s="27">
        <v>60</v>
      </c>
      <c r="G89" s="19" t="s">
        <v>136</v>
      </c>
      <c r="H89" s="19" t="s">
        <v>137</v>
      </c>
      <c r="I89" s="23">
        <v>292.2</v>
      </c>
      <c r="J89" s="19" t="s">
        <v>217</v>
      </c>
      <c r="K89" s="19" t="s">
        <v>235</v>
      </c>
      <c r="L89" s="23">
        <v>292.2</v>
      </c>
      <c r="M89" s="19" t="s">
        <v>112</v>
      </c>
      <c r="N89" s="19" t="s">
        <v>113</v>
      </c>
      <c r="O89" s="30">
        <v>8.2706821829855465E-3</v>
      </c>
      <c r="Q89" s="22">
        <v>7.7</v>
      </c>
      <c r="R89" s="30">
        <v>5.2309379520960533E-6</v>
      </c>
      <c r="S89" s="23">
        <v>191170.30428535226</v>
      </c>
      <c r="T89" s="30">
        <v>2.0942028065816024E-4</v>
      </c>
      <c r="U89" s="23">
        <v>4775.0867148932648</v>
      </c>
      <c r="V89" s="27">
        <v>2.4978182321484845</v>
      </c>
    </row>
    <row r="90" spans="1:22" x14ac:dyDescent="0.25">
      <c r="A90" s="19" t="s">
        <v>76</v>
      </c>
      <c r="B90" s="19" t="s">
        <v>77</v>
      </c>
      <c r="C90" s="19" t="s">
        <v>78</v>
      </c>
      <c r="D90" s="22">
        <v>40625988</v>
      </c>
      <c r="E90" s="22">
        <v>2</v>
      </c>
      <c r="F90" s="27">
        <v>13</v>
      </c>
      <c r="G90" s="19" t="s">
        <v>108</v>
      </c>
      <c r="H90" s="19" t="s">
        <v>109</v>
      </c>
      <c r="I90" s="23">
        <v>378.84000000000003</v>
      </c>
      <c r="J90" s="19" t="s">
        <v>207</v>
      </c>
      <c r="K90" s="19" t="s">
        <v>208</v>
      </c>
      <c r="L90" s="23">
        <v>246</v>
      </c>
      <c r="M90" s="19" t="s">
        <v>110</v>
      </c>
      <c r="N90" s="19" t="s">
        <v>111</v>
      </c>
      <c r="O90" s="30">
        <v>9.9157987639060616E-3</v>
      </c>
      <c r="Q90" s="22">
        <v>1.5</v>
      </c>
      <c r="R90" s="30">
        <v>1.9264108737016269E-4</v>
      </c>
      <c r="S90" s="23">
        <v>5191.0005993606401</v>
      </c>
      <c r="T90" s="30">
        <v>3.9181762839408046E-4</v>
      </c>
      <c r="U90" s="23">
        <v>2552.2077812033122</v>
      </c>
      <c r="V90" s="27">
        <v>49.166008216559632</v>
      </c>
    </row>
    <row r="91" spans="1:22" x14ac:dyDescent="0.25">
      <c r="A91" s="19" t="s">
        <v>76</v>
      </c>
      <c r="B91" s="19" t="s">
        <v>77</v>
      </c>
      <c r="C91" s="19" t="s">
        <v>78</v>
      </c>
      <c r="D91" s="22">
        <v>40625988</v>
      </c>
      <c r="E91" s="22">
        <v>2</v>
      </c>
      <c r="F91" s="27">
        <v>13</v>
      </c>
      <c r="G91" s="19" t="s">
        <v>148</v>
      </c>
      <c r="H91" s="19" t="s">
        <v>149</v>
      </c>
      <c r="I91" s="23">
        <v>36</v>
      </c>
      <c r="J91" s="19" t="s">
        <v>202</v>
      </c>
      <c r="K91" s="19" t="s">
        <v>203</v>
      </c>
      <c r="L91" s="23">
        <v>36</v>
      </c>
      <c r="M91" s="19" t="s">
        <v>110</v>
      </c>
      <c r="N91" s="19" t="s">
        <v>111</v>
      </c>
      <c r="O91" s="30">
        <v>5.1681299099804429E-2</v>
      </c>
      <c r="Q91" s="22">
        <v>1.5</v>
      </c>
      <c r="R91" s="30">
        <v>9.5411629107331264E-5</v>
      </c>
      <c r="S91" s="23">
        <v>10480.902688235954</v>
      </c>
      <c r="T91" s="30">
        <v>3.9181762839408046E-4</v>
      </c>
      <c r="U91" s="23">
        <v>2552.2077812033122</v>
      </c>
      <c r="V91" s="27">
        <v>24.351030222501528</v>
      </c>
    </row>
    <row r="92" spans="1:22" x14ac:dyDescent="0.25">
      <c r="A92" s="19" t="s">
        <v>76</v>
      </c>
      <c r="B92" s="19" t="s">
        <v>77</v>
      </c>
      <c r="C92" s="19" t="s">
        <v>78</v>
      </c>
      <c r="D92" s="22">
        <v>40625988</v>
      </c>
      <c r="E92" s="22">
        <v>2</v>
      </c>
      <c r="F92" s="27">
        <v>13</v>
      </c>
      <c r="G92" s="19" t="s">
        <v>108</v>
      </c>
      <c r="H92" s="19" t="s">
        <v>109</v>
      </c>
      <c r="I92" s="23">
        <v>378.84000000000003</v>
      </c>
      <c r="J92" s="19" t="s">
        <v>207</v>
      </c>
      <c r="K92" s="19" t="s">
        <v>208</v>
      </c>
      <c r="L92" s="23">
        <v>246</v>
      </c>
      <c r="M92" s="19" t="s">
        <v>112</v>
      </c>
      <c r="N92" s="19" t="s">
        <v>113</v>
      </c>
      <c r="O92" s="30">
        <v>1.1220156242274404E-2</v>
      </c>
      <c r="Q92" s="22">
        <v>7.7</v>
      </c>
      <c r="R92" s="30">
        <v>4.2463975932300051E-5</v>
      </c>
      <c r="S92" s="23">
        <v>23549.372804710783</v>
      </c>
      <c r="T92" s="30">
        <v>3.9181762839408046E-4</v>
      </c>
      <c r="U92" s="23">
        <v>2552.2077812033122</v>
      </c>
      <c r="V92" s="27">
        <v>10.837688979524637</v>
      </c>
    </row>
    <row r="93" spans="1:22" x14ac:dyDescent="0.25">
      <c r="A93" s="19" t="s">
        <v>76</v>
      </c>
      <c r="B93" s="19" t="s">
        <v>77</v>
      </c>
      <c r="C93" s="19" t="s">
        <v>78</v>
      </c>
      <c r="D93" s="22">
        <v>40625988</v>
      </c>
      <c r="E93" s="22">
        <v>2</v>
      </c>
      <c r="F93" s="27">
        <v>13</v>
      </c>
      <c r="G93" s="19" t="s">
        <v>94</v>
      </c>
      <c r="H93" s="19" t="s">
        <v>95</v>
      </c>
      <c r="I93" s="23">
        <v>775.32</v>
      </c>
      <c r="J93" s="19" t="s">
        <v>207</v>
      </c>
      <c r="K93" s="19" t="s">
        <v>208</v>
      </c>
      <c r="L93" s="23">
        <v>426</v>
      </c>
      <c r="M93" s="19" t="s">
        <v>247</v>
      </c>
      <c r="N93" s="19" t="s">
        <v>248</v>
      </c>
      <c r="O93" s="30">
        <v>2.1358291032148879E-2</v>
      </c>
      <c r="Q93" s="22">
        <v>75</v>
      </c>
      <c r="R93" s="30">
        <v>1.6984113028764789E-5</v>
      </c>
      <c r="S93" s="23">
        <v>58878.55305168841</v>
      </c>
      <c r="T93" s="30">
        <v>3.9181762839408046E-4</v>
      </c>
      <c r="U93" s="23">
        <v>2552.2077812033122</v>
      </c>
      <c r="V93" s="27">
        <v>4.3346985428850049</v>
      </c>
    </row>
    <row r="94" spans="1:22" x14ac:dyDescent="0.25">
      <c r="A94" s="19" t="s">
        <v>76</v>
      </c>
      <c r="B94" s="19" t="s">
        <v>77</v>
      </c>
      <c r="C94" s="19" t="s">
        <v>78</v>
      </c>
      <c r="D94" s="22">
        <v>40625988</v>
      </c>
      <c r="E94" s="22">
        <v>2</v>
      </c>
      <c r="F94" s="27">
        <v>13</v>
      </c>
      <c r="G94" s="19" t="s">
        <v>166</v>
      </c>
      <c r="H94" s="19" t="s">
        <v>167</v>
      </c>
      <c r="I94" s="23">
        <v>1039.1394</v>
      </c>
      <c r="J94" s="19" t="s">
        <v>202</v>
      </c>
      <c r="K94" s="19" t="s">
        <v>203</v>
      </c>
      <c r="L94" s="23">
        <v>1039.1394</v>
      </c>
      <c r="M94" s="19" t="s">
        <v>168</v>
      </c>
      <c r="N94" s="19" t="s">
        <v>169</v>
      </c>
      <c r="O94" s="30">
        <v>5.0000000000000002E-5</v>
      </c>
      <c r="Q94" s="22">
        <v>0.3</v>
      </c>
      <c r="R94" s="30">
        <v>1.3322300000000001E-5</v>
      </c>
      <c r="S94" s="23">
        <v>75062.113899251621</v>
      </c>
      <c r="T94" s="30">
        <v>3.9181762839408046E-4</v>
      </c>
      <c r="U94" s="23">
        <v>2552.2077812033122</v>
      </c>
      <c r="V94" s="27">
        <v>3.400127772352489</v>
      </c>
    </row>
    <row r="95" spans="1:22" x14ac:dyDescent="0.25">
      <c r="A95" s="19" t="s">
        <v>76</v>
      </c>
      <c r="B95" s="19" t="s">
        <v>77</v>
      </c>
      <c r="C95" s="19" t="s">
        <v>78</v>
      </c>
      <c r="D95" s="22">
        <v>40625988</v>
      </c>
      <c r="E95" s="22">
        <v>2</v>
      </c>
      <c r="F95" s="27">
        <v>13</v>
      </c>
      <c r="G95" s="19" t="s">
        <v>166</v>
      </c>
      <c r="H95" s="19" t="s">
        <v>167</v>
      </c>
      <c r="I95" s="23">
        <v>1039.1394</v>
      </c>
      <c r="J95" s="19" t="s">
        <v>202</v>
      </c>
      <c r="K95" s="19" t="s">
        <v>203</v>
      </c>
      <c r="L95" s="23">
        <v>1039.1394</v>
      </c>
      <c r="M95" s="19" t="s">
        <v>172</v>
      </c>
      <c r="N95" s="19" t="s">
        <v>173</v>
      </c>
      <c r="O95" s="30">
        <v>5.0000000000000002E-5</v>
      </c>
      <c r="Q95" s="22">
        <v>0.6</v>
      </c>
      <c r="R95" s="30">
        <v>6.6611500000000006E-6</v>
      </c>
      <c r="S95" s="23">
        <v>150124.22779850324</v>
      </c>
      <c r="T95" s="30">
        <v>3.9181762839408046E-4</v>
      </c>
      <c r="U95" s="23">
        <v>2552.2077812033122</v>
      </c>
      <c r="V95" s="27">
        <v>1.7000638861762445</v>
      </c>
    </row>
    <row r="96" spans="1:22" x14ac:dyDescent="0.25">
      <c r="A96" s="19" t="s">
        <v>76</v>
      </c>
      <c r="B96" s="19" t="s">
        <v>77</v>
      </c>
      <c r="C96" s="19" t="s">
        <v>78</v>
      </c>
      <c r="D96" s="22">
        <v>40626214</v>
      </c>
      <c r="E96" s="22">
        <v>2</v>
      </c>
      <c r="F96" s="27">
        <v>14</v>
      </c>
      <c r="G96" s="19" t="s">
        <v>132</v>
      </c>
      <c r="H96" s="19" t="s">
        <v>133</v>
      </c>
      <c r="I96" s="23">
        <v>191.25</v>
      </c>
      <c r="J96" s="19" t="s">
        <v>202</v>
      </c>
      <c r="K96" s="19" t="s">
        <v>203</v>
      </c>
      <c r="L96" s="23">
        <v>191.25</v>
      </c>
      <c r="M96" s="19" t="s">
        <v>110</v>
      </c>
      <c r="N96" s="19" t="s">
        <v>111</v>
      </c>
      <c r="O96" s="30">
        <v>3.9433609419354559E-2</v>
      </c>
      <c r="Q96" s="22">
        <v>1.5</v>
      </c>
      <c r="R96" s="30">
        <v>3.5912751435483617E-4</v>
      </c>
      <c r="S96" s="23">
        <v>2784.526275566704</v>
      </c>
      <c r="T96" s="30">
        <v>4.0567977232006808E-4</v>
      </c>
      <c r="U96" s="23">
        <v>2464.9984254354999</v>
      </c>
      <c r="V96" s="27">
        <v>88.524875741523616</v>
      </c>
    </row>
    <row r="97" spans="1:22" x14ac:dyDescent="0.25">
      <c r="A97" s="19" t="s">
        <v>76</v>
      </c>
      <c r="B97" s="19" t="s">
        <v>77</v>
      </c>
      <c r="C97" s="19" t="s">
        <v>78</v>
      </c>
      <c r="D97" s="22">
        <v>40626214</v>
      </c>
      <c r="E97" s="22">
        <v>2</v>
      </c>
      <c r="F97" s="27">
        <v>14</v>
      </c>
      <c r="G97" s="19" t="s">
        <v>134</v>
      </c>
      <c r="H97" s="19" t="s">
        <v>135</v>
      </c>
      <c r="I97" s="23">
        <v>60</v>
      </c>
      <c r="J97" s="19" t="s">
        <v>202</v>
      </c>
      <c r="K97" s="19" t="s">
        <v>203</v>
      </c>
      <c r="L97" s="23">
        <v>60</v>
      </c>
      <c r="M97" s="19" t="s">
        <v>110</v>
      </c>
      <c r="N97" s="19" t="s">
        <v>111</v>
      </c>
      <c r="O97" s="30">
        <v>6.3109714285714286E-3</v>
      </c>
      <c r="Q97" s="22">
        <v>1.5</v>
      </c>
      <c r="R97" s="30">
        <v>1.803134693877551E-5</v>
      </c>
      <c r="S97" s="23">
        <v>55458.973941073142</v>
      </c>
      <c r="T97" s="30">
        <v>4.0567977232006808E-4</v>
      </c>
      <c r="U97" s="23">
        <v>2464.9984254354999</v>
      </c>
      <c r="V97" s="27">
        <v>4.4447241812562854</v>
      </c>
    </row>
    <row r="98" spans="1:22" x14ac:dyDescent="0.25">
      <c r="A98" s="19" t="s">
        <v>76</v>
      </c>
      <c r="B98" s="19" t="s">
        <v>77</v>
      </c>
      <c r="C98" s="19" t="s">
        <v>78</v>
      </c>
      <c r="D98" s="22">
        <v>40626214</v>
      </c>
      <c r="E98" s="22">
        <v>2</v>
      </c>
      <c r="F98" s="27">
        <v>14</v>
      </c>
      <c r="G98" s="19" t="s">
        <v>94</v>
      </c>
      <c r="H98" s="19" t="s">
        <v>95</v>
      </c>
      <c r="I98" s="23">
        <v>387.66</v>
      </c>
      <c r="J98" s="19" t="s">
        <v>207</v>
      </c>
      <c r="K98" s="19" t="s">
        <v>208</v>
      </c>
      <c r="L98" s="23">
        <v>213</v>
      </c>
      <c r="M98" s="19" t="s">
        <v>247</v>
      </c>
      <c r="N98" s="19" t="s">
        <v>248</v>
      </c>
      <c r="O98" s="30">
        <v>2.1358291032148879E-2</v>
      </c>
      <c r="Q98" s="22">
        <v>75</v>
      </c>
      <c r="R98" s="30">
        <v>7.8854810490693664E-6</v>
      </c>
      <c r="S98" s="23">
        <v>126815.34503440581</v>
      </c>
      <c r="T98" s="30">
        <v>4.0567977232006808E-4</v>
      </c>
      <c r="U98" s="23">
        <v>2464.9984254354999</v>
      </c>
      <c r="V98" s="27">
        <v>1.9437698369757463</v>
      </c>
    </row>
    <row r="99" spans="1:22" x14ac:dyDescent="0.25">
      <c r="A99" s="19" t="s">
        <v>76</v>
      </c>
      <c r="B99" s="19" t="s">
        <v>77</v>
      </c>
      <c r="C99" s="19" t="s">
        <v>78</v>
      </c>
      <c r="D99" s="22">
        <v>40626214</v>
      </c>
      <c r="E99" s="22">
        <v>2</v>
      </c>
      <c r="F99" s="27">
        <v>14</v>
      </c>
      <c r="G99" s="19" t="s">
        <v>134</v>
      </c>
      <c r="H99" s="19" t="s">
        <v>135</v>
      </c>
      <c r="I99" s="23">
        <v>60</v>
      </c>
      <c r="J99" s="19" t="s">
        <v>202</v>
      </c>
      <c r="K99" s="19" t="s">
        <v>203</v>
      </c>
      <c r="L99" s="23">
        <v>60</v>
      </c>
      <c r="M99" s="19" t="s">
        <v>96</v>
      </c>
      <c r="N99" s="19" t="s">
        <v>97</v>
      </c>
      <c r="O99" s="30">
        <v>1.2242166344294007E-2</v>
      </c>
      <c r="Q99" s="22">
        <v>8.6999999999999993</v>
      </c>
      <c r="R99" s="30">
        <v>6.0306238149231572E-6</v>
      </c>
      <c r="S99" s="23">
        <v>165820.32484358206</v>
      </c>
      <c r="T99" s="30">
        <v>4.0567977232006808E-4</v>
      </c>
      <c r="U99" s="23">
        <v>2464.9984254354999</v>
      </c>
      <c r="V99" s="27">
        <v>1.486547820817941</v>
      </c>
    </row>
    <row r="100" spans="1:22" x14ac:dyDescent="0.25">
      <c r="A100" s="19" t="s">
        <v>76</v>
      </c>
      <c r="B100" s="19" t="s">
        <v>77</v>
      </c>
      <c r="C100" s="19" t="s">
        <v>78</v>
      </c>
      <c r="D100" s="22">
        <v>40626403</v>
      </c>
      <c r="E100" s="22">
        <v>2</v>
      </c>
      <c r="F100" s="27">
        <v>12.9</v>
      </c>
      <c r="G100" s="19" t="s">
        <v>124</v>
      </c>
      <c r="H100" s="19" t="s">
        <v>125</v>
      </c>
      <c r="I100" s="23">
        <v>200</v>
      </c>
      <c r="J100" s="19" t="s">
        <v>202</v>
      </c>
      <c r="K100" s="19" t="s">
        <v>203</v>
      </c>
      <c r="L100" s="23">
        <v>200</v>
      </c>
      <c r="M100" s="19" t="s">
        <v>110</v>
      </c>
      <c r="N100" s="19" t="s">
        <v>111</v>
      </c>
      <c r="O100" s="30">
        <v>2.8396187614678874E-2</v>
      </c>
      <c r="Q100" s="22">
        <v>1.5</v>
      </c>
      <c r="R100" s="30">
        <v>2.9350064718014338E-4</v>
      </c>
      <c r="S100" s="23">
        <v>3407.1475126466244</v>
      </c>
      <c r="T100" s="30">
        <v>4.2235307381518296E-4</v>
      </c>
      <c r="U100" s="23">
        <v>2367.6872787188213</v>
      </c>
      <c r="V100" s="27">
        <v>69.491774862416662</v>
      </c>
    </row>
    <row r="101" spans="1:22" x14ac:dyDescent="0.25">
      <c r="A101" s="19" t="s">
        <v>76</v>
      </c>
      <c r="B101" s="19" t="s">
        <v>77</v>
      </c>
      <c r="C101" s="19" t="s">
        <v>78</v>
      </c>
      <c r="D101" s="22">
        <v>40626403</v>
      </c>
      <c r="E101" s="22">
        <v>2</v>
      </c>
      <c r="F101" s="27">
        <v>12.9</v>
      </c>
      <c r="G101" s="19" t="s">
        <v>124</v>
      </c>
      <c r="H101" s="19" t="s">
        <v>125</v>
      </c>
      <c r="I101" s="23">
        <v>37.5</v>
      </c>
      <c r="J101" s="19" t="s">
        <v>218</v>
      </c>
      <c r="K101" s="19" t="s">
        <v>232</v>
      </c>
      <c r="L101" s="23">
        <v>37.5</v>
      </c>
      <c r="M101" s="19" t="s">
        <v>110</v>
      </c>
      <c r="N101" s="19" t="s">
        <v>111</v>
      </c>
      <c r="O101" s="30">
        <v>2.8396187614678874E-2</v>
      </c>
      <c r="Q101" s="22">
        <v>1.5</v>
      </c>
      <c r="R101" s="30">
        <v>5.5031371346276891E-5</v>
      </c>
      <c r="S101" s="23">
        <v>18171.453400781993</v>
      </c>
      <c r="T101" s="30">
        <v>4.2235307381518296E-4</v>
      </c>
      <c r="U101" s="23">
        <v>2367.6872787188213</v>
      </c>
      <c r="V101" s="27">
        <v>13.029707786703126</v>
      </c>
    </row>
    <row r="102" spans="1:22" x14ac:dyDescent="0.25">
      <c r="A102" s="19" t="s">
        <v>76</v>
      </c>
      <c r="B102" s="19" t="s">
        <v>77</v>
      </c>
      <c r="C102" s="19" t="s">
        <v>78</v>
      </c>
      <c r="D102" s="22">
        <v>40626403</v>
      </c>
      <c r="E102" s="22">
        <v>2</v>
      </c>
      <c r="F102" s="27">
        <v>12.9</v>
      </c>
      <c r="G102" s="19" t="s">
        <v>124</v>
      </c>
      <c r="H102" s="19" t="s">
        <v>125</v>
      </c>
      <c r="I102" s="23">
        <v>200</v>
      </c>
      <c r="J102" s="19" t="s">
        <v>202</v>
      </c>
      <c r="K102" s="19" t="s">
        <v>203</v>
      </c>
      <c r="L102" s="23">
        <v>200</v>
      </c>
      <c r="M102" s="19" t="s">
        <v>100</v>
      </c>
      <c r="N102" s="19" t="s">
        <v>101</v>
      </c>
      <c r="O102" s="30">
        <v>4.1826752720830673E-3</v>
      </c>
      <c r="Q102" s="22">
        <v>3</v>
      </c>
      <c r="R102" s="30">
        <v>2.161589287898226E-5</v>
      </c>
      <c r="S102" s="23">
        <v>46262.257386199766</v>
      </c>
      <c r="T102" s="30">
        <v>4.2235307381518296E-4</v>
      </c>
      <c r="U102" s="23">
        <v>2367.6872787188213</v>
      </c>
      <c r="V102" s="27">
        <v>5.1179674587715054</v>
      </c>
    </row>
    <row r="103" spans="1:22" x14ac:dyDescent="0.25">
      <c r="A103" s="19" t="s">
        <v>76</v>
      </c>
      <c r="B103" s="19" t="s">
        <v>77</v>
      </c>
      <c r="C103" s="19" t="s">
        <v>78</v>
      </c>
      <c r="D103" s="22">
        <v>40626403</v>
      </c>
      <c r="E103" s="22">
        <v>2</v>
      </c>
      <c r="F103" s="27">
        <v>12.9</v>
      </c>
      <c r="G103" s="19" t="s">
        <v>108</v>
      </c>
      <c r="H103" s="19" t="s">
        <v>109</v>
      </c>
      <c r="I103" s="23">
        <v>35</v>
      </c>
      <c r="J103" s="19" t="s">
        <v>202</v>
      </c>
      <c r="K103" s="19" t="s">
        <v>203</v>
      </c>
      <c r="L103" s="23">
        <v>35</v>
      </c>
      <c r="M103" s="19" t="s">
        <v>110</v>
      </c>
      <c r="N103" s="19" t="s">
        <v>111</v>
      </c>
      <c r="O103" s="30">
        <v>9.9157987639060616E-3</v>
      </c>
      <c r="Q103" s="22">
        <v>1.5</v>
      </c>
      <c r="R103" s="30">
        <v>1.7935553319726728E-5</v>
      </c>
      <c r="S103" s="23">
        <v>55755.17979142203</v>
      </c>
      <c r="T103" s="30">
        <v>4.2235307381518296E-4</v>
      </c>
      <c r="U103" s="23">
        <v>2367.6872787188213</v>
      </c>
      <c r="V103" s="27">
        <v>4.2465781431900096</v>
      </c>
    </row>
    <row r="104" spans="1:22" x14ac:dyDescent="0.25">
      <c r="A104" s="19" t="s">
        <v>76</v>
      </c>
      <c r="B104" s="19" t="s">
        <v>77</v>
      </c>
      <c r="C104" s="19" t="s">
        <v>78</v>
      </c>
      <c r="D104" s="22">
        <v>40626403</v>
      </c>
      <c r="E104" s="22">
        <v>2</v>
      </c>
      <c r="F104" s="27">
        <v>12.9</v>
      </c>
      <c r="G104" s="19" t="s">
        <v>136</v>
      </c>
      <c r="H104" s="19" t="s">
        <v>137</v>
      </c>
      <c r="I104" s="23">
        <v>137.75</v>
      </c>
      <c r="J104" s="19" t="s">
        <v>202</v>
      </c>
      <c r="K104" s="19" t="s">
        <v>203</v>
      </c>
      <c r="L104" s="23">
        <v>137.75</v>
      </c>
      <c r="M104" s="19" t="s">
        <v>112</v>
      </c>
      <c r="N104" s="19" t="s">
        <v>113</v>
      </c>
      <c r="O104" s="30">
        <v>8.2706821829855465E-3</v>
      </c>
      <c r="Q104" s="22">
        <v>7.7</v>
      </c>
      <c r="R104" s="30">
        <v>1.1469711775961533E-5</v>
      </c>
      <c r="S104" s="23">
        <v>87186.149009936009</v>
      </c>
      <c r="T104" s="30">
        <v>4.2235307381518296E-4</v>
      </c>
      <c r="U104" s="23">
        <v>2367.6872787188213</v>
      </c>
      <c r="V104" s="27">
        <v>2.7156690662515581</v>
      </c>
    </row>
    <row r="105" spans="1:22" x14ac:dyDescent="0.25">
      <c r="A105" s="19" t="s">
        <v>76</v>
      </c>
      <c r="B105" s="19" t="s">
        <v>77</v>
      </c>
      <c r="C105" s="19" t="s">
        <v>78</v>
      </c>
      <c r="D105" s="22">
        <v>40626403</v>
      </c>
      <c r="E105" s="22">
        <v>2</v>
      </c>
      <c r="F105" s="27">
        <v>12.9</v>
      </c>
      <c r="G105" s="19" t="s">
        <v>156</v>
      </c>
      <c r="H105" s="19" t="s">
        <v>157</v>
      </c>
      <c r="I105" s="23">
        <v>16.556249999999999</v>
      </c>
      <c r="J105" s="19" t="s">
        <v>229</v>
      </c>
      <c r="K105" s="19" t="s">
        <v>250</v>
      </c>
      <c r="L105" s="23">
        <v>3.3112499999999998</v>
      </c>
      <c r="M105" s="19" t="s">
        <v>245</v>
      </c>
      <c r="N105" s="19" t="s">
        <v>246</v>
      </c>
      <c r="O105" s="30">
        <v>8.156250000000002E-3</v>
      </c>
      <c r="Q105" s="22">
        <v>1.94</v>
      </c>
      <c r="R105" s="30">
        <v>5.3958648630424368E-6</v>
      </c>
      <c r="S105" s="23">
        <v>185327.10239821573</v>
      </c>
      <c r="T105" s="30">
        <v>4.2235307381518296E-4</v>
      </c>
      <c r="U105" s="23">
        <v>2367.6872787188213</v>
      </c>
      <c r="V105" s="27">
        <v>1.2775720593911453</v>
      </c>
    </row>
    <row r="106" spans="1:22" x14ac:dyDescent="0.25">
      <c r="A106" s="19" t="s">
        <v>76</v>
      </c>
      <c r="B106" s="19" t="s">
        <v>77</v>
      </c>
      <c r="C106" s="19" t="s">
        <v>78</v>
      </c>
      <c r="D106" s="22">
        <v>40626449</v>
      </c>
      <c r="E106" s="22">
        <v>2</v>
      </c>
      <c r="F106" s="27">
        <v>14.4</v>
      </c>
      <c r="G106" s="19" t="s">
        <v>132</v>
      </c>
      <c r="H106" s="19" t="s">
        <v>133</v>
      </c>
      <c r="I106" s="23">
        <v>175.14</v>
      </c>
      <c r="J106" s="19" t="s">
        <v>206</v>
      </c>
      <c r="K106" s="19" t="s">
        <v>230</v>
      </c>
      <c r="L106" s="23">
        <v>126</v>
      </c>
      <c r="M106" s="19" t="s">
        <v>110</v>
      </c>
      <c r="N106" s="19" t="s">
        <v>111</v>
      </c>
      <c r="O106" s="30">
        <v>3.9433609419354559E-2</v>
      </c>
      <c r="Q106" s="22">
        <v>1.5</v>
      </c>
      <c r="R106" s="30">
        <v>3.1974084970859992E-4</v>
      </c>
      <c r="S106" s="23">
        <v>3127.532815751767</v>
      </c>
      <c r="T106" s="30">
        <v>4.4495586276780259E-4</v>
      </c>
      <c r="U106" s="23">
        <v>2247.413920516974</v>
      </c>
      <c r="V106" s="27">
        <v>71.859003659303326</v>
      </c>
    </row>
    <row r="107" spans="1:22" x14ac:dyDescent="0.25">
      <c r="A107" s="19" t="s">
        <v>76</v>
      </c>
      <c r="B107" s="19" t="s">
        <v>77</v>
      </c>
      <c r="C107" s="19" t="s">
        <v>78</v>
      </c>
      <c r="D107" s="22">
        <v>40626449</v>
      </c>
      <c r="E107" s="22">
        <v>2</v>
      </c>
      <c r="F107" s="27">
        <v>14.4</v>
      </c>
      <c r="G107" s="19" t="s">
        <v>134</v>
      </c>
      <c r="H107" s="19" t="s">
        <v>135</v>
      </c>
      <c r="I107" s="23">
        <v>137.5</v>
      </c>
      <c r="J107" s="19" t="s">
        <v>202</v>
      </c>
      <c r="K107" s="19" t="s">
        <v>203</v>
      </c>
      <c r="L107" s="23">
        <v>137.5</v>
      </c>
      <c r="M107" s="19" t="s">
        <v>110</v>
      </c>
      <c r="N107" s="19" t="s">
        <v>111</v>
      </c>
      <c r="O107" s="30">
        <v>6.3109714285714286E-3</v>
      </c>
      <c r="Q107" s="22">
        <v>1.5</v>
      </c>
      <c r="R107" s="30">
        <v>4.0174007936507935E-5</v>
      </c>
      <c r="S107" s="23">
        <v>24891.716096149194</v>
      </c>
      <c r="T107" s="30">
        <v>4.4495586276780259E-4</v>
      </c>
      <c r="U107" s="23">
        <v>2247.413920516974</v>
      </c>
      <c r="V107" s="27">
        <v>9.0287624679467342</v>
      </c>
    </row>
    <row r="108" spans="1:22" x14ac:dyDescent="0.25">
      <c r="A108" s="19" t="s">
        <v>76</v>
      </c>
      <c r="B108" s="19" t="s">
        <v>77</v>
      </c>
      <c r="C108" s="19" t="s">
        <v>78</v>
      </c>
      <c r="D108" s="22">
        <v>40626449</v>
      </c>
      <c r="E108" s="22">
        <v>2</v>
      </c>
      <c r="F108" s="27">
        <v>14.4</v>
      </c>
      <c r="G108" s="19" t="s">
        <v>108</v>
      </c>
      <c r="H108" s="19" t="s">
        <v>109</v>
      </c>
      <c r="I108" s="23">
        <v>56</v>
      </c>
      <c r="J108" s="19" t="s">
        <v>202</v>
      </c>
      <c r="K108" s="19" t="s">
        <v>203</v>
      </c>
      <c r="L108" s="23">
        <v>56</v>
      </c>
      <c r="M108" s="19" t="s">
        <v>110</v>
      </c>
      <c r="N108" s="19" t="s">
        <v>111</v>
      </c>
      <c r="O108" s="30">
        <v>9.9157987639060616E-3</v>
      </c>
      <c r="Q108" s="22">
        <v>1.5</v>
      </c>
      <c r="R108" s="30">
        <v>2.5707626424941639E-5</v>
      </c>
      <c r="S108" s="23">
        <v>38898.962645178166</v>
      </c>
      <c r="T108" s="30">
        <v>4.4495586276780259E-4</v>
      </c>
      <c r="U108" s="23">
        <v>2247.413920516974</v>
      </c>
      <c r="V108" s="27">
        <v>5.7775677490863853</v>
      </c>
    </row>
    <row r="109" spans="1:22" x14ac:dyDescent="0.25">
      <c r="A109" s="19" t="s">
        <v>76</v>
      </c>
      <c r="B109" s="19" t="s">
        <v>77</v>
      </c>
      <c r="C109" s="19" t="s">
        <v>78</v>
      </c>
      <c r="D109" s="22">
        <v>40626449</v>
      </c>
      <c r="E109" s="22">
        <v>2</v>
      </c>
      <c r="F109" s="27">
        <v>14.4</v>
      </c>
      <c r="G109" s="19" t="s">
        <v>134</v>
      </c>
      <c r="H109" s="19" t="s">
        <v>135</v>
      </c>
      <c r="I109" s="23">
        <v>137.5</v>
      </c>
      <c r="J109" s="19" t="s">
        <v>202</v>
      </c>
      <c r="K109" s="19" t="s">
        <v>203</v>
      </c>
      <c r="L109" s="23">
        <v>137.5</v>
      </c>
      <c r="M109" s="19" t="s">
        <v>96</v>
      </c>
      <c r="N109" s="19" t="s">
        <v>97</v>
      </c>
      <c r="O109" s="30">
        <v>1.2242166344294007E-2</v>
      </c>
      <c r="Q109" s="22">
        <v>8.6999999999999993</v>
      </c>
      <c r="R109" s="30">
        <v>1.3436285698758191E-5</v>
      </c>
      <c r="S109" s="23">
        <v>74425.330215509035</v>
      </c>
      <c r="T109" s="30">
        <v>4.4495586276780259E-4</v>
      </c>
      <c r="U109" s="23">
        <v>2247.413920516974</v>
      </c>
      <c r="V109" s="27">
        <v>3.0196895519432299</v>
      </c>
    </row>
    <row r="110" spans="1:22" x14ac:dyDescent="0.25">
      <c r="A110" s="19" t="s">
        <v>76</v>
      </c>
      <c r="B110" s="19" t="s">
        <v>77</v>
      </c>
      <c r="C110" s="19" t="s">
        <v>78</v>
      </c>
      <c r="D110" s="22">
        <v>40626449</v>
      </c>
      <c r="E110" s="22">
        <v>2</v>
      </c>
      <c r="F110" s="27">
        <v>14.4</v>
      </c>
      <c r="G110" s="19" t="s">
        <v>166</v>
      </c>
      <c r="H110" s="19" t="s">
        <v>167</v>
      </c>
      <c r="I110" s="23">
        <v>624.77</v>
      </c>
      <c r="J110" s="19" t="s">
        <v>202</v>
      </c>
      <c r="K110" s="19" t="s">
        <v>203</v>
      </c>
      <c r="L110" s="23">
        <v>624.77</v>
      </c>
      <c r="M110" s="19" t="s">
        <v>168</v>
      </c>
      <c r="N110" s="19" t="s">
        <v>169</v>
      </c>
      <c r="O110" s="30">
        <v>5.0000000000000002E-5</v>
      </c>
      <c r="Q110" s="22">
        <v>0.3</v>
      </c>
      <c r="R110" s="30">
        <v>7.2311342592592607E-6</v>
      </c>
      <c r="S110" s="23">
        <v>138290.89104790561</v>
      </c>
      <c r="T110" s="30">
        <v>4.4495586276780259E-4</v>
      </c>
      <c r="U110" s="23">
        <v>2247.413920516974</v>
      </c>
      <c r="V110" s="27">
        <v>1.6251351795386462</v>
      </c>
    </row>
    <row r="111" spans="1:22" x14ac:dyDescent="0.25">
      <c r="A111" s="19" t="s">
        <v>76</v>
      </c>
      <c r="B111" s="19" t="s">
        <v>77</v>
      </c>
      <c r="C111" s="19" t="s">
        <v>78</v>
      </c>
      <c r="D111" s="22">
        <v>40626449</v>
      </c>
      <c r="E111" s="22">
        <v>2</v>
      </c>
      <c r="F111" s="27">
        <v>14.4</v>
      </c>
      <c r="G111" s="19" t="s">
        <v>150</v>
      </c>
      <c r="H111" s="19" t="s">
        <v>151</v>
      </c>
      <c r="I111" s="23">
        <v>47.664999999999999</v>
      </c>
      <c r="J111" s="19" t="s">
        <v>202</v>
      </c>
      <c r="K111" s="19" t="s">
        <v>203</v>
      </c>
      <c r="L111" s="23">
        <v>47.664999999999999</v>
      </c>
      <c r="M111" s="19" t="s">
        <v>98</v>
      </c>
      <c r="N111" s="19" t="s">
        <v>99</v>
      </c>
      <c r="O111" s="30">
        <v>5.1979648473635988E-3</v>
      </c>
      <c r="Q111" s="22">
        <v>2.8</v>
      </c>
      <c r="R111" s="30">
        <v>6.1448659337694924E-6</v>
      </c>
      <c r="S111" s="23">
        <v>162737.48048829476</v>
      </c>
      <c r="T111" s="30">
        <v>4.4495586276780259E-4</v>
      </c>
      <c r="U111" s="23">
        <v>2247.413920516974</v>
      </c>
      <c r="V111" s="27">
        <v>1.3810057239264093</v>
      </c>
    </row>
    <row r="112" spans="1:22" x14ac:dyDescent="0.25">
      <c r="A112" s="19" t="s">
        <v>76</v>
      </c>
      <c r="B112" s="19" t="s">
        <v>77</v>
      </c>
      <c r="C112" s="19" t="s">
        <v>78</v>
      </c>
      <c r="D112" s="22">
        <v>40626449</v>
      </c>
      <c r="E112" s="22">
        <v>2</v>
      </c>
      <c r="F112" s="27">
        <v>14.4</v>
      </c>
      <c r="G112" s="19" t="s">
        <v>108</v>
      </c>
      <c r="H112" s="19" t="s">
        <v>109</v>
      </c>
      <c r="I112" s="23">
        <v>56</v>
      </c>
      <c r="J112" s="19" t="s">
        <v>202</v>
      </c>
      <c r="K112" s="19" t="s">
        <v>203</v>
      </c>
      <c r="L112" s="23">
        <v>56</v>
      </c>
      <c r="M112" s="19" t="s">
        <v>112</v>
      </c>
      <c r="N112" s="19" t="s">
        <v>113</v>
      </c>
      <c r="O112" s="30">
        <v>1.1220156242274404E-2</v>
      </c>
      <c r="Q112" s="22">
        <v>7.7</v>
      </c>
      <c r="R112" s="30">
        <v>5.6667455769062647E-6</v>
      </c>
      <c r="S112" s="23">
        <v>176468.1308572081</v>
      </c>
      <c r="T112" s="30">
        <v>4.4495586276780259E-4</v>
      </c>
      <c r="U112" s="23">
        <v>2247.413920516974</v>
      </c>
      <c r="V112" s="27">
        <v>1.2735522893567131</v>
      </c>
    </row>
    <row r="113" spans="1:22" x14ac:dyDescent="0.25">
      <c r="A113" s="19" t="s">
        <v>76</v>
      </c>
      <c r="B113" s="19" t="s">
        <v>77</v>
      </c>
      <c r="C113" s="19" t="s">
        <v>78</v>
      </c>
      <c r="D113" s="22">
        <v>40626486</v>
      </c>
      <c r="E113" s="22">
        <v>2</v>
      </c>
      <c r="F113" s="27">
        <v>16.8</v>
      </c>
      <c r="G113" s="19" t="s">
        <v>124</v>
      </c>
      <c r="H113" s="19" t="s">
        <v>125</v>
      </c>
      <c r="I113" s="23">
        <v>148</v>
      </c>
      <c r="J113" s="19" t="s">
        <v>207</v>
      </c>
      <c r="K113" s="19" t="s">
        <v>208</v>
      </c>
      <c r="L113" s="23">
        <v>100</v>
      </c>
      <c r="M113" s="19" t="s">
        <v>110</v>
      </c>
      <c r="N113" s="19" t="s">
        <v>111</v>
      </c>
      <c r="O113" s="30">
        <v>2.8396187614678874E-2</v>
      </c>
      <c r="Q113" s="22">
        <v>1.5</v>
      </c>
      <c r="R113" s="30">
        <v>1.6677126059414576E-4</v>
      </c>
      <c r="S113" s="23">
        <v>5996.2369801449076</v>
      </c>
      <c r="T113" s="30">
        <v>4.0341666467846806E-4</v>
      </c>
      <c r="U113" s="23">
        <v>2478.8267009173305</v>
      </c>
      <c r="V113" s="27">
        <v>41.339705370641077</v>
      </c>
    </row>
    <row r="114" spans="1:22" x14ac:dyDescent="0.25">
      <c r="A114" s="19" t="s">
        <v>76</v>
      </c>
      <c r="B114" s="19" t="s">
        <v>77</v>
      </c>
      <c r="C114" s="19" t="s">
        <v>78</v>
      </c>
      <c r="D114" s="22">
        <v>40626486</v>
      </c>
      <c r="E114" s="22">
        <v>2</v>
      </c>
      <c r="F114" s="27">
        <v>16.8</v>
      </c>
      <c r="G114" s="19" t="s">
        <v>108</v>
      </c>
      <c r="H114" s="19" t="s">
        <v>109</v>
      </c>
      <c r="I114" s="23">
        <v>154</v>
      </c>
      <c r="J114" s="19" t="s">
        <v>207</v>
      </c>
      <c r="K114" s="19" t="s">
        <v>208</v>
      </c>
      <c r="L114" s="23">
        <v>100</v>
      </c>
      <c r="M114" s="19" t="s">
        <v>110</v>
      </c>
      <c r="N114" s="19" t="s">
        <v>111</v>
      </c>
      <c r="O114" s="30">
        <v>9.9157987639060616E-3</v>
      </c>
      <c r="Q114" s="22">
        <v>1.5</v>
      </c>
      <c r="R114" s="30">
        <v>6.059654800164815E-5</v>
      </c>
      <c r="S114" s="23">
        <v>16502.59021310589</v>
      </c>
      <c r="T114" s="30">
        <v>4.0341666467846806E-4</v>
      </c>
      <c r="U114" s="23">
        <v>2478.8267009173305</v>
      </c>
      <c r="V114" s="27">
        <v>15.020834116990414</v>
      </c>
    </row>
    <row r="115" spans="1:22" x14ac:dyDescent="0.25">
      <c r="A115" s="19" t="s">
        <v>76</v>
      </c>
      <c r="B115" s="19" t="s">
        <v>77</v>
      </c>
      <c r="C115" s="19" t="s">
        <v>78</v>
      </c>
      <c r="D115" s="22">
        <v>40626486</v>
      </c>
      <c r="E115" s="22">
        <v>2</v>
      </c>
      <c r="F115" s="27">
        <v>16.8</v>
      </c>
      <c r="G115" s="19" t="s">
        <v>148</v>
      </c>
      <c r="H115" s="19" t="s">
        <v>149</v>
      </c>
      <c r="I115" s="23">
        <v>24</v>
      </c>
      <c r="J115" s="19" t="s">
        <v>202</v>
      </c>
      <c r="K115" s="19" t="s">
        <v>203</v>
      </c>
      <c r="L115" s="23">
        <v>24</v>
      </c>
      <c r="M115" s="19" t="s">
        <v>110</v>
      </c>
      <c r="N115" s="19" t="s">
        <v>111</v>
      </c>
      <c r="O115" s="30">
        <v>5.1681299099804429E-2</v>
      </c>
      <c r="Q115" s="22">
        <v>1.5</v>
      </c>
      <c r="R115" s="30">
        <v>4.9220284856956599E-5</v>
      </c>
      <c r="S115" s="23">
        <v>20316.826749503543</v>
      </c>
      <c r="T115" s="30">
        <v>4.0341666467846806E-4</v>
      </c>
      <c r="U115" s="23">
        <v>2478.8267009173305</v>
      </c>
      <c r="V115" s="27">
        <v>12.200855633018097</v>
      </c>
    </row>
    <row r="116" spans="1:22" x14ac:dyDescent="0.25">
      <c r="A116" s="19" t="s">
        <v>76</v>
      </c>
      <c r="B116" s="19" t="s">
        <v>77</v>
      </c>
      <c r="C116" s="19" t="s">
        <v>78</v>
      </c>
      <c r="D116" s="22">
        <v>40626486</v>
      </c>
      <c r="E116" s="22">
        <v>2</v>
      </c>
      <c r="F116" s="27">
        <v>16.8</v>
      </c>
      <c r="G116" s="19" t="s">
        <v>108</v>
      </c>
      <c r="H116" s="19" t="s">
        <v>109</v>
      </c>
      <c r="I116" s="23">
        <v>94.5</v>
      </c>
      <c r="J116" s="19" t="s">
        <v>202</v>
      </c>
      <c r="K116" s="19" t="s">
        <v>203</v>
      </c>
      <c r="L116" s="23">
        <v>94.5</v>
      </c>
      <c r="M116" s="19" t="s">
        <v>110</v>
      </c>
      <c r="N116" s="19" t="s">
        <v>111</v>
      </c>
      <c r="O116" s="30">
        <v>9.9157987639060616E-3</v>
      </c>
      <c r="Q116" s="22">
        <v>1.5</v>
      </c>
      <c r="R116" s="30">
        <v>3.718424536464773E-5</v>
      </c>
      <c r="S116" s="23">
        <v>26893.1099769133</v>
      </c>
      <c r="T116" s="30">
        <v>4.0341666467846806E-4</v>
      </c>
      <c r="U116" s="23">
        <v>2478.8267009173305</v>
      </c>
      <c r="V116" s="27">
        <v>9.2173300263350271</v>
      </c>
    </row>
    <row r="117" spans="1:22" x14ac:dyDescent="0.25">
      <c r="A117" s="19" t="s">
        <v>76</v>
      </c>
      <c r="B117" s="19" t="s">
        <v>77</v>
      </c>
      <c r="C117" s="19" t="s">
        <v>78</v>
      </c>
      <c r="D117" s="22">
        <v>40626486</v>
      </c>
      <c r="E117" s="22">
        <v>2</v>
      </c>
      <c r="F117" s="27">
        <v>16.8</v>
      </c>
      <c r="G117" s="19" t="s">
        <v>108</v>
      </c>
      <c r="H117" s="19" t="s">
        <v>109</v>
      </c>
      <c r="I117" s="23">
        <v>154</v>
      </c>
      <c r="J117" s="19" t="s">
        <v>207</v>
      </c>
      <c r="K117" s="19" t="s">
        <v>208</v>
      </c>
      <c r="L117" s="23">
        <v>100</v>
      </c>
      <c r="M117" s="19" t="s">
        <v>112</v>
      </c>
      <c r="N117" s="19" t="s">
        <v>113</v>
      </c>
      <c r="O117" s="30">
        <v>1.1220156242274404E-2</v>
      </c>
      <c r="Q117" s="22">
        <v>7.7</v>
      </c>
      <c r="R117" s="30">
        <v>1.3357328859850482E-5</v>
      </c>
      <c r="S117" s="23">
        <v>74865.26763639132</v>
      </c>
      <c r="T117" s="30">
        <v>4.0341666467846806E-4</v>
      </c>
      <c r="U117" s="23">
        <v>2478.8267009173305</v>
      </c>
      <c r="V117" s="27">
        <v>3.3110503430731022</v>
      </c>
    </row>
    <row r="118" spans="1:22" x14ac:dyDescent="0.25">
      <c r="A118" s="19" t="s">
        <v>76</v>
      </c>
      <c r="B118" s="19" t="s">
        <v>77</v>
      </c>
      <c r="C118" s="19" t="s">
        <v>78</v>
      </c>
      <c r="D118" s="22">
        <v>40626486</v>
      </c>
      <c r="E118" s="22">
        <v>2</v>
      </c>
      <c r="F118" s="27">
        <v>16.8</v>
      </c>
      <c r="G118" s="19" t="s">
        <v>132</v>
      </c>
      <c r="H118" s="19" t="s">
        <v>133</v>
      </c>
      <c r="I118" s="23">
        <v>8.4</v>
      </c>
      <c r="J118" s="19" t="s">
        <v>218</v>
      </c>
      <c r="K118" s="19" t="s">
        <v>232</v>
      </c>
      <c r="L118" s="23">
        <v>8.4</v>
      </c>
      <c r="M118" s="19" t="s">
        <v>110</v>
      </c>
      <c r="N118" s="19" t="s">
        <v>111</v>
      </c>
      <c r="O118" s="30">
        <v>3.9433609419354559E-2</v>
      </c>
      <c r="Q118" s="22">
        <v>1.5</v>
      </c>
      <c r="R118" s="30">
        <v>1.3144536473118185E-5</v>
      </c>
      <c r="S118" s="23">
        <v>76077.235743161742</v>
      </c>
      <c r="T118" s="30">
        <v>4.0341666467846806E-4</v>
      </c>
      <c r="U118" s="23">
        <v>2478.8267009173305</v>
      </c>
      <c r="V118" s="27">
        <v>3.2583027980747072</v>
      </c>
    </row>
    <row r="119" spans="1:22" x14ac:dyDescent="0.25">
      <c r="A119" s="19" t="s">
        <v>76</v>
      </c>
      <c r="B119" s="19" t="s">
        <v>77</v>
      </c>
      <c r="C119" s="19" t="s">
        <v>78</v>
      </c>
      <c r="D119" s="22">
        <v>40626486</v>
      </c>
      <c r="E119" s="22">
        <v>2</v>
      </c>
      <c r="F119" s="27">
        <v>16.8</v>
      </c>
      <c r="G119" s="19" t="s">
        <v>124</v>
      </c>
      <c r="H119" s="19" t="s">
        <v>125</v>
      </c>
      <c r="I119" s="23">
        <v>148</v>
      </c>
      <c r="J119" s="19" t="s">
        <v>207</v>
      </c>
      <c r="K119" s="19" t="s">
        <v>208</v>
      </c>
      <c r="L119" s="23">
        <v>100</v>
      </c>
      <c r="M119" s="19" t="s">
        <v>100</v>
      </c>
      <c r="N119" s="19" t="s">
        <v>101</v>
      </c>
      <c r="O119" s="30">
        <v>4.1826752720830673E-3</v>
      </c>
      <c r="Q119" s="22">
        <v>3</v>
      </c>
      <c r="R119" s="30">
        <v>1.2282459132307421E-5</v>
      </c>
      <c r="S119" s="23">
        <v>81416.920604248473</v>
      </c>
      <c r="T119" s="30">
        <v>4.0341666467846806E-4</v>
      </c>
      <c r="U119" s="23">
        <v>2478.8267009173305</v>
      </c>
      <c r="V119" s="27">
        <v>3.0446087650089546</v>
      </c>
    </row>
    <row r="120" spans="1:22" x14ac:dyDescent="0.25">
      <c r="A120" s="19" t="s">
        <v>76</v>
      </c>
      <c r="B120" s="19" t="s">
        <v>77</v>
      </c>
      <c r="C120" s="19" t="s">
        <v>78</v>
      </c>
      <c r="D120" s="22">
        <v>40626486</v>
      </c>
      <c r="E120" s="22">
        <v>2</v>
      </c>
      <c r="F120" s="27">
        <v>16.8</v>
      </c>
      <c r="G120" s="19" t="s">
        <v>166</v>
      </c>
      <c r="H120" s="19" t="s">
        <v>167</v>
      </c>
      <c r="I120" s="23">
        <v>1123.8434999999999</v>
      </c>
      <c r="J120" s="19" t="s">
        <v>202</v>
      </c>
      <c r="K120" s="19" t="s">
        <v>203</v>
      </c>
      <c r="L120" s="23">
        <v>1123.8434999999999</v>
      </c>
      <c r="M120" s="19" t="s">
        <v>168</v>
      </c>
      <c r="N120" s="19" t="s">
        <v>169</v>
      </c>
      <c r="O120" s="30">
        <v>5.0000000000000002E-5</v>
      </c>
      <c r="Q120" s="22">
        <v>0.3</v>
      </c>
      <c r="R120" s="30">
        <v>1.1149241071428573E-5</v>
      </c>
      <c r="S120" s="23">
        <v>89692.203585285664</v>
      </c>
      <c r="T120" s="30">
        <v>4.0341666467846806E-4</v>
      </c>
      <c r="U120" s="23">
        <v>2478.8267009173305</v>
      </c>
      <c r="V120" s="27">
        <v>2.7637036462821296</v>
      </c>
    </row>
    <row r="121" spans="1:22" x14ac:dyDescent="0.25">
      <c r="A121" s="19" t="s">
        <v>76</v>
      </c>
      <c r="B121" s="19" t="s">
        <v>77</v>
      </c>
      <c r="C121" s="19" t="s">
        <v>78</v>
      </c>
      <c r="D121" s="22">
        <v>40626486</v>
      </c>
      <c r="E121" s="22">
        <v>2</v>
      </c>
      <c r="F121" s="27">
        <v>16.8</v>
      </c>
      <c r="G121" s="19" t="s">
        <v>136</v>
      </c>
      <c r="H121" s="19" t="s">
        <v>137</v>
      </c>
      <c r="I121" s="23">
        <v>174.25</v>
      </c>
      <c r="J121" s="19" t="s">
        <v>202</v>
      </c>
      <c r="K121" s="19" t="s">
        <v>203</v>
      </c>
      <c r="L121" s="23">
        <v>174.25</v>
      </c>
      <c r="M121" s="19" t="s">
        <v>112</v>
      </c>
      <c r="N121" s="19" t="s">
        <v>113</v>
      </c>
      <c r="O121" s="30">
        <v>8.2706821829855465E-3</v>
      </c>
      <c r="Q121" s="22">
        <v>7.7</v>
      </c>
      <c r="R121" s="30">
        <v>1.1140741886094863E-5</v>
      </c>
      <c r="S121" s="23">
        <v>89760.629069786984</v>
      </c>
      <c r="T121" s="30">
        <v>4.0341666467846806E-4</v>
      </c>
      <c r="U121" s="23">
        <v>2478.8267009173305</v>
      </c>
      <c r="V121" s="27">
        <v>2.7615968455280049</v>
      </c>
    </row>
    <row r="122" spans="1:22" x14ac:dyDescent="0.25">
      <c r="A122" s="19" t="s">
        <v>76</v>
      </c>
      <c r="B122" s="19" t="s">
        <v>77</v>
      </c>
      <c r="C122" s="19" t="s">
        <v>78</v>
      </c>
      <c r="D122" s="22">
        <v>40626486</v>
      </c>
      <c r="E122" s="22">
        <v>2</v>
      </c>
      <c r="F122" s="27">
        <v>16.8</v>
      </c>
      <c r="G122" s="19" t="s">
        <v>108</v>
      </c>
      <c r="H122" s="19" t="s">
        <v>109</v>
      </c>
      <c r="I122" s="23">
        <v>94.5</v>
      </c>
      <c r="J122" s="19" t="s">
        <v>202</v>
      </c>
      <c r="K122" s="19" t="s">
        <v>203</v>
      </c>
      <c r="L122" s="23">
        <v>94.5</v>
      </c>
      <c r="M122" s="19" t="s">
        <v>112</v>
      </c>
      <c r="N122" s="19" t="s">
        <v>113</v>
      </c>
      <c r="O122" s="30">
        <v>1.1220156242274404E-2</v>
      </c>
      <c r="Q122" s="22">
        <v>7.7</v>
      </c>
      <c r="R122" s="30">
        <v>8.1965427094537039E-6</v>
      </c>
      <c r="S122" s="23">
        <v>122002.65837041549</v>
      </c>
      <c r="T122" s="30">
        <v>4.0341666467846806E-4</v>
      </c>
      <c r="U122" s="23">
        <v>2478.8267009173305</v>
      </c>
      <c r="V122" s="27">
        <v>2.0317808923403122</v>
      </c>
    </row>
    <row r="123" spans="1:22" x14ac:dyDescent="0.25">
      <c r="A123" s="19" t="s">
        <v>76</v>
      </c>
      <c r="B123" s="19" t="s">
        <v>77</v>
      </c>
      <c r="C123" s="19" t="s">
        <v>78</v>
      </c>
      <c r="D123" s="22">
        <v>40626486</v>
      </c>
      <c r="E123" s="22">
        <v>2</v>
      </c>
      <c r="F123" s="27">
        <v>16.8</v>
      </c>
      <c r="G123" s="19" t="s">
        <v>166</v>
      </c>
      <c r="H123" s="19" t="s">
        <v>167</v>
      </c>
      <c r="I123" s="23">
        <v>1123.8434999999999</v>
      </c>
      <c r="J123" s="19" t="s">
        <v>202</v>
      </c>
      <c r="K123" s="19" t="s">
        <v>203</v>
      </c>
      <c r="L123" s="23">
        <v>1123.8434999999999</v>
      </c>
      <c r="M123" s="19" t="s">
        <v>172</v>
      </c>
      <c r="N123" s="19" t="s">
        <v>173</v>
      </c>
      <c r="O123" s="30">
        <v>5.0000000000000002E-5</v>
      </c>
      <c r="Q123" s="22">
        <v>0.6</v>
      </c>
      <c r="R123" s="30">
        <v>5.5746205357142864E-6</v>
      </c>
      <c r="S123" s="23">
        <v>179384.40717057133</v>
      </c>
      <c r="T123" s="30">
        <v>4.0341666467846806E-4</v>
      </c>
      <c r="U123" s="23">
        <v>2478.8267009173305</v>
      </c>
      <c r="V123" s="27">
        <v>1.3818518231410648</v>
      </c>
    </row>
    <row r="124" spans="1:22" x14ac:dyDescent="0.25">
      <c r="A124" s="19" t="s">
        <v>79</v>
      </c>
      <c r="B124" s="19" t="s">
        <v>80</v>
      </c>
      <c r="C124" s="19" t="s">
        <v>75</v>
      </c>
      <c r="D124" s="22">
        <v>50230749</v>
      </c>
      <c r="E124" s="22">
        <v>2</v>
      </c>
      <c r="F124" s="27">
        <v>53</v>
      </c>
      <c r="G124" s="19" t="s">
        <v>124</v>
      </c>
      <c r="H124" s="19" t="s">
        <v>125</v>
      </c>
      <c r="I124" s="23">
        <v>409.5</v>
      </c>
      <c r="J124" s="19" t="s">
        <v>202</v>
      </c>
      <c r="K124" s="19" t="s">
        <v>203</v>
      </c>
      <c r="L124" s="23">
        <v>409.5</v>
      </c>
      <c r="M124" s="19" t="s">
        <v>110</v>
      </c>
      <c r="N124" s="19" t="s">
        <v>111</v>
      </c>
      <c r="O124" s="30">
        <v>2.8396187614678874E-2</v>
      </c>
      <c r="Q124" s="22">
        <v>1.5</v>
      </c>
      <c r="R124" s="30">
        <v>1.4626715507183645E-4</v>
      </c>
      <c r="S124" s="23">
        <v>6836.8048828793326</v>
      </c>
      <c r="T124" s="30">
        <v>2.0313233605043462E-4</v>
      </c>
      <c r="U124" s="23">
        <v>4922.8991279444326</v>
      </c>
      <c r="V124" s="27">
        <v>72.005845015005676</v>
      </c>
    </row>
    <row r="125" spans="1:22" x14ac:dyDescent="0.25">
      <c r="A125" s="19" t="s">
        <v>79</v>
      </c>
      <c r="B125" s="19" t="s">
        <v>80</v>
      </c>
      <c r="C125" s="19" t="s">
        <v>75</v>
      </c>
      <c r="D125" s="22">
        <v>50230749</v>
      </c>
      <c r="E125" s="22">
        <v>2</v>
      </c>
      <c r="F125" s="27">
        <v>53</v>
      </c>
      <c r="G125" s="19" t="s">
        <v>130</v>
      </c>
      <c r="H125" s="19" t="s">
        <v>131</v>
      </c>
      <c r="I125" s="23">
        <v>107.25</v>
      </c>
      <c r="J125" s="19" t="s">
        <v>211</v>
      </c>
      <c r="K125" s="19" t="s">
        <v>212</v>
      </c>
      <c r="L125" s="23">
        <v>75</v>
      </c>
      <c r="M125" s="19" t="s">
        <v>112</v>
      </c>
      <c r="N125" s="19" t="s">
        <v>113</v>
      </c>
      <c r="O125" s="30">
        <v>4.8249881092436948E-2</v>
      </c>
      <c r="Q125" s="22">
        <v>7.7</v>
      </c>
      <c r="R125" s="30">
        <v>1.2680224815397849E-5</v>
      </c>
      <c r="S125" s="23">
        <v>78862.955078342158</v>
      </c>
      <c r="T125" s="30">
        <v>2.0313233605043462E-4</v>
      </c>
      <c r="U125" s="23">
        <v>4922.8991279444326</v>
      </c>
      <c r="V125" s="27">
        <v>6.2423467685861418</v>
      </c>
    </row>
    <row r="126" spans="1:22" x14ac:dyDescent="0.25">
      <c r="A126" s="19" t="s">
        <v>79</v>
      </c>
      <c r="B126" s="19" t="s">
        <v>80</v>
      </c>
      <c r="C126" s="19" t="s">
        <v>75</v>
      </c>
      <c r="D126" s="22">
        <v>50230749</v>
      </c>
      <c r="E126" s="22">
        <v>2</v>
      </c>
      <c r="F126" s="27">
        <v>53</v>
      </c>
      <c r="G126" s="19" t="s">
        <v>124</v>
      </c>
      <c r="H126" s="19" t="s">
        <v>125</v>
      </c>
      <c r="I126" s="23">
        <v>409.5</v>
      </c>
      <c r="J126" s="19" t="s">
        <v>202</v>
      </c>
      <c r="K126" s="19" t="s">
        <v>203</v>
      </c>
      <c r="L126" s="23">
        <v>409.5</v>
      </c>
      <c r="M126" s="19" t="s">
        <v>100</v>
      </c>
      <c r="N126" s="19" t="s">
        <v>101</v>
      </c>
      <c r="O126" s="30">
        <v>4.1826752720830673E-3</v>
      </c>
      <c r="Q126" s="22">
        <v>3</v>
      </c>
      <c r="R126" s="30">
        <v>1.0772361785647899E-5</v>
      </c>
      <c r="S126" s="23">
        <v>92830.153674592308</v>
      </c>
      <c r="T126" s="30">
        <v>2.0313233605043462E-4</v>
      </c>
      <c r="U126" s="23">
        <v>4922.8991279444326</v>
      </c>
      <c r="V126" s="27">
        <v>5.303125044046797</v>
      </c>
    </row>
    <row r="127" spans="1:22" x14ac:dyDescent="0.25">
      <c r="A127" s="19" t="s">
        <v>79</v>
      </c>
      <c r="B127" s="19" t="s">
        <v>80</v>
      </c>
      <c r="C127" s="19" t="s">
        <v>75</v>
      </c>
      <c r="D127" s="22">
        <v>50230749</v>
      </c>
      <c r="E127" s="22">
        <v>2</v>
      </c>
      <c r="F127" s="27">
        <v>53</v>
      </c>
      <c r="G127" s="19" t="s">
        <v>108</v>
      </c>
      <c r="H127" s="19" t="s">
        <v>109</v>
      </c>
      <c r="I127" s="23">
        <v>68.25</v>
      </c>
      <c r="J127" s="19" t="s">
        <v>202</v>
      </c>
      <c r="K127" s="19" t="s">
        <v>203</v>
      </c>
      <c r="L127" s="23">
        <v>68.25</v>
      </c>
      <c r="M127" s="19" t="s">
        <v>110</v>
      </c>
      <c r="N127" s="19" t="s">
        <v>111</v>
      </c>
      <c r="O127" s="30">
        <v>9.9157987639060616E-3</v>
      </c>
      <c r="Q127" s="22">
        <v>1.5</v>
      </c>
      <c r="R127" s="30">
        <v>8.5126196935419958E-6</v>
      </c>
      <c r="S127" s="23">
        <v>117472.65072333008</v>
      </c>
      <c r="T127" s="30">
        <v>2.0313233605043462E-4</v>
      </c>
      <c r="U127" s="23">
        <v>4922.8991279444326</v>
      </c>
      <c r="V127" s="27">
        <v>4.1906768065860494</v>
      </c>
    </row>
    <row r="128" spans="1:22" x14ac:dyDescent="0.25">
      <c r="A128" s="19" t="s">
        <v>79</v>
      </c>
      <c r="B128" s="19" t="s">
        <v>80</v>
      </c>
      <c r="C128" s="19" t="s">
        <v>75</v>
      </c>
      <c r="D128" s="22">
        <v>50230749</v>
      </c>
      <c r="E128" s="22">
        <v>2</v>
      </c>
      <c r="F128" s="27">
        <v>53</v>
      </c>
      <c r="G128" s="19" t="s">
        <v>130</v>
      </c>
      <c r="H128" s="19" t="s">
        <v>131</v>
      </c>
      <c r="I128" s="23">
        <v>107.25</v>
      </c>
      <c r="J128" s="19" t="s">
        <v>211</v>
      </c>
      <c r="K128" s="19" t="s">
        <v>212</v>
      </c>
      <c r="L128" s="23">
        <v>75</v>
      </c>
      <c r="M128" s="19" t="s">
        <v>110</v>
      </c>
      <c r="N128" s="19" t="s">
        <v>111</v>
      </c>
      <c r="O128" s="30">
        <v>5.1901008403361353E-3</v>
      </c>
      <c r="Q128" s="22">
        <v>1.5</v>
      </c>
      <c r="R128" s="30">
        <v>7.0017398129062967E-6</v>
      </c>
      <c r="S128" s="23">
        <v>142821.64529403127</v>
      </c>
      <c r="T128" s="30">
        <v>2.0313233605043462E-4</v>
      </c>
      <c r="U128" s="23">
        <v>4922.8991279444326</v>
      </c>
      <c r="V128" s="27">
        <v>3.4468858819050223</v>
      </c>
    </row>
    <row r="129" spans="1:22" x14ac:dyDescent="0.25">
      <c r="A129" s="19" t="s">
        <v>79</v>
      </c>
      <c r="B129" s="19" t="s">
        <v>80</v>
      </c>
      <c r="C129" s="19" t="s">
        <v>75</v>
      </c>
      <c r="D129" s="22">
        <v>50230749</v>
      </c>
      <c r="E129" s="22">
        <v>2</v>
      </c>
      <c r="F129" s="27">
        <v>53</v>
      </c>
      <c r="G129" s="19" t="s">
        <v>166</v>
      </c>
      <c r="H129" s="19" t="s">
        <v>167</v>
      </c>
      <c r="I129" s="23">
        <v>1244.408355</v>
      </c>
      <c r="J129" s="19" t="s">
        <v>202</v>
      </c>
      <c r="K129" s="19" t="s">
        <v>203</v>
      </c>
      <c r="L129" s="23">
        <v>1244.408355</v>
      </c>
      <c r="M129" s="19" t="s">
        <v>168</v>
      </c>
      <c r="N129" s="19" t="s">
        <v>169</v>
      </c>
      <c r="O129" s="30">
        <v>5.0000000000000002E-5</v>
      </c>
      <c r="Q129" s="22">
        <v>0.3</v>
      </c>
      <c r="R129" s="30">
        <v>3.9132338207547177E-6</v>
      </c>
      <c r="S129" s="23">
        <v>255543.12515042536</v>
      </c>
      <c r="T129" s="30">
        <v>2.0313233605043462E-4</v>
      </c>
      <c r="U129" s="23">
        <v>4922.8991279444326</v>
      </c>
      <c r="V129" s="27">
        <v>1.9264455363636059</v>
      </c>
    </row>
    <row r="130" spans="1:22" x14ac:dyDescent="0.25">
      <c r="A130" s="19" t="s">
        <v>79</v>
      </c>
      <c r="B130" s="19" t="s">
        <v>80</v>
      </c>
      <c r="C130" s="19" t="s">
        <v>75</v>
      </c>
      <c r="D130" s="22">
        <v>50230749</v>
      </c>
      <c r="E130" s="22">
        <v>2</v>
      </c>
      <c r="F130" s="27">
        <v>53</v>
      </c>
      <c r="G130" s="19" t="s">
        <v>136</v>
      </c>
      <c r="H130" s="19" t="s">
        <v>137</v>
      </c>
      <c r="I130" s="23">
        <v>153.95500000000001</v>
      </c>
      <c r="J130" s="19" t="s">
        <v>202</v>
      </c>
      <c r="K130" s="19" t="s">
        <v>203</v>
      </c>
      <c r="L130" s="23">
        <v>153.95500000000001</v>
      </c>
      <c r="M130" s="19" t="s">
        <v>112</v>
      </c>
      <c r="N130" s="19" t="s">
        <v>113</v>
      </c>
      <c r="O130" s="30">
        <v>8.2706821829855465E-3</v>
      </c>
      <c r="Q130" s="22">
        <v>7.7</v>
      </c>
      <c r="R130" s="30">
        <v>3.1201001604546434E-6</v>
      </c>
      <c r="S130" s="23">
        <v>320502.53151305427</v>
      </c>
      <c r="T130" s="30">
        <v>2.0313233605043462E-4</v>
      </c>
      <c r="U130" s="23">
        <v>4922.8991279444326</v>
      </c>
      <c r="V130" s="27">
        <v>1.5359938359001448</v>
      </c>
    </row>
    <row r="131" spans="1:22" x14ac:dyDescent="0.25">
      <c r="A131" s="19" t="s">
        <v>79</v>
      </c>
      <c r="B131" s="19" t="s">
        <v>80</v>
      </c>
      <c r="C131" s="19" t="s">
        <v>75</v>
      </c>
      <c r="D131" s="22">
        <v>50230749</v>
      </c>
      <c r="E131" s="22">
        <v>2</v>
      </c>
      <c r="F131" s="27">
        <v>53</v>
      </c>
      <c r="G131" s="19" t="s">
        <v>156</v>
      </c>
      <c r="H131" s="19" t="s">
        <v>157</v>
      </c>
      <c r="I131" s="23">
        <v>38.951999999999998</v>
      </c>
      <c r="J131" s="19" t="s">
        <v>229</v>
      </c>
      <c r="K131" s="19" t="s">
        <v>250</v>
      </c>
      <c r="L131" s="23">
        <v>7.7904</v>
      </c>
      <c r="M131" s="19" t="s">
        <v>245</v>
      </c>
      <c r="N131" s="19" t="s">
        <v>246</v>
      </c>
      <c r="O131" s="30">
        <v>8.156250000000002E-3</v>
      </c>
      <c r="Q131" s="22">
        <v>1.94</v>
      </c>
      <c r="R131" s="30">
        <v>3.0898876677689171E-6</v>
      </c>
      <c r="S131" s="23">
        <v>323636.36077490787</v>
      </c>
      <c r="T131" s="30">
        <v>2.0313233605043462E-4</v>
      </c>
      <c r="U131" s="23">
        <v>4922.8991279444326</v>
      </c>
      <c r="V131" s="27">
        <v>1.5211205305105857</v>
      </c>
    </row>
    <row r="132" spans="1:22" x14ac:dyDescent="0.25">
      <c r="A132" s="19" t="s">
        <v>79</v>
      </c>
      <c r="B132" s="19" t="s">
        <v>80</v>
      </c>
      <c r="C132" s="19" t="s">
        <v>75</v>
      </c>
      <c r="D132" s="22">
        <v>50230844</v>
      </c>
      <c r="E132" s="22">
        <v>2</v>
      </c>
      <c r="F132" s="27">
        <v>42</v>
      </c>
      <c r="G132" s="19" t="s">
        <v>130</v>
      </c>
      <c r="H132" s="19" t="s">
        <v>131</v>
      </c>
      <c r="I132" s="23">
        <v>500.5</v>
      </c>
      <c r="J132" s="19" t="s">
        <v>200</v>
      </c>
      <c r="K132" s="19" t="s">
        <v>201</v>
      </c>
      <c r="L132" s="23">
        <v>350</v>
      </c>
      <c r="M132" s="19" t="s">
        <v>112</v>
      </c>
      <c r="N132" s="19" t="s">
        <v>113</v>
      </c>
      <c r="O132" s="30">
        <v>4.8249881092436948E-2</v>
      </c>
      <c r="Q132" s="22">
        <v>7.7</v>
      </c>
      <c r="R132" s="30">
        <v>7.4672435024009551E-5</v>
      </c>
      <c r="S132" s="23">
        <v>13391.822560473196</v>
      </c>
      <c r="T132" s="30">
        <v>1.6272216559296747E-4</v>
      </c>
      <c r="U132" s="23">
        <v>6145.444269107109</v>
      </c>
      <c r="V132" s="27">
        <v>45.889528787857245</v>
      </c>
    </row>
    <row r="133" spans="1:22" x14ac:dyDescent="0.25">
      <c r="A133" s="19" t="s">
        <v>79</v>
      </c>
      <c r="B133" s="19" t="s">
        <v>80</v>
      </c>
      <c r="C133" s="19" t="s">
        <v>75</v>
      </c>
      <c r="D133" s="22">
        <v>50230844</v>
      </c>
      <c r="E133" s="22">
        <v>2</v>
      </c>
      <c r="F133" s="27">
        <v>42</v>
      </c>
      <c r="G133" s="19" t="s">
        <v>130</v>
      </c>
      <c r="H133" s="19" t="s">
        <v>131</v>
      </c>
      <c r="I133" s="23">
        <v>500.5</v>
      </c>
      <c r="J133" s="19" t="s">
        <v>200</v>
      </c>
      <c r="K133" s="19" t="s">
        <v>201</v>
      </c>
      <c r="L133" s="23">
        <v>350</v>
      </c>
      <c r="M133" s="19" t="s">
        <v>110</v>
      </c>
      <c r="N133" s="19" t="s">
        <v>111</v>
      </c>
      <c r="O133" s="30">
        <v>5.1901008403361353E-3</v>
      </c>
      <c r="Q133" s="22">
        <v>1.5</v>
      </c>
      <c r="R133" s="30">
        <v>4.1232467787114858E-5</v>
      </c>
      <c r="S133" s="23">
        <v>24252.732219741159</v>
      </c>
      <c r="T133" s="30">
        <v>1.6272216559296747E-4</v>
      </c>
      <c r="U133" s="23">
        <v>6145.444269107109</v>
      </c>
      <c r="V133" s="27">
        <v>25.339183286346849</v>
      </c>
    </row>
    <row r="134" spans="1:22" x14ac:dyDescent="0.25">
      <c r="A134" s="19" t="s">
        <v>79</v>
      </c>
      <c r="B134" s="19" t="s">
        <v>80</v>
      </c>
      <c r="C134" s="19" t="s">
        <v>75</v>
      </c>
      <c r="D134" s="22">
        <v>50230844</v>
      </c>
      <c r="E134" s="22">
        <v>2</v>
      </c>
      <c r="F134" s="27">
        <v>42</v>
      </c>
      <c r="G134" s="19" t="s">
        <v>108</v>
      </c>
      <c r="H134" s="19" t="s">
        <v>109</v>
      </c>
      <c r="I134" s="23">
        <v>92.61</v>
      </c>
      <c r="J134" s="19" t="s">
        <v>206</v>
      </c>
      <c r="K134" s="19" t="s">
        <v>230</v>
      </c>
      <c r="L134" s="23">
        <v>68.599999999999994</v>
      </c>
      <c r="M134" s="19" t="s">
        <v>110</v>
      </c>
      <c r="N134" s="19" t="s">
        <v>111</v>
      </c>
      <c r="O134" s="30">
        <v>9.9157987639060616E-3</v>
      </c>
      <c r="Q134" s="22">
        <v>1.5</v>
      </c>
      <c r="R134" s="30">
        <v>1.457622418294191E-5</v>
      </c>
      <c r="S134" s="23">
        <v>68604.872390084944</v>
      </c>
      <c r="T134" s="30">
        <v>1.6272216559296747E-4</v>
      </c>
      <c r="U134" s="23">
        <v>6145.444269107109</v>
      </c>
      <c r="V134" s="27">
        <v>8.9577373370280817</v>
      </c>
    </row>
    <row r="135" spans="1:22" x14ac:dyDescent="0.25">
      <c r="A135" s="19" t="s">
        <v>79</v>
      </c>
      <c r="B135" s="19" t="s">
        <v>80</v>
      </c>
      <c r="C135" s="19" t="s">
        <v>75</v>
      </c>
      <c r="D135" s="22">
        <v>50230844</v>
      </c>
      <c r="E135" s="22">
        <v>2</v>
      </c>
      <c r="F135" s="27">
        <v>42</v>
      </c>
      <c r="G135" s="19" t="s">
        <v>132</v>
      </c>
      <c r="H135" s="19" t="s">
        <v>133</v>
      </c>
      <c r="I135" s="23">
        <v>21.795199999999998</v>
      </c>
      <c r="J135" s="19" t="s">
        <v>206</v>
      </c>
      <c r="K135" s="19" t="s">
        <v>230</v>
      </c>
      <c r="L135" s="23">
        <v>15.68</v>
      </c>
      <c r="M135" s="19" t="s">
        <v>110</v>
      </c>
      <c r="N135" s="19" t="s">
        <v>111</v>
      </c>
      <c r="O135" s="30">
        <v>3.9433609419354559E-2</v>
      </c>
      <c r="Q135" s="22">
        <v>1.5</v>
      </c>
      <c r="R135" s="30">
        <v>1.3642276254233594E-5</v>
      </c>
      <c r="S135" s="23">
        <v>73301.550369182049</v>
      </c>
      <c r="T135" s="30">
        <v>1.6272216559296747E-4</v>
      </c>
      <c r="U135" s="23">
        <v>6145.444269107109</v>
      </c>
      <c r="V135" s="27">
        <v>8.3837848424155847</v>
      </c>
    </row>
    <row r="136" spans="1:22" x14ac:dyDescent="0.25">
      <c r="A136" s="19" t="s">
        <v>79</v>
      </c>
      <c r="B136" s="19" t="s">
        <v>80</v>
      </c>
      <c r="C136" s="19" t="s">
        <v>75</v>
      </c>
      <c r="D136" s="22">
        <v>50230844</v>
      </c>
      <c r="E136" s="22">
        <v>2</v>
      </c>
      <c r="F136" s="27">
        <v>42</v>
      </c>
      <c r="G136" s="19" t="s">
        <v>166</v>
      </c>
      <c r="H136" s="19" t="s">
        <v>167</v>
      </c>
      <c r="I136" s="23">
        <v>1403.3924649999999</v>
      </c>
      <c r="J136" s="19" t="s">
        <v>202</v>
      </c>
      <c r="K136" s="19" t="s">
        <v>203</v>
      </c>
      <c r="L136" s="23">
        <v>1403.3924649999999</v>
      </c>
      <c r="M136" s="19" t="s">
        <v>168</v>
      </c>
      <c r="N136" s="19" t="s">
        <v>169</v>
      </c>
      <c r="O136" s="30">
        <v>5.0000000000000002E-5</v>
      </c>
      <c r="Q136" s="22">
        <v>0.3</v>
      </c>
      <c r="R136" s="30">
        <v>5.5690177182539689E-6</v>
      </c>
      <c r="S136" s="23">
        <v>179564.88030595201</v>
      </c>
      <c r="T136" s="30">
        <v>1.6272216559296747E-4</v>
      </c>
      <c r="U136" s="23">
        <v>6145.444269107109</v>
      </c>
      <c r="V136" s="27">
        <v>3.4224088021199806</v>
      </c>
    </row>
    <row r="137" spans="1:22" x14ac:dyDescent="0.25">
      <c r="A137" s="19" t="s">
        <v>79</v>
      </c>
      <c r="B137" s="19" t="s">
        <v>80</v>
      </c>
      <c r="C137" s="19" t="s">
        <v>75</v>
      </c>
      <c r="D137" s="22">
        <v>50230844</v>
      </c>
      <c r="E137" s="22">
        <v>2</v>
      </c>
      <c r="F137" s="27">
        <v>42</v>
      </c>
      <c r="G137" s="19" t="s">
        <v>108</v>
      </c>
      <c r="H137" s="19" t="s">
        <v>109</v>
      </c>
      <c r="I137" s="23">
        <v>92.61</v>
      </c>
      <c r="J137" s="19" t="s">
        <v>206</v>
      </c>
      <c r="K137" s="19" t="s">
        <v>230</v>
      </c>
      <c r="L137" s="23">
        <v>68.599999999999994</v>
      </c>
      <c r="M137" s="19" t="s">
        <v>112</v>
      </c>
      <c r="N137" s="19" t="s">
        <v>113</v>
      </c>
      <c r="O137" s="30">
        <v>1.1220156242274404E-2</v>
      </c>
      <c r="Q137" s="22">
        <v>7.7</v>
      </c>
      <c r="R137" s="30">
        <v>3.2130447421058519E-6</v>
      </c>
      <c r="S137" s="23">
        <v>311231.27135310078</v>
      </c>
      <c r="T137" s="30">
        <v>1.6272216559296747E-4</v>
      </c>
      <c r="U137" s="23">
        <v>6145.444269107109</v>
      </c>
      <c r="V137" s="27">
        <v>1.9745587396759139</v>
      </c>
    </row>
    <row r="138" spans="1:22" x14ac:dyDescent="0.25">
      <c r="A138" s="19" t="s">
        <v>79</v>
      </c>
      <c r="B138" s="19" t="s">
        <v>80</v>
      </c>
      <c r="C138" s="19" t="s">
        <v>75</v>
      </c>
      <c r="D138" s="22">
        <v>50230844</v>
      </c>
      <c r="E138" s="22">
        <v>2</v>
      </c>
      <c r="F138" s="27">
        <v>42</v>
      </c>
      <c r="G138" s="19" t="s">
        <v>166</v>
      </c>
      <c r="H138" s="19" t="s">
        <v>167</v>
      </c>
      <c r="I138" s="23">
        <v>1403.3924649999999</v>
      </c>
      <c r="J138" s="19" t="s">
        <v>202</v>
      </c>
      <c r="K138" s="19" t="s">
        <v>203</v>
      </c>
      <c r="L138" s="23">
        <v>1403.3924649999999</v>
      </c>
      <c r="M138" s="19" t="s">
        <v>172</v>
      </c>
      <c r="N138" s="19" t="s">
        <v>173</v>
      </c>
      <c r="O138" s="30">
        <v>5.0000000000000002E-5</v>
      </c>
      <c r="Q138" s="22">
        <v>0.6</v>
      </c>
      <c r="R138" s="30">
        <v>2.784508859126984E-6</v>
      </c>
      <c r="S138" s="23">
        <v>359129.76061190409</v>
      </c>
      <c r="T138" s="30">
        <v>1.6272216559296747E-4</v>
      </c>
      <c r="U138" s="23">
        <v>6145.444269107109</v>
      </c>
      <c r="V138" s="27">
        <v>1.7112044010599898</v>
      </c>
    </row>
    <row r="139" spans="1:22" x14ac:dyDescent="0.25">
      <c r="A139" s="19" t="s">
        <v>79</v>
      </c>
      <c r="B139" s="19" t="s">
        <v>80</v>
      </c>
      <c r="C139" s="19" t="s">
        <v>75</v>
      </c>
      <c r="D139" s="22">
        <v>50231076</v>
      </c>
      <c r="E139" s="22">
        <v>2</v>
      </c>
      <c r="F139" s="27">
        <v>55</v>
      </c>
      <c r="G139" s="19" t="s">
        <v>108</v>
      </c>
      <c r="H139" s="19" t="s">
        <v>109</v>
      </c>
      <c r="I139" s="23">
        <v>616</v>
      </c>
      <c r="J139" s="19" t="s">
        <v>207</v>
      </c>
      <c r="K139" s="19" t="s">
        <v>208</v>
      </c>
      <c r="L139" s="23">
        <v>400</v>
      </c>
      <c r="M139" s="19" t="s">
        <v>110</v>
      </c>
      <c r="N139" s="19" t="s">
        <v>111</v>
      </c>
      <c r="O139" s="30">
        <v>9.9157987639060616E-3</v>
      </c>
      <c r="Q139" s="22">
        <v>1.5</v>
      </c>
      <c r="R139" s="30">
        <v>7.4037964103831934E-5</v>
      </c>
      <c r="S139" s="23">
        <v>13506.584251797973</v>
      </c>
      <c r="T139" s="30">
        <v>1.6385720178788162E-4</v>
      </c>
      <c r="U139" s="23">
        <v>6102.8748757380336</v>
      </c>
      <c r="V139" s="27">
        <v>45.18444309800703</v>
      </c>
    </row>
    <row r="140" spans="1:22" x14ac:dyDescent="0.25">
      <c r="A140" s="19" t="s">
        <v>79</v>
      </c>
      <c r="B140" s="19" t="s">
        <v>80</v>
      </c>
      <c r="C140" s="19" t="s">
        <v>75</v>
      </c>
      <c r="D140" s="22">
        <v>50231076</v>
      </c>
      <c r="E140" s="22">
        <v>2</v>
      </c>
      <c r="F140" s="27">
        <v>55</v>
      </c>
      <c r="G140" s="19" t="s">
        <v>108</v>
      </c>
      <c r="H140" s="19" t="s">
        <v>109</v>
      </c>
      <c r="I140" s="23">
        <v>145.74</v>
      </c>
      <c r="J140" s="19" t="s">
        <v>202</v>
      </c>
      <c r="K140" s="19" t="s">
        <v>203</v>
      </c>
      <c r="L140" s="23">
        <v>145.74</v>
      </c>
      <c r="M140" s="19" t="s">
        <v>110</v>
      </c>
      <c r="N140" s="19" t="s">
        <v>111</v>
      </c>
      <c r="O140" s="30">
        <v>9.9157987639060616E-3</v>
      </c>
      <c r="Q140" s="22">
        <v>1.5</v>
      </c>
      <c r="R140" s="30">
        <v>1.7516709234565689E-5</v>
      </c>
      <c r="S140" s="23">
        <v>57088.348422585099</v>
      </c>
      <c r="T140" s="30">
        <v>1.6385720178788162E-4</v>
      </c>
      <c r="U140" s="23">
        <v>6102.8748757380336</v>
      </c>
      <c r="V140" s="27">
        <v>10.690228469323936</v>
      </c>
    </row>
    <row r="141" spans="1:22" x14ac:dyDescent="0.25">
      <c r="A141" s="19" t="s">
        <v>79</v>
      </c>
      <c r="B141" s="19" t="s">
        <v>80</v>
      </c>
      <c r="C141" s="19" t="s">
        <v>75</v>
      </c>
      <c r="D141" s="22">
        <v>50231076</v>
      </c>
      <c r="E141" s="22">
        <v>2</v>
      </c>
      <c r="F141" s="27">
        <v>55</v>
      </c>
      <c r="G141" s="19" t="s">
        <v>108</v>
      </c>
      <c r="H141" s="19" t="s">
        <v>109</v>
      </c>
      <c r="I141" s="23">
        <v>616</v>
      </c>
      <c r="J141" s="19" t="s">
        <v>207</v>
      </c>
      <c r="K141" s="19" t="s">
        <v>208</v>
      </c>
      <c r="L141" s="23">
        <v>400</v>
      </c>
      <c r="M141" s="19" t="s">
        <v>112</v>
      </c>
      <c r="N141" s="19" t="s">
        <v>113</v>
      </c>
      <c r="O141" s="30">
        <v>1.1220156242274404E-2</v>
      </c>
      <c r="Q141" s="22">
        <v>7.7</v>
      </c>
      <c r="R141" s="30">
        <v>1.6320227261490042E-5</v>
      </c>
      <c r="S141" s="23">
        <v>61273.656547641709</v>
      </c>
      <c r="T141" s="30">
        <v>1.6385720178788162E-4</v>
      </c>
      <c r="U141" s="23">
        <v>6102.8748757380336</v>
      </c>
      <c r="V141" s="27">
        <v>9.9600304920482507</v>
      </c>
    </row>
    <row r="142" spans="1:22" x14ac:dyDescent="0.25">
      <c r="A142" s="19" t="s">
        <v>79</v>
      </c>
      <c r="B142" s="19" t="s">
        <v>80</v>
      </c>
      <c r="C142" s="19" t="s">
        <v>75</v>
      </c>
      <c r="D142" s="22">
        <v>50231076</v>
      </c>
      <c r="E142" s="22">
        <v>2</v>
      </c>
      <c r="F142" s="27">
        <v>55</v>
      </c>
      <c r="G142" s="19" t="s">
        <v>130</v>
      </c>
      <c r="H142" s="19" t="s">
        <v>131</v>
      </c>
      <c r="I142" s="23">
        <v>143</v>
      </c>
      <c r="J142" s="19" t="s">
        <v>211</v>
      </c>
      <c r="K142" s="19" t="s">
        <v>212</v>
      </c>
      <c r="L142" s="23">
        <v>100</v>
      </c>
      <c r="M142" s="19" t="s">
        <v>112</v>
      </c>
      <c r="N142" s="19" t="s">
        <v>113</v>
      </c>
      <c r="O142" s="30">
        <v>4.8249881092436948E-2</v>
      </c>
      <c r="Q142" s="22">
        <v>7.7</v>
      </c>
      <c r="R142" s="30">
        <v>1.6292167641602087E-5</v>
      </c>
      <c r="S142" s="23">
        <v>61379.186735502139</v>
      </c>
      <c r="T142" s="30">
        <v>1.6385720178788162E-4</v>
      </c>
      <c r="U142" s="23">
        <v>6102.8748757380336</v>
      </c>
      <c r="V142" s="27">
        <v>9.9429060571245547</v>
      </c>
    </row>
    <row r="143" spans="1:22" x14ac:dyDescent="0.25">
      <c r="A143" s="19" t="s">
        <v>79</v>
      </c>
      <c r="B143" s="19" t="s">
        <v>80</v>
      </c>
      <c r="C143" s="19" t="s">
        <v>75</v>
      </c>
      <c r="D143" s="22">
        <v>50231076</v>
      </c>
      <c r="E143" s="22">
        <v>2</v>
      </c>
      <c r="F143" s="27">
        <v>55</v>
      </c>
      <c r="G143" s="19" t="s">
        <v>130</v>
      </c>
      <c r="H143" s="19" t="s">
        <v>131</v>
      </c>
      <c r="I143" s="23">
        <v>143</v>
      </c>
      <c r="J143" s="19" t="s">
        <v>211</v>
      </c>
      <c r="K143" s="19" t="s">
        <v>212</v>
      </c>
      <c r="L143" s="23">
        <v>100</v>
      </c>
      <c r="M143" s="19" t="s">
        <v>110</v>
      </c>
      <c r="N143" s="19" t="s">
        <v>111</v>
      </c>
      <c r="O143" s="30">
        <v>5.1901008403361353E-3</v>
      </c>
      <c r="Q143" s="22">
        <v>1.5</v>
      </c>
      <c r="R143" s="30">
        <v>8.9961747899159682E-6</v>
      </c>
      <c r="S143" s="23">
        <v>111158.356007147</v>
      </c>
      <c r="T143" s="30">
        <v>1.6385720178788162E-4</v>
      </c>
      <c r="U143" s="23">
        <v>6102.8748757380336</v>
      </c>
      <c r="V143" s="27">
        <v>5.4902529103126048</v>
      </c>
    </row>
    <row r="144" spans="1:22" x14ac:dyDescent="0.25">
      <c r="A144" s="19" t="s">
        <v>79</v>
      </c>
      <c r="B144" s="19" t="s">
        <v>80</v>
      </c>
      <c r="C144" s="19" t="s">
        <v>75</v>
      </c>
      <c r="D144" s="22">
        <v>50231076</v>
      </c>
      <c r="E144" s="22">
        <v>2</v>
      </c>
      <c r="F144" s="27">
        <v>55</v>
      </c>
      <c r="G144" s="19" t="s">
        <v>156</v>
      </c>
      <c r="H144" s="19" t="s">
        <v>157</v>
      </c>
      <c r="I144" s="23">
        <v>91.049500000000009</v>
      </c>
      <c r="J144" s="19" t="s">
        <v>229</v>
      </c>
      <c r="K144" s="19" t="s">
        <v>250</v>
      </c>
      <c r="L144" s="23">
        <v>18.209900000000001</v>
      </c>
      <c r="M144" s="19" t="s">
        <v>245</v>
      </c>
      <c r="N144" s="19" t="s">
        <v>246</v>
      </c>
      <c r="O144" s="30">
        <v>8.156250000000002E-3</v>
      </c>
      <c r="Q144" s="22">
        <v>1.94</v>
      </c>
      <c r="R144" s="30">
        <v>6.959910818884726E-6</v>
      </c>
      <c r="S144" s="23">
        <v>143680.0019458069</v>
      </c>
      <c r="T144" s="30">
        <v>1.6385720178788162E-4</v>
      </c>
      <c r="U144" s="23">
        <v>6102.8748757380336</v>
      </c>
      <c r="V144" s="27">
        <v>4.2475464873948914</v>
      </c>
    </row>
    <row r="145" spans="1:22" x14ac:dyDescent="0.25">
      <c r="A145" s="19" t="s">
        <v>79</v>
      </c>
      <c r="B145" s="19" t="s">
        <v>80</v>
      </c>
      <c r="C145" s="19" t="s">
        <v>75</v>
      </c>
      <c r="D145" s="22">
        <v>50231076</v>
      </c>
      <c r="E145" s="22">
        <v>2</v>
      </c>
      <c r="F145" s="27">
        <v>55</v>
      </c>
      <c r="G145" s="19" t="s">
        <v>134</v>
      </c>
      <c r="H145" s="19" t="s">
        <v>135</v>
      </c>
      <c r="I145" s="23">
        <v>57</v>
      </c>
      <c r="J145" s="19" t="s">
        <v>202</v>
      </c>
      <c r="K145" s="19" t="s">
        <v>203</v>
      </c>
      <c r="L145" s="23">
        <v>57</v>
      </c>
      <c r="M145" s="19" t="s">
        <v>110</v>
      </c>
      <c r="N145" s="19" t="s">
        <v>111</v>
      </c>
      <c r="O145" s="30">
        <v>6.3109714285714286E-3</v>
      </c>
      <c r="Q145" s="22">
        <v>1.5</v>
      </c>
      <c r="R145" s="30">
        <v>4.3603075324675319E-6</v>
      </c>
      <c r="S145" s="23">
        <v>229341.62156082882</v>
      </c>
      <c r="T145" s="30">
        <v>1.6385720178788162E-4</v>
      </c>
      <c r="U145" s="23">
        <v>6102.8748757380336</v>
      </c>
      <c r="V145" s="27">
        <v>2.6610411290387401</v>
      </c>
    </row>
    <row r="146" spans="1:22" x14ac:dyDescent="0.25">
      <c r="A146" s="19" t="s">
        <v>79</v>
      </c>
      <c r="B146" s="19" t="s">
        <v>80</v>
      </c>
      <c r="C146" s="19" t="s">
        <v>75</v>
      </c>
      <c r="D146" s="22">
        <v>50231076</v>
      </c>
      <c r="E146" s="22">
        <v>2</v>
      </c>
      <c r="F146" s="27">
        <v>55</v>
      </c>
      <c r="G146" s="19" t="s">
        <v>108</v>
      </c>
      <c r="H146" s="19" t="s">
        <v>109</v>
      </c>
      <c r="I146" s="23">
        <v>145.74</v>
      </c>
      <c r="J146" s="19" t="s">
        <v>202</v>
      </c>
      <c r="K146" s="19" t="s">
        <v>203</v>
      </c>
      <c r="L146" s="23">
        <v>145.74</v>
      </c>
      <c r="M146" s="19" t="s">
        <v>112</v>
      </c>
      <c r="N146" s="19" t="s">
        <v>113</v>
      </c>
      <c r="O146" s="30">
        <v>1.1220156242274404E-2</v>
      </c>
      <c r="Q146" s="22">
        <v>7.7</v>
      </c>
      <c r="R146" s="30">
        <v>3.8612174043661668E-6</v>
      </c>
      <c r="S146" s="23">
        <v>258985.67608993611</v>
      </c>
      <c r="T146" s="30">
        <v>1.6385720178788162E-4</v>
      </c>
      <c r="U146" s="23">
        <v>6102.8748757380336</v>
      </c>
      <c r="V146" s="27">
        <v>2.3564526686868703</v>
      </c>
    </row>
    <row r="147" spans="1:22" x14ac:dyDescent="0.25">
      <c r="A147" s="19" t="s">
        <v>79</v>
      </c>
      <c r="B147" s="19" t="s">
        <v>80</v>
      </c>
      <c r="C147" s="19" t="s">
        <v>75</v>
      </c>
      <c r="D147" s="22">
        <v>50231076</v>
      </c>
      <c r="E147" s="22">
        <v>2</v>
      </c>
      <c r="F147" s="27">
        <v>55</v>
      </c>
      <c r="G147" s="19" t="s">
        <v>166</v>
      </c>
      <c r="H147" s="19" t="s">
        <v>167</v>
      </c>
      <c r="I147" s="23">
        <v>1100.364</v>
      </c>
      <c r="J147" s="19" t="s">
        <v>202</v>
      </c>
      <c r="K147" s="19" t="s">
        <v>203</v>
      </c>
      <c r="L147" s="23">
        <v>1100.364</v>
      </c>
      <c r="M147" s="19" t="s">
        <v>168</v>
      </c>
      <c r="N147" s="19" t="s">
        <v>169</v>
      </c>
      <c r="O147" s="30">
        <v>5.0000000000000002E-5</v>
      </c>
      <c r="Q147" s="22">
        <v>0.3</v>
      </c>
      <c r="R147" s="30">
        <v>3.3344363636363637E-6</v>
      </c>
      <c r="S147" s="23">
        <v>299900.76011210837</v>
      </c>
      <c r="T147" s="30">
        <v>1.6385720178788162E-4</v>
      </c>
      <c r="U147" s="23">
        <v>6102.8748757380336</v>
      </c>
      <c r="V147" s="27">
        <v>2.0349647908383655</v>
      </c>
    </row>
    <row r="148" spans="1:22" x14ac:dyDescent="0.25">
      <c r="A148" s="19" t="s">
        <v>79</v>
      </c>
      <c r="B148" s="19" t="s">
        <v>80</v>
      </c>
      <c r="C148" s="19" t="s">
        <v>75</v>
      </c>
      <c r="D148" s="22">
        <v>50231076</v>
      </c>
      <c r="E148" s="22">
        <v>2</v>
      </c>
      <c r="F148" s="27">
        <v>55</v>
      </c>
      <c r="G148" s="19" t="s">
        <v>136</v>
      </c>
      <c r="H148" s="19" t="s">
        <v>137</v>
      </c>
      <c r="I148" s="23">
        <v>98.28125</v>
      </c>
      <c r="J148" s="19" t="s">
        <v>219</v>
      </c>
      <c r="K148" s="19" t="s">
        <v>350</v>
      </c>
      <c r="L148" s="23">
        <v>53.125</v>
      </c>
      <c r="M148" s="19" t="s">
        <v>112</v>
      </c>
      <c r="N148" s="19" t="s">
        <v>113</v>
      </c>
      <c r="O148" s="30">
        <v>8.2706821829855465E-3</v>
      </c>
      <c r="Q148" s="22">
        <v>7.7</v>
      </c>
      <c r="R148" s="30">
        <v>1.9193695001099132E-6</v>
      </c>
      <c r="S148" s="23">
        <v>521004.423558223</v>
      </c>
      <c r="T148" s="30">
        <v>1.6385720178788162E-4</v>
      </c>
      <c r="U148" s="23">
        <v>6102.8748757380336</v>
      </c>
      <c r="V148" s="27">
        <v>1.1713671899478659</v>
      </c>
    </row>
    <row r="149" spans="1:22" x14ac:dyDescent="0.25">
      <c r="A149" s="19" t="s">
        <v>79</v>
      </c>
      <c r="B149" s="19" t="s">
        <v>80</v>
      </c>
      <c r="C149" s="19" t="s">
        <v>75</v>
      </c>
      <c r="D149" s="22">
        <v>50231076</v>
      </c>
      <c r="E149" s="22">
        <v>2</v>
      </c>
      <c r="F149" s="27">
        <v>55</v>
      </c>
      <c r="G149" s="19" t="s">
        <v>166</v>
      </c>
      <c r="H149" s="19" t="s">
        <v>167</v>
      </c>
      <c r="I149" s="23">
        <v>1100.364</v>
      </c>
      <c r="J149" s="19" t="s">
        <v>202</v>
      </c>
      <c r="K149" s="19" t="s">
        <v>203</v>
      </c>
      <c r="L149" s="23">
        <v>1100.364</v>
      </c>
      <c r="M149" s="19" t="s">
        <v>172</v>
      </c>
      <c r="N149" s="19" t="s">
        <v>173</v>
      </c>
      <c r="O149" s="30">
        <v>5.0000000000000002E-5</v>
      </c>
      <c r="Q149" s="22">
        <v>0.6</v>
      </c>
      <c r="R149" s="30">
        <v>1.6672181818181818E-6</v>
      </c>
      <c r="S149" s="23">
        <v>599801.52022421674</v>
      </c>
      <c r="T149" s="30">
        <v>1.6385720178788162E-4</v>
      </c>
      <c r="U149" s="23">
        <v>6102.8748757380336</v>
      </c>
      <c r="V149" s="27">
        <v>1.0174823954191827</v>
      </c>
    </row>
    <row r="150" spans="1:22" x14ac:dyDescent="0.25">
      <c r="A150" s="19" t="s">
        <v>79</v>
      </c>
      <c r="B150" s="19" t="s">
        <v>80</v>
      </c>
      <c r="C150" s="19" t="s">
        <v>75</v>
      </c>
      <c r="D150" s="22">
        <v>50231258</v>
      </c>
      <c r="E150" s="22">
        <v>2</v>
      </c>
      <c r="F150" s="27">
        <v>58</v>
      </c>
      <c r="G150" s="19" t="s">
        <v>130</v>
      </c>
      <c r="H150" s="19" t="s">
        <v>131</v>
      </c>
      <c r="I150" s="23">
        <v>786.5</v>
      </c>
      <c r="J150" s="19" t="s">
        <v>211</v>
      </c>
      <c r="K150" s="19" t="s">
        <v>212</v>
      </c>
      <c r="L150" s="23">
        <v>550</v>
      </c>
      <c r="M150" s="19" t="s">
        <v>112</v>
      </c>
      <c r="N150" s="19" t="s">
        <v>113</v>
      </c>
      <c r="O150" s="30">
        <v>4.8249881092436948E-2</v>
      </c>
      <c r="Q150" s="22">
        <v>7.7</v>
      </c>
      <c r="R150" s="30">
        <v>8.4972081234217783E-5</v>
      </c>
      <c r="S150" s="23">
        <v>11768.571341021898</v>
      </c>
      <c r="T150" s="30">
        <v>2.9697524250239311E-4</v>
      </c>
      <c r="U150" s="23">
        <v>3367.2840590135784</v>
      </c>
      <c r="V150" s="27">
        <v>28.612513460118837</v>
      </c>
    </row>
    <row r="151" spans="1:22" x14ac:dyDescent="0.25">
      <c r="A151" s="19" t="s">
        <v>79</v>
      </c>
      <c r="B151" s="19" t="s">
        <v>80</v>
      </c>
      <c r="C151" s="19" t="s">
        <v>75</v>
      </c>
      <c r="D151" s="22">
        <v>50231258</v>
      </c>
      <c r="E151" s="22">
        <v>2</v>
      </c>
      <c r="F151" s="27">
        <v>58</v>
      </c>
      <c r="G151" s="19" t="s">
        <v>148</v>
      </c>
      <c r="H151" s="19" t="s">
        <v>149</v>
      </c>
      <c r="I151" s="23">
        <v>119</v>
      </c>
      <c r="J151" s="19" t="s">
        <v>202</v>
      </c>
      <c r="K151" s="19" t="s">
        <v>203</v>
      </c>
      <c r="L151" s="23">
        <v>119</v>
      </c>
      <c r="M151" s="19" t="s">
        <v>110</v>
      </c>
      <c r="N151" s="19" t="s">
        <v>111</v>
      </c>
      <c r="O151" s="30">
        <v>5.1681299099804429E-2</v>
      </c>
      <c r="Q151" s="22">
        <v>1.5</v>
      </c>
      <c r="R151" s="30">
        <v>7.0690512561801463E-5</v>
      </c>
      <c r="S151" s="23">
        <v>14146.16988560871</v>
      </c>
      <c r="T151" s="30">
        <v>2.9697524250239311E-4</v>
      </c>
      <c r="U151" s="23">
        <v>3367.2840590135784</v>
      </c>
      <c r="V151" s="27">
        <v>23.803503607285318</v>
      </c>
    </row>
    <row r="152" spans="1:22" x14ac:dyDescent="0.25">
      <c r="A152" s="19" t="s">
        <v>79</v>
      </c>
      <c r="B152" s="19" t="s">
        <v>80</v>
      </c>
      <c r="C152" s="19" t="s">
        <v>75</v>
      </c>
      <c r="D152" s="22">
        <v>50231258</v>
      </c>
      <c r="E152" s="22">
        <v>2</v>
      </c>
      <c r="F152" s="27">
        <v>58</v>
      </c>
      <c r="G152" s="19" t="s">
        <v>130</v>
      </c>
      <c r="H152" s="19" t="s">
        <v>131</v>
      </c>
      <c r="I152" s="23">
        <v>786.5</v>
      </c>
      <c r="J152" s="19" t="s">
        <v>211</v>
      </c>
      <c r="K152" s="19" t="s">
        <v>212</v>
      </c>
      <c r="L152" s="23">
        <v>550</v>
      </c>
      <c r="M152" s="19" t="s">
        <v>110</v>
      </c>
      <c r="N152" s="19" t="s">
        <v>111</v>
      </c>
      <c r="O152" s="30">
        <v>5.1901008403361353E-3</v>
      </c>
      <c r="Q152" s="22">
        <v>1.5</v>
      </c>
      <c r="R152" s="30">
        <v>4.6919704723268628E-5</v>
      </c>
      <c r="S152" s="23">
        <v>21313.007102196778</v>
      </c>
      <c r="T152" s="30">
        <v>2.9697524250239311E-4</v>
      </c>
      <c r="U152" s="23">
        <v>3367.2840590135784</v>
      </c>
      <c r="V152" s="27">
        <v>15.799197376828655</v>
      </c>
    </row>
    <row r="153" spans="1:22" x14ac:dyDescent="0.25">
      <c r="A153" s="19" t="s">
        <v>79</v>
      </c>
      <c r="B153" s="19" t="s">
        <v>80</v>
      </c>
      <c r="C153" s="19" t="s">
        <v>75</v>
      </c>
      <c r="D153" s="22">
        <v>50231258</v>
      </c>
      <c r="E153" s="22">
        <v>2</v>
      </c>
      <c r="F153" s="27">
        <v>58</v>
      </c>
      <c r="G153" s="19" t="s">
        <v>124</v>
      </c>
      <c r="H153" s="19" t="s">
        <v>125</v>
      </c>
      <c r="I153" s="23">
        <v>136.5</v>
      </c>
      <c r="J153" s="19" t="s">
        <v>202</v>
      </c>
      <c r="K153" s="19" t="s">
        <v>203</v>
      </c>
      <c r="L153" s="23">
        <v>136.5</v>
      </c>
      <c r="M153" s="19" t="s">
        <v>110</v>
      </c>
      <c r="N153" s="19" t="s">
        <v>111</v>
      </c>
      <c r="O153" s="30">
        <v>2.8396187614678874E-2</v>
      </c>
      <c r="Q153" s="22">
        <v>1.5</v>
      </c>
      <c r="R153" s="30">
        <v>4.4552639188547885E-5</v>
      </c>
      <c r="S153" s="23">
        <v>22445.359426811392</v>
      </c>
      <c r="T153" s="30">
        <v>2.9697524250239311E-4</v>
      </c>
      <c r="U153" s="23">
        <v>3367.2840590135784</v>
      </c>
      <c r="V153" s="27">
        <v>15.002139172658094</v>
      </c>
    </row>
    <row r="154" spans="1:22" x14ac:dyDescent="0.25">
      <c r="A154" s="19" t="s">
        <v>79</v>
      </c>
      <c r="B154" s="19" t="s">
        <v>80</v>
      </c>
      <c r="C154" s="19" t="s">
        <v>75</v>
      </c>
      <c r="D154" s="22">
        <v>50231258</v>
      </c>
      <c r="E154" s="22">
        <v>2</v>
      </c>
      <c r="F154" s="27">
        <v>58</v>
      </c>
      <c r="G154" s="19" t="s">
        <v>156</v>
      </c>
      <c r="H154" s="19" t="s">
        <v>157</v>
      </c>
      <c r="I154" s="23">
        <v>103.86799999999999</v>
      </c>
      <c r="J154" s="19" t="s">
        <v>229</v>
      </c>
      <c r="K154" s="19" t="s">
        <v>250</v>
      </c>
      <c r="L154" s="23">
        <v>20.773600000000002</v>
      </c>
      <c r="M154" s="19" t="s">
        <v>245</v>
      </c>
      <c r="N154" s="19" t="s">
        <v>246</v>
      </c>
      <c r="O154" s="30">
        <v>8.156250000000002E-3</v>
      </c>
      <c r="Q154" s="22">
        <v>1.94</v>
      </c>
      <c r="R154" s="30">
        <v>7.5290914948453629E-6</v>
      </c>
      <c r="S154" s="23">
        <v>132818.1495316705</v>
      </c>
      <c r="T154" s="30">
        <v>2.9697524250239311E-4</v>
      </c>
      <c r="U154" s="23">
        <v>3367.2840590135784</v>
      </c>
      <c r="V154" s="27">
        <v>2.5352589769447502</v>
      </c>
    </row>
    <row r="155" spans="1:22" x14ac:dyDescent="0.25">
      <c r="A155" s="19" t="s">
        <v>79</v>
      </c>
      <c r="B155" s="19" t="s">
        <v>80</v>
      </c>
      <c r="C155" s="19" t="s">
        <v>75</v>
      </c>
      <c r="D155" s="22">
        <v>50231258</v>
      </c>
      <c r="E155" s="22">
        <v>2</v>
      </c>
      <c r="F155" s="27">
        <v>58</v>
      </c>
      <c r="G155" s="19" t="s">
        <v>166</v>
      </c>
      <c r="H155" s="19" t="s">
        <v>167</v>
      </c>
      <c r="I155" s="23">
        <v>2518.6925700000002</v>
      </c>
      <c r="J155" s="19" t="s">
        <v>202</v>
      </c>
      <c r="K155" s="19" t="s">
        <v>203</v>
      </c>
      <c r="L155" s="23">
        <v>2518.6925700000002</v>
      </c>
      <c r="M155" s="19" t="s">
        <v>168</v>
      </c>
      <c r="N155" s="19" t="s">
        <v>169</v>
      </c>
      <c r="O155" s="30">
        <v>5.0000000000000002E-5</v>
      </c>
      <c r="Q155" s="22">
        <v>0.3</v>
      </c>
      <c r="R155" s="30">
        <v>7.2376223275862071E-6</v>
      </c>
      <c r="S155" s="23">
        <v>138166.92205512006</v>
      </c>
      <c r="T155" s="30">
        <v>2.9697524250239311E-4</v>
      </c>
      <c r="U155" s="23">
        <v>3367.2840590135784</v>
      </c>
      <c r="V155" s="27">
        <v>2.4371130288841787</v>
      </c>
    </row>
    <row r="156" spans="1:22" x14ac:dyDescent="0.25">
      <c r="A156" s="19" t="s">
        <v>79</v>
      </c>
      <c r="B156" s="19" t="s">
        <v>80</v>
      </c>
      <c r="C156" s="19" t="s">
        <v>75</v>
      </c>
      <c r="D156" s="22">
        <v>50231258</v>
      </c>
      <c r="E156" s="22">
        <v>2</v>
      </c>
      <c r="F156" s="27">
        <v>58</v>
      </c>
      <c r="G156" s="19" t="s">
        <v>134</v>
      </c>
      <c r="H156" s="19" t="s">
        <v>135</v>
      </c>
      <c r="I156" s="23">
        <v>96</v>
      </c>
      <c r="J156" s="19" t="s">
        <v>202</v>
      </c>
      <c r="K156" s="19" t="s">
        <v>203</v>
      </c>
      <c r="L156" s="23">
        <v>96</v>
      </c>
      <c r="M156" s="19" t="s">
        <v>110</v>
      </c>
      <c r="N156" s="19" t="s">
        <v>111</v>
      </c>
      <c r="O156" s="30">
        <v>6.3109714285714286E-3</v>
      </c>
      <c r="Q156" s="22">
        <v>1.5</v>
      </c>
      <c r="R156" s="30">
        <v>6.963830541871922E-6</v>
      </c>
      <c r="S156" s="23">
        <v>143599.12895456437</v>
      </c>
      <c r="T156" s="30">
        <v>2.9697524250239311E-4</v>
      </c>
      <c r="U156" s="23">
        <v>3367.2840590135784</v>
      </c>
      <c r="V156" s="27">
        <v>2.3449195573317212</v>
      </c>
    </row>
    <row r="157" spans="1:22" x14ac:dyDescent="0.25">
      <c r="A157" s="19" t="s">
        <v>79</v>
      </c>
      <c r="B157" s="19" t="s">
        <v>80</v>
      </c>
      <c r="C157" s="19" t="s">
        <v>75</v>
      </c>
      <c r="D157" s="22">
        <v>50231258</v>
      </c>
      <c r="E157" s="22">
        <v>2</v>
      </c>
      <c r="F157" s="27">
        <v>58</v>
      </c>
      <c r="G157" s="19" t="s">
        <v>108</v>
      </c>
      <c r="H157" s="19" t="s">
        <v>109</v>
      </c>
      <c r="I157" s="23">
        <v>40.950000000000003</v>
      </c>
      <c r="J157" s="19" t="s">
        <v>202</v>
      </c>
      <c r="K157" s="19" t="s">
        <v>203</v>
      </c>
      <c r="L157" s="23">
        <v>40.950000000000003</v>
      </c>
      <c r="M157" s="19" t="s">
        <v>110</v>
      </c>
      <c r="N157" s="19" t="s">
        <v>111</v>
      </c>
      <c r="O157" s="30">
        <v>9.9157987639060616E-3</v>
      </c>
      <c r="Q157" s="22">
        <v>1.5</v>
      </c>
      <c r="R157" s="30">
        <v>4.6672639009419914E-6</v>
      </c>
      <c r="S157" s="23">
        <v>214258.29377211144</v>
      </c>
      <c r="T157" s="30">
        <v>2.9697524250239311E-4</v>
      </c>
      <c r="U157" s="23">
        <v>3367.2840590135784</v>
      </c>
      <c r="V157" s="27">
        <v>1.5716003332851496</v>
      </c>
    </row>
    <row r="158" spans="1:22" x14ac:dyDescent="0.25">
      <c r="A158" s="19" t="s">
        <v>79</v>
      </c>
      <c r="B158" s="19" t="s">
        <v>80</v>
      </c>
      <c r="C158" s="19" t="s">
        <v>75</v>
      </c>
      <c r="D158" s="22">
        <v>50231258</v>
      </c>
      <c r="E158" s="22">
        <v>2</v>
      </c>
      <c r="F158" s="27">
        <v>58</v>
      </c>
      <c r="G158" s="19" t="s">
        <v>166</v>
      </c>
      <c r="H158" s="19" t="s">
        <v>167</v>
      </c>
      <c r="I158" s="23">
        <v>2518.6925700000002</v>
      </c>
      <c r="J158" s="19" t="s">
        <v>202</v>
      </c>
      <c r="K158" s="19" t="s">
        <v>203</v>
      </c>
      <c r="L158" s="23">
        <v>2518.6925700000002</v>
      </c>
      <c r="M158" s="19" t="s">
        <v>172</v>
      </c>
      <c r="N158" s="19" t="s">
        <v>173</v>
      </c>
      <c r="O158" s="30">
        <v>5.0000000000000002E-5</v>
      </c>
      <c r="Q158" s="22">
        <v>0.6</v>
      </c>
      <c r="R158" s="30">
        <v>3.6188111637931036E-6</v>
      </c>
      <c r="S158" s="23">
        <v>276333.84411024011</v>
      </c>
      <c r="T158" s="30">
        <v>2.9697524250239311E-4</v>
      </c>
      <c r="U158" s="23">
        <v>3367.2840590135784</v>
      </c>
      <c r="V158" s="27">
        <v>1.2185565144420893</v>
      </c>
    </row>
    <row r="159" spans="1:22" x14ac:dyDescent="0.25">
      <c r="A159" s="19" t="s">
        <v>79</v>
      </c>
      <c r="B159" s="19" t="s">
        <v>80</v>
      </c>
      <c r="C159" s="19" t="s">
        <v>75</v>
      </c>
      <c r="D159" s="22">
        <v>50231258</v>
      </c>
      <c r="E159" s="22">
        <v>2</v>
      </c>
      <c r="F159" s="27">
        <v>58</v>
      </c>
      <c r="G159" s="19" t="s">
        <v>124</v>
      </c>
      <c r="H159" s="19" t="s">
        <v>125</v>
      </c>
      <c r="I159" s="23">
        <v>136.5</v>
      </c>
      <c r="J159" s="19" t="s">
        <v>202</v>
      </c>
      <c r="K159" s="19" t="s">
        <v>203</v>
      </c>
      <c r="L159" s="23">
        <v>136.5</v>
      </c>
      <c r="M159" s="19" t="s">
        <v>100</v>
      </c>
      <c r="N159" s="19" t="s">
        <v>101</v>
      </c>
      <c r="O159" s="30">
        <v>4.1826752720830673E-3</v>
      </c>
      <c r="Q159" s="22">
        <v>3</v>
      </c>
      <c r="R159" s="30">
        <v>3.2812366358582685E-6</v>
      </c>
      <c r="S159" s="23">
        <v>304763.14602602</v>
      </c>
      <c r="T159" s="30">
        <v>2.9697524250239311E-4</v>
      </c>
      <c r="U159" s="23">
        <v>3367.2840590135784</v>
      </c>
      <c r="V159" s="27">
        <v>1.104885581777689</v>
      </c>
    </row>
    <row r="160" spans="1:22" x14ac:dyDescent="0.25">
      <c r="A160" s="19" t="s">
        <v>79</v>
      </c>
      <c r="B160" s="19" t="s">
        <v>80</v>
      </c>
      <c r="C160" s="19" t="s">
        <v>75</v>
      </c>
      <c r="D160" s="22">
        <v>50231331</v>
      </c>
      <c r="E160" s="22">
        <v>2</v>
      </c>
      <c r="F160" s="27">
        <v>67</v>
      </c>
      <c r="G160" s="19" t="s">
        <v>130</v>
      </c>
      <c r="H160" s="19" t="s">
        <v>131</v>
      </c>
      <c r="I160" s="23">
        <v>500.5</v>
      </c>
      <c r="J160" s="19" t="s">
        <v>200</v>
      </c>
      <c r="K160" s="19" t="s">
        <v>201</v>
      </c>
      <c r="L160" s="23">
        <v>350</v>
      </c>
      <c r="M160" s="19" t="s">
        <v>112</v>
      </c>
      <c r="N160" s="19" t="s">
        <v>113</v>
      </c>
      <c r="O160" s="30">
        <v>4.8249881092436948E-2</v>
      </c>
      <c r="Q160" s="22">
        <v>7.7</v>
      </c>
      <c r="R160" s="30">
        <v>4.6809586134453749E-5</v>
      </c>
      <c r="S160" s="23">
        <v>21363.145513135813</v>
      </c>
      <c r="T160" s="30">
        <v>2.2389318916077376E-4</v>
      </c>
      <c r="U160" s="23">
        <v>4466.4154534951822</v>
      </c>
      <c r="V160" s="27">
        <v>20.907105888263803</v>
      </c>
    </row>
    <row r="161" spans="1:22" x14ac:dyDescent="0.25">
      <c r="A161" s="19" t="s">
        <v>79</v>
      </c>
      <c r="B161" s="19" t="s">
        <v>80</v>
      </c>
      <c r="C161" s="19" t="s">
        <v>75</v>
      </c>
      <c r="D161" s="22">
        <v>50231331</v>
      </c>
      <c r="E161" s="22">
        <v>2</v>
      </c>
      <c r="F161" s="27">
        <v>67</v>
      </c>
      <c r="G161" s="19" t="s">
        <v>130</v>
      </c>
      <c r="H161" s="19" t="s">
        <v>131</v>
      </c>
      <c r="I161" s="23">
        <v>429</v>
      </c>
      <c r="J161" s="19" t="s">
        <v>211</v>
      </c>
      <c r="K161" s="19" t="s">
        <v>212</v>
      </c>
      <c r="L161" s="23">
        <v>300</v>
      </c>
      <c r="M161" s="19" t="s">
        <v>112</v>
      </c>
      <c r="N161" s="19" t="s">
        <v>113</v>
      </c>
      <c r="O161" s="30">
        <v>4.8249881092436948E-2</v>
      </c>
      <c r="Q161" s="22">
        <v>7.7</v>
      </c>
      <c r="R161" s="30">
        <v>4.0122502400960365E-5</v>
      </c>
      <c r="S161" s="23">
        <v>24923.66976532511</v>
      </c>
      <c r="T161" s="30">
        <v>2.2389318916077376E-4</v>
      </c>
      <c r="U161" s="23">
        <v>4466.4154534951822</v>
      </c>
      <c r="V161" s="27">
        <v>17.920376475654692</v>
      </c>
    </row>
    <row r="162" spans="1:22" x14ac:dyDescent="0.25">
      <c r="A162" s="19" t="s">
        <v>79</v>
      </c>
      <c r="B162" s="19" t="s">
        <v>80</v>
      </c>
      <c r="C162" s="19" t="s">
        <v>75</v>
      </c>
      <c r="D162" s="22">
        <v>50231331</v>
      </c>
      <c r="E162" s="22">
        <v>2</v>
      </c>
      <c r="F162" s="27">
        <v>67</v>
      </c>
      <c r="G162" s="19" t="s">
        <v>148</v>
      </c>
      <c r="H162" s="19" t="s">
        <v>149</v>
      </c>
      <c r="I162" s="23">
        <v>63.75</v>
      </c>
      <c r="J162" s="19" t="s">
        <v>202</v>
      </c>
      <c r="K162" s="19" t="s">
        <v>203</v>
      </c>
      <c r="L162" s="23">
        <v>63.75</v>
      </c>
      <c r="M162" s="19" t="s">
        <v>110</v>
      </c>
      <c r="N162" s="19" t="s">
        <v>111</v>
      </c>
      <c r="O162" s="30">
        <v>5.1681299099804429E-2</v>
      </c>
      <c r="Q162" s="22">
        <v>1.5</v>
      </c>
      <c r="R162" s="30">
        <v>3.2782913608084895E-5</v>
      </c>
      <c r="S162" s="23">
        <v>30503.695063680392</v>
      </c>
      <c r="T162" s="30">
        <v>2.2389318916077376E-4</v>
      </c>
      <c r="U162" s="23">
        <v>4466.4154534951822</v>
      </c>
      <c r="V162" s="27">
        <v>14.642211194974788</v>
      </c>
    </row>
    <row r="163" spans="1:22" x14ac:dyDescent="0.25">
      <c r="A163" s="19" t="s">
        <v>79</v>
      </c>
      <c r="B163" s="19" t="s">
        <v>80</v>
      </c>
      <c r="C163" s="19" t="s">
        <v>75</v>
      </c>
      <c r="D163" s="22">
        <v>50231331</v>
      </c>
      <c r="E163" s="22">
        <v>2</v>
      </c>
      <c r="F163" s="27">
        <v>67</v>
      </c>
      <c r="G163" s="19" t="s">
        <v>130</v>
      </c>
      <c r="H163" s="19" t="s">
        <v>131</v>
      </c>
      <c r="I163" s="23">
        <v>500.5</v>
      </c>
      <c r="J163" s="19" t="s">
        <v>200</v>
      </c>
      <c r="K163" s="19" t="s">
        <v>201</v>
      </c>
      <c r="L163" s="23">
        <v>350</v>
      </c>
      <c r="M163" s="19" t="s">
        <v>110</v>
      </c>
      <c r="N163" s="19" t="s">
        <v>111</v>
      </c>
      <c r="O163" s="30">
        <v>5.1901008403361353E-3</v>
      </c>
      <c r="Q163" s="22">
        <v>1.5</v>
      </c>
      <c r="R163" s="30">
        <v>2.5847218612818269E-5</v>
      </c>
      <c r="S163" s="23">
        <v>38688.882350539468</v>
      </c>
      <c r="T163" s="30">
        <v>2.2389318916077376E-4</v>
      </c>
      <c r="U163" s="23">
        <v>4466.4154534951822</v>
      </c>
      <c r="V163" s="27">
        <v>11.544441664215983</v>
      </c>
    </row>
    <row r="164" spans="1:22" x14ac:dyDescent="0.25">
      <c r="A164" s="19" t="s">
        <v>79</v>
      </c>
      <c r="B164" s="19" t="s">
        <v>80</v>
      </c>
      <c r="C164" s="19" t="s">
        <v>75</v>
      </c>
      <c r="D164" s="22">
        <v>50231331</v>
      </c>
      <c r="E164" s="22">
        <v>2</v>
      </c>
      <c r="F164" s="27">
        <v>67</v>
      </c>
      <c r="G164" s="19" t="s">
        <v>130</v>
      </c>
      <c r="H164" s="19" t="s">
        <v>131</v>
      </c>
      <c r="I164" s="23">
        <v>429</v>
      </c>
      <c r="J164" s="19" t="s">
        <v>211</v>
      </c>
      <c r="K164" s="19" t="s">
        <v>212</v>
      </c>
      <c r="L164" s="23">
        <v>300</v>
      </c>
      <c r="M164" s="19" t="s">
        <v>110</v>
      </c>
      <c r="N164" s="19" t="s">
        <v>111</v>
      </c>
      <c r="O164" s="30">
        <v>5.1901008403361353E-3</v>
      </c>
      <c r="Q164" s="22">
        <v>1.5</v>
      </c>
      <c r="R164" s="30">
        <v>2.2154758810987086E-5</v>
      </c>
      <c r="S164" s="23">
        <v>45137.02940896272</v>
      </c>
      <c r="T164" s="30">
        <v>2.2389318916077376E-4</v>
      </c>
      <c r="U164" s="23">
        <v>4466.4154534951822</v>
      </c>
      <c r="V164" s="27">
        <v>9.8952357121851264</v>
      </c>
    </row>
    <row r="165" spans="1:22" x14ac:dyDescent="0.25">
      <c r="A165" s="19" t="s">
        <v>79</v>
      </c>
      <c r="B165" s="19" t="s">
        <v>80</v>
      </c>
      <c r="C165" s="19" t="s">
        <v>75</v>
      </c>
      <c r="D165" s="22">
        <v>50231331</v>
      </c>
      <c r="E165" s="22">
        <v>2</v>
      </c>
      <c r="F165" s="27">
        <v>67</v>
      </c>
      <c r="G165" s="19" t="s">
        <v>108</v>
      </c>
      <c r="H165" s="19" t="s">
        <v>109</v>
      </c>
      <c r="I165" s="23">
        <v>138.6</v>
      </c>
      <c r="J165" s="19" t="s">
        <v>207</v>
      </c>
      <c r="K165" s="19" t="s">
        <v>208</v>
      </c>
      <c r="L165" s="23">
        <v>90</v>
      </c>
      <c r="M165" s="19" t="s">
        <v>110</v>
      </c>
      <c r="N165" s="19" t="s">
        <v>111</v>
      </c>
      <c r="O165" s="30">
        <v>9.9157987639060616E-3</v>
      </c>
      <c r="Q165" s="22">
        <v>1.5</v>
      </c>
      <c r="R165" s="30">
        <v>1.3674922474401792E-5</v>
      </c>
      <c r="S165" s="23">
        <v>73126.557161249642</v>
      </c>
      <c r="T165" s="30">
        <v>2.2389318916077376E-4</v>
      </c>
      <c r="U165" s="23">
        <v>4466.4154534951822</v>
      </c>
      <c r="V165" s="27">
        <v>6.1077885065016737</v>
      </c>
    </row>
    <row r="166" spans="1:22" x14ac:dyDescent="0.25">
      <c r="A166" s="19" t="s">
        <v>79</v>
      </c>
      <c r="B166" s="19" t="s">
        <v>80</v>
      </c>
      <c r="C166" s="19" t="s">
        <v>75</v>
      </c>
      <c r="D166" s="22">
        <v>50231331</v>
      </c>
      <c r="E166" s="22">
        <v>2</v>
      </c>
      <c r="F166" s="27">
        <v>67</v>
      </c>
      <c r="G166" s="19" t="s">
        <v>108</v>
      </c>
      <c r="H166" s="19" t="s">
        <v>109</v>
      </c>
      <c r="I166" s="23">
        <v>68.25</v>
      </c>
      <c r="J166" s="19" t="s">
        <v>202</v>
      </c>
      <c r="K166" s="19" t="s">
        <v>203</v>
      </c>
      <c r="L166" s="23">
        <v>68.25</v>
      </c>
      <c r="M166" s="19" t="s">
        <v>110</v>
      </c>
      <c r="N166" s="19" t="s">
        <v>111</v>
      </c>
      <c r="O166" s="30">
        <v>9.9157987639060616E-3</v>
      </c>
      <c r="Q166" s="22">
        <v>1.5</v>
      </c>
      <c r="R166" s="30">
        <v>6.7338633396675485E-6</v>
      </c>
      <c r="S166" s="23">
        <v>148503.16223515314</v>
      </c>
      <c r="T166" s="30">
        <v>2.2389318916077376E-4</v>
      </c>
      <c r="U166" s="23">
        <v>4466.4154534951822</v>
      </c>
      <c r="V166" s="27">
        <v>3.007623128201582</v>
      </c>
    </row>
    <row r="167" spans="1:22" x14ac:dyDescent="0.25">
      <c r="A167" s="19" t="s">
        <v>79</v>
      </c>
      <c r="B167" s="19" t="s">
        <v>80</v>
      </c>
      <c r="C167" s="19" t="s">
        <v>75</v>
      </c>
      <c r="D167" s="22">
        <v>50231331</v>
      </c>
      <c r="E167" s="22">
        <v>2</v>
      </c>
      <c r="F167" s="27">
        <v>67</v>
      </c>
      <c r="G167" s="19" t="s">
        <v>166</v>
      </c>
      <c r="H167" s="19" t="s">
        <v>167</v>
      </c>
      <c r="I167" s="23">
        <v>2436.2731111120002</v>
      </c>
      <c r="J167" s="19" t="s">
        <v>202</v>
      </c>
      <c r="K167" s="19" t="s">
        <v>203</v>
      </c>
      <c r="L167" s="23">
        <v>2436.2731111120002</v>
      </c>
      <c r="M167" s="19" t="s">
        <v>168</v>
      </c>
      <c r="N167" s="19" t="s">
        <v>169</v>
      </c>
      <c r="O167" s="30">
        <v>5.0000000000000002E-5</v>
      </c>
      <c r="Q167" s="22">
        <v>0.3</v>
      </c>
      <c r="R167" s="30">
        <v>6.0603808734129353E-6</v>
      </c>
      <c r="S167" s="23">
        <v>165006.13094913369</v>
      </c>
      <c r="T167" s="30">
        <v>2.2389318916077376E-4</v>
      </c>
      <c r="U167" s="23">
        <v>4466.4154534951822</v>
      </c>
      <c r="V167" s="27">
        <v>2.7068178787078163</v>
      </c>
    </row>
    <row r="168" spans="1:22" x14ac:dyDescent="0.25">
      <c r="A168" s="19" t="s">
        <v>79</v>
      </c>
      <c r="B168" s="19" t="s">
        <v>80</v>
      </c>
      <c r="C168" s="19" t="s">
        <v>75</v>
      </c>
      <c r="D168" s="22">
        <v>50231331</v>
      </c>
      <c r="E168" s="22">
        <v>2</v>
      </c>
      <c r="F168" s="27">
        <v>67</v>
      </c>
      <c r="G168" s="19" t="s">
        <v>132</v>
      </c>
      <c r="H168" s="19" t="s">
        <v>133</v>
      </c>
      <c r="I168" s="23">
        <v>9.7299999999999986</v>
      </c>
      <c r="J168" s="19" t="s">
        <v>206</v>
      </c>
      <c r="K168" s="19" t="s">
        <v>230</v>
      </c>
      <c r="L168" s="23">
        <v>7</v>
      </c>
      <c r="M168" s="19" t="s">
        <v>110</v>
      </c>
      <c r="N168" s="19" t="s">
        <v>111</v>
      </c>
      <c r="O168" s="30">
        <v>3.9433609419354559E-2</v>
      </c>
      <c r="Q168" s="22">
        <v>1.5</v>
      </c>
      <c r="R168" s="30">
        <v>3.8178011905504456E-6</v>
      </c>
      <c r="S168" s="23">
        <v>261930.87331921054</v>
      </c>
      <c r="T168" s="30">
        <v>2.2389318916077376E-4</v>
      </c>
      <c r="U168" s="23">
        <v>4466.4154534951822</v>
      </c>
      <c r="V168" s="27">
        <v>1.7051886235846816</v>
      </c>
    </row>
    <row r="169" spans="1:22" x14ac:dyDescent="0.25">
      <c r="A169" s="19" t="s">
        <v>79</v>
      </c>
      <c r="B169" s="19" t="s">
        <v>80</v>
      </c>
      <c r="C169" s="19" t="s">
        <v>75</v>
      </c>
      <c r="D169" s="22">
        <v>50231331</v>
      </c>
      <c r="E169" s="22">
        <v>2</v>
      </c>
      <c r="F169" s="27">
        <v>67</v>
      </c>
      <c r="G169" s="19" t="s">
        <v>166</v>
      </c>
      <c r="H169" s="19" t="s">
        <v>167</v>
      </c>
      <c r="I169" s="23">
        <v>2436.2731111120002</v>
      </c>
      <c r="J169" s="19" t="s">
        <v>202</v>
      </c>
      <c r="K169" s="19" t="s">
        <v>203</v>
      </c>
      <c r="L169" s="23">
        <v>2436.2731111120002</v>
      </c>
      <c r="M169" s="19" t="s">
        <v>172</v>
      </c>
      <c r="N169" s="19" t="s">
        <v>173</v>
      </c>
      <c r="O169" s="30">
        <v>5.0000000000000002E-5</v>
      </c>
      <c r="Q169" s="22">
        <v>0.6</v>
      </c>
      <c r="R169" s="30">
        <v>3.0301904367064677E-6</v>
      </c>
      <c r="S169" s="23">
        <v>330012.26189826737</v>
      </c>
      <c r="T169" s="30">
        <v>2.2389318916077376E-4</v>
      </c>
      <c r="U169" s="23">
        <v>4466.4154534951822</v>
      </c>
      <c r="V169" s="27">
        <v>1.3534089393539082</v>
      </c>
    </row>
    <row r="170" spans="1:22" x14ac:dyDescent="0.25">
      <c r="A170" s="19" t="s">
        <v>79</v>
      </c>
      <c r="B170" s="19" t="s">
        <v>80</v>
      </c>
      <c r="C170" s="19" t="s">
        <v>75</v>
      </c>
      <c r="D170" s="22">
        <v>50231331</v>
      </c>
      <c r="E170" s="22">
        <v>2</v>
      </c>
      <c r="F170" s="27">
        <v>67</v>
      </c>
      <c r="G170" s="19" t="s">
        <v>108</v>
      </c>
      <c r="H170" s="19" t="s">
        <v>109</v>
      </c>
      <c r="I170" s="23">
        <v>138.6</v>
      </c>
      <c r="J170" s="19" t="s">
        <v>207</v>
      </c>
      <c r="K170" s="19" t="s">
        <v>208</v>
      </c>
      <c r="L170" s="23">
        <v>90</v>
      </c>
      <c r="M170" s="19" t="s">
        <v>112</v>
      </c>
      <c r="N170" s="19" t="s">
        <v>113</v>
      </c>
      <c r="O170" s="30">
        <v>1.1220156242274404E-2</v>
      </c>
      <c r="Q170" s="22">
        <v>7.7</v>
      </c>
      <c r="R170" s="30">
        <v>3.014370333745362E-6</v>
      </c>
      <c r="S170" s="23">
        <v>331744.24151046423</v>
      </c>
      <c r="T170" s="30">
        <v>2.2389318916077376E-4</v>
      </c>
      <c r="U170" s="23">
        <v>4466.4154534951822</v>
      </c>
      <c r="V170" s="27">
        <v>1.3463430241197716</v>
      </c>
    </row>
    <row r="171" spans="1:22" x14ac:dyDescent="0.25">
      <c r="A171" s="19" t="s">
        <v>79</v>
      </c>
      <c r="B171" s="19" t="s">
        <v>80</v>
      </c>
      <c r="C171" s="19" t="s">
        <v>75</v>
      </c>
      <c r="D171" s="22">
        <v>50231331</v>
      </c>
      <c r="E171" s="22">
        <v>2</v>
      </c>
      <c r="F171" s="27">
        <v>67</v>
      </c>
      <c r="G171" s="19" t="s">
        <v>134</v>
      </c>
      <c r="H171" s="19" t="s">
        <v>135</v>
      </c>
      <c r="I171" s="23">
        <v>48</v>
      </c>
      <c r="J171" s="19" t="s">
        <v>202</v>
      </c>
      <c r="K171" s="19" t="s">
        <v>203</v>
      </c>
      <c r="L171" s="23">
        <v>48</v>
      </c>
      <c r="M171" s="19" t="s">
        <v>110</v>
      </c>
      <c r="N171" s="19" t="s">
        <v>111</v>
      </c>
      <c r="O171" s="30">
        <v>6.3109714285714286E-3</v>
      </c>
      <c r="Q171" s="22">
        <v>1.5</v>
      </c>
      <c r="R171" s="30">
        <v>3.0141953091684436E-6</v>
      </c>
      <c r="S171" s="23">
        <v>331763.50482606253</v>
      </c>
      <c r="T171" s="30">
        <v>2.2389318916077376E-4</v>
      </c>
      <c r="U171" s="23">
        <v>4466.4154534951822</v>
      </c>
      <c r="V171" s="27">
        <v>1.3462648508722626</v>
      </c>
    </row>
    <row r="172" spans="1:22" x14ac:dyDescent="0.25">
      <c r="A172" s="19" t="s">
        <v>79</v>
      </c>
      <c r="B172" s="19" t="s">
        <v>80</v>
      </c>
      <c r="C172" s="19" t="s">
        <v>75</v>
      </c>
      <c r="D172" s="22">
        <v>50231354</v>
      </c>
      <c r="E172" s="22">
        <v>2</v>
      </c>
      <c r="F172" s="27">
        <v>58</v>
      </c>
      <c r="G172" s="19" t="s">
        <v>148</v>
      </c>
      <c r="H172" s="19" t="s">
        <v>149</v>
      </c>
      <c r="I172" s="23">
        <v>85</v>
      </c>
      <c r="J172" s="19" t="s">
        <v>202</v>
      </c>
      <c r="K172" s="19" t="s">
        <v>203</v>
      </c>
      <c r="L172" s="23">
        <v>85</v>
      </c>
      <c r="M172" s="19" t="s">
        <v>110</v>
      </c>
      <c r="N172" s="19" t="s">
        <v>111</v>
      </c>
      <c r="O172" s="30">
        <v>5.1681299099804429E-2</v>
      </c>
      <c r="Q172" s="22">
        <v>1.5</v>
      </c>
      <c r="R172" s="30">
        <v>5.0493223258429613E-5</v>
      </c>
      <c r="S172" s="23">
        <v>19804.637839852196</v>
      </c>
      <c r="T172" s="30">
        <v>1.5966098387048638E-4</v>
      </c>
      <c r="U172" s="23">
        <v>6263.2709366940826</v>
      </c>
      <c r="V172" s="27">
        <v>31.625273773452783</v>
      </c>
    </row>
    <row r="173" spans="1:22" x14ac:dyDescent="0.25">
      <c r="A173" s="19" t="s">
        <v>79</v>
      </c>
      <c r="B173" s="19" t="s">
        <v>80</v>
      </c>
      <c r="C173" s="19" t="s">
        <v>75</v>
      </c>
      <c r="D173" s="22">
        <v>50231354</v>
      </c>
      <c r="E173" s="22">
        <v>2</v>
      </c>
      <c r="F173" s="27">
        <v>58</v>
      </c>
      <c r="G173" s="19" t="s">
        <v>130</v>
      </c>
      <c r="H173" s="19" t="s">
        <v>131</v>
      </c>
      <c r="I173" s="23">
        <v>286</v>
      </c>
      <c r="J173" s="19" t="s">
        <v>200</v>
      </c>
      <c r="K173" s="19" t="s">
        <v>201</v>
      </c>
      <c r="L173" s="23">
        <v>200</v>
      </c>
      <c r="M173" s="19" t="s">
        <v>112</v>
      </c>
      <c r="N173" s="19" t="s">
        <v>113</v>
      </c>
      <c r="O173" s="30">
        <v>4.8249881092436948E-2</v>
      </c>
      <c r="Q173" s="22">
        <v>7.7</v>
      </c>
      <c r="R173" s="30">
        <v>3.0898938630624649E-5</v>
      </c>
      <c r="S173" s="23">
        <v>32363.571187810219</v>
      </c>
      <c r="T173" s="30">
        <v>1.5966098387048638E-4</v>
      </c>
      <c r="U173" s="23">
        <v>6263.2709366940826</v>
      </c>
      <c r="V173" s="27">
        <v>19.352842429988542</v>
      </c>
    </row>
    <row r="174" spans="1:22" x14ac:dyDescent="0.25">
      <c r="A174" s="19" t="s">
        <v>79</v>
      </c>
      <c r="B174" s="19" t="s">
        <v>80</v>
      </c>
      <c r="C174" s="19" t="s">
        <v>75</v>
      </c>
      <c r="D174" s="22">
        <v>50231354</v>
      </c>
      <c r="E174" s="22">
        <v>2</v>
      </c>
      <c r="F174" s="27">
        <v>58</v>
      </c>
      <c r="G174" s="19" t="s">
        <v>130</v>
      </c>
      <c r="H174" s="19" t="s">
        <v>131</v>
      </c>
      <c r="I174" s="23">
        <v>214.5</v>
      </c>
      <c r="J174" s="19" t="s">
        <v>211</v>
      </c>
      <c r="K174" s="19" t="s">
        <v>212</v>
      </c>
      <c r="L174" s="23">
        <v>150</v>
      </c>
      <c r="M174" s="19" t="s">
        <v>112</v>
      </c>
      <c r="N174" s="19" t="s">
        <v>113</v>
      </c>
      <c r="O174" s="30">
        <v>4.8249881092436948E-2</v>
      </c>
      <c r="Q174" s="22">
        <v>7.7</v>
      </c>
      <c r="R174" s="30">
        <v>2.3174203972968485E-5</v>
      </c>
      <c r="S174" s="23">
        <v>43151.428250413628</v>
      </c>
      <c r="T174" s="30">
        <v>1.5966098387048638E-4</v>
      </c>
      <c r="U174" s="23">
        <v>6263.2709366940826</v>
      </c>
      <c r="V174" s="27">
        <v>14.514631822491406</v>
      </c>
    </row>
    <row r="175" spans="1:22" x14ac:dyDescent="0.25">
      <c r="A175" s="19" t="s">
        <v>79</v>
      </c>
      <c r="B175" s="19" t="s">
        <v>80</v>
      </c>
      <c r="C175" s="19" t="s">
        <v>75</v>
      </c>
      <c r="D175" s="22">
        <v>50231354</v>
      </c>
      <c r="E175" s="22">
        <v>2</v>
      </c>
      <c r="F175" s="27">
        <v>58</v>
      </c>
      <c r="G175" s="19" t="s">
        <v>130</v>
      </c>
      <c r="H175" s="19" t="s">
        <v>131</v>
      </c>
      <c r="I175" s="23">
        <v>286</v>
      </c>
      <c r="J175" s="19" t="s">
        <v>200</v>
      </c>
      <c r="K175" s="19" t="s">
        <v>201</v>
      </c>
      <c r="L175" s="23">
        <v>200</v>
      </c>
      <c r="M175" s="19" t="s">
        <v>110</v>
      </c>
      <c r="N175" s="19" t="s">
        <v>111</v>
      </c>
      <c r="O175" s="30">
        <v>5.1901008403361353E-3</v>
      </c>
      <c r="Q175" s="22">
        <v>1.5</v>
      </c>
      <c r="R175" s="30">
        <v>1.706171080846132E-5</v>
      </c>
      <c r="S175" s="23">
        <v>58610.769531041136</v>
      </c>
      <c r="T175" s="30">
        <v>1.5966098387048638E-4</v>
      </c>
      <c r="U175" s="23">
        <v>6263.2709366940826</v>
      </c>
      <c r="V175" s="27">
        <v>10.686211743691509</v>
      </c>
    </row>
    <row r="176" spans="1:22" x14ac:dyDescent="0.25">
      <c r="A176" s="19" t="s">
        <v>79</v>
      </c>
      <c r="B176" s="19" t="s">
        <v>80</v>
      </c>
      <c r="C176" s="19" t="s">
        <v>75</v>
      </c>
      <c r="D176" s="22">
        <v>50231354</v>
      </c>
      <c r="E176" s="22">
        <v>2</v>
      </c>
      <c r="F176" s="27">
        <v>58</v>
      </c>
      <c r="G176" s="19" t="s">
        <v>130</v>
      </c>
      <c r="H176" s="19" t="s">
        <v>131</v>
      </c>
      <c r="I176" s="23">
        <v>214.5</v>
      </c>
      <c r="J176" s="19" t="s">
        <v>211</v>
      </c>
      <c r="K176" s="19" t="s">
        <v>212</v>
      </c>
      <c r="L176" s="23">
        <v>150</v>
      </c>
      <c r="M176" s="19" t="s">
        <v>110</v>
      </c>
      <c r="N176" s="19" t="s">
        <v>111</v>
      </c>
      <c r="O176" s="30">
        <v>5.1901008403361353E-3</v>
      </c>
      <c r="Q176" s="22">
        <v>1.5</v>
      </c>
      <c r="R176" s="30">
        <v>1.2796283106345989E-5</v>
      </c>
      <c r="S176" s="23">
        <v>78147.692708054848</v>
      </c>
      <c r="T176" s="30">
        <v>1.5966098387048638E-4</v>
      </c>
      <c r="U176" s="23">
        <v>6263.2709366940826</v>
      </c>
      <c r="V176" s="27">
        <v>8.0146588077686314</v>
      </c>
    </row>
    <row r="177" spans="1:22" x14ac:dyDescent="0.25">
      <c r="A177" s="19" t="s">
        <v>79</v>
      </c>
      <c r="B177" s="19" t="s">
        <v>80</v>
      </c>
      <c r="C177" s="19" t="s">
        <v>75</v>
      </c>
      <c r="D177" s="22">
        <v>50231354</v>
      </c>
      <c r="E177" s="22">
        <v>2</v>
      </c>
      <c r="F177" s="27">
        <v>58</v>
      </c>
      <c r="G177" s="19" t="s">
        <v>166</v>
      </c>
      <c r="H177" s="19" t="s">
        <v>167</v>
      </c>
      <c r="I177" s="23">
        <v>1993.5959699999999</v>
      </c>
      <c r="J177" s="19" t="s">
        <v>202</v>
      </c>
      <c r="K177" s="19" t="s">
        <v>203</v>
      </c>
      <c r="L177" s="23">
        <v>1993.5959699999999</v>
      </c>
      <c r="M177" s="19" t="s">
        <v>168</v>
      </c>
      <c r="N177" s="19" t="s">
        <v>169</v>
      </c>
      <c r="O177" s="30">
        <v>5.0000000000000002E-5</v>
      </c>
      <c r="Q177" s="22">
        <v>0.3</v>
      </c>
      <c r="R177" s="30">
        <v>5.7287240517241378E-6</v>
      </c>
      <c r="S177" s="23">
        <v>174558.94034536998</v>
      </c>
      <c r="T177" s="30">
        <v>1.5966098387048638E-4</v>
      </c>
      <c r="U177" s="23">
        <v>6263.2709366940826</v>
      </c>
      <c r="V177" s="27">
        <v>3.5880550857504154</v>
      </c>
    </row>
    <row r="178" spans="1:22" x14ac:dyDescent="0.25">
      <c r="A178" s="19" t="s">
        <v>79</v>
      </c>
      <c r="B178" s="19" t="s">
        <v>80</v>
      </c>
      <c r="C178" s="19" t="s">
        <v>75</v>
      </c>
      <c r="D178" s="22">
        <v>50231354</v>
      </c>
      <c r="E178" s="22">
        <v>2</v>
      </c>
      <c r="F178" s="27">
        <v>58</v>
      </c>
      <c r="G178" s="19" t="s">
        <v>108</v>
      </c>
      <c r="H178" s="19" t="s">
        <v>109</v>
      </c>
      <c r="I178" s="23">
        <v>29.12</v>
      </c>
      <c r="J178" s="19" t="s">
        <v>202</v>
      </c>
      <c r="K178" s="19" t="s">
        <v>203</v>
      </c>
      <c r="L178" s="23">
        <v>29.12</v>
      </c>
      <c r="M178" s="19" t="s">
        <v>110</v>
      </c>
      <c r="N178" s="19" t="s">
        <v>111</v>
      </c>
      <c r="O178" s="30">
        <v>9.9157987639060616E-3</v>
      </c>
      <c r="Q178" s="22">
        <v>1.5</v>
      </c>
      <c r="R178" s="30">
        <v>3.3189432184476382E-6</v>
      </c>
      <c r="S178" s="23">
        <v>301300.72561703174</v>
      </c>
      <c r="T178" s="30">
        <v>1.5966098387048638E-4</v>
      </c>
      <c r="U178" s="23">
        <v>6263.2709366940826</v>
      </c>
      <c r="V178" s="27">
        <v>2.0787440600641012</v>
      </c>
    </row>
    <row r="179" spans="1:22" x14ac:dyDescent="0.25">
      <c r="A179" s="19" t="s">
        <v>79</v>
      </c>
      <c r="B179" s="19" t="s">
        <v>80</v>
      </c>
      <c r="C179" s="19" t="s">
        <v>75</v>
      </c>
      <c r="D179" s="22">
        <v>50231354</v>
      </c>
      <c r="E179" s="22">
        <v>2</v>
      </c>
      <c r="F179" s="27">
        <v>58</v>
      </c>
      <c r="G179" s="19" t="s">
        <v>166</v>
      </c>
      <c r="H179" s="19" t="s">
        <v>167</v>
      </c>
      <c r="I179" s="23">
        <v>1993.5959699999999</v>
      </c>
      <c r="J179" s="19" t="s">
        <v>202</v>
      </c>
      <c r="K179" s="19" t="s">
        <v>203</v>
      </c>
      <c r="L179" s="23">
        <v>1993.5959699999999</v>
      </c>
      <c r="M179" s="19" t="s">
        <v>172</v>
      </c>
      <c r="N179" s="19" t="s">
        <v>173</v>
      </c>
      <c r="O179" s="30">
        <v>5.0000000000000002E-5</v>
      </c>
      <c r="Q179" s="22">
        <v>0.6</v>
      </c>
      <c r="R179" s="30">
        <v>2.8643620258620689E-6</v>
      </c>
      <c r="S179" s="23">
        <v>349117.88069073996</v>
      </c>
      <c r="T179" s="30">
        <v>1.5966098387048638E-4</v>
      </c>
      <c r="U179" s="23">
        <v>6263.2709366940826</v>
      </c>
      <c r="V179" s="27">
        <v>1.7940275428752077</v>
      </c>
    </row>
    <row r="180" spans="1:22" x14ac:dyDescent="0.25">
      <c r="A180" s="19" t="s">
        <v>79</v>
      </c>
      <c r="B180" s="19" t="s">
        <v>80</v>
      </c>
      <c r="C180" s="19" t="s">
        <v>75</v>
      </c>
      <c r="D180" s="22">
        <v>50231354</v>
      </c>
      <c r="E180" s="22">
        <v>2</v>
      </c>
      <c r="F180" s="27">
        <v>58</v>
      </c>
      <c r="G180" s="19" t="s">
        <v>156</v>
      </c>
      <c r="H180" s="19" t="s">
        <v>157</v>
      </c>
      <c r="I180" s="23">
        <v>31.260250000000003</v>
      </c>
      <c r="J180" s="19" t="s">
        <v>229</v>
      </c>
      <c r="K180" s="19" t="s">
        <v>250</v>
      </c>
      <c r="L180" s="23">
        <v>6.2520499999999997</v>
      </c>
      <c r="M180" s="19" t="s">
        <v>245</v>
      </c>
      <c r="N180" s="19" t="s">
        <v>246</v>
      </c>
      <c r="O180" s="30">
        <v>8.156250000000002E-3</v>
      </c>
      <c r="Q180" s="22">
        <v>1.94</v>
      </c>
      <c r="R180" s="30">
        <v>2.2659652867268052E-6</v>
      </c>
      <c r="S180" s="23">
        <v>441313.02710488718</v>
      </c>
      <c r="T180" s="30">
        <v>1.5966098387048638E-4</v>
      </c>
      <c r="U180" s="23">
        <v>6263.2709366940826</v>
      </c>
      <c r="V180" s="27">
        <v>1.4192354523913673</v>
      </c>
    </row>
    <row r="181" spans="1:22" x14ac:dyDescent="0.25">
      <c r="A181" s="19" t="s">
        <v>79</v>
      </c>
      <c r="B181" s="19" t="s">
        <v>80</v>
      </c>
      <c r="C181" s="19" t="s">
        <v>75</v>
      </c>
      <c r="D181" s="22">
        <v>50231354</v>
      </c>
      <c r="E181" s="22">
        <v>2</v>
      </c>
      <c r="F181" s="27">
        <v>58</v>
      </c>
      <c r="G181" s="19" t="s">
        <v>136</v>
      </c>
      <c r="H181" s="19" t="s">
        <v>137</v>
      </c>
      <c r="I181" s="23">
        <v>102.64</v>
      </c>
      <c r="J181" s="19" t="s">
        <v>202</v>
      </c>
      <c r="K181" s="19" t="s">
        <v>203</v>
      </c>
      <c r="L181" s="23">
        <v>102.64</v>
      </c>
      <c r="M181" s="19" t="s">
        <v>112</v>
      </c>
      <c r="N181" s="19" t="s">
        <v>113</v>
      </c>
      <c r="O181" s="30">
        <v>8.2706821829855465E-3</v>
      </c>
      <c r="Q181" s="22">
        <v>7.7</v>
      </c>
      <c r="R181" s="30">
        <v>1.9008124031832434E-6</v>
      </c>
      <c r="S181" s="23">
        <v>526090.84322331066</v>
      </c>
      <c r="T181" s="30">
        <v>1.5966098387048638E-4</v>
      </c>
      <c r="U181" s="23">
        <v>6263.2709366940826</v>
      </c>
      <c r="V181" s="27">
        <v>1.1905303080965242</v>
      </c>
    </row>
    <row r="182" spans="1:22" x14ac:dyDescent="0.25">
      <c r="A182" s="19" t="s">
        <v>79</v>
      </c>
      <c r="B182" s="19" t="s">
        <v>80</v>
      </c>
      <c r="C182" s="19" t="s">
        <v>75</v>
      </c>
      <c r="D182" s="22">
        <v>50231416</v>
      </c>
      <c r="E182" s="22">
        <v>2</v>
      </c>
      <c r="F182" s="27">
        <v>65</v>
      </c>
      <c r="G182" s="19" t="s">
        <v>148</v>
      </c>
      <c r="H182" s="19" t="s">
        <v>149</v>
      </c>
      <c r="I182" s="23">
        <v>147.82500000000002</v>
      </c>
      <c r="J182" s="19" t="s">
        <v>202</v>
      </c>
      <c r="K182" s="19" t="s">
        <v>203</v>
      </c>
      <c r="L182" s="23">
        <v>147.82500000000002</v>
      </c>
      <c r="M182" s="19" t="s">
        <v>110</v>
      </c>
      <c r="N182" s="19" t="s">
        <v>111</v>
      </c>
      <c r="O182" s="30">
        <v>5.1681299099804429E-2</v>
      </c>
      <c r="Q182" s="22">
        <v>1.5</v>
      </c>
      <c r="R182" s="30">
        <v>7.8356800404395804E-5</v>
      </c>
      <c r="S182" s="23">
        <v>12762.134171367979</v>
      </c>
      <c r="T182" s="30">
        <v>1.781963033971716E-4</v>
      </c>
      <c r="U182" s="23">
        <v>5611.7886899772375</v>
      </c>
      <c r="V182" s="27">
        <v>43.972180629219224</v>
      </c>
    </row>
    <row r="183" spans="1:22" x14ac:dyDescent="0.25">
      <c r="A183" s="19" t="s">
        <v>79</v>
      </c>
      <c r="B183" s="19" t="s">
        <v>80</v>
      </c>
      <c r="C183" s="19" t="s">
        <v>75</v>
      </c>
      <c r="D183" s="22">
        <v>50231416</v>
      </c>
      <c r="E183" s="22">
        <v>2</v>
      </c>
      <c r="F183" s="27">
        <v>65</v>
      </c>
      <c r="G183" s="19" t="s">
        <v>130</v>
      </c>
      <c r="H183" s="19" t="s">
        <v>131</v>
      </c>
      <c r="I183" s="23">
        <v>429</v>
      </c>
      <c r="J183" s="19" t="s">
        <v>200</v>
      </c>
      <c r="K183" s="19" t="s">
        <v>201</v>
      </c>
      <c r="L183" s="23">
        <v>300</v>
      </c>
      <c r="M183" s="19" t="s">
        <v>112</v>
      </c>
      <c r="N183" s="19" t="s">
        <v>113</v>
      </c>
      <c r="O183" s="30">
        <v>4.8249881092436948E-2</v>
      </c>
      <c r="Q183" s="22">
        <v>7.7</v>
      </c>
      <c r="R183" s="30">
        <v>4.1357040936374527E-5</v>
      </c>
      <c r="S183" s="23">
        <v>24179.679623076601</v>
      </c>
      <c r="T183" s="30">
        <v>1.781963033971716E-4</v>
      </c>
      <c r="U183" s="23">
        <v>5611.7886899772375</v>
      </c>
      <c r="V183" s="27">
        <v>23.208697457767219</v>
      </c>
    </row>
    <row r="184" spans="1:22" x14ac:dyDescent="0.25">
      <c r="A184" s="19" t="s">
        <v>79</v>
      </c>
      <c r="B184" s="19" t="s">
        <v>80</v>
      </c>
      <c r="C184" s="19" t="s">
        <v>75</v>
      </c>
      <c r="D184" s="22">
        <v>50231416</v>
      </c>
      <c r="E184" s="22">
        <v>2</v>
      </c>
      <c r="F184" s="27">
        <v>65</v>
      </c>
      <c r="G184" s="19" t="s">
        <v>130</v>
      </c>
      <c r="H184" s="19" t="s">
        <v>131</v>
      </c>
      <c r="I184" s="23">
        <v>429</v>
      </c>
      <c r="J184" s="19" t="s">
        <v>200</v>
      </c>
      <c r="K184" s="19" t="s">
        <v>201</v>
      </c>
      <c r="L184" s="23">
        <v>300</v>
      </c>
      <c r="M184" s="19" t="s">
        <v>110</v>
      </c>
      <c r="N184" s="19" t="s">
        <v>111</v>
      </c>
      <c r="O184" s="30">
        <v>5.1901008403361353E-3</v>
      </c>
      <c r="Q184" s="22">
        <v>1.5</v>
      </c>
      <c r="R184" s="30">
        <v>2.2836443697478995E-5</v>
      </c>
      <c r="S184" s="23">
        <v>43789.655396754875</v>
      </c>
      <c r="T184" s="30">
        <v>1.781963033971716E-4</v>
      </c>
      <c r="U184" s="23">
        <v>5611.7886899772375</v>
      </c>
      <c r="V184" s="27">
        <v>12.815329646081461</v>
      </c>
    </row>
    <row r="185" spans="1:22" x14ac:dyDescent="0.25">
      <c r="A185" s="19" t="s">
        <v>79</v>
      </c>
      <c r="B185" s="19" t="s">
        <v>80</v>
      </c>
      <c r="C185" s="19" t="s">
        <v>75</v>
      </c>
      <c r="D185" s="22">
        <v>50231416</v>
      </c>
      <c r="E185" s="22">
        <v>2</v>
      </c>
      <c r="F185" s="27">
        <v>65</v>
      </c>
      <c r="G185" s="19" t="s">
        <v>134</v>
      </c>
      <c r="H185" s="19" t="s">
        <v>135</v>
      </c>
      <c r="I185" s="23">
        <v>96</v>
      </c>
      <c r="J185" s="19" t="s">
        <v>202</v>
      </c>
      <c r="K185" s="19" t="s">
        <v>203</v>
      </c>
      <c r="L185" s="23">
        <v>96</v>
      </c>
      <c r="M185" s="19" t="s">
        <v>110</v>
      </c>
      <c r="N185" s="19" t="s">
        <v>111</v>
      </c>
      <c r="O185" s="30">
        <v>6.3109714285714286E-3</v>
      </c>
      <c r="Q185" s="22">
        <v>1.5</v>
      </c>
      <c r="R185" s="30">
        <v>6.2138795604395613E-6</v>
      </c>
      <c r="S185" s="23">
        <v>160930.05831114971</v>
      </c>
      <c r="T185" s="30">
        <v>1.781963033971716E-4</v>
      </c>
      <c r="U185" s="23">
        <v>5611.7886899772375</v>
      </c>
      <c r="V185" s="27">
        <v>3.4870979038155463</v>
      </c>
    </row>
    <row r="186" spans="1:22" x14ac:dyDescent="0.25">
      <c r="A186" s="19" t="s">
        <v>79</v>
      </c>
      <c r="B186" s="19" t="s">
        <v>80</v>
      </c>
      <c r="C186" s="19" t="s">
        <v>75</v>
      </c>
      <c r="D186" s="22">
        <v>50231416</v>
      </c>
      <c r="E186" s="22">
        <v>2</v>
      </c>
      <c r="F186" s="27">
        <v>65</v>
      </c>
      <c r="G186" s="19" t="s">
        <v>166</v>
      </c>
      <c r="H186" s="19" t="s">
        <v>167</v>
      </c>
      <c r="I186" s="23">
        <v>2135.0645800000002</v>
      </c>
      <c r="J186" s="19" t="s">
        <v>202</v>
      </c>
      <c r="K186" s="19" t="s">
        <v>203</v>
      </c>
      <c r="L186" s="23">
        <v>2135.0645800000002</v>
      </c>
      <c r="M186" s="19" t="s">
        <v>168</v>
      </c>
      <c r="N186" s="19" t="s">
        <v>169</v>
      </c>
      <c r="O186" s="30">
        <v>5.0000000000000002E-5</v>
      </c>
      <c r="Q186" s="22">
        <v>0.3</v>
      </c>
      <c r="R186" s="30">
        <v>5.4745245641025634E-6</v>
      </c>
      <c r="S186" s="23">
        <v>182664.26395402057</v>
      </c>
      <c r="T186" s="30">
        <v>1.781963033971716E-4</v>
      </c>
      <c r="U186" s="23">
        <v>5611.7886899772375</v>
      </c>
      <c r="V186" s="27">
        <v>3.0721875031833332</v>
      </c>
    </row>
    <row r="187" spans="1:22" x14ac:dyDescent="0.25">
      <c r="A187" s="19" t="s">
        <v>79</v>
      </c>
      <c r="B187" s="19" t="s">
        <v>80</v>
      </c>
      <c r="C187" s="19" t="s">
        <v>75</v>
      </c>
      <c r="D187" s="22">
        <v>50231416</v>
      </c>
      <c r="E187" s="22">
        <v>2</v>
      </c>
      <c r="F187" s="27">
        <v>65</v>
      </c>
      <c r="G187" s="19" t="s">
        <v>108</v>
      </c>
      <c r="H187" s="19" t="s">
        <v>109</v>
      </c>
      <c r="I187" s="23">
        <v>45.5</v>
      </c>
      <c r="J187" s="19" t="s">
        <v>202</v>
      </c>
      <c r="K187" s="19" t="s">
        <v>203</v>
      </c>
      <c r="L187" s="23">
        <v>45.5</v>
      </c>
      <c r="M187" s="19" t="s">
        <v>110</v>
      </c>
      <c r="N187" s="19" t="s">
        <v>111</v>
      </c>
      <c r="O187" s="30">
        <v>9.9157987639060616E-3</v>
      </c>
      <c r="Q187" s="22">
        <v>1.5</v>
      </c>
      <c r="R187" s="30">
        <v>4.6273727564894959E-6</v>
      </c>
      <c r="S187" s="23">
        <v>216105.34802876756</v>
      </c>
      <c r="T187" s="30">
        <v>1.781963033971716E-4</v>
      </c>
      <c r="U187" s="23">
        <v>5611.7886899772375</v>
      </c>
      <c r="V187" s="27">
        <v>2.5967838099176546</v>
      </c>
    </row>
    <row r="188" spans="1:22" x14ac:dyDescent="0.25">
      <c r="A188" s="19" t="s">
        <v>79</v>
      </c>
      <c r="B188" s="19" t="s">
        <v>80</v>
      </c>
      <c r="C188" s="19" t="s">
        <v>75</v>
      </c>
      <c r="D188" s="22">
        <v>50231416</v>
      </c>
      <c r="E188" s="22">
        <v>2</v>
      </c>
      <c r="F188" s="27">
        <v>65</v>
      </c>
      <c r="G188" s="19" t="s">
        <v>166</v>
      </c>
      <c r="H188" s="19" t="s">
        <v>167</v>
      </c>
      <c r="I188" s="23">
        <v>2135.0645800000002</v>
      </c>
      <c r="J188" s="19" t="s">
        <v>202</v>
      </c>
      <c r="K188" s="19" t="s">
        <v>203</v>
      </c>
      <c r="L188" s="23">
        <v>2135.0645800000002</v>
      </c>
      <c r="M188" s="19" t="s">
        <v>172</v>
      </c>
      <c r="N188" s="19" t="s">
        <v>173</v>
      </c>
      <c r="O188" s="30">
        <v>5.0000000000000002E-5</v>
      </c>
      <c r="Q188" s="22">
        <v>0.6</v>
      </c>
      <c r="R188" s="30">
        <v>2.7372622820512817E-6</v>
      </c>
      <c r="S188" s="23">
        <v>365328.52790804114</v>
      </c>
      <c r="T188" s="30">
        <v>1.781963033971716E-4</v>
      </c>
      <c r="U188" s="23">
        <v>5611.7886899772375</v>
      </c>
      <c r="V188" s="27">
        <v>1.5360937515916666</v>
      </c>
    </row>
    <row r="189" spans="1:22" x14ac:dyDescent="0.25">
      <c r="A189" s="19" t="s">
        <v>79</v>
      </c>
      <c r="B189" s="19" t="s">
        <v>80</v>
      </c>
      <c r="C189" s="19" t="s">
        <v>75</v>
      </c>
      <c r="D189" s="22">
        <v>50231416</v>
      </c>
      <c r="E189" s="22">
        <v>2</v>
      </c>
      <c r="F189" s="27">
        <v>65</v>
      </c>
      <c r="G189" s="19" t="s">
        <v>122</v>
      </c>
      <c r="H189" s="19" t="s">
        <v>123</v>
      </c>
      <c r="I189" s="23">
        <v>11.357999999999999</v>
      </c>
      <c r="J189" s="19" t="s">
        <v>220</v>
      </c>
      <c r="K189" s="19" t="s">
        <v>233</v>
      </c>
      <c r="L189" s="23">
        <v>1.8</v>
      </c>
      <c r="M189" s="19" t="s">
        <v>110</v>
      </c>
      <c r="N189" s="19" t="s">
        <v>111</v>
      </c>
      <c r="O189" s="30">
        <v>2.3301542756539208E-2</v>
      </c>
      <c r="Q189" s="22">
        <v>1.5</v>
      </c>
      <c r="R189" s="30">
        <v>2.7144504885002284E-6</v>
      </c>
      <c r="S189" s="23">
        <v>368398.68851412128</v>
      </c>
      <c r="T189" s="30">
        <v>1.781963033971716E-4</v>
      </c>
      <c r="U189" s="23">
        <v>5611.7886899772375</v>
      </c>
      <c r="V189" s="27">
        <v>1.523292255086877</v>
      </c>
    </row>
    <row r="190" spans="1:22" x14ac:dyDescent="0.25">
      <c r="A190" s="19" t="s">
        <v>79</v>
      </c>
      <c r="B190" s="19" t="s">
        <v>80</v>
      </c>
      <c r="C190" s="19" t="s">
        <v>75</v>
      </c>
      <c r="D190" s="22">
        <v>50231416</v>
      </c>
      <c r="E190" s="22">
        <v>2</v>
      </c>
      <c r="F190" s="27">
        <v>65</v>
      </c>
      <c r="G190" s="19" t="s">
        <v>134</v>
      </c>
      <c r="H190" s="19" t="s">
        <v>135</v>
      </c>
      <c r="I190" s="23">
        <v>96</v>
      </c>
      <c r="J190" s="19" t="s">
        <v>202</v>
      </c>
      <c r="K190" s="19" t="s">
        <v>203</v>
      </c>
      <c r="L190" s="23">
        <v>96</v>
      </c>
      <c r="M190" s="19" t="s">
        <v>96</v>
      </c>
      <c r="N190" s="19" t="s">
        <v>97</v>
      </c>
      <c r="O190" s="30">
        <v>1.2242166344294007E-2</v>
      </c>
      <c r="Q190" s="22">
        <v>8.6999999999999993</v>
      </c>
      <c r="R190" s="30">
        <v>2.0782457454504412E-6</v>
      </c>
      <c r="S190" s="23">
        <v>481175.04976932309</v>
      </c>
      <c r="T190" s="30">
        <v>1.781963033971716E-4</v>
      </c>
      <c r="U190" s="23">
        <v>5611.7886899772375</v>
      </c>
      <c r="V190" s="27">
        <v>1.1662675969312097</v>
      </c>
    </row>
    <row r="191" spans="1:22" x14ac:dyDescent="0.25">
      <c r="A191" s="19" t="s">
        <v>79</v>
      </c>
      <c r="B191" s="19" t="s">
        <v>80</v>
      </c>
      <c r="C191" s="19" t="s">
        <v>75</v>
      </c>
      <c r="D191" s="22">
        <v>50231443</v>
      </c>
      <c r="E191" s="22">
        <v>2</v>
      </c>
      <c r="F191" s="27">
        <v>70</v>
      </c>
      <c r="G191" s="19" t="s">
        <v>130</v>
      </c>
      <c r="H191" s="19" t="s">
        <v>131</v>
      </c>
      <c r="I191" s="23">
        <v>858</v>
      </c>
      <c r="J191" s="19" t="s">
        <v>211</v>
      </c>
      <c r="K191" s="19" t="s">
        <v>212</v>
      </c>
      <c r="L191" s="23">
        <v>600</v>
      </c>
      <c r="M191" s="19" t="s">
        <v>112</v>
      </c>
      <c r="N191" s="19" t="s">
        <v>113</v>
      </c>
      <c r="O191" s="30">
        <v>4.8249881092436948E-2</v>
      </c>
      <c r="Q191" s="22">
        <v>7.7</v>
      </c>
      <c r="R191" s="30">
        <v>7.6805933167552691E-5</v>
      </c>
      <c r="S191" s="23">
        <v>13019.82748934894</v>
      </c>
      <c r="T191" s="30">
        <v>2.5107781351426078E-4</v>
      </c>
      <c r="U191" s="23">
        <v>3982.8290122623748</v>
      </c>
      <c r="V191" s="27">
        <v>30.590489893361383</v>
      </c>
    </row>
    <row r="192" spans="1:22" x14ac:dyDescent="0.25">
      <c r="A192" s="19" t="s">
        <v>79</v>
      </c>
      <c r="B192" s="19" t="s">
        <v>80</v>
      </c>
      <c r="C192" s="19" t="s">
        <v>75</v>
      </c>
      <c r="D192" s="22">
        <v>50231443</v>
      </c>
      <c r="E192" s="22">
        <v>2</v>
      </c>
      <c r="F192" s="27">
        <v>70</v>
      </c>
      <c r="G192" s="19" t="s">
        <v>130</v>
      </c>
      <c r="H192" s="19" t="s">
        <v>131</v>
      </c>
      <c r="I192" s="23">
        <v>858</v>
      </c>
      <c r="J192" s="19" t="s">
        <v>211</v>
      </c>
      <c r="K192" s="19" t="s">
        <v>212</v>
      </c>
      <c r="L192" s="23">
        <v>600</v>
      </c>
      <c r="M192" s="19" t="s">
        <v>110</v>
      </c>
      <c r="N192" s="19" t="s">
        <v>111</v>
      </c>
      <c r="O192" s="30">
        <v>5.1901008403361353E-3</v>
      </c>
      <c r="Q192" s="22">
        <v>1.5</v>
      </c>
      <c r="R192" s="30">
        <v>4.2410538295318132E-5</v>
      </c>
      <c r="S192" s="23">
        <v>23579.045213637244</v>
      </c>
      <c r="T192" s="30">
        <v>2.5107781351426078E-4</v>
      </c>
      <c r="U192" s="23">
        <v>3982.8290122623748</v>
      </c>
      <c r="V192" s="27">
        <v>16.891392234825751</v>
      </c>
    </row>
    <row r="193" spans="1:22" x14ac:dyDescent="0.25">
      <c r="A193" s="19" t="s">
        <v>79</v>
      </c>
      <c r="B193" s="19" t="s">
        <v>80</v>
      </c>
      <c r="C193" s="19" t="s">
        <v>75</v>
      </c>
      <c r="D193" s="22">
        <v>50231443</v>
      </c>
      <c r="E193" s="22">
        <v>2</v>
      </c>
      <c r="F193" s="27">
        <v>70</v>
      </c>
      <c r="G193" s="19" t="s">
        <v>148</v>
      </c>
      <c r="H193" s="19" t="s">
        <v>149</v>
      </c>
      <c r="I193" s="23">
        <v>85</v>
      </c>
      <c r="J193" s="19" t="s">
        <v>202</v>
      </c>
      <c r="K193" s="19" t="s">
        <v>203</v>
      </c>
      <c r="L193" s="23">
        <v>85</v>
      </c>
      <c r="M193" s="19" t="s">
        <v>110</v>
      </c>
      <c r="N193" s="19" t="s">
        <v>111</v>
      </c>
      <c r="O193" s="30">
        <v>5.1681299099804429E-2</v>
      </c>
      <c r="Q193" s="22">
        <v>1.5</v>
      </c>
      <c r="R193" s="30">
        <v>4.1837242128413103E-5</v>
      </c>
      <c r="S193" s="23">
        <v>23902.149117062996</v>
      </c>
      <c r="T193" s="30">
        <v>2.5107781351426078E-4</v>
      </c>
      <c r="U193" s="23">
        <v>3982.8290122623748</v>
      </c>
      <c r="V193" s="27">
        <v>16.663058174208935</v>
      </c>
    </row>
    <row r="194" spans="1:22" x14ac:dyDescent="0.25">
      <c r="A194" s="19" t="s">
        <v>79</v>
      </c>
      <c r="B194" s="19" t="s">
        <v>80</v>
      </c>
      <c r="C194" s="19" t="s">
        <v>75</v>
      </c>
      <c r="D194" s="22">
        <v>50231443</v>
      </c>
      <c r="E194" s="22">
        <v>2</v>
      </c>
      <c r="F194" s="27">
        <v>70</v>
      </c>
      <c r="G194" s="19" t="s">
        <v>124</v>
      </c>
      <c r="H194" s="19" t="s">
        <v>125</v>
      </c>
      <c r="I194" s="23">
        <v>136.5</v>
      </c>
      <c r="J194" s="19" t="s">
        <v>202</v>
      </c>
      <c r="K194" s="19" t="s">
        <v>203</v>
      </c>
      <c r="L194" s="23">
        <v>136.5</v>
      </c>
      <c r="M194" s="19" t="s">
        <v>110</v>
      </c>
      <c r="N194" s="19" t="s">
        <v>111</v>
      </c>
      <c r="O194" s="30">
        <v>2.8396187614678874E-2</v>
      </c>
      <c r="Q194" s="22">
        <v>1.5</v>
      </c>
      <c r="R194" s="30">
        <v>3.6915043899082531E-5</v>
      </c>
      <c r="S194" s="23">
        <v>27089.226894427546</v>
      </c>
      <c r="T194" s="30">
        <v>2.5107781351426078E-4</v>
      </c>
      <c r="U194" s="23">
        <v>3982.8290122623748</v>
      </c>
      <c r="V194" s="27">
        <v>14.70263078302051</v>
      </c>
    </row>
    <row r="195" spans="1:22" x14ac:dyDescent="0.25">
      <c r="A195" s="19" t="s">
        <v>79</v>
      </c>
      <c r="B195" s="19" t="s">
        <v>80</v>
      </c>
      <c r="C195" s="19" t="s">
        <v>75</v>
      </c>
      <c r="D195" s="22">
        <v>50231443</v>
      </c>
      <c r="E195" s="22">
        <v>2</v>
      </c>
      <c r="F195" s="27">
        <v>70</v>
      </c>
      <c r="G195" s="19" t="s">
        <v>108</v>
      </c>
      <c r="H195" s="19" t="s">
        <v>109</v>
      </c>
      <c r="I195" s="23">
        <v>231</v>
      </c>
      <c r="J195" s="19" t="s">
        <v>207</v>
      </c>
      <c r="K195" s="19" t="s">
        <v>208</v>
      </c>
      <c r="L195" s="23">
        <v>150</v>
      </c>
      <c r="M195" s="19" t="s">
        <v>110</v>
      </c>
      <c r="N195" s="19" t="s">
        <v>111</v>
      </c>
      <c r="O195" s="30">
        <v>9.9157987639060616E-3</v>
      </c>
      <c r="Q195" s="22">
        <v>1.5</v>
      </c>
      <c r="R195" s="30">
        <v>2.1814757280593337E-5</v>
      </c>
      <c r="S195" s="23">
        <v>45840.528369738575</v>
      </c>
      <c r="T195" s="30">
        <v>2.5107781351426078E-4</v>
      </c>
      <c r="U195" s="23">
        <v>3982.8290122623748</v>
      </c>
      <c r="V195" s="27">
        <v>8.6884448192609014</v>
      </c>
    </row>
    <row r="196" spans="1:22" x14ac:dyDescent="0.25">
      <c r="A196" s="19" t="s">
        <v>79</v>
      </c>
      <c r="B196" s="19" t="s">
        <v>80</v>
      </c>
      <c r="C196" s="19" t="s">
        <v>75</v>
      </c>
      <c r="D196" s="22">
        <v>50231443</v>
      </c>
      <c r="E196" s="22">
        <v>2</v>
      </c>
      <c r="F196" s="27">
        <v>70</v>
      </c>
      <c r="G196" s="19" t="s">
        <v>166</v>
      </c>
      <c r="H196" s="19" t="s">
        <v>167</v>
      </c>
      <c r="I196" s="23">
        <v>2417.145</v>
      </c>
      <c r="J196" s="19" t="s">
        <v>202</v>
      </c>
      <c r="K196" s="19" t="s">
        <v>203</v>
      </c>
      <c r="L196" s="23">
        <v>2417.145</v>
      </c>
      <c r="M196" s="19" t="s">
        <v>168</v>
      </c>
      <c r="N196" s="19" t="s">
        <v>169</v>
      </c>
      <c r="O196" s="30">
        <v>5.0000000000000002E-5</v>
      </c>
      <c r="Q196" s="22">
        <v>0.3</v>
      </c>
      <c r="R196" s="30">
        <v>5.7551071428571432E-6</v>
      </c>
      <c r="S196" s="23">
        <v>173758.71120681628</v>
      </c>
      <c r="T196" s="30">
        <v>2.5107781351426078E-4</v>
      </c>
      <c r="U196" s="23">
        <v>3982.8290122623748</v>
      </c>
      <c r="V196" s="27">
        <v>2.2921607697249855</v>
      </c>
    </row>
    <row r="197" spans="1:22" x14ac:dyDescent="0.25">
      <c r="A197" s="19" t="s">
        <v>79</v>
      </c>
      <c r="B197" s="19" t="s">
        <v>80</v>
      </c>
      <c r="C197" s="19" t="s">
        <v>75</v>
      </c>
      <c r="D197" s="22">
        <v>50231443</v>
      </c>
      <c r="E197" s="22">
        <v>2</v>
      </c>
      <c r="F197" s="27">
        <v>70</v>
      </c>
      <c r="G197" s="19" t="s">
        <v>108</v>
      </c>
      <c r="H197" s="19" t="s">
        <v>109</v>
      </c>
      <c r="I197" s="23">
        <v>231</v>
      </c>
      <c r="J197" s="19" t="s">
        <v>207</v>
      </c>
      <c r="K197" s="19" t="s">
        <v>208</v>
      </c>
      <c r="L197" s="23">
        <v>150</v>
      </c>
      <c r="M197" s="19" t="s">
        <v>112</v>
      </c>
      <c r="N197" s="19" t="s">
        <v>113</v>
      </c>
      <c r="O197" s="30">
        <v>1.1220156242274404E-2</v>
      </c>
      <c r="Q197" s="22">
        <v>7.7</v>
      </c>
      <c r="R197" s="30">
        <v>4.808638389546173E-6</v>
      </c>
      <c r="S197" s="23">
        <v>207959.07676775366</v>
      </c>
      <c r="T197" s="30">
        <v>2.5107781351426078E-4</v>
      </c>
      <c r="U197" s="23">
        <v>3982.8290122623748</v>
      </c>
      <c r="V197" s="27">
        <v>1.9151984487363123</v>
      </c>
    </row>
    <row r="198" spans="1:22" x14ac:dyDescent="0.25">
      <c r="A198" s="19" t="s">
        <v>79</v>
      </c>
      <c r="B198" s="19" t="s">
        <v>80</v>
      </c>
      <c r="C198" s="19" t="s">
        <v>75</v>
      </c>
      <c r="D198" s="22">
        <v>50231443</v>
      </c>
      <c r="E198" s="22">
        <v>2</v>
      </c>
      <c r="F198" s="27">
        <v>70</v>
      </c>
      <c r="G198" s="19" t="s">
        <v>156</v>
      </c>
      <c r="H198" s="19" t="s">
        <v>157</v>
      </c>
      <c r="I198" s="23">
        <v>66.825000000000003</v>
      </c>
      <c r="J198" s="19" t="s">
        <v>229</v>
      </c>
      <c r="K198" s="19" t="s">
        <v>250</v>
      </c>
      <c r="L198" s="23">
        <v>13.365</v>
      </c>
      <c r="M198" s="19" t="s">
        <v>245</v>
      </c>
      <c r="N198" s="19" t="s">
        <v>246</v>
      </c>
      <c r="O198" s="30">
        <v>8.156250000000002E-3</v>
      </c>
      <c r="Q198" s="22">
        <v>1.94</v>
      </c>
      <c r="R198" s="30">
        <v>4.0135596925625932E-6</v>
      </c>
      <c r="S198" s="23">
        <v>249155.38240357305</v>
      </c>
      <c r="T198" s="30">
        <v>2.5107781351426078E-4</v>
      </c>
      <c r="U198" s="23">
        <v>3982.8290122623748</v>
      </c>
      <c r="V198" s="27">
        <v>1.5985321985985155</v>
      </c>
    </row>
    <row r="199" spans="1:22" x14ac:dyDescent="0.25">
      <c r="A199" s="19" t="s">
        <v>79</v>
      </c>
      <c r="B199" s="19" t="s">
        <v>80</v>
      </c>
      <c r="C199" s="19" t="s">
        <v>75</v>
      </c>
      <c r="D199" s="22">
        <v>50231443</v>
      </c>
      <c r="E199" s="22">
        <v>2</v>
      </c>
      <c r="F199" s="27">
        <v>70</v>
      </c>
      <c r="G199" s="19" t="s">
        <v>166</v>
      </c>
      <c r="H199" s="19" t="s">
        <v>167</v>
      </c>
      <c r="I199" s="23">
        <v>2417.145</v>
      </c>
      <c r="J199" s="19" t="s">
        <v>202</v>
      </c>
      <c r="K199" s="19" t="s">
        <v>203</v>
      </c>
      <c r="L199" s="23">
        <v>2417.145</v>
      </c>
      <c r="M199" s="19" t="s">
        <v>172</v>
      </c>
      <c r="N199" s="19" t="s">
        <v>173</v>
      </c>
      <c r="O199" s="30">
        <v>5.0000000000000002E-5</v>
      </c>
      <c r="Q199" s="22">
        <v>0.6</v>
      </c>
      <c r="R199" s="30">
        <v>2.8775535714285716E-6</v>
      </c>
      <c r="S199" s="23">
        <v>347517.42241363256</v>
      </c>
      <c r="T199" s="30">
        <v>2.5107781351426078E-4</v>
      </c>
      <c r="U199" s="23">
        <v>3982.8290122623748</v>
      </c>
      <c r="V199" s="27">
        <v>1.1460803848624928</v>
      </c>
    </row>
    <row r="200" spans="1:22" x14ac:dyDescent="0.25">
      <c r="A200" s="19" t="s">
        <v>79</v>
      </c>
      <c r="B200" s="19" t="s">
        <v>80</v>
      </c>
      <c r="C200" s="19" t="s">
        <v>75</v>
      </c>
      <c r="D200" s="22">
        <v>50231443</v>
      </c>
      <c r="E200" s="22">
        <v>2</v>
      </c>
      <c r="F200" s="27">
        <v>70</v>
      </c>
      <c r="G200" s="19" t="s">
        <v>124</v>
      </c>
      <c r="H200" s="19" t="s">
        <v>125</v>
      </c>
      <c r="I200" s="23">
        <v>136.5</v>
      </c>
      <c r="J200" s="19" t="s">
        <v>202</v>
      </c>
      <c r="K200" s="19" t="s">
        <v>203</v>
      </c>
      <c r="L200" s="23">
        <v>136.5</v>
      </c>
      <c r="M200" s="19" t="s">
        <v>100</v>
      </c>
      <c r="N200" s="19" t="s">
        <v>101</v>
      </c>
      <c r="O200" s="30">
        <v>4.1826752720830673E-3</v>
      </c>
      <c r="Q200" s="22">
        <v>3</v>
      </c>
      <c r="R200" s="30">
        <v>2.7187389268539942E-6</v>
      </c>
      <c r="S200" s="23">
        <v>367817.59003140335</v>
      </c>
      <c r="T200" s="30">
        <v>2.5107781351426078E-4</v>
      </c>
      <c r="U200" s="23">
        <v>3982.8290122623748</v>
      </c>
      <c r="V200" s="27">
        <v>1.0828272274641162</v>
      </c>
    </row>
    <row r="201" spans="1:22" x14ac:dyDescent="0.25">
      <c r="A201" s="19" t="s">
        <v>79</v>
      </c>
      <c r="B201" s="19" t="s">
        <v>80</v>
      </c>
      <c r="C201" s="19" t="s">
        <v>75</v>
      </c>
      <c r="D201" s="22">
        <v>50231534</v>
      </c>
      <c r="E201" s="22">
        <v>2</v>
      </c>
      <c r="F201" s="27">
        <v>55</v>
      </c>
      <c r="G201" s="19" t="s">
        <v>124</v>
      </c>
      <c r="H201" s="19" t="s">
        <v>125</v>
      </c>
      <c r="I201" s="23">
        <v>136.5</v>
      </c>
      <c r="J201" s="19" t="s">
        <v>202</v>
      </c>
      <c r="K201" s="19" t="s">
        <v>203</v>
      </c>
      <c r="L201" s="23">
        <v>136.5</v>
      </c>
      <c r="M201" s="19" t="s">
        <v>110</v>
      </c>
      <c r="N201" s="19" t="s">
        <v>111</v>
      </c>
      <c r="O201" s="30">
        <v>2.8396187614678874E-2</v>
      </c>
      <c r="Q201" s="22">
        <v>1.5</v>
      </c>
      <c r="R201" s="30">
        <v>4.6982783144286859E-5</v>
      </c>
      <c r="S201" s="23">
        <v>21284.392559907355</v>
      </c>
      <c r="T201" s="30">
        <v>2.1436863035870728E-4</v>
      </c>
      <c r="U201" s="23">
        <v>4664.8616372959059</v>
      </c>
      <c r="V201" s="27">
        <v>21.916818270317648</v>
      </c>
    </row>
    <row r="202" spans="1:22" x14ac:dyDescent="0.25">
      <c r="A202" s="19" t="s">
        <v>79</v>
      </c>
      <c r="B202" s="19" t="s">
        <v>80</v>
      </c>
      <c r="C202" s="19" t="s">
        <v>75</v>
      </c>
      <c r="D202" s="22">
        <v>50231534</v>
      </c>
      <c r="E202" s="22">
        <v>2</v>
      </c>
      <c r="F202" s="27">
        <v>55</v>
      </c>
      <c r="G202" s="19" t="s">
        <v>130</v>
      </c>
      <c r="H202" s="19" t="s">
        <v>131</v>
      </c>
      <c r="I202" s="23">
        <v>357.5</v>
      </c>
      <c r="J202" s="19" t="s">
        <v>211</v>
      </c>
      <c r="K202" s="19" t="s">
        <v>212</v>
      </c>
      <c r="L202" s="23">
        <v>250</v>
      </c>
      <c r="M202" s="19" t="s">
        <v>112</v>
      </c>
      <c r="N202" s="19" t="s">
        <v>113</v>
      </c>
      <c r="O202" s="30">
        <v>4.8249881092436948E-2</v>
      </c>
      <c r="Q202" s="22">
        <v>7.7</v>
      </c>
      <c r="R202" s="30">
        <v>4.0730419104005215E-5</v>
      </c>
      <c r="S202" s="23">
        <v>24551.674694200858</v>
      </c>
      <c r="T202" s="30">
        <v>2.1436863035870728E-4</v>
      </c>
      <c r="U202" s="23">
        <v>4664.8616372959059</v>
      </c>
      <c r="V202" s="27">
        <v>19.00017695492582</v>
      </c>
    </row>
    <row r="203" spans="1:22" x14ac:dyDescent="0.25">
      <c r="A203" s="19" t="s">
        <v>79</v>
      </c>
      <c r="B203" s="19" t="s">
        <v>80</v>
      </c>
      <c r="C203" s="19" t="s">
        <v>75</v>
      </c>
      <c r="D203" s="22">
        <v>50231534</v>
      </c>
      <c r="E203" s="22">
        <v>2</v>
      </c>
      <c r="F203" s="27">
        <v>55</v>
      </c>
      <c r="G203" s="19" t="s">
        <v>130</v>
      </c>
      <c r="H203" s="19" t="s">
        <v>131</v>
      </c>
      <c r="I203" s="23">
        <v>286</v>
      </c>
      <c r="J203" s="19" t="s">
        <v>200</v>
      </c>
      <c r="K203" s="19" t="s">
        <v>201</v>
      </c>
      <c r="L203" s="23">
        <v>200</v>
      </c>
      <c r="M203" s="19" t="s">
        <v>112</v>
      </c>
      <c r="N203" s="19" t="s">
        <v>113</v>
      </c>
      <c r="O203" s="30">
        <v>4.8249881092436948E-2</v>
      </c>
      <c r="Q203" s="22">
        <v>7.7</v>
      </c>
      <c r="R203" s="30">
        <v>3.2584335283204173E-5</v>
      </c>
      <c r="S203" s="23">
        <v>30689.593367751069</v>
      </c>
      <c r="T203" s="30">
        <v>2.1436863035870728E-4</v>
      </c>
      <c r="U203" s="23">
        <v>4664.8616372959059</v>
      </c>
      <c r="V203" s="27">
        <v>15.200141563940656</v>
      </c>
    </row>
    <row r="204" spans="1:22" x14ac:dyDescent="0.25">
      <c r="A204" s="19" t="s">
        <v>79</v>
      </c>
      <c r="B204" s="19" t="s">
        <v>80</v>
      </c>
      <c r="C204" s="19" t="s">
        <v>75</v>
      </c>
      <c r="D204" s="22">
        <v>50231534</v>
      </c>
      <c r="E204" s="22">
        <v>2</v>
      </c>
      <c r="F204" s="27">
        <v>55</v>
      </c>
      <c r="G204" s="19" t="s">
        <v>130</v>
      </c>
      <c r="H204" s="19" t="s">
        <v>131</v>
      </c>
      <c r="I204" s="23">
        <v>357.5</v>
      </c>
      <c r="J204" s="19" t="s">
        <v>211</v>
      </c>
      <c r="K204" s="19" t="s">
        <v>212</v>
      </c>
      <c r="L204" s="23">
        <v>250</v>
      </c>
      <c r="M204" s="19" t="s">
        <v>110</v>
      </c>
      <c r="N204" s="19" t="s">
        <v>111</v>
      </c>
      <c r="O204" s="30">
        <v>5.1901008403361353E-3</v>
      </c>
      <c r="Q204" s="22">
        <v>1.5</v>
      </c>
      <c r="R204" s="30">
        <v>2.249043697478992E-5</v>
      </c>
      <c r="S204" s="23">
        <v>44463.342402858798</v>
      </c>
      <c r="T204" s="30">
        <v>2.1436863035870728E-4</v>
      </c>
      <c r="U204" s="23">
        <v>4664.8616372959059</v>
      </c>
      <c r="V204" s="27">
        <v>10.491477664971887</v>
      </c>
    </row>
    <row r="205" spans="1:22" x14ac:dyDescent="0.25">
      <c r="A205" s="19" t="s">
        <v>79</v>
      </c>
      <c r="B205" s="19" t="s">
        <v>80</v>
      </c>
      <c r="C205" s="19" t="s">
        <v>75</v>
      </c>
      <c r="D205" s="22">
        <v>50231534</v>
      </c>
      <c r="E205" s="22">
        <v>2</v>
      </c>
      <c r="F205" s="27">
        <v>55</v>
      </c>
      <c r="G205" s="19" t="s">
        <v>130</v>
      </c>
      <c r="H205" s="19" t="s">
        <v>131</v>
      </c>
      <c r="I205" s="23">
        <v>286</v>
      </c>
      <c r="J205" s="19" t="s">
        <v>200</v>
      </c>
      <c r="K205" s="19" t="s">
        <v>201</v>
      </c>
      <c r="L205" s="23">
        <v>200</v>
      </c>
      <c r="M205" s="19" t="s">
        <v>110</v>
      </c>
      <c r="N205" s="19" t="s">
        <v>111</v>
      </c>
      <c r="O205" s="30">
        <v>5.1901008403361353E-3</v>
      </c>
      <c r="Q205" s="22">
        <v>1.5</v>
      </c>
      <c r="R205" s="30">
        <v>1.7992349579831936E-5</v>
      </c>
      <c r="S205" s="23">
        <v>55579.178003573499</v>
      </c>
      <c r="T205" s="30">
        <v>2.1436863035870728E-4</v>
      </c>
      <c r="U205" s="23">
        <v>4664.8616372959059</v>
      </c>
      <c r="V205" s="27">
        <v>8.3931821319775093</v>
      </c>
    </row>
    <row r="206" spans="1:22" x14ac:dyDescent="0.25">
      <c r="A206" s="19" t="s">
        <v>79</v>
      </c>
      <c r="B206" s="19" t="s">
        <v>80</v>
      </c>
      <c r="C206" s="19" t="s">
        <v>75</v>
      </c>
      <c r="D206" s="22">
        <v>50231534</v>
      </c>
      <c r="E206" s="22">
        <v>2</v>
      </c>
      <c r="F206" s="27">
        <v>55</v>
      </c>
      <c r="G206" s="19" t="s">
        <v>108</v>
      </c>
      <c r="H206" s="19" t="s">
        <v>109</v>
      </c>
      <c r="I206" s="23">
        <v>136.5</v>
      </c>
      <c r="J206" s="19" t="s">
        <v>202</v>
      </c>
      <c r="K206" s="19" t="s">
        <v>203</v>
      </c>
      <c r="L206" s="23">
        <v>136.5</v>
      </c>
      <c r="M206" s="19" t="s">
        <v>110</v>
      </c>
      <c r="N206" s="19" t="s">
        <v>111</v>
      </c>
      <c r="O206" s="30">
        <v>9.9157987639060616E-3</v>
      </c>
      <c r="Q206" s="22">
        <v>1.5</v>
      </c>
      <c r="R206" s="30">
        <v>1.6406139773008209E-5</v>
      </c>
      <c r="S206" s="23">
        <v>60952.790469652406</v>
      </c>
      <c r="T206" s="30">
        <v>2.1436863035870728E-4</v>
      </c>
      <c r="U206" s="23">
        <v>4664.8616372959059</v>
      </c>
      <c r="V206" s="27">
        <v>7.6532372043220551</v>
      </c>
    </row>
    <row r="207" spans="1:22" x14ac:dyDescent="0.25">
      <c r="A207" s="19" t="s">
        <v>79</v>
      </c>
      <c r="B207" s="19" t="s">
        <v>80</v>
      </c>
      <c r="C207" s="19" t="s">
        <v>75</v>
      </c>
      <c r="D207" s="22">
        <v>50231534</v>
      </c>
      <c r="E207" s="22">
        <v>2</v>
      </c>
      <c r="F207" s="27">
        <v>55</v>
      </c>
      <c r="G207" s="19" t="s">
        <v>156</v>
      </c>
      <c r="H207" s="19" t="s">
        <v>157</v>
      </c>
      <c r="I207" s="23">
        <v>149.46084500000001</v>
      </c>
      <c r="J207" s="19" t="s">
        <v>229</v>
      </c>
      <c r="K207" s="19" t="s">
        <v>250</v>
      </c>
      <c r="L207" s="23">
        <v>29.892168999999999</v>
      </c>
      <c r="M207" s="19" t="s">
        <v>245</v>
      </c>
      <c r="N207" s="19" t="s">
        <v>246</v>
      </c>
      <c r="O207" s="30">
        <v>8.156250000000002E-3</v>
      </c>
      <c r="Q207" s="22">
        <v>1.94</v>
      </c>
      <c r="R207" s="30">
        <v>1.1424929869083884E-5</v>
      </c>
      <c r="S207" s="23">
        <v>87527.889576462301</v>
      </c>
      <c r="T207" s="30">
        <v>2.1436863035870728E-4</v>
      </c>
      <c r="U207" s="23">
        <v>4664.8616372959059</v>
      </c>
      <c r="V207" s="27">
        <v>5.3295717055085543</v>
      </c>
    </row>
    <row r="208" spans="1:22" x14ac:dyDescent="0.25">
      <c r="A208" s="19" t="s">
        <v>79</v>
      </c>
      <c r="B208" s="19" t="s">
        <v>80</v>
      </c>
      <c r="C208" s="19" t="s">
        <v>75</v>
      </c>
      <c r="D208" s="22">
        <v>50231534</v>
      </c>
      <c r="E208" s="22">
        <v>2</v>
      </c>
      <c r="F208" s="27">
        <v>55</v>
      </c>
      <c r="G208" s="19" t="s">
        <v>166</v>
      </c>
      <c r="H208" s="19" t="s">
        <v>167</v>
      </c>
      <c r="I208" s="23">
        <v>2065.1221700000001</v>
      </c>
      <c r="J208" s="19" t="s">
        <v>202</v>
      </c>
      <c r="K208" s="19" t="s">
        <v>203</v>
      </c>
      <c r="L208" s="23">
        <v>2065.1221700000001</v>
      </c>
      <c r="M208" s="19" t="s">
        <v>168</v>
      </c>
      <c r="N208" s="19" t="s">
        <v>169</v>
      </c>
      <c r="O208" s="30">
        <v>5.0000000000000002E-5</v>
      </c>
      <c r="Q208" s="22">
        <v>0.3</v>
      </c>
      <c r="R208" s="30">
        <v>6.2579459696969701E-6</v>
      </c>
      <c r="S208" s="23">
        <v>159796.8414624109</v>
      </c>
      <c r="T208" s="30">
        <v>2.1436863035870728E-4</v>
      </c>
      <c r="U208" s="23">
        <v>4664.8616372959059</v>
      </c>
      <c r="V208" s="27">
        <v>2.9192452082309921</v>
      </c>
    </row>
    <row r="209" spans="1:22" x14ac:dyDescent="0.25">
      <c r="A209" s="19" t="s">
        <v>79</v>
      </c>
      <c r="B209" s="19" t="s">
        <v>80</v>
      </c>
      <c r="C209" s="19" t="s">
        <v>75</v>
      </c>
      <c r="D209" s="22">
        <v>50231534</v>
      </c>
      <c r="E209" s="22">
        <v>2</v>
      </c>
      <c r="F209" s="27">
        <v>55</v>
      </c>
      <c r="G209" s="19" t="s">
        <v>108</v>
      </c>
      <c r="H209" s="19" t="s">
        <v>109</v>
      </c>
      <c r="I209" s="23">
        <v>136.5</v>
      </c>
      <c r="J209" s="19" t="s">
        <v>202</v>
      </c>
      <c r="K209" s="19" t="s">
        <v>203</v>
      </c>
      <c r="L209" s="23">
        <v>136.5</v>
      </c>
      <c r="M209" s="19" t="s">
        <v>112</v>
      </c>
      <c r="N209" s="19" t="s">
        <v>113</v>
      </c>
      <c r="O209" s="30">
        <v>1.1220156242274404E-2</v>
      </c>
      <c r="Q209" s="22">
        <v>7.7</v>
      </c>
      <c r="R209" s="30">
        <v>3.6164139954438163E-6</v>
      </c>
      <c r="S209" s="23">
        <v>276517.01416371641</v>
      </c>
      <c r="T209" s="30">
        <v>2.1436863035870728E-4</v>
      </c>
      <c r="U209" s="23">
        <v>4664.8616372959059</v>
      </c>
      <c r="V209" s="27">
        <v>1.687007091192587</v>
      </c>
    </row>
    <row r="210" spans="1:22" x14ac:dyDescent="0.25">
      <c r="A210" s="19" t="s">
        <v>79</v>
      </c>
      <c r="B210" s="19" t="s">
        <v>80</v>
      </c>
      <c r="C210" s="19" t="s">
        <v>75</v>
      </c>
      <c r="D210" s="22">
        <v>50231534</v>
      </c>
      <c r="E210" s="22">
        <v>2</v>
      </c>
      <c r="F210" s="27">
        <v>55</v>
      </c>
      <c r="G210" s="19" t="s">
        <v>124</v>
      </c>
      <c r="H210" s="19" t="s">
        <v>125</v>
      </c>
      <c r="I210" s="23">
        <v>136.5</v>
      </c>
      <c r="J210" s="19" t="s">
        <v>202</v>
      </c>
      <c r="K210" s="19" t="s">
        <v>203</v>
      </c>
      <c r="L210" s="23">
        <v>136.5</v>
      </c>
      <c r="M210" s="19" t="s">
        <v>100</v>
      </c>
      <c r="N210" s="19" t="s">
        <v>101</v>
      </c>
      <c r="O210" s="30">
        <v>4.1826752720830673E-3</v>
      </c>
      <c r="Q210" s="22">
        <v>3</v>
      </c>
      <c r="R210" s="30">
        <v>3.4602131796323558E-6</v>
      </c>
      <c r="S210" s="23">
        <v>288999.53502467414</v>
      </c>
      <c r="T210" s="30">
        <v>2.1436863035870728E-4</v>
      </c>
      <c r="U210" s="23">
        <v>4664.8616372959059</v>
      </c>
      <c r="V210" s="27">
        <v>1.6141415718532663</v>
      </c>
    </row>
    <row r="211" spans="1:22" x14ac:dyDescent="0.25">
      <c r="A211" s="19" t="s">
        <v>79</v>
      </c>
      <c r="B211" s="19" t="s">
        <v>80</v>
      </c>
      <c r="C211" s="19" t="s">
        <v>75</v>
      </c>
      <c r="D211" s="22">
        <v>50231534</v>
      </c>
      <c r="E211" s="22">
        <v>2</v>
      </c>
      <c r="F211" s="27">
        <v>55</v>
      </c>
      <c r="G211" s="19" t="s">
        <v>166</v>
      </c>
      <c r="H211" s="19" t="s">
        <v>167</v>
      </c>
      <c r="I211" s="23">
        <v>2065.1221700000001</v>
      </c>
      <c r="J211" s="19" t="s">
        <v>202</v>
      </c>
      <c r="K211" s="19" t="s">
        <v>203</v>
      </c>
      <c r="L211" s="23">
        <v>2065.1221700000001</v>
      </c>
      <c r="M211" s="19" t="s">
        <v>172</v>
      </c>
      <c r="N211" s="19" t="s">
        <v>173</v>
      </c>
      <c r="O211" s="30">
        <v>5.0000000000000002E-5</v>
      </c>
      <c r="Q211" s="22">
        <v>0.6</v>
      </c>
      <c r="R211" s="30">
        <v>3.128972984848485E-6</v>
      </c>
      <c r="S211" s="23">
        <v>319593.6829248218</v>
      </c>
      <c r="T211" s="30">
        <v>2.1436863035870728E-4</v>
      </c>
      <c r="U211" s="23">
        <v>4664.8616372959059</v>
      </c>
      <c r="V211" s="27">
        <v>1.459622604115496</v>
      </c>
    </row>
    <row r="212" spans="1:22" x14ac:dyDescent="0.25">
      <c r="A212" s="19" t="s">
        <v>79</v>
      </c>
      <c r="B212" s="19" t="s">
        <v>80</v>
      </c>
      <c r="C212" s="19" t="s">
        <v>75</v>
      </c>
      <c r="D212" s="22">
        <v>50231562</v>
      </c>
      <c r="E212" s="22">
        <v>2</v>
      </c>
      <c r="F212" s="27">
        <v>54</v>
      </c>
      <c r="G212" s="19" t="s">
        <v>130</v>
      </c>
      <c r="H212" s="19" t="s">
        <v>131</v>
      </c>
      <c r="I212" s="23">
        <v>1716</v>
      </c>
      <c r="J212" s="19" t="s">
        <v>211</v>
      </c>
      <c r="K212" s="19" t="s">
        <v>212</v>
      </c>
      <c r="L212" s="23">
        <v>1200</v>
      </c>
      <c r="M212" s="19" t="s">
        <v>112</v>
      </c>
      <c r="N212" s="19" t="s">
        <v>113</v>
      </c>
      <c r="O212" s="30">
        <v>4.8249881092436948E-2</v>
      </c>
      <c r="Q212" s="22">
        <v>7.7</v>
      </c>
      <c r="R212" s="30">
        <v>1.9912649339735888E-4</v>
      </c>
      <c r="S212" s="23">
        <v>5021.9334601774472</v>
      </c>
      <c r="T212" s="30">
        <v>3.4207144882803051E-4</v>
      </c>
      <c r="U212" s="23">
        <v>2923.3658740771721</v>
      </c>
      <c r="V212" s="27">
        <v>58.211959542249225</v>
      </c>
    </row>
    <row r="213" spans="1:22" x14ac:dyDescent="0.25">
      <c r="A213" s="19" t="s">
        <v>79</v>
      </c>
      <c r="B213" s="19" t="s">
        <v>80</v>
      </c>
      <c r="C213" s="19" t="s">
        <v>75</v>
      </c>
      <c r="D213" s="22">
        <v>50231562</v>
      </c>
      <c r="E213" s="22">
        <v>2</v>
      </c>
      <c r="F213" s="27">
        <v>54</v>
      </c>
      <c r="G213" s="19" t="s">
        <v>130</v>
      </c>
      <c r="H213" s="19" t="s">
        <v>131</v>
      </c>
      <c r="I213" s="23">
        <v>1716</v>
      </c>
      <c r="J213" s="19" t="s">
        <v>211</v>
      </c>
      <c r="K213" s="19" t="s">
        <v>212</v>
      </c>
      <c r="L213" s="23">
        <v>1200</v>
      </c>
      <c r="M213" s="19" t="s">
        <v>110</v>
      </c>
      <c r="N213" s="19" t="s">
        <v>111</v>
      </c>
      <c r="O213" s="30">
        <v>5.1901008403361353E-3</v>
      </c>
      <c r="Q213" s="22">
        <v>1.5</v>
      </c>
      <c r="R213" s="30">
        <v>1.0995324743230629E-4</v>
      </c>
      <c r="S213" s="23">
        <v>9094.7745824029353</v>
      </c>
      <c r="T213" s="30">
        <v>3.4207144882803051E-4</v>
      </c>
      <c r="U213" s="23">
        <v>2923.3658740771721</v>
      </c>
      <c r="V213" s="27">
        <v>32.143357128756762</v>
      </c>
    </row>
    <row r="214" spans="1:22" x14ac:dyDescent="0.25">
      <c r="A214" s="19" t="s">
        <v>79</v>
      </c>
      <c r="B214" s="19" t="s">
        <v>80</v>
      </c>
      <c r="C214" s="19" t="s">
        <v>75</v>
      </c>
      <c r="D214" s="22">
        <v>50231562</v>
      </c>
      <c r="E214" s="22">
        <v>2</v>
      </c>
      <c r="F214" s="27">
        <v>54</v>
      </c>
      <c r="G214" s="19" t="s">
        <v>108</v>
      </c>
      <c r="H214" s="19" t="s">
        <v>109</v>
      </c>
      <c r="I214" s="23">
        <v>68.25</v>
      </c>
      <c r="J214" s="19" t="s">
        <v>202</v>
      </c>
      <c r="K214" s="19" t="s">
        <v>203</v>
      </c>
      <c r="L214" s="23">
        <v>68.25</v>
      </c>
      <c r="M214" s="19" t="s">
        <v>110</v>
      </c>
      <c r="N214" s="19" t="s">
        <v>111</v>
      </c>
      <c r="O214" s="30">
        <v>9.9157987639060616E-3</v>
      </c>
      <c r="Q214" s="22">
        <v>1.5</v>
      </c>
      <c r="R214" s="30">
        <v>8.3549785881060327E-6</v>
      </c>
      <c r="S214" s="23">
        <v>119689.11583131744</v>
      </c>
      <c r="T214" s="30">
        <v>3.4207144882803051E-4</v>
      </c>
      <c r="U214" s="23">
        <v>2923.3658740771721</v>
      </c>
      <c r="V214" s="27">
        <v>2.4424659283114649</v>
      </c>
    </row>
    <row r="215" spans="1:22" x14ac:dyDescent="0.25">
      <c r="A215" s="19" t="s">
        <v>79</v>
      </c>
      <c r="B215" s="19" t="s">
        <v>80</v>
      </c>
      <c r="C215" s="19" t="s">
        <v>75</v>
      </c>
      <c r="D215" s="22">
        <v>50231562</v>
      </c>
      <c r="E215" s="22">
        <v>2</v>
      </c>
      <c r="F215" s="27">
        <v>54</v>
      </c>
      <c r="G215" s="19" t="s">
        <v>166</v>
      </c>
      <c r="H215" s="19" t="s">
        <v>167</v>
      </c>
      <c r="I215" s="23">
        <v>2344.1796417599999</v>
      </c>
      <c r="J215" s="19" t="s">
        <v>202</v>
      </c>
      <c r="K215" s="19" t="s">
        <v>203</v>
      </c>
      <c r="L215" s="23">
        <v>2344.1796417599999</v>
      </c>
      <c r="M215" s="19" t="s">
        <v>168</v>
      </c>
      <c r="N215" s="19" t="s">
        <v>169</v>
      </c>
      <c r="O215" s="30">
        <v>5.0000000000000002E-5</v>
      </c>
      <c r="Q215" s="22">
        <v>0.3</v>
      </c>
      <c r="R215" s="30">
        <v>7.2351223511111111E-6</v>
      </c>
      <c r="S215" s="23">
        <v>138214.66334241439</v>
      </c>
      <c r="T215" s="30">
        <v>3.4207144882803051E-4</v>
      </c>
      <c r="U215" s="23">
        <v>2923.3658740771721</v>
      </c>
      <c r="V215" s="27">
        <v>2.1150909776011217</v>
      </c>
    </row>
    <row r="216" spans="1:22" x14ac:dyDescent="0.25">
      <c r="A216" s="19" t="s">
        <v>79</v>
      </c>
      <c r="B216" s="19" t="s">
        <v>80</v>
      </c>
      <c r="C216" s="19" t="s">
        <v>75</v>
      </c>
      <c r="D216" s="22">
        <v>50231562</v>
      </c>
      <c r="E216" s="22">
        <v>2</v>
      </c>
      <c r="F216" s="27">
        <v>54</v>
      </c>
      <c r="G216" s="19" t="s">
        <v>166</v>
      </c>
      <c r="H216" s="19" t="s">
        <v>167</v>
      </c>
      <c r="I216" s="23">
        <v>2344.1796417599999</v>
      </c>
      <c r="J216" s="19" t="s">
        <v>202</v>
      </c>
      <c r="K216" s="19" t="s">
        <v>203</v>
      </c>
      <c r="L216" s="23">
        <v>2344.1796417599999</v>
      </c>
      <c r="M216" s="19" t="s">
        <v>172</v>
      </c>
      <c r="N216" s="19" t="s">
        <v>173</v>
      </c>
      <c r="O216" s="30">
        <v>5.0000000000000002E-5</v>
      </c>
      <c r="Q216" s="22">
        <v>0.6</v>
      </c>
      <c r="R216" s="30">
        <v>3.6175611755555555E-6</v>
      </c>
      <c r="S216" s="23">
        <v>276429.32668482879</v>
      </c>
      <c r="T216" s="30">
        <v>3.4207144882803051E-4</v>
      </c>
      <c r="U216" s="23">
        <v>2923.3658740771721</v>
      </c>
      <c r="V216" s="27">
        <v>1.0575454888005609</v>
      </c>
    </row>
    <row r="217" spans="1:22" x14ac:dyDescent="0.25">
      <c r="A217" s="19" t="s">
        <v>79</v>
      </c>
      <c r="B217" s="19" t="s">
        <v>80</v>
      </c>
      <c r="C217" s="19" t="s">
        <v>75</v>
      </c>
      <c r="D217" s="22">
        <v>50231683</v>
      </c>
      <c r="E217" s="22">
        <v>2</v>
      </c>
      <c r="F217" s="27">
        <v>50</v>
      </c>
      <c r="G217" s="19" t="s">
        <v>108</v>
      </c>
      <c r="H217" s="19" t="s">
        <v>109</v>
      </c>
      <c r="I217" s="23">
        <v>770</v>
      </c>
      <c r="J217" s="19" t="s">
        <v>207</v>
      </c>
      <c r="K217" s="19" t="s">
        <v>208</v>
      </c>
      <c r="L217" s="23">
        <v>500</v>
      </c>
      <c r="M217" s="19" t="s">
        <v>110</v>
      </c>
      <c r="N217" s="19" t="s">
        <v>111</v>
      </c>
      <c r="O217" s="30">
        <v>9.9157987639060616E-3</v>
      </c>
      <c r="Q217" s="22">
        <v>1.5</v>
      </c>
      <c r="R217" s="30">
        <v>1.018022006427689E-4</v>
      </c>
      <c r="S217" s="23">
        <v>9822.9703649439798</v>
      </c>
      <c r="T217" s="30">
        <v>1.8460994412568011E-4</v>
      </c>
      <c r="U217" s="23">
        <v>5416.8262968500367</v>
      </c>
      <c r="V217" s="27">
        <v>55.144483751895436</v>
      </c>
    </row>
    <row r="218" spans="1:22" x14ac:dyDescent="0.25">
      <c r="A218" s="19" t="s">
        <v>79</v>
      </c>
      <c r="B218" s="19" t="s">
        <v>80</v>
      </c>
      <c r="C218" s="19" t="s">
        <v>75</v>
      </c>
      <c r="D218" s="22">
        <v>50231683</v>
      </c>
      <c r="E218" s="22">
        <v>2</v>
      </c>
      <c r="F218" s="27">
        <v>50</v>
      </c>
      <c r="G218" s="19" t="s">
        <v>108</v>
      </c>
      <c r="H218" s="19" t="s">
        <v>109</v>
      </c>
      <c r="I218" s="23">
        <v>770</v>
      </c>
      <c r="J218" s="19" t="s">
        <v>207</v>
      </c>
      <c r="K218" s="19" t="s">
        <v>208</v>
      </c>
      <c r="L218" s="23">
        <v>500</v>
      </c>
      <c r="M218" s="19" t="s">
        <v>112</v>
      </c>
      <c r="N218" s="19" t="s">
        <v>113</v>
      </c>
      <c r="O218" s="30">
        <v>1.1220156242274404E-2</v>
      </c>
      <c r="Q218" s="22">
        <v>7.7</v>
      </c>
      <c r="R218" s="30">
        <v>2.2440312484548805E-5</v>
      </c>
      <c r="S218" s="23">
        <v>44562.65930737579</v>
      </c>
      <c r="T218" s="30">
        <v>1.8460994412568011E-4</v>
      </c>
      <c r="U218" s="23">
        <v>5416.8262968500367</v>
      </c>
      <c r="V218" s="27">
        <v>12.155527477583615</v>
      </c>
    </row>
    <row r="219" spans="1:22" x14ac:dyDescent="0.25">
      <c r="A219" s="19" t="s">
        <v>79</v>
      </c>
      <c r="B219" s="19" t="s">
        <v>80</v>
      </c>
      <c r="C219" s="19" t="s">
        <v>75</v>
      </c>
      <c r="D219" s="22">
        <v>50231683</v>
      </c>
      <c r="E219" s="22">
        <v>2</v>
      </c>
      <c r="F219" s="27">
        <v>50</v>
      </c>
      <c r="G219" s="19" t="s">
        <v>124</v>
      </c>
      <c r="H219" s="19" t="s">
        <v>125</v>
      </c>
      <c r="I219" s="23">
        <v>40.950000000000003</v>
      </c>
      <c r="J219" s="19" t="s">
        <v>202</v>
      </c>
      <c r="K219" s="19" t="s">
        <v>203</v>
      </c>
      <c r="L219" s="23">
        <v>40.950000000000003</v>
      </c>
      <c r="M219" s="19" t="s">
        <v>110</v>
      </c>
      <c r="N219" s="19" t="s">
        <v>111</v>
      </c>
      <c r="O219" s="30">
        <v>2.8396187614678874E-2</v>
      </c>
      <c r="Q219" s="22">
        <v>1.5</v>
      </c>
      <c r="R219" s="30">
        <v>1.5504318437614665E-5</v>
      </c>
      <c r="S219" s="23">
        <v>64498.15927244653</v>
      </c>
      <c r="T219" s="30">
        <v>1.8460994412568011E-4</v>
      </c>
      <c r="U219" s="23">
        <v>5416.8262968500367</v>
      </c>
      <c r="V219" s="27">
        <v>8.3984199827607995</v>
      </c>
    </row>
    <row r="220" spans="1:22" x14ac:dyDescent="0.25">
      <c r="A220" s="19" t="s">
        <v>79</v>
      </c>
      <c r="B220" s="19" t="s">
        <v>80</v>
      </c>
      <c r="C220" s="19" t="s">
        <v>75</v>
      </c>
      <c r="D220" s="22">
        <v>50231683</v>
      </c>
      <c r="E220" s="22">
        <v>2</v>
      </c>
      <c r="F220" s="27">
        <v>50</v>
      </c>
      <c r="G220" s="19" t="s">
        <v>136</v>
      </c>
      <c r="H220" s="19" t="s">
        <v>137</v>
      </c>
      <c r="I220" s="23">
        <v>697.5</v>
      </c>
      <c r="J220" s="19" t="s">
        <v>215</v>
      </c>
      <c r="K220" s="19" t="s">
        <v>216</v>
      </c>
      <c r="L220" s="23">
        <v>150</v>
      </c>
      <c r="M220" s="19" t="s">
        <v>112</v>
      </c>
      <c r="N220" s="19" t="s">
        <v>113</v>
      </c>
      <c r="O220" s="30">
        <v>8.2706821829855465E-3</v>
      </c>
      <c r="Q220" s="22">
        <v>7.7</v>
      </c>
      <c r="R220" s="30">
        <v>1.4983898240603685E-5</v>
      </c>
      <c r="S220" s="23">
        <v>66738.306944062046</v>
      </c>
      <c r="T220" s="30">
        <v>1.8460994412568011E-4</v>
      </c>
      <c r="U220" s="23">
        <v>5416.8262968500367</v>
      </c>
      <c r="V220" s="27">
        <v>8.1165174019027031</v>
      </c>
    </row>
    <row r="221" spans="1:22" x14ac:dyDescent="0.25">
      <c r="A221" s="19" t="s">
        <v>79</v>
      </c>
      <c r="B221" s="19" t="s">
        <v>80</v>
      </c>
      <c r="C221" s="19" t="s">
        <v>75</v>
      </c>
      <c r="D221" s="22">
        <v>50231683</v>
      </c>
      <c r="E221" s="22">
        <v>2</v>
      </c>
      <c r="F221" s="27">
        <v>50</v>
      </c>
      <c r="G221" s="19" t="s">
        <v>156</v>
      </c>
      <c r="H221" s="19" t="s">
        <v>157</v>
      </c>
      <c r="I221" s="23">
        <v>98.75</v>
      </c>
      <c r="J221" s="19" t="s">
        <v>229</v>
      </c>
      <c r="K221" s="19" t="s">
        <v>250</v>
      </c>
      <c r="L221" s="23">
        <v>19.75</v>
      </c>
      <c r="M221" s="19" t="s">
        <v>245</v>
      </c>
      <c r="N221" s="19" t="s">
        <v>246</v>
      </c>
      <c r="O221" s="30">
        <v>8.156250000000002E-3</v>
      </c>
      <c r="Q221" s="22">
        <v>1.94</v>
      </c>
      <c r="R221" s="30">
        <v>8.3033988402061873E-6</v>
      </c>
      <c r="S221" s="23">
        <v>120432.61069886995</v>
      </c>
      <c r="T221" s="30">
        <v>1.8460994412568011E-4</v>
      </c>
      <c r="U221" s="23">
        <v>5416.8262968500367</v>
      </c>
      <c r="V221" s="27">
        <v>4.4978069190862975</v>
      </c>
    </row>
    <row r="222" spans="1:22" x14ac:dyDescent="0.25">
      <c r="A222" s="19" t="s">
        <v>79</v>
      </c>
      <c r="B222" s="19" t="s">
        <v>80</v>
      </c>
      <c r="C222" s="19" t="s">
        <v>75</v>
      </c>
      <c r="D222" s="22">
        <v>50231683</v>
      </c>
      <c r="E222" s="22">
        <v>2</v>
      </c>
      <c r="F222" s="27">
        <v>50</v>
      </c>
      <c r="G222" s="19" t="s">
        <v>166</v>
      </c>
      <c r="H222" s="19" t="s">
        <v>167</v>
      </c>
      <c r="I222" s="23">
        <v>1757.8139322239999</v>
      </c>
      <c r="J222" s="19" t="s">
        <v>202</v>
      </c>
      <c r="K222" s="19" t="s">
        <v>203</v>
      </c>
      <c r="L222" s="23">
        <v>1757.8139322239999</v>
      </c>
      <c r="M222" s="19" t="s">
        <v>168</v>
      </c>
      <c r="N222" s="19" t="s">
        <v>169</v>
      </c>
      <c r="O222" s="30">
        <v>5.0000000000000002E-5</v>
      </c>
      <c r="Q222" s="22">
        <v>0.3</v>
      </c>
      <c r="R222" s="30">
        <v>5.8593797740800004E-6</v>
      </c>
      <c r="S222" s="23">
        <v>170666.52761162134</v>
      </c>
      <c r="T222" s="30">
        <v>1.8460994412568011E-4</v>
      </c>
      <c r="U222" s="23">
        <v>5416.8262968500367</v>
      </c>
      <c r="V222" s="27">
        <v>3.1739242443467779</v>
      </c>
    </row>
    <row r="223" spans="1:22" x14ac:dyDescent="0.25">
      <c r="A223" s="19" t="s">
        <v>79</v>
      </c>
      <c r="B223" s="19" t="s">
        <v>80</v>
      </c>
      <c r="C223" s="19" t="s">
        <v>75</v>
      </c>
      <c r="D223" s="22">
        <v>50231683</v>
      </c>
      <c r="E223" s="22">
        <v>2</v>
      </c>
      <c r="F223" s="27">
        <v>50</v>
      </c>
      <c r="G223" s="19" t="s">
        <v>166</v>
      </c>
      <c r="H223" s="19" t="s">
        <v>167</v>
      </c>
      <c r="I223" s="23">
        <v>1757.8139322239999</v>
      </c>
      <c r="J223" s="19" t="s">
        <v>202</v>
      </c>
      <c r="K223" s="19" t="s">
        <v>203</v>
      </c>
      <c r="L223" s="23">
        <v>1757.8139322239999</v>
      </c>
      <c r="M223" s="19" t="s">
        <v>172</v>
      </c>
      <c r="N223" s="19" t="s">
        <v>173</v>
      </c>
      <c r="O223" s="30">
        <v>5.0000000000000002E-5</v>
      </c>
      <c r="Q223" s="22">
        <v>0.6</v>
      </c>
      <c r="R223" s="30">
        <v>2.9296898870400002E-6</v>
      </c>
      <c r="S223" s="23">
        <v>341333.05522324267</v>
      </c>
      <c r="T223" s="30">
        <v>1.8460994412568011E-4</v>
      </c>
      <c r="U223" s="23">
        <v>5416.8262968500367</v>
      </c>
      <c r="V223" s="27">
        <v>1.5869621221733889</v>
      </c>
    </row>
    <row r="224" spans="1:22" x14ac:dyDescent="0.25">
      <c r="A224" s="19" t="s">
        <v>79</v>
      </c>
      <c r="B224" s="19" t="s">
        <v>80</v>
      </c>
      <c r="C224" s="19" t="s">
        <v>75</v>
      </c>
      <c r="D224" s="22">
        <v>50231683</v>
      </c>
      <c r="E224" s="22">
        <v>2</v>
      </c>
      <c r="F224" s="27">
        <v>50</v>
      </c>
      <c r="G224" s="19" t="s">
        <v>136</v>
      </c>
      <c r="H224" s="19" t="s">
        <v>137</v>
      </c>
      <c r="I224" s="23">
        <v>102.64</v>
      </c>
      <c r="J224" s="19" t="s">
        <v>202</v>
      </c>
      <c r="K224" s="19" t="s">
        <v>203</v>
      </c>
      <c r="L224" s="23">
        <v>102.64</v>
      </c>
      <c r="M224" s="19" t="s">
        <v>112</v>
      </c>
      <c r="N224" s="19" t="s">
        <v>113</v>
      </c>
      <c r="O224" s="30">
        <v>8.2706821829855465E-3</v>
      </c>
      <c r="Q224" s="22">
        <v>7.7</v>
      </c>
      <c r="R224" s="30">
        <v>2.2049423876925621E-6</v>
      </c>
      <c r="S224" s="23">
        <v>453526.58898561267</v>
      </c>
      <c r="T224" s="30">
        <v>1.8460994412568011E-4</v>
      </c>
      <c r="U224" s="23">
        <v>5416.8262968500367</v>
      </c>
      <c r="V224" s="27">
        <v>1.1943789908692379</v>
      </c>
    </row>
    <row r="225" spans="1:22" x14ac:dyDescent="0.25">
      <c r="A225" s="19" t="s">
        <v>79</v>
      </c>
      <c r="B225" s="19" t="s">
        <v>80</v>
      </c>
      <c r="C225" s="19" t="s">
        <v>75</v>
      </c>
      <c r="D225" s="22">
        <v>50231721</v>
      </c>
      <c r="E225" s="22">
        <v>2</v>
      </c>
      <c r="F225" s="27">
        <v>62</v>
      </c>
      <c r="G225" s="19" t="s">
        <v>130</v>
      </c>
      <c r="H225" s="19" t="s">
        <v>131</v>
      </c>
      <c r="I225" s="23">
        <v>643.5</v>
      </c>
      <c r="J225" s="19" t="s">
        <v>200</v>
      </c>
      <c r="K225" s="19" t="s">
        <v>201</v>
      </c>
      <c r="L225" s="23">
        <v>450</v>
      </c>
      <c r="M225" s="19" t="s">
        <v>112</v>
      </c>
      <c r="N225" s="19" t="s">
        <v>113</v>
      </c>
      <c r="O225" s="30">
        <v>4.8249881092436948E-2</v>
      </c>
      <c r="Q225" s="22">
        <v>7.7</v>
      </c>
      <c r="R225" s="30">
        <v>6.5037282117685747E-5</v>
      </c>
      <c r="S225" s="23">
        <v>15375.796273135891</v>
      </c>
      <c r="T225" s="30">
        <v>2.3561912190113449E-4</v>
      </c>
      <c r="U225" s="23">
        <v>4244.137708057493</v>
      </c>
      <c r="V225" s="27">
        <v>27.602718146524335</v>
      </c>
    </row>
    <row r="226" spans="1:22" x14ac:dyDescent="0.25">
      <c r="A226" s="19" t="s">
        <v>79</v>
      </c>
      <c r="B226" s="19" t="s">
        <v>80</v>
      </c>
      <c r="C226" s="19" t="s">
        <v>75</v>
      </c>
      <c r="D226" s="22">
        <v>50231721</v>
      </c>
      <c r="E226" s="22">
        <v>2</v>
      </c>
      <c r="F226" s="27">
        <v>62</v>
      </c>
      <c r="G226" s="19" t="s">
        <v>132</v>
      </c>
      <c r="H226" s="19" t="s">
        <v>133</v>
      </c>
      <c r="I226" s="23">
        <v>104.5</v>
      </c>
      <c r="J226" s="19" t="s">
        <v>202</v>
      </c>
      <c r="K226" s="19" t="s">
        <v>203</v>
      </c>
      <c r="L226" s="23">
        <v>104.5</v>
      </c>
      <c r="M226" s="19" t="s">
        <v>110</v>
      </c>
      <c r="N226" s="19" t="s">
        <v>111</v>
      </c>
      <c r="O226" s="30">
        <v>3.9433609419354559E-2</v>
      </c>
      <c r="Q226" s="22">
        <v>1.5</v>
      </c>
      <c r="R226" s="30">
        <v>4.4309808433575819E-5</v>
      </c>
      <c r="S226" s="23">
        <v>22568.366584095827</v>
      </c>
      <c r="T226" s="30">
        <v>2.3561912190113449E-4</v>
      </c>
      <c r="U226" s="23">
        <v>4244.137708057493</v>
      </c>
      <c r="V226" s="27">
        <v>18.805692880974306</v>
      </c>
    </row>
    <row r="227" spans="1:22" x14ac:dyDescent="0.25">
      <c r="A227" s="19" t="s">
        <v>79</v>
      </c>
      <c r="B227" s="19" t="s">
        <v>80</v>
      </c>
      <c r="C227" s="19" t="s">
        <v>75</v>
      </c>
      <c r="D227" s="22">
        <v>50231721</v>
      </c>
      <c r="E227" s="22">
        <v>2</v>
      </c>
      <c r="F227" s="27">
        <v>62</v>
      </c>
      <c r="G227" s="19" t="s">
        <v>130</v>
      </c>
      <c r="H227" s="19" t="s">
        <v>131</v>
      </c>
      <c r="I227" s="23">
        <v>643.5</v>
      </c>
      <c r="J227" s="19" t="s">
        <v>200</v>
      </c>
      <c r="K227" s="19" t="s">
        <v>201</v>
      </c>
      <c r="L227" s="23">
        <v>450</v>
      </c>
      <c r="M227" s="19" t="s">
        <v>110</v>
      </c>
      <c r="N227" s="19" t="s">
        <v>111</v>
      </c>
      <c r="O227" s="30">
        <v>5.1901008403361353E-3</v>
      </c>
      <c r="Q227" s="22">
        <v>1.5</v>
      </c>
      <c r="R227" s="30">
        <v>3.5912149362970998E-5</v>
      </c>
      <c r="S227" s="23">
        <v>27845.729585628746</v>
      </c>
      <c r="T227" s="30">
        <v>2.3561912190113449E-4</v>
      </c>
      <c r="U227" s="23">
        <v>4244.137708057493</v>
      </c>
      <c r="V227" s="27">
        <v>15.241610728877808</v>
      </c>
    </row>
    <row r="228" spans="1:22" x14ac:dyDescent="0.25">
      <c r="A228" s="19" t="s">
        <v>79</v>
      </c>
      <c r="B228" s="19" t="s">
        <v>80</v>
      </c>
      <c r="C228" s="19" t="s">
        <v>75</v>
      </c>
      <c r="D228" s="22">
        <v>50231721</v>
      </c>
      <c r="E228" s="22">
        <v>2</v>
      </c>
      <c r="F228" s="27">
        <v>62</v>
      </c>
      <c r="G228" s="19" t="s">
        <v>148</v>
      </c>
      <c r="H228" s="19" t="s">
        <v>149</v>
      </c>
      <c r="I228" s="23">
        <v>55.435000000000002</v>
      </c>
      <c r="J228" s="19" t="s">
        <v>202</v>
      </c>
      <c r="K228" s="19" t="s">
        <v>203</v>
      </c>
      <c r="L228" s="23">
        <v>55.435000000000002</v>
      </c>
      <c r="M228" s="19" t="s">
        <v>110</v>
      </c>
      <c r="N228" s="19" t="s">
        <v>111</v>
      </c>
      <c r="O228" s="30">
        <v>5.1681299099804429E-2</v>
      </c>
      <c r="Q228" s="22">
        <v>1.5</v>
      </c>
      <c r="R228" s="30">
        <v>3.0805944253738263E-5</v>
      </c>
      <c r="S228" s="23">
        <v>32461.267597036935</v>
      </c>
      <c r="T228" s="30">
        <v>2.3561912190113449E-4</v>
      </c>
      <c r="U228" s="23">
        <v>4244.137708057493</v>
      </c>
      <c r="V228" s="27">
        <v>13.074466963960763</v>
      </c>
    </row>
    <row r="229" spans="1:22" x14ac:dyDescent="0.25">
      <c r="A229" s="19" t="s">
        <v>79</v>
      </c>
      <c r="B229" s="19" t="s">
        <v>80</v>
      </c>
      <c r="C229" s="19" t="s">
        <v>75</v>
      </c>
      <c r="D229" s="22">
        <v>50231721</v>
      </c>
      <c r="E229" s="22">
        <v>2</v>
      </c>
      <c r="F229" s="27">
        <v>62</v>
      </c>
      <c r="G229" s="19" t="s">
        <v>124</v>
      </c>
      <c r="H229" s="19" t="s">
        <v>125</v>
      </c>
      <c r="I229" s="23">
        <v>68.25</v>
      </c>
      <c r="J229" s="19" t="s">
        <v>202</v>
      </c>
      <c r="K229" s="19" t="s">
        <v>203</v>
      </c>
      <c r="L229" s="23">
        <v>68.25</v>
      </c>
      <c r="M229" s="19" t="s">
        <v>110</v>
      </c>
      <c r="N229" s="19" t="s">
        <v>111</v>
      </c>
      <c r="O229" s="30">
        <v>2.8396187614678874E-2</v>
      </c>
      <c r="Q229" s="22">
        <v>1.5</v>
      </c>
      <c r="R229" s="30">
        <v>2.0839137684965945E-5</v>
      </c>
      <c r="S229" s="23">
        <v>47986.630498700222</v>
      </c>
      <c r="T229" s="30">
        <v>2.3561912190113449E-4</v>
      </c>
      <c r="U229" s="23">
        <v>4244.137708057493</v>
      </c>
      <c r="V229" s="27">
        <v>8.8444170052165898</v>
      </c>
    </row>
    <row r="230" spans="1:22" x14ac:dyDescent="0.25">
      <c r="A230" s="19" t="s">
        <v>79</v>
      </c>
      <c r="B230" s="19" t="s">
        <v>80</v>
      </c>
      <c r="C230" s="19" t="s">
        <v>75</v>
      </c>
      <c r="D230" s="22">
        <v>50231721</v>
      </c>
      <c r="E230" s="22">
        <v>2</v>
      </c>
      <c r="F230" s="27">
        <v>62</v>
      </c>
      <c r="G230" s="19" t="s">
        <v>156</v>
      </c>
      <c r="H230" s="19" t="s">
        <v>157</v>
      </c>
      <c r="I230" s="23">
        <v>141.69999999999999</v>
      </c>
      <c r="J230" s="19" t="s">
        <v>229</v>
      </c>
      <c r="K230" s="19" t="s">
        <v>250</v>
      </c>
      <c r="L230" s="23">
        <v>28.34</v>
      </c>
      <c r="M230" s="19" t="s">
        <v>245</v>
      </c>
      <c r="N230" s="19" t="s">
        <v>246</v>
      </c>
      <c r="O230" s="30">
        <v>8.156250000000002E-3</v>
      </c>
      <c r="Q230" s="22">
        <v>1.94</v>
      </c>
      <c r="R230" s="30">
        <v>9.6087514549384783E-6</v>
      </c>
      <c r="S230" s="23">
        <v>104071.79379023731</v>
      </c>
      <c r="T230" s="30">
        <v>2.3561912190113449E-4</v>
      </c>
      <c r="U230" s="23">
        <v>4244.137708057493</v>
      </c>
      <c r="V230" s="27">
        <v>4.0780864377256698</v>
      </c>
    </row>
    <row r="231" spans="1:22" x14ac:dyDescent="0.25">
      <c r="A231" s="19" t="s">
        <v>79</v>
      </c>
      <c r="B231" s="19" t="s">
        <v>80</v>
      </c>
      <c r="C231" s="19" t="s">
        <v>75</v>
      </c>
      <c r="D231" s="22">
        <v>50231721</v>
      </c>
      <c r="E231" s="22">
        <v>2</v>
      </c>
      <c r="F231" s="27">
        <v>62</v>
      </c>
      <c r="G231" s="19" t="s">
        <v>166</v>
      </c>
      <c r="H231" s="19" t="s">
        <v>167</v>
      </c>
      <c r="I231" s="23">
        <v>2190.5362803870003</v>
      </c>
      <c r="J231" s="19" t="s">
        <v>202</v>
      </c>
      <c r="K231" s="19" t="s">
        <v>203</v>
      </c>
      <c r="L231" s="23">
        <v>2190.5362803870003</v>
      </c>
      <c r="M231" s="19" t="s">
        <v>168</v>
      </c>
      <c r="N231" s="19" t="s">
        <v>169</v>
      </c>
      <c r="O231" s="30">
        <v>5.0000000000000002E-5</v>
      </c>
      <c r="Q231" s="22">
        <v>0.3</v>
      </c>
      <c r="R231" s="30">
        <v>5.8885383881370977E-6</v>
      </c>
      <c r="S231" s="23">
        <v>169821.42835556189</v>
      </c>
      <c r="T231" s="30">
        <v>2.3561912190113449E-4</v>
      </c>
      <c r="U231" s="23">
        <v>4244.137708057493</v>
      </c>
      <c r="V231" s="27">
        <v>2.4991767818436745</v>
      </c>
    </row>
    <row r="232" spans="1:22" x14ac:dyDescent="0.25">
      <c r="A232" s="19" t="s">
        <v>79</v>
      </c>
      <c r="B232" s="19" t="s">
        <v>80</v>
      </c>
      <c r="C232" s="19" t="s">
        <v>75</v>
      </c>
      <c r="D232" s="22">
        <v>50231721</v>
      </c>
      <c r="E232" s="22">
        <v>2</v>
      </c>
      <c r="F232" s="27">
        <v>62</v>
      </c>
      <c r="G232" s="19" t="s">
        <v>136</v>
      </c>
      <c r="H232" s="19" t="s">
        <v>137</v>
      </c>
      <c r="I232" s="23">
        <v>196.5625</v>
      </c>
      <c r="J232" s="19" t="s">
        <v>219</v>
      </c>
      <c r="K232" s="19" t="s">
        <v>350</v>
      </c>
      <c r="L232" s="23">
        <v>106.25</v>
      </c>
      <c r="M232" s="19" t="s">
        <v>112</v>
      </c>
      <c r="N232" s="19" t="s">
        <v>113</v>
      </c>
      <c r="O232" s="30">
        <v>8.2706821829855465E-3</v>
      </c>
      <c r="Q232" s="22">
        <v>7.7</v>
      </c>
      <c r="R232" s="30">
        <v>3.405332984065975E-6</v>
      </c>
      <c r="S232" s="23">
        <v>293657.03873281664</v>
      </c>
      <c r="T232" s="30">
        <v>2.3561912190113449E-4</v>
      </c>
      <c r="U232" s="23">
        <v>4244.137708057493</v>
      </c>
      <c r="V232" s="27">
        <v>1.445270212616635</v>
      </c>
    </row>
    <row r="233" spans="1:22" x14ac:dyDescent="0.25">
      <c r="A233" s="19" t="s">
        <v>79</v>
      </c>
      <c r="B233" s="19" t="s">
        <v>80</v>
      </c>
      <c r="C233" s="19" t="s">
        <v>75</v>
      </c>
      <c r="D233" s="22">
        <v>50231721</v>
      </c>
      <c r="E233" s="22">
        <v>2</v>
      </c>
      <c r="F233" s="27">
        <v>62</v>
      </c>
      <c r="G233" s="19" t="s">
        <v>134</v>
      </c>
      <c r="H233" s="19" t="s">
        <v>135</v>
      </c>
      <c r="I233" s="23">
        <v>48</v>
      </c>
      <c r="J233" s="19" t="s">
        <v>202</v>
      </c>
      <c r="K233" s="19" t="s">
        <v>203</v>
      </c>
      <c r="L233" s="23">
        <v>48</v>
      </c>
      <c r="M233" s="19" t="s">
        <v>110</v>
      </c>
      <c r="N233" s="19" t="s">
        <v>111</v>
      </c>
      <c r="O233" s="30">
        <v>6.3109714285714286E-3</v>
      </c>
      <c r="Q233" s="22">
        <v>1.5</v>
      </c>
      <c r="R233" s="30">
        <v>3.2572755760368667E-6</v>
      </c>
      <c r="S233" s="23">
        <v>307005.03431665484</v>
      </c>
      <c r="T233" s="30">
        <v>2.3561912190113449E-4</v>
      </c>
      <c r="U233" s="23">
        <v>4244.137708057493</v>
      </c>
      <c r="V233" s="27">
        <v>1.3824326097792758</v>
      </c>
    </row>
    <row r="234" spans="1:22" x14ac:dyDescent="0.25">
      <c r="A234" s="19" t="s">
        <v>79</v>
      </c>
      <c r="B234" s="19" t="s">
        <v>80</v>
      </c>
      <c r="C234" s="19" t="s">
        <v>75</v>
      </c>
      <c r="D234" s="22">
        <v>50231721</v>
      </c>
      <c r="E234" s="22">
        <v>2</v>
      </c>
      <c r="F234" s="27">
        <v>62</v>
      </c>
      <c r="G234" s="19" t="s">
        <v>166</v>
      </c>
      <c r="H234" s="19" t="s">
        <v>167</v>
      </c>
      <c r="I234" s="23">
        <v>2190.5362803870003</v>
      </c>
      <c r="J234" s="19" t="s">
        <v>202</v>
      </c>
      <c r="K234" s="19" t="s">
        <v>203</v>
      </c>
      <c r="L234" s="23">
        <v>2190.5362803870003</v>
      </c>
      <c r="M234" s="19" t="s">
        <v>172</v>
      </c>
      <c r="N234" s="19" t="s">
        <v>173</v>
      </c>
      <c r="O234" s="30">
        <v>5.0000000000000002E-5</v>
      </c>
      <c r="Q234" s="22">
        <v>0.6</v>
      </c>
      <c r="R234" s="30">
        <v>2.9442691940685484E-6</v>
      </c>
      <c r="S234" s="23">
        <v>339642.85671112384</v>
      </c>
      <c r="T234" s="30">
        <v>2.3561912190113449E-4</v>
      </c>
      <c r="U234" s="23">
        <v>4244.137708057493</v>
      </c>
      <c r="V234" s="27">
        <v>1.2495883909218373</v>
      </c>
    </row>
    <row r="235" spans="1:22" x14ac:dyDescent="0.25">
      <c r="A235" s="19" t="s">
        <v>79</v>
      </c>
      <c r="B235" s="19" t="s">
        <v>80</v>
      </c>
      <c r="C235" s="19" t="s">
        <v>75</v>
      </c>
      <c r="D235" s="22">
        <v>50231883</v>
      </c>
      <c r="E235" s="22">
        <v>2</v>
      </c>
      <c r="F235" s="27">
        <v>58</v>
      </c>
      <c r="G235" s="19" t="s">
        <v>130</v>
      </c>
      <c r="H235" s="19" t="s">
        <v>131</v>
      </c>
      <c r="I235" s="23">
        <v>1251.25</v>
      </c>
      <c r="J235" s="19" t="s">
        <v>211</v>
      </c>
      <c r="K235" s="19" t="s">
        <v>212</v>
      </c>
      <c r="L235" s="23">
        <v>875</v>
      </c>
      <c r="M235" s="19" t="s">
        <v>112</v>
      </c>
      <c r="N235" s="19" t="s">
        <v>113</v>
      </c>
      <c r="O235" s="30">
        <v>4.8249881092436948E-2</v>
      </c>
      <c r="Q235" s="22">
        <v>7.7</v>
      </c>
      <c r="R235" s="30">
        <v>1.3518285650898282E-4</v>
      </c>
      <c r="S235" s="23">
        <v>7397.3877000709081</v>
      </c>
      <c r="T235" s="30">
        <v>2.8644570920199111E-4</v>
      </c>
      <c r="U235" s="23">
        <v>3491.0629409876633</v>
      </c>
      <c r="V235" s="27">
        <v>47.193186061536288</v>
      </c>
    </row>
    <row r="236" spans="1:22" x14ac:dyDescent="0.25">
      <c r="A236" s="19" t="s">
        <v>79</v>
      </c>
      <c r="B236" s="19" t="s">
        <v>80</v>
      </c>
      <c r="C236" s="19" t="s">
        <v>75</v>
      </c>
      <c r="D236" s="22">
        <v>50231883</v>
      </c>
      <c r="E236" s="22">
        <v>2</v>
      </c>
      <c r="F236" s="27">
        <v>58</v>
      </c>
      <c r="G236" s="19" t="s">
        <v>130</v>
      </c>
      <c r="H236" s="19" t="s">
        <v>131</v>
      </c>
      <c r="I236" s="23">
        <v>1251.25</v>
      </c>
      <c r="J236" s="19" t="s">
        <v>211</v>
      </c>
      <c r="K236" s="19" t="s">
        <v>212</v>
      </c>
      <c r="L236" s="23">
        <v>875</v>
      </c>
      <c r="M236" s="19" t="s">
        <v>110</v>
      </c>
      <c r="N236" s="19" t="s">
        <v>111</v>
      </c>
      <c r="O236" s="30">
        <v>5.1901008403361353E-3</v>
      </c>
      <c r="Q236" s="22">
        <v>1.5</v>
      </c>
      <c r="R236" s="30">
        <v>7.4644984787018275E-5</v>
      </c>
      <c r="S236" s="23">
        <v>13396.747321380832</v>
      </c>
      <c r="T236" s="30">
        <v>2.8644570920199111E-4</v>
      </c>
      <c r="U236" s="23">
        <v>3491.0629409876633</v>
      </c>
      <c r="V236" s="27">
        <v>26.059034012054738</v>
      </c>
    </row>
    <row r="237" spans="1:22" x14ac:dyDescent="0.25">
      <c r="A237" s="19" t="s">
        <v>79</v>
      </c>
      <c r="B237" s="19" t="s">
        <v>80</v>
      </c>
      <c r="C237" s="19" t="s">
        <v>75</v>
      </c>
      <c r="D237" s="22">
        <v>50231883</v>
      </c>
      <c r="E237" s="22">
        <v>2</v>
      </c>
      <c r="F237" s="27">
        <v>58</v>
      </c>
      <c r="G237" s="19" t="s">
        <v>130</v>
      </c>
      <c r="H237" s="19" t="s">
        <v>131</v>
      </c>
      <c r="I237" s="23">
        <v>286</v>
      </c>
      <c r="J237" s="19" t="s">
        <v>200</v>
      </c>
      <c r="K237" s="19" t="s">
        <v>201</v>
      </c>
      <c r="L237" s="23">
        <v>200</v>
      </c>
      <c r="M237" s="19" t="s">
        <v>112</v>
      </c>
      <c r="N237" s="19" t="s">
        <v>113</v>
      </c>
      <c r="O237" s="30">
        <v>4.8249881092436948E-2</v>
      </c>
      <c r="Q237" s="22">
        <v>7.7</v>
      </c>
      <c r="R237" s="30">
        <v>3.0898938630624649E-5</v>
      </c>
      <c r="S237" s="23">
        <v>32363.571187810219</v>
      </c>
      <c r="T237" s="30">
        <v>2.8644570920199111E-4</v>
      </c>
      <c r="U237" s="23">
        <v>3491.0629409876633</v>
      </c>
      <c r="V237" s="27">
        <v>10.78701395692258</v>
      </c>
    </row>
    <row r="238" spans="1:22" x14ac:dyDescent="0.25">
      <c r="A238" s="19" t="s">
        <v>79</v>
      </c>
      <c r="B238" s="19" t="s">
        <v>80</v>
      </c>
      <c r="C238" s="19" t="s">
        <v>75</v>
      </c>
      <c r="D238" s="22">
        <v>50231883</v>
      </c>
      <c r="E238" s="22">
        <v>2</v>
      </c>
      <c r="F238" s="27">
        <v>58</v>
      </c>
      <c r="G238" s="19" t="s">
        <v>130</v>
      </c>
      <c r="H238" s="19" t="s">
        <v>131</v>
      </c>
      <c r="I238" s="23">
        <v>286</v>
      </c>
      <c r="J238" s="19" t="s">
        <v>200</v>
      </c>
      <c r="K238" s="19" t="s">
        <v>201</v>
      </c>
      <c r="L238" s="23">
        <v>200</v>
      </c>
      <c r="M238" s="19" t="s">
        <v>110</v>
      </c>
      <c r="N238" s="19" t="s">
        <v>111</v>
      </c>
      <c r="O238" s="30">
        <v>5.1901008403361353E-3</v>
      </c>
      <c r="Q238" s="22">
        <v>1.5</v>
      </c>
      <c r="R238" s="30">
        <v>1.706171080846132E-5</v>
      </c>
      <c r="S238" s="23">
        <v>58610.769531041136</v>
      </c>
      <c r="T238" s="30">
        <v>2.8644570920199111E-4</v>
      </c>
      <c r="U238" s="23">
        <v>3491.0629409876633</v>
      </c>
      <c r="V238" s="27">
        <v>5.9563506313267975</v>
      </c>
    </row>
    <row r="239" spans="1:22" x14ac:dyDescent="0.25">
      <c r="A239" s="19" t="s">
        <v>79</v>
      </c>
      <c r="B239" s="19" t="s">
        <v>80</v>
      </c>
      <c r="C239" s="19" t="s">
        <v>75</v>
      </c>
      <c r="D239" s="22">
        <v>50231883</v>
      </c>
      <c r="E239" s="22">
        <v>2</v>
      </c>
      <c r="F239" s="27">
        <v>58</v>
      </c>
      <c r="G239" s="19" t="s">
        <v>156</v>
      </c>
      <c r="H239" s="19" t="s">
        <v>157</v>
      </c>
      <c r="I239" s="23">
        <v>95.375</v>
      </c>
      <c r="J239" s="19" t="s">
        <v>229</v>
      </c>
      <c r="K239" s="19" t="s">
        <v>250</v>
      </c>
      <c r="L239" s="23">
        <v>19.074999999999999</v>
      </c>
      <c r="M239" s="19" t="s">
        <v>245</v>
      </c>
      <c r="N239" s="19" t="s">
        <v>246</v>
      </c>
      <c r="O239" s="30">
        <v>8.156250000000002E-3</v>
      </c>
      <c r="Q239" s="22">
        <v>1.94</v>
      </c>
      <c r="R239" s="30">
        <v>6.9134584407216517E-6</v>
      </c>
      <c r="S239" s="23">
        <v>144645.40556283671</v>
      </c>
      <c r="T239" s="30">
        <v>2.8644570920199111E-4</v>
      </c>
      <c r="U239" s="23">
        <v>3491.0629409876633</v>
      </c>
      <c r="V239" s="27">
        <v>2.4135318556461711</v>
      </c>
    </row>
    <row r="240" spans="1:22" x14ac:dyDescent="0.25">
      <c r="A240" s="19" t="s">
        <v>79</v>
      </c>
      <c r="B240" s="19" t="s">
        <v>80</v>
      </c>
      <c r="C240" s="19" t="s">
        <v>75</v>
      </c>
      <c r="D240" s="22">
        <v>50231883</v>
      </c>
      <c r="E240" s="22">
        <v>2</v>
      </c>
      <c r="F240" s="27">
        <v>58</v>
      </c>
      <c r="G240" s="19" t="s">
        <v>166</v>
      </c>
      <c r="H240" s="19" t="s">
        <v>167</v>
      </c>
      <c r="I240" s="23">
        <v>1865.4845249999998</v>
      </c>
      <c r="J240" s="19" t="s">
        <v>202</v>
      </c>
      <c r="K240" s="19" t="s">
        <v>203</v>
      </c>
      <c r="L240" s="23">
        <v>1865.4845249999998</v>
      </c>
      <c r="M240" s="19" t="s">
        <v>168</v>
      </c>
      <c r="N240" s="19" t="s">
        <v>169</v>
      </c>
      <c r="O240" s="30">
        <v>5.0000000000000002E-5</v>
      </c>
      <c r="Q240" s="22">
        <v>0.3</v>
      </c>
      <c r="R240" s="30">
        <v>5.3605877155172419E-6</v>
      </c>
      <c r="S240" s="23">
        <v>186546.70962762341</v>
      </c>
      <c r="T240" s="30">
        <v>2.8644570920199111E-4</v>
      </c>
      <c r="U240" s="23">
        <v>3491.0629409876633</v>
      </c>
      <c r="V240" s="27">
        <v>1.871414911555596</v>
      </c>
    </row>
    <row r="241" spans="1:22" x14ac:dyDescent="0.25">
      <c r="A241" s="19" t="s">
        <v>79</v>
      </c>
      <c r="B241" s="19" t="s">
        <v>80</v>
      </c>
      <c r="C241" s="19" t="s">
        <v>75</v>
      </c>
      <c r="D241" s="22">
        <v>50232054</v>
      </c>
      <c r="E241" s="22">
        <v>2</v>
      </c>
      <c r="F241" s="27">
        <v>55</v>
      </c>
      <c r="G241" s="19" t="s">
        <v>130</v>
      </c>
      <c r="H241" s="19" t="s">
        <v>131</v>
      </c>
      <c r="I241" s="23">
        <v>429</v>
      </c>
      <c r="J241" s="19" t="s">
        <v>211</v>
      </c>
      <c r="K241" s="19" t="s">
        <v>212</v>
      </c>
      <c r="L241" s="23">
        <v>300</v>
      </c>
      <c r="M241" s="19" t="s">
        <v>112</v>
      </c>
      <c r="N241" s="19" t="s">
        <v>113</v>
      </c>
      <c r="O241" s="30">
        <v>4.8249881092436948E-2</v>
      </c>
      <c r="Q241" s="22">
        <v>7.7</v>
      </c>
      <c r="R241" s="30">
        <v>4.8876502924806256E-5</v>
      </c>
      <c r="S241" s="23">
        <v>20459.728911834049</v>
      </c>
      <c r="T241" s="30">
        <v>1.7747576508913337E-4</v>
      </c>
      <c r="U241" s="23">
        <v>5634.5721315683386</v>
      </c>
      <c r="V241" s="27">
        <v>27.539818126863175</v>
      </c>
    </row>
    <row r="242" spans="1:22" x14ac:dyDescent="0.25">
      <c r="A242" s="19" t="s">
        <v>79</v>
      </c>
      <c r="B242" s="19" t="s">
        <v>80</v>
      </c>
      <c r="C242" s="19" t="s">
        <v>75</v>
      </c>
      <c r="D242" s="22">
        <v>50232054</v>
      </c>
      <c r="E242" s="22">
        <v>2</v>
      </c>
      <c r="F242" s="27">
        <v>55</v>
      </c>
      <c r="G242" s="19" t="s">
        <v>130</v>
      </c>
      <c r="H242" s="19" t="s">
        <v>131</v>
      </c>
      <c r="I242" s="23">
        <v>286</v>
      </c>
      <c r="J242" s="19" t="s">
        <v>200</v>
      </c>
      <c r="K242" s="19" t="s">
        <v>201</v>
      </c>
      <c r="L242" s="23">
        <v>200</v>
      </c>
      <c r="M242" s="19" t="s">
        <v>112</v>
      </c>
      <c r="N242" s="19" t="s">
        <v>113</v>
      </c>
      <c r="O242" s="30">
        <v>4.8249881092436948E-2</v>
      </c>
      <c r="Q242" s="22">
        <v>7.7</v>
      </c>
      <c r="R242" s="30">
        <v>3.2584335283204173E-5</v>
      </c>
      <c r="S242" s="23">
        <v>30689.593367751069</v>
      </c>
      <c r="T242" s="30">
        <v>1.7747576508913337E-4</v>
      </c>
      <c r="U242" s="23">
        <v>5634.5721315683386</v>
      </c>
      <c r="V242" s="27">
        <v>18.359878751242118</v>
      </c>
    </row>
    <row r="243" spans="1:22" x14ac:dyDescent="0.25">
      <c r="A243" s="19" t="s">
        <v>79</v>
      </c>
      <c r="B243" s="19" t="s">
        <v>80</v>
      </c>
      <c r="C243" s="19" t="s">
        <v>75</v>
      </c>
      <c r="D243" s="22">
        <v>50232054</v>
      </c>
      <c r="E243" s="22">
        <v>2</v>
      </c>
      <c r="F243" s="27">
        <v>55</v>
      </c>
      <c r="G243" s="19" t="s">
        <v>130</v>
      </c>
      <c r="H243" s="19" t="s">
        <v>131</v>
      </c>
      <c r="I243" s="23">
        <v>429</v>
      </c>
      <c r="J243" s="19" t="s">
        <v>211</v>
      </c>
      <c r="K243" s="19" t="s">
        <v>212</v>
      </c>
      <c r="L243" s="23">
        <v>300</v>
      </c>
      <c r="M243" s="19" t="s">
        <v>110</v>
      </c>
      <c r="N243" s="19" t="s">
        <v>111</v>
      </c>
      <c r="O243" s="30">
        <v>5.1901008403361353E-3</v>
      </c>
      <c r="Q243" s="22">
        <v>1.5</v>
      </c>
      <c r="R243" s="30">
        <v>2.6988524369747906E-5</v>
      </c>
      <c r="S243" s="23">
        <v>37052.785335715664</v>
      </c>
      <c r="T243" s="30">
        <v>1.7747576508913337E-4</v>
      </c>
      <c r="U243" s="23">
        <v>5634.5721315683386</v>
      </c>
      <c r="V243" s="27">
        <v>15.20687872859345</v>
      </c>
    </row>
    <row r="244" spans="1:22" x14ac:dyDescent="0.25">
      <c r="A244" s="19" t="s">
        <v>79</v>
      </c>
      <c r="B244" s="19" t="s">
        <v>80</v>
      </c>
      <c r="C244" s="19" t="s">
        <v>75</v>
      </c>
      <c r="D244" s="22">
        <v>50232054</v>
      </c>
      <c r="E244" s="22">
        <v>2</v>
      </c>
      <c r="F244" s="27">
        <v>55</v>
      </c>
      <c r="G244" s="19" t="s">
        <v>108</v>
      </c>
      <c r="H244" s="19" t="s">
        <v>109</v>
      </c>
      <c r="I244" s="23">
        <v>200.2</v>
      </c>
      <c r="J244" s="19" t="s">
        <v>202</v>
      </c>
      <c r="K244" s="19" t="s">
        <v>203</v>
      </c>
      <c r="L244" s="23">
        <v>200.2</v>
      </c>
      <c r="M244" s="19" t="s">
        <v>110</v>
      </c>
      <c r="N244" s="19" t="s">
        <v>111</v>
      </c>
      <c r="O244" s="30">
        <v>9.9157987639060616E-3</v>
      </c>
      <c r="Q244" s="22">
        <v>1.5</v>
      </c>
      <c r="R244" s="30">
        <v>2.406233833374538E-5</v>
      </c>
      <c r="S244" s="23">
        <v>41558.720774762987</v>
      </c>
      <c r="T244" s="30">
        <v>1.7747576508913337E-4</v>
      </c>
      <c r="U244" s="23">
        <v>5634.5721315683386</v>
      </c>
      <c r="V244" s="27">
        <v>13.558098099569026</v>
      </c>
    </row>
    <row r="245" spans="1:22" x14ac:dyDescent="0.25">
      <c r="A245" s="19" t="s">
        <v>79</v>
      </c>
      <c r="B245" s="19" t="s">
        <v>80</v>
      </c>
      <c r="C245" s="19" t="s">
        <v>75</v>
      </c>
      <c r="D245" s="22">
        <v>50232054</v>
      </c>
      <c r="E245" s="22">
        <v>2</v>
      </c>
      <c r="F245" s="27">
        <v>55</v>
      </c>
      <c r="G245" s="19" t="s">
        <v>130</v>
      </c>
      <c r="H245" s="19" t="s">
        <v>131</v>
      </c>
      <c r="I245" s="23">
        <v>286</v>
      </c>
      <c r="J245" s="19" t="s">
        <v>200</v>
      </c>
      <c r="K245" s="19" t="s">
        <v>201</v>
      </c>
      <c r="L245" s="23">
        <v>200</v>
      </c>
      <c r="M245" s="19" t="s">
        <v>110</v>
      </c>
      <c r="N245" s="19" t="s">
        <v>111</v>
      </c>
      <c r="O245" s="30">
        <v>5.1901008403361353E-3</v>
      </c>
      <c r="Q245" s="22">
        <v>1.5</v>
      </c>
      <c r="R245" s="30">
        <v>1.7992349579831936E-5</v>
      </c>
      <c r="S245" s="23">
        <v>55579.178003573499</v>
      </c>
      <c r="T245" s="30">
        <v>1.7747576508913337E-4</v>
      </c>
      <c r="U245" s="23">
        <v>5634.5721315683386</v>
      </c>
      <c r="V245" s="27">
        <v>10.137919152395634</v>
      </c>
    </row>
    <row r="246" spans="1:22" x14ac:dyDescent="0.25">
      <c r="A246" s="19" t="s">
        <v>79</v>
      </c>
      <c r="B246" s="19" t="s">
        <v>80</v>
      </c>
      <c r="C246" s="19" t="s">
        <v>75</v>
      </c>
      <c r="D246" s="22">
        <v>50232054</v>
      </c>
      <c r="E246" s="22">
        <v>2</v>
      </c>
      <c r="F246" s="27">
        <v>55</v>
      </c>
      <c r="G246" s="19" t="s">
        <v>108</v>
      </c>
      <c r="H246" s="19" t="s">
        <v>109</v>
      </c>
      <c r="I246" s="23">
        <v>200.2</v>
      </c>
      <c r="J246" s="19" t="s">
        <v>202</v>
      </c>
      <c r="K246" s="19" t="s">
        <v>203</v>
      </c>
      <c r="L246" s="23">
        <v>200.2</v>
      </c>
      <c r="M246" s="19" t="s">
        <v>112</v>
      </c>
      <c r="N246" s="19" t="s">
        <v>113</v>
      </c>
      <c r="O246" s="30">
        <v>1.1220156242274404E-2</v>
      </c>
      <c r="Q246" s="22">
        <v>7.7</v>
      </c>
      <c r="R246" s="30">
        <v>5.304073859984264E-6</v>
      </c>
      <c r="S246" s="23">
        <v>188534.32783889756</v>
      </c>
      <c r="T246" s="30">
        <v>1.7747576508913337E-4</v>
      </c>
      <c r="U246" s="23">
        <v>5634.5721315683386</v>
      </c>
      <c r="V246" s="27">
        <v>2.9886186755247444</v>
      </c>
    </row>
    <row r="247" spans="1:22" x14ac:dyDescent="0.25">
      <c r="A247" s="19" t="s">
        <v>79</v>
      </c>
      <c r="B247" s="19" t="s">
        <v>80</v>
      </c>
      <c r="C247" s="19" t="s">
        <v>75</v>
      </c>
      <c r="D247" s="22">
        <v>50232054</v>
      </c>
      <c r="E247" s="22">
        <v>2</v>
      </c>
      <c r="F247" s="27">
        <v>55</v>
      </c>
      <c r="G247" s="19" t="s">
        <v>166</v>
      </c>
      <c r="H247" s="19" t="s">
        <v>167</v>
      </c>
      <c r="I247" s="23">
        <v>1540.2255</v>
      </c>
      <c r="J247" s="19" t="s">
        <v>202</v>
      </c>
      <c r="K247" s="19" t="s">
        <v>203</v>
      </c>
      <c r="L247" s="23">
        <v>1540.2255</v>
      </c>
      <c r="M247" s="19" t="s">
        <v>168</v>
      </c>
      <c r="N247" s="19" t="s">
        <v>169</v>
      </c>
      <c r="O247" s="30">
        <v>5.0000000000000002E-5</v>
      </c>
      <c r="Q247" s="22">
        <v>0.3</v>
      </c>
      <c r="R247" s="30">
        <v>4.6673500000000003E-6</v>
      </c>
      <c r="S247" s="23">
        <v>214254.34132859117</v>
      </c>
      <c r="T247" s="30">
        <v>1.7747576508913337E-4</v>
      </c>
      <c r="U247" s="23">
        <v>5634.5721315683386</v>
      </c>
      <c r="V247" s="27">
        <v>2.6298520238275489</v>
      </c>
    </row>
    <row r="248" spans="1:22" x14ac:dyDescent="0.25">
      <c r="A248" s="19" t="s">
        <v>79</v>
      </c>
      <c r="B248" s="19" t="s">
        <v>80</v>
      </c>
      <c r="C248" s="19" t="s">
        <v>75</v>
      </c>
      <c r="D248" s="22">
        <v>50232054</v>
      </c>
      <c r="E248" s="22">
        <v>2</v>
      </c>
      <c r="F248" s="27">
        <v>55</v>
      </c>
      <c r="G248" s="19" t="s">
        <v>156</v>
      </c>
      <c r="H248" s="19" t="s">
        <v>157</v>
      </c>
      <c r="I248" s="23">
        <v>39.803750000000001</v>
      </c>
      <c r="J248" s="19" t="s">
        <v>229</v>
      </c>
      <c r="K248" s="19" t="s">
        <v>250</v>
      </c>
      <c r="L248" s="23">
        <v>7.96075</v>
      </c>
      <c r="M248" s="19" t="s">
        <v>245</v>
      </c>
      <c r="N248" s="19" t="s">
        <v>246</v>
      </c>
      <c r="O248" s="30">
        <v>8.156250000000002E-3</v>
      </c>
      <c r="Q248" s="22">
        <v>1.94</v>
      </c>
      <c r="R248" s="30">
        <v>3.0426367004451743E-6</v>
      </c>
      <c r="S248" s="23">
        <v>328662.30787714088</v>
      </c>
      <c r="T248" s="30">
        <v>1.7747576508913337E-4</v>
      </c>
      <c r="U248" s="23">
        <v>5634.5721315683386</v>
      </c>
      <c r="V248" s="27">
        <v>1.7143955958815422</v>
      </c>
    </row>
    <row r="249" spans="1:22" x14ac:dyDescent="0.25">
      <c r="A249" s="19" t="s">
        <v>79</v>
      </c>
      <c r="B249" s="19" t="s">
        <v>80</v>
      </c>
      <c r="C249" s="19" t="s">
        <v>75</v>
      </c>
      <c r="D249" s="22">
        <v>50232054</v>
      </c>
      <c r="E249" s="22">
        <v>2</v>
      </c>
      <c r="F249" s="27">
        <v>55</v>
      </c>
      <c r="G249" s="19" t="s">
        <v>166</v>
      </c>
      <c r="H249" s="19" t="s">
        <v>167</v>
      </c>
      <c r="I249" s="23">
        <v>1540.2255</v>
      </c>
      <c r="J249" s="19" t="s">
        <v>202</v>
      </c>
      <c r="K249" s="19" t="s">
        <v>203</v>
      </c>
      <c r="L249" s="23">
        <v>1540.2255</v>
      </c>
      <c r="M249" s="19" t="s">
        <v>172</v>
      </c>
      <c r="N249" s="19" t="s">
        <v>173</v>
      </c>
      <c r="O249" s="30">
        <v>5.0000000000000002E-5</v>
      </c>
      <c r="Q249" s="22">
        <v>0.6</v>
      </c>
      <c r="R249" s="30">
        <v>2.3336750000000001E-6</v>
      </c>
      <c r="S249" s="23">
        <v>428508.68265718233</v>
      </c>
      <c r="T249" s="30">
        <v>1.7747576508913337E-4</v>
      </c>
      <c r="U249" s="23">
        <v>5634.5721315683386</v>
      </c>
      <c r="V249" s="27">
        <v>1.3149260119137745</v>
      </c>
    </row>
    <row r="250" spans="1:22" x14ac:dyDescent="0.25">
      <c r="A250" s="19" t="s">
        <v>79</v>
      </c>
      <c r="B250" s="19" t="s">
        <v>80</v>
      </c>
      <c r="C250" s="19" t="s">
        <v>75</v>
      </c>
      <c r="D250" s="22">
        <v>50232054</v>
      </c>
      <c r="E250" s="22">
        <v>2</v>
      </c>
      <c r="F250" s="27">
        <v>55</v>
      </c>
      <c r="G250" s="19" t="s">
        <v>128</v>
      </c>
      <c r="H250" s="19" t="s">
        <v>129</v>
      </c>
      <c r="I250" s="23">
        <v>12</v>
      </c>
      <c r="J250" s="19" t="s">
        <v>220</v>
      </c>
      <c r="K250" s="19" t="s">
        <v>233</v>
      </c>
      <c r="L250" s="23">
        <v>3</v>
      </c>
      <c r="M250" s="19" t="s">
        <v>110</v>
      </c>
      <c r="N250" s="19" t="s">
        <v>111</v>
      </c>
      <c r="O250" s="30">
        <v>1.3969122566371676E-2</v>
      </c>
      <c r="Q250" s="22">
        <v>1.5</v>
      </c>
      <c r="R250" s="30">
        <v>2.0318723732904256E-6</v>
      </c>
      <c r="S250" s="23">
        <v>492156.89584902144</v>
      </c>
      <c r="T250" s="30">
        <v>1.7747576508913337E-4</v>
      </c>
      <c r="U250" s="23">
        <v>5634.5721315683386</v>
      </c>
      <c r="V250" s="27">
        <v>1.1448731449445853</v>
      </c>
    </row>
    <row r="251" spans="1:22" x14ac:dyDescent="0.25">
      <c r="A251" s="19" t="s">
        <v>79</v>
      </c>
      <c r="B251" s="19" t="s">
        <v>80</v>
      </c>
      <c r="C251" s="19" t="s">
        <v>75</v>
      </c>
      <c r="D251" s="22">
        <v>50232118</v>
      </c>
      <c r="E251" s="22">
        <v>2</v>
      </c>
      <c r="F251" s="27">
        <v>80</v>
      </c>
      <c r="G251" s="19" t="s">
        <v>108</v>
      </c>
      <c r="H251" s="19" t="s">
        <v>109</v>
      </c>
      <c r="I251" s="23">
        <v>1001</v>
      </c>
      <c r="J251" s="19" t="s">
        <v>207</v>
      </c>
      <c r="K251" s="19" t="s">
        <v>208</v>
      </c>
      <c r="L251" s="23">
        <v>650</v>
      </c>
      <c r="M251" s="19" t="s">
        <v>110</v>
      </c>
      <c r="N251" s="19" t="s">
        <v>111</v>
      </c>
      <c r="O251" s="30">
        <v>9.9157987639060616E-3</v>
      </c>
      <c r="Q251" s="22">
        <v>1.5</v>
      </c>
      <c r="R251" s="30">
        <v>8.2714288022249735E-5</v>
      </c>
      <c r="S251" s="23">
        <v>12089.809679931053</v>
      </c>
      <c r="T251" s="30">
        <v>1.5897440236600926E-4</v>
      </c>
      <c r="U251" s="23">
        <v>6290.3208637179487</v>
      </c>
      <c r="V251" s="27">
        <v>52.029941167393311</v>
      </c>
    </row>
    <row r="252" spans="1:22" x14ac:dyDescent="0.25">
      <c r="A252" s="19" t="s">
        <v>79</v>
      </c>
      <c r="B252" s="19" t="s">
        <v>80</v>
      </c>
      <c r="C252" s="19" t="s">
        <v>75</v>
      </c>
      <c r="D252" s="22">
        <v>50232118</v>
      </c>
      <c r="E252" s="22">
        <v>2</v>
      </c>
      <c r="F252" s="27">
        <v>80</v>
      </c>
      <c r="G252" s="19" t="s">
        <v>130</v>
      </c>
      <c r="H252" s="19" t="s">
        <v>131</v>
      </c>
      <c r="I252" s="23">
        <v>286</v>
      </c>
      <c r="J252" s="19" t="s">
        <v>211</v>
      </c>
      <c r="K252" s="19" t="s">
        <v>212</v>
      </c>
      <c r="L252" s="23">
        <v>200</v>
      </c>
      <c r="M252" s="19" t="s">
        <v>112</v>
      </c>
      <c r="N252" s="19" t="s">
        <v>113</v>
      </c>
      <c r="O252" s="30">
        <v>4.8249881092436948E-2</v>
      </c>
      <c r="Q252" s="22">
        <v>7.7</v>
      </c>
      <c r="R252" s="30">
        <v>2.2401730507202869E-5</v>
      </c>
      <c r="S252" s="23">
        <v>44639.408534910646</v>
      </c>
      <c r="T252" s="30">
        <v>1.5897440236600926E-4</v>
      </c>
      <c r="U252" s="23">
        <v>6290.3208637179487</v>
      </c>
      <c r="V252" s="27">
        <v>14.091407279284507</v>
      </c>
    </row>
    <row r="253" spans="1:22" x14ac:dyDescent="0.25">
      <c r="A253" s="19" t="s">
        <v>79</v>
      </c>
      <c r="B253" s="19" t="s">
        <v>80</v>
      </c>
      <c r="C253" s="19" t="s">
        <v>75</v>
      </c>
      <c r="D253" s="22">
        <v>50232118</v>
      </c>
      <c r="E253" s="22">
        <v>2</v>
      </c>
      <c r="F253" s="27">
        <v>80</v>
      </c>
      <c r="G253" s="19" t="s">
        <v>108</v>
      </c>
      <c r="H253" s="19" t="s">
        <v>109</v>
      </c>
      <c r="I253" s="23">
        <v>1001</v>
      </c>
      <c r="J253" s="19" t="s">
        <v>207</v>
      </c>
      <c r="K253" s="19" t="s">
        <v>208</v>
      </c>
      <c r="L253" s="23">
        <v>650</v>
      </c>
      <c r="M253" s="19" t="s">
        <v>112</v>
      </c>
      <c r="N253" s="19" t="s">
        <v>113</v>
      </c>
      <c r="O253" s="30">
        <v>1.1220156242274404E-2</v>
      </c>
      <c r="Q253" s="22">
        <v>7.7</v>
      </c>
      <c r="R253" s="30">
        <v>1.8232753893695905E-5</v>
      </c>
      <c r="S253" s="23">
        <v>54846.349916770203</v>
      </c>
      <c r="T253" s="30">
        <v>1.5897440236600926E-4</v>
      </c>
      <c r="U253" s="23">
        <v>6290.3208637179487</v>
      </c>
      <c r="V253" s="27">
        <v>11.468987222055</v>
      </c>
    </row>
    <row r="254" spans="1:22" x14ac:dyDescent="0.25">
      <c r="A254" s="19" t="s">
        <v>79</v>
      </c>
      <c r="B254" s="19" t="s">
        <v>80</v>
      </c>
      <c r="C254" s="19" t="s">
        <v>75</v>
      </c>
      <c r="D254" s="22">
        <v>50232118</v>
      </c>
      <c r="E254" s="22">
        <v>2</v>
      </c>
      <c r="F254" s="27">
        <v>80</v>
      </c>
      <c r="G254" s="19" t="s">
        <v>130</v>
      </c>
      <c r="H254" s="19" t="s">
        <v>131</v>
      </c>
      <c r="I254" s="23">
        <v>286</v>
      </c>
      <c r="J254" s="19" t="s">
        <v>211</v>
      </c>
      <c r="K254" s="19" t="s">
        <v>212</v>
      </c>
      <c r="L254" s="23">
        <v>200</v>
      </c>
      <c r="M254" s="19" t="s">
        <v>110</v>
      </c>
      <c r="N254" s="19" t="s">
        <v>111</v>
      </c>
      <c r="O254" s="30">
        <v>5.1901008403361353E-3</v>
      </c>
      <c r="Q254" s="22">
        <v>1.5</v>
      </c>
      <c r="R254" s="30">
        <v>1.2369740336134456E-5</v>
      </c>
      <c r="S254" s="23">
        <v>80842.440732470539</v>
      </c>
      <c r="T254" s="30">
        <v>1.5897440236600926E-4</v>
      </c>
      <c r="U254" s="23">
        <v>6290.3208637179487</v>
      </c>
      <c r="V254" s="27">
        <v>7.7809635715160042</v>
      </c>
    </row>
    <row r="255" spans="1:22" x14ac:dyDescent="0.25">
      <c r="A255" s="19" t="s">
        <v>79</v>
      </c>
      <c r="B255" s="19" t="s">
        <v>80</v>
      </c>
      <c r="C255" s="19" t="s">
        <v>75</v>
      </c>
      <c r="D255" s="22">
        <v>50232118</v>
      </c>
      <c r="E255" s="22">
        <v>2</v>
      </c>
      <c r="F255" s="27">
        <v>80</v>
      </c>
      <c r="G255" s="19" t="s">
        <v>134</v>
      </c>
      <c r="H255" s="19" t="s">
        <v>135</v>
      </c>
      <c r="I255" s="23">
        <v>84</v>
      </c>
      <c r="J255" s="19" t="s">
        <v>202</v>
      </c>
      <c r="K255" s="19" t="s">
        <v>203</v>
      </c>
      <c r="L255" s="23">
        <v>84</v>
      </c>
      <c r="M255" s="19" t="s">
        <v>110</v>
      </c>
      <c r="N255" s="19" t="s">
        <v>111</v>
      </c>
      <c r="O255" s="30">
        <v>6.3109714285714286E-3</v>
      </c>
      <c r="Q255" s="22">
        <v>1.5</v>
      </c>
      <c r="R255" s="30">
        <v>4.4176799999999995E-6</v>
      </c>
      <c r="S255" s="23">
        <v>226363.15894315572</v>
      </c>
      <c r="T255" s="30">
        <v>1.5897440236600926E-4</v>
      </c>
      <c r="U255" s="23">
        <v>6290.3208637179487</v>
      </c>
      <c r="V255" s="27">
        <v>2.7788624673229503</v>
      </c>
    </row>
    <row r="256" spans="1:22" x14ac:dyDescent="0.25">
      <c r="A256" s="19" t="s">
        <v>79</v>
      </c>
      <c r="B256" s="19" t="s">
        <v>80</v>
      </c>
      <c r="C256" s="19" t="s">
        <v>75</v>
      </c>
      <c r="D256" s="22">
        <v>50232118</v>
      </c>
      <c r="E256" s="22">
        <v>2</v>
      </c>
      <c r="F256" s="27">
        <v>80</v>
      </c>
      <c r="G256" s="19" t="s">
        <v>156</v>
      </c>
      <c r="H256" s="19" t="s">
        <v>157</v>
      </c>
      <c r="I256" s="23">
        <v>73.093392499999993</v>
      </c>
      <c r="J256" s="19" t="s">
        <v>229</v>
      </c>
      <c r="K256" s="19" t="s">
        <v>250</v>
      </c>
      <c r="L256" s="23">
        <v>14.618678500000001</v>
      </c>
      <c r="M256" s="19" t="s">
        <v>245</v>
      </c>
      <c r="N256" s="19" t="s">
        <v>246</v>
      </c>
      <c r="O256" s="30">
        <v>8.156250000000002E-3</v>
      </c>
      <c r="Q256" s="22">
        <v>1.94</v>
      </c>
      <c r="R256" s="30">
        <v>3.841288547539466E-6</v>
      </c>
      <c r="S256" s="23">
        <v>260329.31075707634</v>
      </c>
      <c r="T256" s="30">
        <v>1.5897440236600926E-4</v>
      </c>
      <c r="U256" s="23">
        <v>6290.3208637179487</v>
      </c>
      <c r="V256" s="27">
        <v>2.416293749414832</v>
      </c>
    </row>
    <row r="257" spans="1:22" x14ac:dyDescent="0.25">
      <c r="A257" s="19" t="s">
        <v>79</v>
      </c>
      <c r="B257" s="19" t="s">
        <v>80</v>
      </c>
      <c r="C257" s="19" t="s">
        <v>75</v>
      </c>
      <c r="D257" s="22">
        <v>50232118</v>
      </c>
      <c r="E257" s="22">
        <v>2</v>
      </c>
      <c r="F257" s="27">
        <v>80</v>
      </c>
      <c r="G257" s="19" t="s">
        <v>166</v>
      </c>
      <c r="H257" s="19" t="s">
        <v>167</v>
      </c>
      <c r="I257" s="23">
        <v>1383.85752</v>
      </c>
      <c r="J257" s="19" t="s">
        <v>202</v>
      </c>
      <c r="K257" s="19" t="s">
        <v>203</v>
      </c>
      <c r="L257" s="23">
        <v>1383.85752</v>
      </c>
      <c r="M257" s="19" t="s">
        <v>168</v>
      </c>
      <c r="N257" s="19" t="s">
        <v>169</v>
      </c>
      <c r="O257" s="30">
        <v>5.0000000000000002E-5</v>
      </c>
      <c r="Q257" s="22">
        <v>0.3</v>
      </c>
      <c r="R257" s="30">
        <v>2.8830365E-6</v>
      </c>
      <c r="S257" s="23">
        <v>346856.51742529101</v>
      </c>
      <c r="T257" s="30">
        <v>1.5897440236600926E-4</v>
      </c>
      <c r="U257" s="23">
        <v>6290.3208637179487</v>
      </c>
      <c r="V257" s="27">
        <v>1.8135224646810371</v>
      </c>
    </row>
    <row r="258" spans="1:22" x14ac:dyDescent="0.25">
      <c r="A258" s="19" t="s">
        <v>79</v>
      </c>
      <c r="B258" s="19" t="s">
        <v>80</v>
      </c>
      <c r="C258" s="19" t="s">
        <v>75</v>
      </c>
      <c r="D258" s="22">
        <v>50232118</v>
      </c>
      <c r="E258" s="22">
        <v>2</v>
      </c>
      <c r="F258" s="27">
        <v>80</v>
      </c>
      <c r="G258" s="19" t="s">
        <v>136</v>
      </c>
      <c r="H258" s="19" t="s">
        <v>137</v>
      </c>
      <c r="I258" s="23">
        <v>180.84</v>
      </c>
      <c r="J258" s="19" t="s">
        <v>202</v>
      </c>
      <c r="K258" s="19" t="s">
        <v>203</v>
      </c>
      <c r="L258" s="23">
        <v>180.84</v>
      </c>
      <c r="M258" s="19" t="s">
        <v>112</v>
      </c>
      <c r="N258" s="19" t="s">
        <v>113</v>
      </c>
      <c r="O258" s="30">
        <v>8.2706821829855465E-3</v>
      </c>
      <c r="Q258" s="22">
        <v>7.7</v>
      </c>
      <c r="R258" s="30">
        <v>2.4280359837193284E-6</v>
      </c>
      <c r="S258" s="23">
        <v>411855.51067005773</v>
      </c>
      <c r="T258" s="30">
        <v>1.5897440236600926E-4</v>
      </c>
      <c r="U258" s="23">
        <v>6290.3208637179487</v>
      </c>
      <c r="V258" s="27">
        <v>1.5273125406247625</v>
      </c>
    </row>
    <row r="259" spans="1:22" x14ac:dyDescent="0.25">
      <c r="A259" s="19" t="s">
        <v>79</v>
      </c>
      <c r="B259" s="19" t="s">
        <v>80</v>
      </c>
      <c r="C259" s="19" t="s">
        <v>75</v>
      </c>
      <c r="D259" s="22">
        <v>50232118</v>
      </c>
      <c r="E259" s="22">
        <v>2</v>
      </c>
      <c r="F259" s="27">
        <v>80</v>
      </c>
      <c r="G259" s="19" t="s">
        <v>94</v>
      </c>
      <c r="H259" s="19" t="s">
        <v>95</v>
      </c>
      <c r="I259" s="23">
        <v>455</v>
      </c>
      <c r="J259" s="19" t="s">
        <v>207</v>
      </c>
      <c r="K259" s="19" t="s">
        <v>208</v>
      </c>
      <c r="L259" s="23">
        <v>250</v>
      </c>
      <c r="M259" s="19" t="s">
        <v>247</v>
      </c>
      <c r="N259" s="19" t="s">
        <v>248</v>
      </c>
      <c r="O259" s="30">
        <v>2.1358291032148879E-2</v>
      </c>
      <c r="Q259" s="22">
        <v>75</v>
      </c>
      <c r="R259" s="30">
        <v>1.6196704032712901E-6</v>
      </c>
      <c r="S259" s="23">
        <v>617409.56553893571</v>
      </c>
      <c r="T259" s="30">
        <v>1.5897440236600926E-4</v>
      </c>
      <c r="U259" s="23">
        <v>6290.3208637179487</v>
      </c>
      <c r="V259" s="27">
        <v>1.0188246530043858</v>
      </c>
    </row>
    <row r="260" spans="1:22" x14ac:dyDescent="0.25">
      <c r="A260" s="19" t="s">
        <v>79</v>
      </c>
      <c r="B260" s="19" t="s">
        <v>80</v>
      </c>
      <c r="C260" s="19" t="s">
        <v>75</v>
      </c>
      <c r="D260" s="22">
        <v>50232167</v>
      </c>
      <c r="E260" s="22">
        <v>2</v>
      </c>
      <c r="F260" s="27">
        <v>80</v>
      </c>
      <c r="G260" s="19" t="s">
        <v>130</v>
      </c>
      <c r="H260" s="19" t="s">
        <v>131</v>
      </c>
      <c r="I260" s="23">
        <v>1001</v>
      </c>
      <c r="J260" s="19" t="s">
        <v>211</v>
      </c>
      <c r="K260" s="19" t="s">
        <v>212</v>
      </c>
      <c r="L260" s="23">
        <v>700</v>
      </c>
      <c r="M260" s="19" t="s">
        <v>112</v>
      </c>
      <c r="N260" s="19" t="s">
        <v>113</v>
      </c>
      <c r="O260" s="30">
        <v>4.8249881092436948E-2</v>
      </c>
      <c r="Q260" s="22">
        <v>7.7</v>
      </c>
      <c r="R260" s="30">
        <v>7.840605677521003E-5</v>
      </c>
      <c r="S260" s="23">
        <v>12754.116724260188</v>
      </c>
      <c r="T260" s="30">
        <v>2.3265603178890823E-4</v>
      </c>
      <c r="U260" s="23">
        <v>4298.1907338096125</v>
      </c>
      <c r="V260" s="27">
        <v>33.700418670575814</v>
      </c>
    </row>
    <row r="261" spans="1:22" x14ac:dyDescent="0.25">
      <c r="A261" s="19" t="s">
        <v>79</v>
      </c>
      <c r="B261" s="19" t="s">
        <v>80</v>
      </c>
      <c r="C261" s="19" t="s">
        <v>75</v>
      </c>
      <c r="D261" s="22">
        <v>50232167</v>
      </c>
      <c r="E261" s="22">
        <v>2</v>
      </c>
      <c r="F261" s="27">
        <v>80</v>
      </c>
      <c r="G261" s="19" t="s">
        <v>130</v>
      </c>
      <c r="H261" s="19" t="s">
        <v>131</v>
      </c>
      <c r="I261" s="23">
        <v>1001</v>
      </c>
      <c r="J261" s="19" t="s">
        <v>211</v>
      </c>
      <c r="K261" s="19" t="s">
        <v>212</v>
      </c>
      <c r="L261" s="23">
        <v>700</v>
      </c>
      <c r="M261" s="19" t="s">
        <v>110</v>
      </c>
      <c r="N261" s="19" t="s">
        <v>111</v>
      </c>
      <c r="O261" s="30">
        <v>5.1901008403361353E-3</v>
      </c>
      <c r="Q261" s="22">
        <v>1.5</v>
      </c>
      <c r="R261" s="30">
        <v>4.3294091176470598E-5</v>
      </c>
      <c r="S261" s="23">
        <v>23097.840209277296</v>
      </c>
      <c r="T261" s="30">
        <v>2.3265603178890823E-4</v>
      </c>
      <c r="U261" s="23">
        <v>4298.1907338096125</v>
      </c>
      <c r="V261" s="27">
        <v>18.608626152341444</v>
      </c>
    </row>
    <row r="262" spans="1:22" x14ac:dyDescent="0.25">
      <c r="A262" s="19" t="s">
        <v>79</v>
      </c>
      <c r="B262" s="19" t="s">
        <v>80</v>
      </c>
      <c r="C262" s="19" t="s">
        <v>75</v>
      </c>
      <c r="D262" s="22">
        <v>50232167</v>
      </c>
      <c r="E262" s="22">
        <v>2</v>
      </c>
      <c r="F262" s="27">
        <v>80</v>
      </c>
      <c r="G262" s="19" t="s">
        <v>130</v>
      </c>
      <c r="H262" s="19" t="s">
        <v>131</v>
      </c>
      <c r="I262" s="23">
        <v>536.25</v>
      </c>
      <c r="J262" s="19" t="s">
        <v>200</v>
      </c>
      <c r="K262" s="19" t="s">
        <v>201</v>
      </c>
      <c r="L262" s="23">
        <v>375</v>
      </c>
      <c r="M262" s="19" t="s">
        <v>112</v>
      </c>
      <c r="N262" s="19" t="s">
        <v>113</v>
      </c>
      <c r="O262" s="30">
        <v>4.8249881092436948E-2</v>
      </c>
      <c r="Q262" s="22">
        <v>7.7</v>
      </c>
      <c r="R262" s="30">
        <v>4.200324470100538E-5</v>
      </c>
      <c r="S262" s="23">
        <v>23807.684551952345</v>
      </c>
      <c r="T262" s="30">
        <v>2.3265603178890823E-4</v>
      </c>
      <c r="U262" s="23">
        <v>4298.1907338096125</v>
      </c>
      <c r="V262" s="27">
        <v>18.053795716379902</v>
      </c>
    </row>
    <row r="263" spans="1:22" x14ac:dyDescent="0.25">
      <c r="A263" s="19" t="s">
        <v>79</v>
      </c>
      <c r="B263" s="19" t="s">
        <v>80</v>
      </c>
      <c r="C263" s="19" t="s">
        <v>75</v>
      </c>
      <c r="D263" s="22">
        <v>50232167</v>
      </c>
      <c r="E263" s="22">
        <v>2</v>
      </c>
      <c r="F263" s="27">
        <v>80</v>
      </c>
      <c r="G263" s="19" t="s">
        <v>130</v>
      </c>
      <c r="H263" s="19" t="s">
        <v>131</v>
      </c>
      <c r="I263" s="23">
        <v>536.25</v>
      </c>
      <c r="J263" s="19" t="s">
        <v>200</v>
      </c>
      <c r="K263" s="19" t="s">
        <v>201</v>
      </c>
      <c r="L263" s="23">
        <v>375</v>
      </c>
      <c r="M263" s="19" t="s">
        <v>110</v>
      </c>
      <c r="N263" s="19" t="s">
        <v>111</v>
      </c>
      <c r="O263" s="30">
        <v>5.1901008403361353E-3</v>
      </c>
      <c r="Q263" s="22">
        <v>1.5</v>
      </c>
      <c r="R263" s="30">
        <v>2.3193263130252108E-5</v>
      </c>
      <c r="S263" s="23">
        <v>43115.968390650953</v>
      </c>
      <c r="T263" s="30">
        <v>2.3265603178890823E-4</v>
      </c>
      <c r="U263" s="23">
        <v>4298.1907338096125</v>
      </c>
      <c r="V263" s="27">
        <v>9.9689068673257726</v>
      </c>
    </row>
    <row r="264" spans="1:22" x14ac:dyDescent="0.25">
      <c r="A264" s="19" t="s">
        <v>79</v>
      </c>
      <c r="B264" s="19" t="s">
        <v>80</v>
      </c>
      <c r="C264" s="19" t="s">
        <v>75</v>
      </c>
      <c r="D264" s="22">
        <v>50232167</v>
      </c>
      <c r="E264" s="22">
        <v>2</v>
      </c>
      <c r="F264" s="27">
        <v>80</v>
      </c>
      <c r="G264" s="19" t="s">
        <v>108</v>
      </c>
      <c r="H264" s="19" t="s">
        <v>109</v>
      </c>
      <c r="I264" s="23">
        <v>231</v>
      </c>
      <c r="J264" s="19" t="s">
        <v>207</v>
      </c>
      <c r="K264" s="19" t="s">
        <v>208</v>
      </c>
      <c r="L264" s="23">
        <v>150</v>
      </c>
      <c r="M264" s="19" t="s">
        <v>110</v>
      </c>
      <c r="N264" s="19" t="s">
        <v>111</v>
      </c>
      <c r="O264" s="30">
        <v>9.9157987639060616E-3</v>
      </c>
      <c r="Q264" s="22">
        <v>1.5</v>
      </c>
      <c r="R264" s="30">
        <v>1.908791262051917E-5</v>
      </c>
      <c r="S264" s="23">
        <v>52389.17527970123</v>
      </c>
      <c r="T264" s="30">
        <v>2.3265603178890823E-4</v>
      </c>
      <c r="U264" s="23">
        <v>4298.1907338096125</v>
      </c>
      <c r="V264" s="27">
        <v>8.2043489153283051</v>
      </c>
    </row>
    <row r="265" spans="1:22" x14ac:dyDescent="0.25">
      <c r="A265" s="19" t="s">
        <v>79</v>
      </c>
      <c r="B265" s="19" t="s">
        <v>80</v>
      </c>
      <c r="C265" s="19" t="s">
        <v>75</v>
      </c>
      <c r="D265" s="22">
        <v>50232167</v>
      </c>
      <c r="E265" s="22">
        <v>2</v>
      </c>
      <c r="F265" s="27">
        <v>80</v>
      </c>
      <c r="G265" s="19" t="s">
        <v>156</v>
      </c>
      <c r="H265" s="19" t="s">
        <v>157</v>
      </c>
      <c r="I265" s="23">
        <v>96.380279999999999</v>
      </c>
      <c r="J265" s="19" t="s">
        <v>229</v>
      </c>
      <c r="K265" s="19" t="s">
        <v>250</v>
      </c>
      <c r="L265" s="23">
        <v>19.276055999999997</v>
      </c>
      <c r="M265" s="19" t="s">
        <v>245</v>
      </c>
      <c r="N265" s="19" t="s">
        <v>246</v>
      </c>
      <c r="O265" s="30">
        <v>8.156250000000002E-3</v>
      </c>
      <c r="Q265" s="22">
        <v>1.94</v>
      </c>
      <c r="R265" s="30">
        <v>5.0650880074097956E-6</v>
      </c>
      <c r="S265" s="23">
        <v>197429.93577546621</v>
      </c>
      <c r="T265" s="30">
        <v>2.3265603178890823E-4</v>
      </c>
      <c r="U265" s="23">
        <v>4298.1907338096125</v>
      </c>
      <c r="V265" s="27">
        <v>2.1770714339378978</v>
      </c>
    </row>
    <row r="266" spans="1:22" x14ac:dyDescent="0.25">
      <c r="A266" s="19" t="s">
        <v>79</v>
      </c>
      <c r="B266" s="19" t="s">
        <v>80</v>
      </c>
      <c r="C266" s="19" t="s">
        <v>75</v>
      </c>
      <c r="D266" s="22">
        <v>50232167</v>
      </c>
      <c r="E266" s="22">
        <v>2</v>
      </c>
      <c r="F266" s="27">
        <v>80</v>
      </c>
      <c r="G266" s="19" t="s">
        <v>166</v>
      </c>
      <c r="H266" s="19" t="s">
        <v>167</v>
      </c>
      <c r="I266" s="23">
        <v>2312.0896499999999</v>
      </c>
      <c r="J266" s="19" t="s">
        <v>202</v>
      </c>
      <c r="K266" s="19" t="s">
        <v>203</v>
      </c>
      <c r="L266" s="23">
        <v>2312.0896499999999</v>
      </c>
      <c r="M266" s="19" t="s">
        <v>168</v>
      </c>
      <c r="N266" s="19" t="s">
        <v>169</v>
      </c>
      <c r="O266" s="30">
        <v>5.0000000000000002E-5</v>
      </c>
      <c r="Q266" s="22">
        <v>0.3</v>
      </c>
      <c r="R266" s="30">
        <v>4.8168534375000001E-6</v>
      </c>
      <c r="S266" s="23">
        <v>207604.40668898803</v>
      </c>
      <c r="T266" s="30">
        <v>2.3265603178890823E-4</v>
      </c>
      <c r="U266" s="23">
        <v>4298.1907338096125</v>
      </c>
      <c r="V266" s="27">
        <v>2.0703754811181483</v>
      </c>
    </row>
    <row r="267" spans="1:22" x14ac:dyDescent="0.25">
      <c r="A267" s="19" t="s">
        <v>79</v>
      </c>
      <c r="B267" s="19" t="s">
        <v>80</v>
      </c>
      <c r="C267" s="19" t="s">
        <v>75</v>
      </c>
      <c r="D267" s="22">
        <v>50232167</v>
      </c>
      <c r="E267" s="22">
        <v>2</v>
      </c>
      <c r="F267" s="27">
        <v>80</v>
      </c>
      <c r="G267" s="19" t="s">
        <v>108</v>
      </c>
      <c r="H267" s="19" t="s">
        <v>109</v>
      </c>
      <c r="I267" s="23">
        <v>231</v>
      </c>
      <c r="J267" s="19" t="s">
        <v>207</v>
      </c>
      <c r="K267" s="19" t="s">
        <v>208</v>
      </c>
      <c r="L267" s="23">
        <v>150</v>
      </c>
      <c r="M267" s="19" t="s">
        <v>112</v>
      </c>
      <c r="N267" s="19" t="s">
        <v>113</v>
      </c>
      <c r="O267" s="30">
        <v>1.1220156242274404E-2</v>
      </c>
      <c r="Q267" s="22">
        <v>7.7</v>
      </c>
      <c r="R267" s="30">
        <v>4.2075585908529013E-6</v>
      </c>
      <c r="S267" s="23">
        <v>237667.5163060042</v>
      </c>
      <c r="T267" s="30">
        <v>2.3265603178890823E-4</v>
      </c>
      <c r="U267" s="23">
        <v>4298.1907338096125</v>
      </c>
      <c r="V267" s="27">
        <v>1.808488934716497</v>
      </c>
    </row>
    <row r="268" spans="1:22" x14ac:dyDescent="0.25">
      <c r="A268" s="19" t="s">
        <v>79</v>
      </c>
      <c r="B268" s="19" t="s">
        <v>80</v>
      </c>
      <c r="C268" s="19" t="s">
        <v>75</v>
      </c>
      <c r="D268" s="22">
        <v>50232167</v>
      </c>
      <c r="E268" s="22">
        <v>2</v>
      </c>
      <c r="F268" s="27">
        <v>80</v>
      </c>
      <c r="G268" s="19" t="s">
        <v>166</v>
      </c>
      <c r="H268" s="19" t="s">
        <v>167</v>
      </c>
      <c r="I268" s="23">
        <v>2312.0896499999999</v>
      </c>
      <c r="J268" s="19" t="s">
        <v>202</v>
      </c>
      <c r="K268" s="19" t="s">
        <v>203</v>
      </c>
      <c r="L268" s="23">
        <v>2312.0896499999999</v>
      </c>
      <c r="M268" s="19" t="s">
        <v>172</v>
      </c>
      <c r="N268" s="19" t="s">
        <v>173</v>
      </c>
      <c r="O268" s="30">
        <v>5.0000000000000002E-5</v>
      </c>
      <c r="Q268" s="22">
        <v>0.6</v>
      </c>
      <c r="R268" s="30">
        <v>2.4084267187500001E-6</v>
      </c>
      <c r="S268" s="23">
        <v>415208.81337797607</v>
      </c>
      <c r="T268" s="30">
        <v>2.3265603178890823E-4</v>
      </c>
      <c r="U268" s="23">
        <v>4298.1907338096125</v>
      </c>
      <c r="V268" s="27">
        <v>1.0351877405590741</v>
      </c>
    </row>
    <row r="269" spans="1:22" x14ac:dyDescent="0.25">
      <c r="A269" s="19" t="s">
        <v>79</v>
      </c>
      <c r="B269" s="19" t="s">
        <v>80</v>
      </c>
      <c r="C269" s="19" t="s">
        <v>75</v>
      </c>
      <c r="D269" s="22">
        <v>50232242</v>
      </c>
      <c r="E269" s="22">
        <v>2</v>
      </c>
      <c r="F269" s="27">
        <v>75</v>
      </c>
      <c r="G269" s="19" t="s">
        <v>130</v>
      </c>
      <c r="H269" s="19" t="s">
        <v>131</v>
      </c>
      <c r="I269" s="23">
        <v>1001</v>
      </c>
      <c r="J269" s="19" t="s">
        <v>211</v>
      </c>
      <c r="K269" s="19" t="s">
        <v>212</v>
      </c>
      <c r="L269" s="23">
        <v>700</v>
      </c>
      <c r="M269" s="19" t="s">
        <v>112</v>
      </c>
      <c r="N269" s="19" t="s">
        <v>113</v>
      </c>
      <c r="O269" s="30">
        <v>4.8249881092436948E-2</v>
      </c>
      <c r="Q269" s="22">
        <v>7.7</v>
      </c>
      <c r="R269" s="30">
        <v>8.3633127226890702E-5</v>
      </c>
      <c r="S269" s="23">
        <v>11956.984428993925</v>
      </c>
      <c r="T269" s="30">
        <v>1.9993381961116424E-4</v>
      </c>
      <c r="U269" s="23">
        <v>5001.6550573825998</v>
      </c>
      <c r="V269" s="27">
        <v>41.830405375910033</v>
      </c>
    </row>
    <row r="270" spans="1:22" x14ac:dyDescent="0.25">
      <c r="A270" s="19" t="s">
        <v>79</v>
      </c>
      <c r="B270" s="19" t="s">
        <v>80</v>
      </c>
      <c r="C270" s="19" t="s">
        <v>75</v>
      </c>
      <c r="D270" s="22">
        <v>50232242</v>
      </c>
      <c r="E270" s="22">
        <v>2</v>
      </c>
      <c r="F270" s="27">
        <v>75</v>
      </c>
      <c r="G270" s="19" t="s">
        <v>130</v>
      </c>
      <c r="H270" s="19" t="s">
        <v>131</v>
      </c>
      <c r="I270" s="23">
        <v>1001</v>
      </c>
      <c r="J270" s="19" t="s">
        <v>211</v>
      </c>
      <c r="K270" s="19" t="s">
        <v>212</v>
      </c>
      <c r="L270" s="23">
        <v>700</v>
      </c>
      <c r="M270" s="19" t="s">
        <v>110</v>
      </c>
      <c r="N270" s="19" t="s">
        <v>111</v>
      </c>
      <c r="O270" s="30">
        <v>5.1901008403361353E-3</v>
      </c>
      <c r="Q270" s="22">
        <v>1.5</v>
      </c>
      <c r="R270" s="30">
        <v>4.6180363921568636E-5</v>
      </c>
      <c r="S270" s="23">
        <v>21654.225196197465</v>
      </c>
      <c r="T270" s="30">
        <v>1.9993381961116424E-4</v>
      </c>
      <c r="U270" s="23">
        <v>5001.6550573825998</v>
      </c>
      <c r="V270" s="27">
        <v>23.09782507600827</v>
      </c>
    </row>
    <row r="271" spans="1:22" x14ac:dyDescent="0.25">
      <c r="A271" s="19" t="s">
        <v>79</v>
      </c>
      <c r="B271" s="19" t="s">
        <v>80</v>
      </c>
      <c r="C271" s="19" t="s">
        <v>75</v>
      </c>
      <c r="D271" s="22">
        <v>50232242</v>
      </c>
      <c r="E271" s="22">
        <v>2</v>
      </c>
      <c r="F271" s="27">
        <v>75</v>
      </c>
      <c r="G271" s="19" t="s">
        <v>124</v>
      </c>
      <c r="H271" s="19" t="s">
        <v>125</v>
      </c>
      <c r="I271" s="23">
        <v>114.39999999999999</v>
      </c>
      <c r="J271" s="19" t="s">
        <v>206</v>
      </c>
      <c r="K271" s="19" t="s">
        <v>230</v>
      </c>
      <c r="L271" s="23">
        <v>80</v>
      </c>
      <c r="M271" s="19" t="s">
        <v>110</v>
      </c>
      <c r="N271" s="19" t="s">
        <v>111</v>
      </c>
      <c r="O271" s="30">
        <v>2.8396187614678874E-2</v>
      </c>
      <c r="Q271" s="22">
        <v>1.5</v>
      </c>
      <c r="R271" s="30">
        <v>2.8875767672171224E-5</v>
      </c>
      <c r="S271" s="23">
        <v>34631.113927535218</v>
      </c>
      <c r="T271" s="30">
        <v>1.9993381961116424E-4</v>
      </c>
      <c r="U271" s="23">
        <v>5001.6550573825998</v>
      </c>
      <c r="V271" s="27">
        <v>14.442662941332019</v>
      </c>
    </row>
    <row r="272" spans="1:22" x14ac:dyDescent="0.25">
      <c r="A272" s="19" t="s">
        <v>79</v>
      </c>
      <c r="B272" s="19" t="s">
        <v>80</v>
      </c>
      <c r="C272" s="19" t="s">
        <v>75</v>
      </c>
      <c r="D272" s="22">
        <v>50232242</v>
      </c>
      <c r="E272" s="22">
        <v>2</v>
      </c>
      <c r="F272" s="27">
        <v>75</v>
      </c>
      <c r="G272" s="19" t="s">
        <v>134</v>
      </c>
      <c r="H272" s="19" t="s">
        <v>135</v>
      </c>
      <c r="I272" s="23">
        <v>177</v>
      </c>
      <c r="J272" s="19" t="s">
        <v>202</v>
      </c>
      <c r="K272" s="19" t="s">
        <v>203</v>
      </c>
      <c r="L272" s="23">
        <v>177</v>
      </c>
      <c r="M272" s="19" t="s">
        <v>110</v>
      </c>
      <c r="N272" s="19" t="s">
        <v>111</v>
      </c>
      <c r="O272" s="30">
        <v>6.3109714285714286E-3</v>
      </c>
      <c r="Q272" s="22">
        <v>1.5</v>
      </c>
      <c r="R272" s="30">
        <v>9.9292617142857167E-6</v>
      </c>
      <c r="S272" s="23">
        <v>100712.42241114975</v>
      </c>
      <c r="T272" s="30">
        <v>1.9993381961116424E-4</v>
      </c>
      <c r="U272" s="23">
        <v>5001.6550573825998</v>
      </c>
      <c r="V272" s="27">
        <v>4.9662742069332575</v>
      </c>
    </row>
    <row r="273" spans="1:22" x14ac:dyDescent="0.25">
      <c r="A273" s="19" t="s">
        <v>79</v>
      </c>
      <c r="B273" s="19" t="s">
        <v>80</v>
      </c>
      <c r="C273" s="19" t="s">
        <v>75</v>
      </c>
      <c r="D273" s="22">
        <v>50232242</v>
      </c>
      <c r="E273" s="22">
        <v>2</v>
      </c>
      <c r="F273" s="27">
        <v>75</v>
      </c>
      <c r="G273" s="19" t="s">
        <v>156</v>
      </c>
      <c r="H273" s="19" t="s">
        <v>157</v>
      </c>
      <c r="I273" s="23">
        <v>157.05528000000001</v>
      </c>
      <c r="J273" s="19" t="s">
        <v>229</v>
      </c>
      <c r="K273" s="19" t="s">
        <v>250</v>
      </c>
      <c r="L273" s="23">
        <v>31.411056000000002</v>
      </c>
      <c r="M273" s="19" t="s">
        <v>245</v>
      </c>
      <c r="N273" s="19" t="s">
        <v>246</v>
      </c>
      <c r="O273" s="30">
        <v>8.156250000000002E-3</v>
      </c>
      <c r="Q273" s="22">
        <v>1.94</v>
      </c>
      <c r="R273" s="30">
        <v>8.8040008762886613E-6</v>
      </c>
      <c r="S273" s="23">
        <v>113584.72290629205</v>
      </c>
      <c r="T273" s="30">
        <v>1.9993381961116424E-4</v>
      </c>
      <c r="U273" s="23">
        <v>5001.6550573825998</v>
      </c>
      <c r="V273" s="27">
        <v>4.4034575508090024</v>
      </c>
    </row>
    <row r="274" spans="1:22" x14ac:dyDescent="0.25">
      <c r="A274" s="19" t="s">
        <v>79</v>
      </c>
      <c r="B274" s="19" t="s">
        <v>80</v>
      </c>
      <c r="C274" s="19" t="s">
        <v>75</v>
      </c>
      <c r="D274" s="22">
        <v>50232242</v>
      </c>
      <c r="E274" s="22">
        <v>2</v>
      </c>
      <c r="F274" s="27">
        <v>75</v>
      </c>
      <c r="G274" s="19" t="s">
        <v>166</v>
      </c>
      <c r="H274" s="19" t="s">
        <v>167</v>
      </c>
      <c r="I274" s="23">
        <v>1679.6475440000002</v>
      </c>
      <c r="J274" s="19" t="s">
        <v>202</v>
      </c>
      <c r="K274" s="19" t="s">
        <v>203</v>
      </c>
      <c r="L274" s="23">
        <v>1679.6475440000002</v>
      </c>
      <c r="M274" s="19" t="s">
        <v>168</v>
      </c>
      <c r="N274" s="19" t="s">
        <v>169</v>
      </c>
      <c r="O274" s="30">
        <v>5.0000000000000002E-5</v>
      </c>
      <c r="Q274" s="22">
        <v>0.3</v>
      </c>
      <c r="R274" s="30">
        <v>3.732550097777778E-6</v>
      </c>
      <c r="S274" s="23">
        <v>267913.34980215348</v>
      </c>
      <c r="T274" s="30">
        <v>1.9993381961116424E-4</v>
      </c>
      <c r="U274" s="23">
        <v>5001.6550573825998</v>
      </c>
      <c r="V274" s="27">
        <v>1.8668928073484141</v>
      </c>
    </row>
    <row r="275" spans="1:22" x14ac:dyDescent="0.25">
      <c r="A275" s="19" t="s">
        <v>79</v>
      </c>
      <c r="B275" s="19" t="s">
        <v>80</v>
      </c>
      <c r="C275" s="19" t="s">
        <v>75</v>
      </c>
      <c r="D275" s="22">
        <v>50232242</v>
      </c>
      <c r="E275" s="22">
        <v>2</v>
      </c>
      <c r="F275" s="27">
        <v>75</v>
      </c>
      <c r="G275" s="19" t="s">
        <v>134</v>
      </c>
      <c r="H275" s="19" t="s">
        <v>135</v>
      </c>
      <c r="I275" s="23">
        <v>177</v>
      </c>
      <c r="J275" s="19" t="s">
        <v>202</v>
      </c>
      <c r="K275" s="19" t="s">
        <v>203</v>
      </c>
      <c r="L275" s="23">
        <v>177</v>
      </c>
      <c r="M275" s="19" t="s">
        <v>96</v>
      </c>
      <c r="N275" s="19" t="s">
        <v>97</v>
      </c>
      <c r="O275" s="30">
        <v>1.2242166344294007E-2</v>
      </c>
      <c r="Q275" s="22">
        <v>8.6999999999999993</v>
      </c>
      <c r="R275" s="30">
        <v>3.3208635140843512E-6</v>
      </c>
      <c r="S275" s="23">
        <v>301126.49789996748</v>
      </c>
      <c r="T275" s="30">
        <v>1.9993381961116424E-4</v>
      </c>
      <c r="U275" s="23">
        <v>5001.6550573825998</v>
      </c>
      <c r="V275" s="27">
        <v>1.6609813790097345</v>
      </c>
    </row>
    <row r="276" spans="1:22" x14ac:dyDescent="0.25">
      <c r="A276" s="19" t="s">
        <v>79</v>
      </c>
      <c r="B276" s="19" t="s">
        <v>80</v>
      </c>
      <c r="C276" s="19" t="s">
        <v>75</v>
      </c>
      <c r="D276" s="22">
        <v>50232242</v>
      </c>
      <c r="E276" s="22">
        <v>2</v>
      </c>
      <c r="F276" s="27">
        <v>75</v>
      </c>
      <c r="G276" s="19" t="s">
        <v>124</v>
      </c>
      <c r="H276" s="19" t="s">
        <v>125</v>
      </c>
      <c r="I276" s="23">
        <v>114.39999999999999</v>
      </c>
      <c r="J276" s="19" t="s">
        <v>206</v>
      </c>
      <c r="K276" s="19" t="s">
        <v>230</v>
      </c>
      <c r="L276" s="23">
        <v>80</v>
      </c>
      <c r="M276" s="19" t="s">
        <v>100</v>
      </c>
      <c r="N276" s="19" t="s">
        <v>101</v>
      </c>
      <c r="O276" s="30">
        <v>4.1826752720830673E-3</v>
      </c>
      <c r="Q276" s="22">
        <v>3</v>
      </c>
      <c r="R276" s="30">
        <v>2.1266580050057902E-6</v>
      </c>
      <c r="S276" s="23">
        <v>470221.35089241923</v>
      </c>
      <c r="T276" s="30">
        <v>1.9993381961116424E-4</v>
      </c>
      <c r="U276" s="23">
        <v>5001.6550573825998</v>
      </c>
      <c r="V276" s="27">
        <v>1.0636809766060402</v>
      </c>
    </row>
    <row r="277" spans="1:22" x14ac:dyDescent="0.25">
      <c r="A277" s="19" t="s">
        <v>81</v>
      </c>
      <c r="B277" s="19" t="s">
        <v>82</v>
      </c>
      <c r="C277" s="19" t="s">
        <v>75</v>
      </c>
      <c r="D277" s="22">
        <v>60296341</v>
      </c>
      <c r="E277" s="22">
        <v>2</v>
      </c>
      <c r="F277" s="27">
        <v>61</v>
      </c>
      <c r="G277" s="19" t="s">
        <v>148</v>
      </c>
      <c r="H277" s="19" t="s">
        <v>149</v>
      </c>
      <c r="I277" s="23">
        <v>96</v>
      </c>
      <c r="J277" s="19" t="s">
        <v>202</v>
      </c>
      <c r="K277" s="19" t="s">
        <v>203</v>
      </c>
      <c r="L277" s="23">
        <v>96</v>
      </c>
      <c r="M277" s="19" t="s">
        <v>110</v>
      </c>
      <c r="N277" s="19" t="s">
        <v>111</v>
      </c>
      <c r="O277" s="30">
        <v>5.1681299099804429E-2</v>
      </c>
      <c r="Q277" s="22">
        <v>1.5</v>
      </c>
      <c r="R277" s="30">
        <v>5.4223002334221038E-5</v>
      </c>
      <c r="S277" s="23">
        <v>18442.357614876728</v>
      </c>
      <c r="T277" s="30">
        <v>2.6059954673278418E-4</v>
      </c>
      <c r="U277" s="23">
        <v>3837.3052161345031</v>
      </c>
      <c r="V277" s="27">
        <v>20.807020969157975</v>
      </c>
    </row>
    <row r="278" spans="1:22" x14ac:dyDescent="0.25">
      <c r="A278" s="19" t="s">
        <v>81</v>
      </c>
      <c r="B278" s="19" t="s">
        <v>82</v>
      </c>
      <c r="C278" s="19" t="s">
        <v>75</v>
      </c>
      <c r="D278" s="22">
        <v>60296341</v>
      </c>
      <c r="E278" s="22">
        <v>2</v>
      </c>
      <c r="F278" s="27">
        <v>61</v>
      </c>
      <c r="G278" s="19" t="s">
        <v>130</v>
      </c>
      <c r="H278" s="19" t="s">
        <v>131</v>
      </c>
      <c r="I278" s="23">
        <v>357.5</v>
      </c>
      <c r="J278" s="19" t="s">
        <v>211</v>
      </c>
      <c r="K278" s="19" t="s">
        <v>212</v>
      </c>
      <c r="L278" s="23">
        <v>250</v>
      </c>
      <c r="M278" s="19" t="s">
        <v>112</v>
      </c>
      <c r="N278" s="19" t="s">
        <v>113</v>
      </c>
      <c r="O278" s="30">
        <v>4.8249881092436948E-2</v>
      </c>
      <c r="Q278" s="22">
        <v>7.7</v>
      </c>
      <c r="R278" s="30">
        <v>3.6724148372463719E-5</v>
      </c>
      <c r="S278" s="23">
        <v>27230.039206295496</v>
      </c>
      <c r="T278" s="30">
        <v>2.6059954673278418E-4</v>
      </c>
      <c r="U278" s="23">
        <v>3837.3052161345031</v>
      </c>
      <c r="V278" s="27">
        <v>14.092176610775246</v>
      </c>
    </row>
    <row r="279" spans="1:22" x14ac:dyDescent="0.25">
      <c r="A279" s="19" t="s">
        <v>81</v>
      </c>
      <c r="B279" s="19" t="s">
        <v>82</v>
      </c>
      <c r="C279" s="19" t="s">
        <v>75</v>
      </c>
      <c r="D279" s="22">
        <v>60296341</v>
      </c>
      <c r="E279" s="22">
        <v>2</v>
      </c>
      <c r="F279" s="27">
        <v>61</v>
      </c>
      <c r="G279" s="19" t="s">
        <v>130</v>
      </c>
      <c r="H279" s="19" t="s">
        <v>131</v>
      </c>
      <c r="I279" s="23">
        <v>357.5</v>
      </c>
      <c r="J279" s="19" t="s">
        <v>200</v>
      </c>
      <c r="K279" s="19" t="s">
        <v>201</v>
      </c>
      <c r="L279" s="23">
        <v>250</v>
      </c>
      <c r="M279" s="19" t="s">
        <v>112</v>
      </c>
      <c r="N279" s="19" t="s">
        <v>113</v>
      </c>
      <c r="O279" s="30">
        <v>4.8249881092436948E-2</v>
      </c>
      <c r="Q279" s="22">
        <v>7.7</v>
      </c>
      <c r="R279" s="30">
        <v>3.6724148372463719E-5</v>
      </c>
      <c r="S279" s="23">
        <v>27230.039206295496</v>
      </c>
      <c r="T279" s="30">
        <v>2.6059954673278418E-4</v>
      </c>
      <c r="U279" s="23">
        <v>3837.3052161345031</v>
      </c>
      <c r="V279" s="27">
        <v>14.092176610775246</v>
      </c>
    </row>
    <row r="280" spans="1:22" x14ac:dyDescent="0.25">
      <c r="A280" s="19" t="s">
        <v>81</v>
      </c>
      <c r="B280" s="19" t="s">
        <v>82</v>
      </c>
      <c r="C280" s="19" t="s">
        <v>75</v>
      </c>
      <c r="D280" s="22">
        <v>60296341</v>
      </c>
      <c r="E280" s="22">
        <v>2</v>
      </c>
      <c r="F280" s="27">
        <v>61</v>
      </c>
      <c r="G280" s="19" t="s">
        <v>122</v>
      </c>
      <c r="H280" s="19" t="s">
        <v>123</v>
      </c>
      <c r="I280" s="23">
        <v>87</v>
      </c>
      <c r="J280" s="19" t="s">
        <v>202</v>
      </c>
      <c r="K280" s="19" t="s">
        <v>203</v>
      </c>
      <c r="L280" s="23">
        <v>87</v>
      </c>
      <c r="M280" s="19" t="s">
        <v>110</v>
      </c>
      <c r="N280" s="19" t="s">
        <v>111</v>
      </c>
      <c r="O280" s="30">
        <v>2.3301542756539208E-2</v>
      </c>
      <c r="Q280" s="22">
        <v>1.5</v>
      </c>
      <c r="R280" s="30">
        <v>2.2155565243922527E-5</v>
      </c>
      <c r="S280" s="23">
        <v>45135.386481475987</v>
      </c>
      <c r="T280" s="30">
        <v>2.6059954673278418E-4</v>
      </c>
      <c r="U280" s="23">
        <v>3837.3052161345031</v>
      </c>
      <c r="V280" s="27">
        <v>8.5017666076912217</v>
      </c>
    </row>
    <row r="281" spans="1:22" x14ac:dyDescent="0.25">
      <c r="A281" s="19" t="s">
        <v>81</v>
      </c>
      <c r="B281" s="19" t="s">
        <v>82</v>
      </c>
      <c r="C281" s="19" t="s">
        <v>75</v>
      </c>
      <c r="D281" s="22">
        <v>60296341</v>
      </c>
      <c r="E281" s="22">
        <v>2</v>
      </c>
      <c r="F281" s="27">
        <v>61</v>
      </c>
      <c r="G281" s="19" t="s">
        <v>108</v>
      </c>
      <c r="H281" s="19" t="s">
        <v>109</v>
      </c>
      <c r="I281" s="23">
        <v>191.3</v>
      </c>
      <c r="J281" s="19" t="s">
        <v>202</v>
      </c>
      <c r="K281" s="19" t="s">
        <v>203</v>
      </c>
      <c r="L281" s="23">
        <v>191.3</v>
      </c>
      <c r="M281" s="19" t="s">
        <v>110</v>
      </c>
      <c r="N281" s="19" t="s">
        <v>111</v>
      </c>
      <c r="O281" s="30">
        <v>9.9157987639060616E-3</v>
      </c>
      <c r="Q281" s="22">
        <v>1.5</v>
      </c>
      <c r="R281" s="30">
        <v>2.0731063426614531E-5</v>
      </c>
      <c r="S281" s="23">
        <v>48236.792267790777</v>
      </c>
      <c r="T281" s="30">
        <v>2.6059954673278418E-4</v>
      </c>
      <c r="U281" s="23">
        <v>3837.3052161345031</v>
      </c>
      <c r="V281" s="27">
        <v>7.9551417822963169</v>
      </c>
    </row>
    <row r="282" spans="1:22" x14ac:dyDescent="0.25">
      <c r="A282" s="19" t="s">
        <v>81</v>
      </c>
      <c r="B282" s="19" t="s">
        <v>82</v>
      </c>
      <c r="C282" s="19" t="s">
        <v>75</v>
      </c>
      <c r="D282" s="22">
        <v>60296341</v>
      </c>
      <c r="E282" s="22">
        <v>2</v>
      </c>
      <c r="F282" s="27">
        <v>61</v>
      </c>
      <c r="G282" s="19" t="s">
        <v>130</v>
      </c>
      <c r="H282" s="19" t="s">
        <v>131</v>
      </c>
      <c r="I282" s="23">
        <v>357.5</v>
      </c>
      <c r="J282" s="19" t="s">
        <v>211</v>
      </c>
      <c r="K282" s="19" t="s">
        <v>212</v>
      </c>
      <c r="L282" s="23">
        <v>250</v>
      </c>
      <c r="M282" s="19" t="s">
        <v>110</v>
      </c>
      <c r="N282" s="19" t="s">
        <v>111</v>
      </c>
      <c r="O282" s="30">
        <v>5.1901008403361353E-3</v>
      </c>
      <c r="Q282" s="22">
        <v>1.5</v>
      </c>
      <c r="R282" s="30">
        <v>2.0278262846122056E-5</v>
      </c>
      <c r="S282" s="23">
        <v>49313.888846807036</v>
      </c>
      <c r="T282" s="30">
        <v>2.6059954673278418E-4</v>
      </c>
      <c r="U282" s="23">
        <v>3837.3052161345031</v>
      </c>
      <c r="V282" s="27">
        <v>7.7813883793570664</v>
      </c>
    </row>
    <row r="283" spans="1:22" x14ac:dyDescent="0.25">
      <c r="A283" s="19" t="s">
        <v>81</v>
      </c>
      <c r="B283" s="19" t="s">
        <v>82</v>
      </c>
      <c r="C283" s="19" t="s">
        <v>75</v>
      </c>
      <c r="D283" s="22">
        <v>60296341</v>
      </c>
      <c r="E283" s="22">
        <v>2</v>
      </c>
      <c r="F283" s="27">
        <v>61</v>
      </c>
      <c r="G283" s="19" t="s">
        <v>130</v>
      </c>
      <c r="H283" s="19" t="s">
        <v>131</v>
      </c>
      <c r="I283" s="23">
        <v>357.5</v>
      </c>
      <c r="J283" s="19" t="s">
        <v>200</v>
      </c>
      <c r="K283" s="19" t="s">
        <v>201</v>
      </c>
      <c r="L283" s="23">
        <v>250</v>
      </c>
      <c r="M283" s="19" t="s">
        <v>110</v>
      </c>
      <c r="N283" s="19" t="s">
        <v>111</v>
      </c>
      <c r="O283" s="30">
        <v>5.1901008403361353E-3</v>
      </c>
      <c r="Q283" s="22">
        <v>1.5</v>
      </c>
      <c r="R283" s="30">
        <v>2.0278262846122056E-5</v>
      </c>
      <c r="S283" s="23">
        <v>49313.888846807036</v>
      </c>
      <c r="T283" s="30">
        <v>2.6059954673278418E-4</v>
      </c>
      <c r="U283" s="23">
        <v>3837.3052161345031</v>
      </c>
      <c r="V283" s="27">
        <v>7.7813883793570664</v>
      </c>
    </row>
    <row r="284" spans="1:22" x14ac:dyDescent="0.25">
      <c r="A284" s="19" t="s">
        <v>81</v>
      </c>
      <c r="B284" s="19" t="s">
        <v>82</v>
      </c>
      <c r="C284" s="19" t="s">
        <v>75</v>
      </c>
      <c r="D284" s="22">
        <v>60296341</v>
      </c>
      <c r="E284" s="22">
        <v>2</v>
      </c>
      <c r="F284" s="27">
        <v>61</v>
      </c>
      <c r="G284" s="19" t="s">
        <v>130</v>
      </c>
      <c r="H284" s="19" t="s">
        <v>131</v>
      </c>
      <c r="I284" s="23">
        <v>111.15</v>
      </c>
      <c r="J284" s="19" t="s">
        <v>202</v>
      </c>
      <c r="K284" s="19" t="s">
        <v>203</v>
      </c>
      <c r="L284" s="23">
        <v>111.15</v>
      </c>
      <c r="M284" s="19" t="s">
        <v>112</v>
      </c>
      <c r="N284" s="19" t="s">
        <v>113</v>
      </c>
      <c r="O284" s="30">
        <v>4.8249881092436948E-2</v>
      </c>
      <c r="Q284" s="22">
        <v>7.7</v>
      </c>
      <c r="R284" s="30">
        <v>1.1417871584893266E-5</v>
      </c>
      <c r="S284" s="23">
        <v>87581.997447149261</v>
      </c>
      <c r="T284" s="30">
        <v>2.6059954673278418E-4</v>
      </c>
      <c r="U284" s="23">
        <v>3837.3052161345031</v>
      </c>
      <c r="V284" s="27">
        <v>4.3813858189864856</v>
      </c>
    </row>
    <row r="285" spans="1:22" x14ac:dyDescent="0.25">
      <c r="A285" s="19" t="s">
        <v>81</v>
      </c>
      <c r="B285" s="19" t="s">
        <v>82</v>
      </c>
      <c r="C285" s="19" t="s">
        <v>75</v>
      </c>
      <c r="D285" s="22">
        <v>60296341</v>
      </c>
      <c r="E285" s="22">
        <v>2</v>
      </c>
      <c r="F285" s="27">
        <v>61</v>
      </c>
      <c r="G285" s="19" t="s">
        <v>166</v>
      </c>
      <c r="H285" s="19" t="s">
        <v>167</v>
      </c>
      <c r="I285" s="23">
        <v>3009.5970000000002</v>
      </c>
      <c r="J285" s="19" t="s">
        <v>202</v>
      </c>
      <c r="K285" s="19" t="s">
        <v>203</v>
      </c>
      <c r="L285" s="23">
        <v>3009.5970000000002</v>
      </c>
      <c r="M285" s="19" t="s">
        <v>168</v>
      </c>
      <c r="N285" s="19" t="s">
        <v>169</v>
      </c>
      <c r="O285" s="30">
        <v>5.0000000000000002E-5</v>
      </c>
      <c r="Q285" s="22">
        <v>0.3</v>
      </c>
      <c r="R285" s="30">
        <v>8.2229426229508202E-6</v>
      </c>
      <c r="S285" s="23">
        <v>121610.96651810856</v>
      </c>
      <c r="T285" s="30">
        <v>2.6059954673278418E-4</v>
      </c>
      <c r="U285" s="23">
        <v>3837.3052161345031</v>
      </c>
      <c r="V285" s="27">
        <v>3.1553940619023919</v>
      </c>
    </row>
    <row r="286" spans="1:22" x14ac:dyDescent="0.25">
      <c r="A286" s="19" t="s">
        <v>81</v>
      </c>
      <c r="B286" s="19" t="s">
        <v>82</v>
      </c>
      <c r="C286" s="19" t="s">
        <v>75</v>
      </c>
      <c r="D286" s="22">
        <v>60296341</v>
      </c>
      <c r="E286" s="22">
        <v>2</v>
      </c>
      <c r="F286" s="27">
        <v>61</v>
      </c>
      <c r="G286" s="19" t="s">
        <v>130</v>
      </c>
      <c r="H286" s="19" t="s">
        <v>131</v>
      </c>
      <c r="I286" s="23">
        <v>111.15</v>
      </c>
      <c r="J286" s="19" t="s">
        <v>202</v>
      </c>
      <c r="K286" s="19" t="s">
        <v>203</v>
      </c>
      <c r="L286" s="23">
        <v>111.15</v>
      </c>
      <c r="M286" s="19" t="s">
        <v>110</v>
      </c>
      <c r="N286" s="19" t="s">
        <v>111</v>
      </c>
      <c r="O286" s="30">
        <v>5.1901008403361353E-3</v>
      </c>
      <c r="Q286" s="22">
        <v>1.5</v>
      </c>
      <c r="R286" s="30">
        <v>6.3046962667034039E-6</v>
      </c>
      <c r="S286" s="23">
        <v>158611.92319148459</v>
      </c>
      <c r="T286" s="30">
        <v>2.6059954673278418E-4</v>
      </c>
      <c r="U286" s="23">
        <v>3837.3052161345031</v>
      </c>
      <c r="V286" s="27">
        <v>2.4193043870364703</v>
      </c>
    </row>
    <row r="287" spans="1:22" x14ac:dyDescent="0.25">
      <c r="A287" s="19" t="s">
        <v>81</v>
      </c>
      <c r="B287" s="19" t="s">
        <v>82</v>
      </c>
      <c r="C287" s="19" t="s">
        <v>75</v>
      </c>
      <c r="D287" s="22">
        <v>60296341</v>
      </c>
      <c r="E287" s="22">
        <v>2</v>
      </c>
      <c r="F287" s="27">
        <v>61</v>
      </c>
      <c r="G287" s="19" t="s">
        <v>122</v>
      </c>
      <c r="H287" s="19" t="s">
        <v>123</v>
      </c>
      <c r="I287" s="23">
        <v>87</v>
      </c>
      <c r="J287" s="19" t="s">
        <v>202</v>
      </c>
      <c r="K287" s="19" t="s">
        <v>203</v>
      </c>
      <c r="L287" s="23">
        <v>87</v>
      </c>
      <c r="M287" s="19" t="s">
        <v>112</v>
      </c>
      <c r="N287" s="19" t="s">
        <v>113</v>
      </c>
      <c r="O287" s="30">
        <v>2.7195613430583482E-2</v>
      </c>
      <c r="Q287" s="22">
        <v>7.7</v>
      </c>
      <c r="R287" s="30">
        <v>5.0372969309362642E-6</v>
      </c>
      <c r="S287" s="23">
        <v>198519.16885394597</v>
      </c>
      <c r="T287" s="30">
        <v>2.6059954673278418E-4</v>
      </c>
      <c r="U287" s="23">
        <v>3837.3052161345031</v>
      </c>
      <c r="V287" s="27">
        <v>1.9329645788300049</v>
      </c>
    </row>
    <row r="288" spans="1:22" x14ac:dyDescent="0.25">
      <c r="A288" s="19" t="s">
        <v>81</v>
      </c>
      <c r="B288" s="19" t="s">
        <v>82</v>
      </c>
      <c r="C288" s="19" t="s">
        <v>75</v>
      </c>
      <c r="D288" s="22">
        <v>60296341</v>
      </c>
      <c r="E288" s="22">
        <v>2</v>
      </c>
      <c r="F288" s="27">
        <v>61</v>
      </c>
      <c r="G288" s="19" t="s">
        <v>108</v>
      </c>
      <c r="H288" s="19" t="s">
        <v>109</v>
      </c>
      <c r="I288" s="23">
        <v>191.3</v>
      </c>
      <c r="J288" s="19" t="s">
        <v>202</v>
      </c>
      <c r="K288" s="19" t="s">
        <v>203</v>
      </c>
      <c r="L288" s="23">
        <v>191.3</v>
      </c>
      <c r="M288" s="19" t="s">
        <v>112</v>
      </c>
      <c r="N288" s="19" t="s">
        <v>113</v>
      </c>
      <c r="O288" s="30">
        <v>1.1220156242274404E-2</v>
      </c>
      <c r="Q288" s="22">
        <v>7.7</v>
      </c>
      <c r="R288" s="30">
        <v>4.5697591848990704E-6</v>
      </c>
      <c r="S288" s="23">
        <v>218829.91193595825</v>
      </c>
      <c r="T288" s="30">
        <v>2.6059954673278418E-4</v>
      </c>
      <c r="U288" s="23">
        <v>3837.3052161345031</v>
      </c>
      <c r="V288" s="27">
        <v>1.7535560756691759</v>
      </c>
    </row>
    <row r="289" spans="1:22" x14ac:dyDescent="0.25">
      <c r="A289" s="19" t="s">
        <v>81</v>
      </c>
      <c r="B289" s="19" t="s">
        <v>82</v>
      </c>
      <c r="C289" s="19" t="s">
        <v>75</v>
      </c>
      <c r="D289" s="22">
        <v>60296341</v>
      </c>
      <c r="E289" s="22">
        <v>2</v>
      </c>
      <c r="F289" s="27">
        <v>61</v>
      </c>
      <c r="G289" s="19" t="s">
        <v>166</v>
      </c>
      <c r="H289" s="19" t="s">
        <v>167</v>
      </c>
      <c r="I289" s="23">
        <v>3009.5970000000002</v>
      </c>
      <c r="J289" s="19" t="s">
        <v>202</v>
      </c>
      <c r="K289" s="19" t="s">
        <v>203</v>
      </c>
      <c r="L289" s="23">
        <v>3009.5970000000002</v>
      </c>
      <c r="M289" s="19" t="s">
        <v>172</v>
      </c>
      <c r="N289" s="19" t="s">
        <v>173</v>
      </c>
      <c r="O289" s="30">
        <v>5.0000000000000002E-5</v>
      </c>
      <c r="Q289" s="22">
        <v>0.6</v>
      </c>
      <c r="R289" s="30">
        <v>4.1114713114754101E-6</v>
      </c>
      <c r="S289" s="23">
        <v>243221.93303621712</v>
      </c>
      <c r="T289" s="30">
        <v>2.6059954673278418E-4</v>
      </c>
      <c r="U289" s="23">
        <v>3837.3052161345031</v>
      </c>
      <c r="V289" s="27">
        <v>1.577697030951196</v>
      </c>
    </row>
    <row r="290" spans="1:22" x14ac:dyDescent="0.25">
      <c r="A290" s="19" t="s">
        <v>81</v>
      </c>
      <c r="B290" s="19" t="s">
        <v>82</v>
      </c>
      <c r="C290" s="19" t="s">
        <v>75</v>
      </c>
      <c r="D290" s="22">
        <v>60296355</v>
      </c>
      <c r="E290" s="22">
        <v>2</v>
      </c>
      <c r="F290" s="27">
        <v>81</v>
      </c>
      <c r="G290" s="19" t="s">
        <v>108</v>
      </c>
      <c r="H290" s="19" t="s">
        <v>109</v>
      </c>
      <c r="I290" s="23">
        <v>2695</v>
      </c>
      <c r="J290" s="19" t="s">
        <v>207</v>
      </c>
      <c r="K290" s="19" t="s">
        <v>208</v>
      </c>
      <c r="L290" s="23">
        <v>1750</v>
      </c>
      <c r="M290" s="19" t="s">
        <v>110</v>
      </c>
      <c r="N290" s="19" t="s">
        <v>111</v>
      </c>
      <c r="O290" s="30">
        <v>9.9157987639060616E-3</v>
      </c>
      <c r="Q290" s="22">
        <v>1.5</v>
      </c>
      <c r="R290" s="30">
        <v>2.1994302608005625E-4</v>
      </c>
      <c r="S290" s="23">
        <v>4546.6319974883572</v>
      </c>
      <c r="T290" s="30">
        <v>3.3951392486919696E-4</v>
      </c>
      <c r="U290" s="23">
        <v>2945.3872926869367</v>
      </c>
      <c r="V290" s="27">
        <v>64.781739413130907</v>
      </c>
    </row>
    <row r="291" spans="1:22" x14ac:dyDescent="0.25">
      <c r="A291" s="19" t="s">
        <v>81</v>
      </c>
      <c r="B291" s="19" t="s">
        <v>82</v>
      </c>
      <c r="C291" s="19" t="s">
        <v>75</v>
      </c>
      <c r="D291" s="22">
        <v>60296355</v>
      </c>
      <c r="E291" s="22">
        <v>2</v>
      </c>
      <c r="F291" s="27">
        <v>81</v>
      </c>
      <c r="G291" s="19" t="s">
        <v>108</v>
      </c>
      <c r="H291" s="19" t="s">
        <v>109</v>
      </c>
      <c r="I291" s="23">
        <v>2695</v>
      </c>
      <c r="J291" s="19" t="s">
        <v>207</v>
      </c>
      <c r="K291" s="19" t="s">
        <v>208</v>
      </c>
      <c r="L291" s="23">
        <v>1750</v>
      </c>
      <c r="M291" s="19" t="s">
        <v>112</v>
      </c>
      <c r="N291" s="19" t="s">
        <v>113</v>
      </c>
      <c r="O291" s="30">
        <v>1.1220156242274404E-2</v>
      </c>
      <c r="Q291" s="22">
        <v>7.7</v>
      </c>
      <c r="R291" s="30">
        <v>4.8482156602420269E-5</v>
      </c>
      <c r="S291" s="23">
        <v>20626.145165128219</v>
      </c>
      <c r="T291" s="30">
        <v>3.3951392486919696E-4</v>
      </c>
      <c r="U291" s="23">
        <v>2945.3872926869367</v>
      </c>
      <c r="V291" s="27">
        <v>14.279872797882673</v>
      </c>
    </row>
    <row r="292" spans="1:22" x14ac:dyDescent="0.25">
      <c r="A292" s="19" t="s">
        <v>81</v>
      </c>
      <c r="B292" s="19" t="s">
        <v>82</v>
      </c>
      <c r="C292" s="19" t="s">
        <v>75</v>
      </c>
      <c r="D292" s="22">
        <v>60296355</v>
      </c>
      <c r="E292" s="22">
        <v>2</v>
      </c>
      <c r="F292" s="27">
        <v>81</v>
      </c>
      <c r="G292" s="19" t="s">
        <v>132</v>
      </c>
      <c r="H292" s="19" t="s">
        <v>133</v>
      </c>
      <c r="I292" s="23">
        <v>68.11</v>
      </c>
      <c r="J292" s="19" t="s">
        <v>206</v>
      </c>
      <c r="K292" s="19" t="s">
        <v>230</v>
      </c>
      <c r="L292" s="23">
        <v>49</v>
      </c>
      <c r="M292" s="19" t="s">
        <v>110</v>
      </c>
      <c r="N292" s="19" t="s">
        <v>111</v>
      </c>
      <c r="O292" s="30">
        <v>3.9433609419354559E-2</v>
      </c>
      <c r="Q292" s="22">
        <v>1.5</v>
      </c>
      <c r="R292" s="30">
        <v>2.21055402267674E-5</v>
      </c>
      <c r="S292" s="23">
        <v>45237.528227838062</v>
      </c>
      <c r="T292" s="30">
        <v>3.3951392486919696E-4</v>
      </c>
      <c r="U292" s="23">
        <v>2945.3872926869367</v>
      </c>
      <c r="V292" s="27">
        <v>6.5109377281900596</v>
      </c>
    </row>
    <row r="293" spans="1:22" x14ac:dyDescent="0.25">
      <c r="A293" s="19" t="s">
        <v>81</v>
      </c>
      <c r="B293" s="19" t="s">
        <v>82</v>
      </c>
      <c r="C293" s="19" t="s">
        <v>75</v>
      </c>
      <c r="D293" s="22">
        <v>60296355</v>
      </c>
      <c r="E293" s="22">
        <v>2</v>
      </c>
      <c r="F293" s="27">
        <v>81</v>
      </c>
      <c r="G293" s="19" t="s">
        <v>108</v>
      </c>
      <c r="H293" s="19" t="s">
        <v>109</v>
      </c>
      <c r="I293" s="23">
        <v>127.5</v>
      </c>
      <c r="J293" s="19" t="s">
        <v>202</v>
      </c>
      <c r="K293" s="19" t="s">
        <v>203</v>
      </c>
      <c r="L293" s="23">
        <v>127.5</v>
      </c>
      <c r="M293" s="19" t="s">
        <v>110</v>
      </c>
      <c r="N293" s="19" t="s">
        <v>111</v>
      </c>
      <c r="O293" s="30">
        <v>9.9157987639060616E-3</v>
      </c>
      <c r="Q293" s="22">
        <v>1.5</v>
      </c>
      <c r="R293" s="30">
        <v>1.0405467838666856E-5</v>
      </c>
      <c r="S293" s="23">
        <v>96103.319476322518</v>
      </c>
      <c r="T293" s="30">
        <v>3.3951392486919696E-4</v>
      </c>
      <c r="U293" s="23">
        <v>2945.3872926869367</v>
      </c>
      <c r="V293" s="27">
        <v>3.0648132746471957</v>
      </c>
    </row>
    <row r="294" spans="1:22" x14ac:dyDescent="0.25">
      <c r="A294" s="19" t="s">
        <v>81</v>
      </c>
      <c r="B294" s="19" t="s">
        <v>82</v>
      </c>
      <c r="C294" s="19" t="s">
        <v>75</v>
      </c>
      <c r="D294" s="22">
        <v>60296355</v>
      </c>
      <c r="E294" s="22">
        <v>2</v>
      </c>
      <c r="F294" s="27">
        <v>81</v>
      </c>
      <c r="G294" s="19" t="s">
        <v>108</v>
      </c>
      <c r="H294" s="19" t="s">
        <v>109</v>
      </c>
      <c r="I294" s="23">
        <v>111.48975</v>
      </c>
      <c r="J294" s="19" t="s">
        <v>206</v>
      </c>
      <c r="K294" s="19" t="s">
        <v>230</v>
      </c>
      <c r="L294" s="23">
        <v>82.584999999999994</v>
      </c>
      <c r="M294" s="19" t="s">
        <v>110</v>
      </c>
      <c r="N294" s="19" t="s">
        <v>111</v>
      </c>
      <c r="O294" s="30">
        <v>9.9157987639060616E-3</v>
      </c>
      <c r="Q294" s="22">
        <v>1.5</v>
      </c>
      <c r="R294" s="30">
        <v>9.0988471213020233E-6</v>
      </c>
      <c r="S294" s="23">
        <v>109904.03362848263</v>
      </c>
      <c r="T294" s="30">
        <v>3.3951392486919696E-4</v>
      </c>
      <c r="U294" s="23">
        <v>2945.3872926869367</v>
      </c>
      <c r="V294" s="27">
        <v>2.679962868918409</v>
      </c>
    </row>
    <row r="295" spans="1:22" x14ac:dyDescent="0.25">
      <c r="A295" s="19" t="s">
        <v>81</v>
      </c>
      <c r="B295" s="19" t="s">
        <v>82</v>
      </c>
      <c r="C295" s="19" t="s">
        <v>75</v>
      </c>
      <c r="D295" s="22">
        <v>60296355</v>
      </c>
      <c r="E295" s="22">
        <v>2</v>
      </c>
      <c r="F295" s="27">
        <v>81</v>
      </c>
      <c r="G295" s="19" t="s">
        <v>166</v>
      </c>
      <c r="H295" s="19" t="s">
        <v>167</v>
      </c>
      <c r="I295" s="23">
        <v>2487.375</v>
      </c>
      <c r="J295" s="19" t="s">
        <v>202</v>
      </c>
      <c r="K295" s="19" t="s">
        <v>203</v>
      </c>
      <c r="L295" s="23">
        <v>2487.375</v>
      </c>
      <c r="M295" s="19" t="s">
        <v>168</v>
      </c>
      <c r="N295" s="19" t="s">
        <v>169</v>
      </c>
      <c r="O295" s="30">
        <v>5.0000000000000002E-5</v>
      </c>
      <c r="Q295" s="22">
        <v>0.3</v>
      </c>
      <c r="R295" s="30">
        <v>5.1180555555555554E-6</v>
      </c>
      <c r="S295" s="23">
        <v>195386.70284938943</v>
      </c>
      <c r="T295" s="30">
        <v>3.3951392486919696E-4</v>
      </c>
      <c r="U295" s="23">
        <v>2945.3872926869367</v>
      </c>
      <c r="V295" s="27">
        <v>1.5074655796599112</v>
      </c>
    </row>
    <row r="296" spans="1:22" x14ac:dyDescent="0.25">
      <c r="A296" s="19" t="s">
        <v>81</v>
      </c>
      <c r="B296" s="19" t="s">
        <v>82</v>
      </c>
      <c r="C296" s="19" t="s">
        <v>75</v>
      </c>
      <c r="D296" s="22">
        <v>60296355</v>
      </c>
      <c r="E296" s="22">
        <v>2</v>
      </c>
      <c r="F296" s="27">
        <v>81</v>
      </c>
      <c r="G296" s="19" t="s">
        <v>134</v>
      </c>
      <c r="H296" s="19" t="s">
        <v>135</v>
      </c>
      <c r="I296" s="23">
        <v>94.5</v>
      </c>
      <c r="J296" s="19" t="s">
        <v>202</v>
      </c>
      <c r="K296" s="19" t="s">
        <v>203</v>
      </c>
      <c r="L296" s="23">
        <v>94.5</v>
      </c>
      <c r="M296" s="19" t="s">
        <v>110</v>
      </c>
      <c r="N296" s="19" t="s">
        <v>111</v>
      </c>
      <c r="O296" s="30">
        <v>6.3109714285714286E-3</v>
      </c>
      <c r="Q296" s="22">
        <v>1.5</v>
      </c>
      <c r="R296" s="30">
        <v>4.9085333333333331E-6</v>
      </c>
      <c r="S296" s="23">
        <v>203726.84304884012</v>
      </c>
      <c r="T296" s="30">
        <v>3.3951392486919696E-4</v>
      </c>
      <c r="U296" s="23">
        <v>2945.3872926869367</v>
      </c>
      <c r="V296" s="27">
        <v>1.4457531705730249</v>
      </c>
    </row>
    <row r="297" spans="1:22" x14ac:dyDescent="0.25">
      <c r="A297" s="19" t="s">
        <v>81</v>
      </c>
      <c r="B297" s="19" t="s">
        <v>82</v>
      </c>
      <c r="C297" s="19" t="s">
        <v>75</v>
      </c>
      <c r="D297" s="22">
        <v>60296451</v>
      </c>
      <c r="E297" s="22">
        <v>2</v>
      </c>
      <c r="F297" s="27">
        <v>69</v>
      </c>
      <c r="G297" s="19" t="s">
        <v>148</v>
      </c>
      <c r="H297" s="19" t="s">
        <v>149</v>
      </c>
      <c r="I297" s="23">
        <v>96</v>
      </c>
      <c r="J297" s="19" t="s">
        <v>202</v>
      </c>
      <c r="K297" s="19" t="s">
        <v>203</v>
      </c>
      <c r="L297" s="23">
        <v>96</v>
      </c>
      <c r="M297" s="19" t="s">
        <v>110</v>
      </c>
      <c r="N297" s="19" t="s">
        <v>111</v>
      </c>
      <c r="O297" s="30">
        <v>5.1681299099804429E-2</v>
      </c>
      <c r="Q297" s="22">
        <v>1.5</v>
      </c>
      <c r="R297" s="30">
        <v>4.7936277425905555E-5</v>
      </c>
      <c r="S297" s="23">
        <v>20861.027466008105</v>
      </c>
      <c r="T297" s="30">
        <v>2.5946799981591998E-4</v>
      </c>
      <c r="U297" s="23">
        <v>3854.0398072573562</v>
      </c>
      <c r="V297" s="27">
        <v>18.474832141117218</v>
      </c>
    </row>
    <row r="298" spans="1:22" x14ac:dyDescent="0.25">
      <c r="A298" s="19" t="s">
        <v>81</v>
      </c>
      <c r="B298" s="19" t="s">
        <v>82</v>
      </c>
      <c r="C298" s="19" t="s">
        <v>75</v>
      </c>
      <c r="D298" s="22">
        <v>60296451</v>
      </c>
      <c r="E298" s="22">
        <v>2</v>
      </c>
      <c r="F298" s="27">
        <v>69</v>
      </c>
      <c r="G298" s="19" t="s">
        <v>132</v>
      </c>
      <c r="H298" s="19" t="s">
        <v>133</v>
      </c>
      <c r="I298" s="23">
        <v>105.5</v>
      </c>
      <c r="J298" s="19" t="s">
        <v>202</v>
      </c>
      <c r="K298" s="19" t="s">
        <v>203</v>
      </c>
      <c r="L298" s="23">
        <v>105.5</v>
      </c>
      <c r="M298" s="19" t="s">
        <v>110</v>
      </c>
      <c r="N298" s="19" t="s">
        <v>111</v>
      </c>
      <c r="O298" s="30">
        <v>3.9433609419354559E-2</v>
      </c>
      <c r="Q298" s="22">
        <v>1.5</v>
      </c>
      <c r="R298" s="30">
        <v>4.0195611533738223E-5</v>
      </c>
      <c r="S298" s="23">
        <v>24878.337754872795</v>
      </c>
      <c r="T298" s="30">
        <v>2.5946799981591998E-4</v>
      </c>
      <c r="U298" s="23">
        <v>3854.0398072573562</v>
      </c>
      <c r="V298" s="27">
        <v>15.491548692808003</v>
      </c>
    </row>
    <row r="299" spans="1:22" x14ac:dyDescent="0.25">
      <c r="A299" s="19" t="s">
        <v>81</v>
      </c>
      <c r="B299" s="19" t="s">
        <v>82</v>
      </c>
      <c r="C299" s="19" t="s">
        <v>75</v>
      </c>
      <c r="D299" s="22">
        <v>60296451</v>
      </c>
      <c r="E299" s="22">
        <v>2</v>
      </c>
      <c r="F299" s="27">
        <v>69</v>
      </c>
      <c r="G299" s="19" t="s">
        <v>130</v>
      </c>
      <c r="H299" s="19" t="s">
        <v>131</v>
      </c>
      <c r="I299" s="23">
        <v>378.95</v>
      </c>
      <c r="J299" s="19" t="s">
        <v>200</v>
      </c>
      <c r="K299" s="19" t="s">
        <v>201</v>
      </c>
      <c r="L299" s="23">
        <v>265</v>
      </c>
      <c r="M299" s="19" t="s">
        <v>112</v>
      </c>
      <c r="N299" s="19" t="s">
        <v>113</v>
      </c>
      <c r="O299" s="30">
        <v>4.8249881092436948E-2</v>
      </c>
      <c r="Q299" s="22">
        <v>7.7</v>
      </c>
      <c r="R299" s="30">
        <v>3.4414252663239187E-5</v>
      </c>
      <c r="S299" s="23">
        <v>29057.72819725316</v>
      </c>
      <c r="T299" s="30">
        <v>2.5946799981591998E-4</v>
      </c>
      <c r="U299" s="23">
        <v>3854.0398072573562</v>
      </c>
      <c r="V299" s="27">
        <v>13.263389970113632</v>
      </c>
    </row>
    <row r="300" spans="1:22" x14ac:dyDescent="0.25">
      <c r="A300" s="19" t="s">
        <v>81</v>
      </c>
      <c r="B300" s="19" t="s">
        <v>82</v>
      </c>
      <c r="C300" s="19" t="s">
        <v>75</v>
      </c>
      <c r="D300" s="22">
        <v>60296451</v>
      </c>
      <c r="E300" s="22">
        <v>2</v>
      </c>
      <c r="F300" s="27">
        <v>69</v>
      </c>
      <c r="G300" s="19" t="s">
        <v>108</v>
      </c>
      <c r="H300" s="19" t="s">
        <v>109</v>
      </c>
      <c r="I300" s="23">
        <v>244.86</v>
      </c>
      <c r="J300" s="19" t="s">
        <v>207</v>
      </c>
      <c r="K300" s="19" t="s">
        <v>208</v>
      </c>
      <c r="L300" s="23">
        <v>159</v>
      </c>
      <c r="M300" s="19" t="s">
        <v>110</v>
      </c>
      <c r="N300" s="19" t="s">
        <v>111</v>
      </c>
      <c r="O300" s="30">
        <v>9.9157987639060616E-3</v>
      </c>
      <c r="Q300" s="22">
        <v>1.5</v>
      </c>
      <c r="R300" s="30">
        <v>2.3458767974203272E-5</v>
      </c>
      <c r="S300" s="23">
        <v>42627.984602587079</v>
      </c>
      <c r="T300" s="30">
        <v>2.5946799981591998E-4</v>
      </c>
      <c r="U300" s="23">
        <v>3854.0398072573562</v>
      </c>
      <c r="V300" s="27">
        <v>9.0411025601793416</v>
      </c>
    </row>
    <row r="301" spans="1:22" x14ac:dyDescent="0.25">
      <c r="A301" s="19" t="s">
        <v>81</v>
      </c>
      <c r="B301" s="19" t="s">
        <v>82</v>
      </c>
      <c r="C301" s="19" t="s">
        <v>75</v>
      </c>
      <c r="D301" s="22">
        <v>60296451</v>
      </c>
      <c r="E301" s="22">
        <v>2</v>
      </c>
      <c r="F301" s="27">
        <v>69</v>
      </c>
      <c r="G301" s="19" t="s">
        <v>130</v>
      </c>
      <c r="H301" s="19" t="s">
        <v>131</v>
      </c>
      <c r="I301" s="23">
        <v>378.95</v>
      </c>
      <c r="J301" s="19" t="s">
        <v>200</v>
      </c>
      <c r="K301" s="19" t="s">
        <v>201</v>
      </c>
      <c r="L301" s="23">
        <v>265</v>
      </c>
      <c r="M301" s="19" t="s">
        <v>110</v>
      </c>
      <c r="N301" s="19" t="s">
        <v>111</v>
      </c>
      <c r="O301" s="30">
        <v>5.1901008403361353E-3</v>
      </c>
      <c r="Q301" s="22">
        <v>1.5</v>
      </c>
      <c r="R301" s="30">
        <v>1.9002789501887713E-5</v>
      </c>
      <c r="S301" s="23">
        <v>52623.852929627057</v>
      </c>
      <c r="T301" s="30">
        <v>2.5946799981591998E-4</v>
      </c>
      <c r="U301" s="23">
        <v>3854.0398072573562</v>
      </c>
      <c r="V301" s="27">
        <v>7.3237507189207438</v>
      </c>
    </row>
    <row r="302" spans="1:22" x14ac:dyDescent="0.25">
      <c r="A302" s="19" t="s">
        <v>81</v>
      </c>
      <c r="B302" s="19" t="s">
        <v>82</v>
      </c>
      <c r="C302" s="19" t="s">
        <v>75</v>
      </c>
      <c r="D302" s="22">
        <v>60296451</v>
      </c>
      <c r="E302" s="22">
        <v>2</v>
      </c>
      <c r="F302" s="27">
        <v>69</v>
      </c>
      <c r="G302" s="19" t="s">
        <v>130</v>
      </c>
      <c r="H302" s="19" t="s">
        <v>131</v>
      </c>
      <c r="I302" s="23">
        <v>200.2</v>
      </c>
      <c r="J302" s="19" t="s">
        <v>211</v>
      </c>
      <c r="K302" s="19" t="s">
        <v>212</v>
      </c>
      <c r="L302" s="23">
        <v>140</v>
      </c>
      <c r="M302" s="19" t="s">
        <v>112</v>
      </c>
      <c r="N302" s="19" t="s">
        <v>113</v>
      </c>
      <c r="O302" s="30">
        <v>4.8249881092436948E-2</v>
      </c>
      <c r="Q302" s="22">
        <v>7.7</v>
      </c>
      <c r="R302" s="30">
        <v>1.8181114614541457E-5</v>
      </c>
      <c r="S302" s="23">
        <v>55002.128373372056</v>
      </c>
      <c r="T302" s="30">
        <v>2.5946799981591998E-4</v>
      </c>
      <c r="U302" s="23">
        <v>3854.0398072573562</v>
      </c>
      <c r="V302" s="27">
        <v>7.0070739464751259</v>
      </c>
    </row>
    <row r="303" spans="1:22" x14ac:dyDescent="0.25">
      <c r="A303" s="19" t="s">
        <v>81</v>
      </c>
      <c r="B303" s="19" t="s">
        <v>82</v>
      </c>
      <c r="C303" s="19" t="s">
        <v>75</v>
      </c>
      <c r="D303" s="22">
        <v>60296451</v>
      </c>
      <c r="E303" s="22">
        <v>2</v>
      </c>
      <c r="F303" s="27">
        <v>69</v>
      </c>
      <c r="G303" s="19" t="s">
        <v>124</v>
      </c>
      <c r="H303" s="19" t="s">
        <v>125</v>
      </c>
      <c r="I303" s="23">
        <v>50.65</v>
      </c>
      <c r="J303" s="19" t="s">
        <v>202</v>
      </c>
      <c r="K303" s="19" t="s">
        <v>203</v>
      </c>
      <c r="L303" s="23">
        <v>50.65</v>
      </c>
      <c r="M303" s="19" t="s">
        <v>110</v>
      </c>
      <c r="N303" s="19" t="s">
        <v>111</v>
      </c>
      <c r="O303" s="30">
        <v>2.8396187614678874E-2</v>
      </c>
      <c r="Q303" s="22">
        <v>1.5</v>
      </c>
      <c r="R303" s="30">
        <v>1.3896298576652028E-5</v>
      </c>
      <c r="S303" s="23">
        <v>71961.608660320358</v>
      </c>
      <c r="T303" s="30">
        <v>2.5946799981591998E-4</v>
      </c>
      <c r="U303" s="23">
        <v>3854.0398072573562</v>
      </c>
      <c r="V303" s="27">
        <v>5.3556887887950655</v>
      </c>
    </row>
    <row r="304" spans="1:22" x14ac:dyDescent="0.25">
      <c r="A304" s="19" t="s">
        <v>81</v>
      </c>
      <c r="B304" s="19" t="s">
        <v>82</v>
      </c>
      <c r="C304" s="19" t="s">
        <v>75</v>
      </c>
      <c r="D304" s="22">
        <v>60296451</v>
      </c>
      <c r="E304" s="22">
        <v>2</v>
      </c>
      <c r="F304" s="27">
        <v>69</v>
      </c>
      <c r="G304" s="19" t="s">
        <v>130</v>
      </c>
      <c r="H304" s="19" t="s">
        <v>131</v>
      </c>
      <c r="I304" s="23">
        <v>200.2</v>
      </c>
      <c r="J304" s="19" t="s">
        <v>211</v>
      </c>
      <c r="K304" s="19" t="s">
        <v>212</v>
      </c>
      <c r="L304" s="23">
        <v>140</v>
      </c>
      <c r="M304" s="19" t="s">
        <v>110</v>
      </c>
      <c r="N304" s="19" t="s">
        <v>111</v>
      </c>
      <c r="O304" s="30">
        <v>5.1901008403361353E-3</v>
      </c>
      <c r="Q304" s="22">
        <v>1.5</v>
      </c>
      <c r="R304" s="30">
        <v>1.0039209548167094E-5</v>
      </c>
      <c r="S304" s="23">
        <v>99609.435902508354</v>
      </c>
      <c r="T304" s="30">
        <v>2.5946799981591998E-4</v>
      </c>
      <c r="U304" s="23">
        <v>3854.0398072573562</v>
      </c>
      <c r="V304" s="27">
        <v>3.8691513232034116</v>
      </c>
    </row>
    <row r="305" spans="1:22" x14ac:dyDescent="0.25">
      <c r="A305" s="19" t="s">
        <v>81</v>
      </c>
      <c r="B305" s="19" t="s">
        <v>82</v>
      </c>
      <c r="C305" s="19" t="s">
        <v>75</v>
      </c>
      <c r="D305" s="22">
        <v>60296451</v>
      </c>
      <c r="E305" s="22">
        <v>2</v>
      </c>
      <c r="F305" s="27">
        <v>69</v>
      </c>
      <c r="G305" s="19" t="s">
        <v>130</v>
      </c>
      <c r="H305" s="19" t="s">
        <v>131</v>
      </c>
      <c r="I305" s="23">
        <v>104.60000000000001</v>
      </c>
      <c r="J305" s="19" t="s">
        <v>215</v>
      </c>
      <c r="K305" s="19" t="s">
        <v>216</v>
      </c>
      <c r="L305" s="23">
        <v>20</v>
      </c>
      <c r="M305" s="19" t="s">
        <v>112</v>
      </c>
      <c r="N305" s="19" t="s">
        <v>113</v>
      </c>
      <c r="O305" s="30">
        <v>4.8249881092436948E-2</v>
      </c>
      <c r="Q305" s="22">
        <v>7.7</v>
      </c>
      <c r="R305" s="30">
        <v>9.4992237196854976E-6</v>
      </c>
      <c r="S305" s="23">
        <v>105271.76004157824</v>
      </c>
      <c r="T305" s="30">
        <v>2.5946799981591998E-4</v>
      </c>
      <c r="U305" s="23">
        <v>3854.0398072573562</v>
      </c>
      <c r="V305" s="27">
        <v>3.6610386353711202</v>
      </c>
    </row>
    <row r="306" spans="1:22" x14ac:dyDescent="0.25">
      <c r="A306" s="19" t="s">
        <v>81</v>
      </c>
      <c r="B306" s="19" t="s">
        <v>82</v>
      </c>
      <c r="C306" s="19" t="s">
        <v>75</v>
      </c>
      <c r="D306" s="22">
        <v>60296451</v>
      </c>
      <c r="E306" s="22">
        <v>2</v>
      </c>
      <c r="F306" s="27">
        <v>69</v>
      </c>
      <c r="G306" s="19" t="s">
        <v>108</v>
      </c>
      <c r="H306" s="19" t="s">
        <v>109</v>
      </c>
      <c r="I306" s="23">
        <v>95.65</v>
      </c>
      <c r="J306" s="19" t="s">
        <v>202</v>
      </c>
      <c r="K306" s="19" t="s">
        <v>203</v>
      </c>
      <c r="L306" s="23">
        <v>95.65</v>
      </c>
      <c r="M306" s="19" t="s">
        <v>110</v>
      </c>
      <c r="N306" s="19" t="s">
        <v>111</v>
      </c>
      <c r="O306" s="30">
        <v>9.9157987639060616E-3</v>
      </c>
      <c r="Q306" s="22">
        <v>1.5</v>
      </c>
      <c r="R306" s="30">
        <v>9.1637309349528009E-6</v>
      </c>
      <c r="S306" s="23">
        <v>109125.85791729715</v>
      </c>
      <c r="T306" s="30">
        <v>2.5946799981591998E-4</v>
      </c>
      <c r="U306" s="23">
        <v>3854.0398072573562</v>
      </c>
      <c r="V306" s="27">
        <v>3.5317383806303768</v>
      </c>
    </row>
    <row r="307" spans="1:22" x14ac:dyDescent="0.25">
      <c r="A307" s="19" t="s">
        <v>81</v>
      </c>
      <c r="B307" s="19" t="s">
        <v>82</v>
      </c>
      <c r="C307" s="19" t="s">
        <v>75</v>
      </c>
      <c r="D307" s="22">
        <v>60296451</v>
      </c>
      <c r="E307" s="22">
        <v>2</v>
      </c>
      <c r="F307" s="27">
        <v>69</v>
      </c>
      <c r="G307" s="19" t="s">
        <v>156</v>
      </c>
      <c r="H307" s="19" t="s">
        <v>157</v>
      </c>
      <c r="I307" s="23">
        <v>101.01310000000001</v>
      </c>
      <c r="J307" s="19" t="s">
        <v>229</v>
      </c>
      <c r="K307" s="19" t="s">
        <v>250</v>
      </c>
      <c r="L307" s="23">
        <v>20.202620000000003</v>
      </c>
      <c r="M307" s="19" t="s">
        <v>245</v>
      </c>
      <c r="N307" s="19" t="s">
        <v>246</v>
      </c>
      <c r="O307" s="30">
        <v>8.156250000000002E-3</v>
      </c>
      <c r="Q307" s="22">
        <v>1.94</v>
      </c>
      <c r="R307" s="30">
        <v>6.1548490727252373E-6</v>
      </c>
      <c r="S307" s="23">
        <v>162473.520988748</v>
      </c>
      <c r="T307" s="30">
        <v>2.5946799981591998E-4</v>
      </c>
      <c r="U307" s="23">
        <v>3854.0398072573562</v>
      </c>
      <c r="V307" s="27">
        <v>2.372103333394409</v>
      </c>
    </row>
    <row r="308" spans="1:22" x14ac:dyDescent="0.25">
      <c r="A308" s="19" t="s">
        <v>81</v>
      </c>
      <c r="B308" s="19" t="s">
        <v>82</v>
      </c>
      <c r="C308" s="19" t="s">
        <v>75</v>
      </c>
      <c r="D308" s="22">
        <v>60296451</v>
      </c>
      <c r="E308" s="22">
        <v>2</v>
      </c>
      <c r="F308" s="27">
        <v>69</v>
      </c>
      <c r="G308" s="19" t="s">
        <v>130</v>
      </c>
      <c r="H308" s="19" t="s">
        <v>131</v>
      </c>
      <c r="I308" s="23">
        <v>104.60000000000001</v>
      </c>
      <c r="J308" s="19" t="s">
        <v>215</v>
      </c>
      <c r="K308" s="19" t="s">
        <v>216</v>
      </c>
      <c r="L308" s="23">
        <v>20</v>
      </c>
      <c r="M308" s="19" t="s">
        <v>110</v>
      </c>
      <c r="N308" s="19" t="s">
        <v>111</v>
      </c>
      <c r="O308" s="30">
        <v>5.1901008403361353E-3</v>
      </c>
      <c r="Q308" s="22">
        <v>1.5</v>
      </c>
      <c r="R308" s="30">
        <v>5.2452613323590322E-6</v>
      </c>
      <c r="S308" s="23">
        <v>190648.27024552741</v>
      </c>
      <c r="T308" s="30">
        <v>2.5946799981591998E-4</v>
      </c>
      <c r="U308" s="23">
        <v>3854.0398072573562</v>
      </c>
      <c r="V308" s="27">
        <v>2.0215445974379467</v>
      </c>
    </row>
    <row r="309" spans="1:22" x14ac:dyDescent="0.25">
      <c r="A309" s="19" t="s">
        <v>81</v>
      </c>
      <c r="B309" s="19" t="s">
        <v>82</v>
      </c>
      <c r="C309" s="19" t="s">
        <v>75</v>
      </c>
      <c r="D309" s="22">
        <v>60296451</v>
      </c>
      <c r="E309" s="22">
        <v>2</v>
      </c>
      <c r="F309" s="27">
        <v>69</v>
      </c>
      <c r="G309" s="19" t="s">
        <v>108</v>
      </c>
      <c r="H309" s="19" t="s">
        <v>109</v>
      </c>
      <c r="I309" s="23">
        <v>244.86</v>
      </c>
      <c r="J309" s="19" t="s">
        <v>207</v>
      </c>
      <c r="K309" s="19" t="s">
        <v>208</v>
      </c>
      <c r="L309" s="23">
        <v>159</v>
      </c>
      <c r="M309" s="19" t="s">
        <v>112</v>
      </c>
      <c r="N309" s="19" t="s">
        <v>113</v>
      </c>
      <c r="O309" s="30">
        <v>1.1220156242274404E-2</v>
      </c>
      <c r="Q309" s="22">
        <v>7.7</v>
      </c>
      <c r="R309" s="30">
        <v>5.1710285290482044E-6</v>
      </c>
      <c r="S309" s="23">
        <v>193385.12529615904</v>
      </c>
      <c r="T309" s="30">
        <v>2.5946799981591998E-4</v>
      </c>
      <c r="U309" s="23">
        <v>3854.0398072573562</v>
      </c>
      <c r="V309" s="27">
        <v>1.9929349795415232</v>
      </c>
    </row>
    <row r="310" spans="1:22" x14ac:dyDescent="0.25">
      <c r="A310" s="19" t="s">
        <v>81</v>
      </c>
      <c r="B310" s="19" t="s">
        <v>82</v>
      </c>
      <c r="C310" s="19" t="s">
        <v>75</v>
      </c>
      <c r="D310" s="22">
        <v>60296451</v>
      </c>
      <c r="E310" s="22">
        <v>2</v>
      </c>
      <c r="F310" s="27">
        <v>69</v>
      </c>
      <c r="G310" s="19" t="s">
        <v>136</v>
      </c>
      <c r="H310" s="19" t="s">
        <v>137</v>
      </c>
      <c r="I310" s="23">
        <v>183.67759799999999</v>
      </c>
      <c r="J310" s="19" t="s">
        <v>213</v>
      </c>
      <c r="K310" s="19" t="s">
        <v>214</v>
      </c>
      <c r="L310" s="23">
        <v>120.840525</v>
      </c>
      <c r="M310" s="19" t="s">
        <v>112</v>
      </c>
      <c r="N310" s="19" t="s">
        <v>113</v>
      </c>
      <c r="O310" s="30">
        <v>8.2706821829855465E-3</v>
      </c>
      <c r="Q310" s="22">
        <v>7.7</v>
      </c>
      <c r="R310" s="30">
        <v>2.8592867253758356E-6</v>
      </c>
      <c r="S310" s="23">
        <v>349737.57305453729</v>
      </c>
      <c r="T310" s="30">
        <v>2.5946799981591998E-4</v>
      </c>
      <c r="U310" s="23">
        <v>3854.0398072573562</v>
      </c>
      <c r="V310" s="27">
        <v>1.1019804859961002</v>
      </c>
    </row>
    <row r="311" spans="1:22" x14ac:dyDescent="0.25">
      <c r="A311" s="19" t="s">
        <v>81</v>
      </c>
      <c r="B311" s="19" t="s">
        <v>82</v>
      </c>
      <c r="C311" s="19" t="s">
        <v>75</v>
      </c>
      <c r="D311" s="22">
        <v>60296453</v>
      </c>
      <c r="E311" s="22">
        <v>2</v>
      </c>
      <c r="F311" s="27">
        <v>115</v>
      </c>
      <c r="G311" s="19" t="s">
        <v>108</v>
      </c>
      <c r="H311" s="19" t="s">
        <v>109</v>
      </c>
      <c r="I311" s="23">
        <v>3234</v>
      </c>
      <c r="J311" s="19" t="s">
        <v>207</v>
      </c>
      <c r="K311" s="19" t="s">
        <v>208</v>
      </c>
      <c r="L311" s="23">
        <v>2100</v>
      </c>
      <c r="M311" s="19" t="s">
        <v>110</v>
      </c>
      <c r="N311" s="19" t="s">
        <v>111</v>
      </c>
      <c r="O311" s="30">
        <v>9.9157987639060616E-3</v>
      </c>
      <c r="Q311" s="22">
        <v>1.5</v>
      </c>
      <c r="R311" s="30">
        <v>1.8589967073896931E-4</v>
      </c>
      <c r="S311" s="23">
        <v>5379.2456760407513</v>
      </c>
      <c r="T311" s="30">
        <v>3.175549572342824E-4</v>
      </c>
      <c r="U311" s="23">
        <v>3149.0612167084842</v>
      </c>
      <c r="V311" s="27">
        <v>58.540944332296533</v>
      </c>
    </row>
    <row r="312" spans="1:22" x14ac:dyDescent="0.25">
      <c r="A312" s="19" t="s">
        <v>81</v>
      </c>
      <c r="B312" s="19" t="s">
        <v>82</v>
      </c>
      <c r="C312" s="19" t="s">
        <v>75</v>
      </c>
      <c r="D312" s="22">
        <v>60296453</v>
      </c>
      <c r="E312" s="22">
        <v>2</v>
      </c>
      <c r="F312" s="27">
        <v>115</v>
      </c>
      <c r="G312" s="19" t="s">
        <v>148</v>
      </c>
      <c r="H312" s="19" t="s">
        <v>149</v>
      </c>
      <c r="I312" s="23">
        <v>192</v>
      </c>
      <c r="J312" s="19" t="s">
        <v>202</v>
      </c>
      <c r="K312" s="19" t="s">
        <v>203</v>
      </c>
      <c r="L312" s="23">
        <v>192</v>
      </c>
      <c r="M312" s="19" t="s">
        <v>110</v>
      </c>
      <c r="N312" s="19" t="s">
        <v>111</v>
      </c>
      <c r="O312" s="30">
        <v>5.1681299099804429E-2</v>
      </c>
      <c r="Q312" s="22">
        <v>1.5</v>
      </c>
      <c r="R312" s="30">
        <v>5.752353291108667E-5</v>
      </c>
      <c r="S312" s="23">
        <v>17384.189555006753</v>
      </c>
      <c r="T312" s="30">
        <v>3.175549572342824E-4</v>
      </c>
      <c r="U312" s="23">
        <v>3149.0612167084842</v>
      </c>
      <c r="V312" s="27">
        <v>18.114512653835714</v>
      </c>
    </row>
    <row r="313" spans="1:22" x14ac:dyDescent="0.25">
      <c r="A313" s="19" t="s">
        <v>81</v>
      </c>
      <c r="B313" s="19" t="s">
        <v>82</v>
      </c>
      <c r="C313" s="19" t="s">
        <v>75</v>
      </c>
      <c r="D313" s="22">
        <v>60296453</v>
      </c>
      <c r="E313" s="22">
        <v>2</v>
      </c>
      <c r="F313" s="27">
        <v>115</v>
      </c>
      <c r="G313" s="19" t="s">
        <v>108</v>
      </c>
      <c r="H313" s="19" t="s">
        <v>109</v>
      </c>
      <c r="I313" s="23">
        <v>3234</v>
      </c>
      <c r="J313" s="19" t="s">
        <v>207</v>
      </c>
      <c r="K313" s="19" t="s">
        <v>208</v>
      </c>
      <c r="L313" s="23">
        <v>2100</v>
      </c>
      <c r="M313" s="19" t="s">
        <v>112</v>
      </c>
      <c r="N313" s="19" t="s">
        <v>113</v>
      </c>
      <c r="O313" s="30">
        <v>1.1220156242274404E-2</v>
      </c>
      <c r="Q313" s="22">
        <v>7.7</v>
      </c>
      <c r="R313" s="30">
        <v>4.0977961928306517E-5</v>
      </c>
      <c r="S313" s="23">
        <v>24403.361049277217</v>
      </c>
      <c r="T313" s="30">
        <v>3.175549572342824E-4</v>
      </c>
      <c r="U313" s="23">
        <v>3149.0612167084842</v>
      </c>
      <c r="V313" s="27">
        <v>12.904211064818686</v>
      </c>
    </row>
    <row r="314" spans="1:22" x14ac:dyDescent="0.25">
      <c r="A314" s="19" t="s">
        <v>81</v>
      </c>
      <c r="B314" s="19" t="s">
        <v>82</v>
      </c>
      <c r="C314" s="19" t="s">
        <v>75</v>
      </c>
      <c r="D314" s="22">
        <v>60296453</v>
      </c>
      <c r="E314" s="22">
        <v>2</v>
      </c>
      <c r="F314" s="27">
        <v>115</v>
      </c>
      <c r="G314" s="19" t="s">
        <v>124</v>
      </c>
      <c r="H314" s="19" t="s">
        <v>125</v>
      </c>
      <c r="I314" s="23">
        <v>101.3</v>
      </c>
      <c r="J314" s="19" t="s">
        <v>202</v>
      </c>
      <c r="K314" s="19" t="s">
        <v>203</v>
      </c>
      <c r="L314" s="23">
        <v>101.3</v>
      </c>
      <c r="M314" s="19" t="s">
        <v>110</v>
      </c>
      <c r="N314" s="19" t="s">
        <v>111</v>
      </c>
      <c r="O314" s="30">
        <v>2.8396187614678874E-2</v>
      </c>
      <c r="Q314" s="22">
        <v>1.5</v>
      </c>
      <c r="R314" s="30">
        <v>1.6675558291982433E-5</v>
      </c>
      <c r="S314" s="23">
        <v>59968.007216933627</v>
      </c>
      <c r="T314" s="30">
        <v>3.175549572342824E-4</v>
      </c>
      <c r="U314" s="23">
        <v>3149.0612167084842</v>
      </c>
      <c r="V314" s="27">
        <v>5.2512353884243455</v>
      </c>
    </row>
    <row r="315" spans="1:22" x14ac:dyDescent="0.25">
      <c r="A315" s="19" t="s">
        <v>81</v>
      </c>
      <c r="B315" s="19" t="s">
        <v>82</v>
      </c>
      <c r="C315" s="19" t="s">
        <v>75</v>
      </c>
      <c r="D315" s="22">
        <v>60296453</v>
      </c>
      <c r="E315" s="22">
        <v>2</v>
      </c>
      <c r="F315" s="27">
        <v>115</v>
      </c>
      <c r="G315" s="19" t="s">
        <v>134</v>
      </c>
      <c r="H315" s="19" t="s">
        <v>135</v>
      </c>
      <c r="I315" s="23">
        <v>110.55</v>
      </c>
      <c r="J315" s="19" t="s">
        <v>202</v>
      </c>
      <c r="K315" s="19" t="s">
        <v>203</v>
      </c>
      <c r="L315" s="23">
        <v>110.55</v>
      </c>
      <c r="M315" s="19" t="s">
        <v>110</v>
      </c>
      <c r="N315" s="19" t="s">
        <v>111</v>
      </c>
      <c r="O315" s="30">
        <v>6.3109714285714286E-3</v>
      </c>
      <c r="Q315" s="22">
        <v>1.5</v>
      </c>
      <c r="R315" s="30">
        <v>4.0445095155279504E-6</v>
      </c>
      <c r="S315" s="23">
        <v>247248.76926626908</v>
      </c>
      <c r="T315" s="30">
        <v>3.175549572342824E-4</v>
      </c>
      <c r="U315" s="23">
        <v>3149.0612167084842</v>
      </c>
      <c r="V315" s="27">
        <v>1.2736408055957489</v>
      </c>
    </row>
    <row r="316" spans="1:22" x14ac:dyDescent="0.25">
      <c r="A316" s="19" t="s">
        <v>81</v>
      </c>
      <c r="B316" s="19" t="s">
        <v>82</v>
      </c>
      <c r="C316" s="19" t="s">
        <v>75</v>
      </c>
      <c r="D316" s="22">
        <v>60296538</v>
      </c>
      <c r="E316" s="22">
        <v>2</v>
      </c>
      <c r="F316" s="27">
        <v>71</v>
      </c>
      <c r="G316" s="19" t="s">
        <v>130</v>
      </c>
      <c r="H316" s="19" t="s">
        <v>131</v>
      </c>
      <c r="I316" s="23">
        <v>2145</v>
      </c>
      <c r="J316" s="19" t="s">
        <v>200</v>
      </c>
      <c r="K316" s="19" t="s">
        <v>201</v>
      </c>
      <c r="L316" s="23">
        <v>1500</v>
      </c>
      <c r="M316" s="19" t="s">
        <v>112</v>
      </c>
      <c r="N316" s="19" t="s">
        <v>113</v>
      </c>
      <c r="O316" s="30">
        <v>4.8249881092436948E-2</v>
      </c>
      <c r="Q316" s="22">
        <v>7.7</v>
      </c>
      <c r="R316" s="30">
        <v>1.893103986524186E-4</v>
      </c>
      <c r="S316" s="23">
        <v>5282.3300099644266</v>
      </c>
      <c r="T316" s="30">
        <v>3.4815193246636817E-4</v>
      </c>
      <c r="U316" s="23">
        <v>2872.3092039611211</v>
      </c>
      <c r="V316" s="27">
        <v>54.3758000454891</v>
      </c>
    </row>
    <row r="317" spans="1:22" x14ac:dyDescent="0.25">
      <c r="A317" s="19" t="s">
        <v>81</v>
      </c>
      <c r="B317" s="19" t="s">
        <v>82</v>
      </c>
      <c r="C317" s="19" t="s">
        <v>75</v>
      </c>
      <c r="D317" s="22">
        <v>60296538</v>
      </c>
      <c r="E317" s="22">
        <v>2</v>
      </c>
      <c r="F317" s="27">
        <v>71</v>
      </c>
      <c r="G317" s="19" t="s">
        <v>130</v>
      </c>
      <c r="H317" s="19" t="s">
        <v>131</v>
      </c>
      <c r="I317" s="23">
        <v>2145</v>
      </c>
      <c r="J317" s="19" t="s">
        <v>200</v>
      </c>
      <c r="K317" s="19" t="s">
        <v>201</v>
      </c>
      <c r="L317" s="23">
        <v>1500</v>
      </c>
      <c r="M317" s="19" t="s">
        <v>110</v>
      </c>
      <c r="N317" s="19" t="s">
        <v>111</v>
      </c>
      <c r="O317" s="30">
        <v>5.1901008403361353E-3</v>
      </c>
      <c r="Q317" s="22">
        <v>1.5</v>
      </c>
      <c r="R317" s="30">
        <v>1.0453301692507992E-4</v>
      </c>
      <c r="S317" s="23">
        <v>9566.3554866756804</v>
      </c>
      <c r="T317" s="30">
        <v>3.4815193246636817E-4</v>
      </c>
      <c r="U317" s="23">
        <v>2872.3092039611211</v>
      </c>
      <c r="V317" s="27">
        <v>30.025114663173071</v>
      </c>
    </row>
    <row r="318" spans="1:22" x14ac:dyDescent="0.25">
      <c r="A318" s="19" t="s">
        <v>81</v>
      </c>
      <c r="B318" s="19" t="s">
        <v>82</v>
      </c>
      <c r="C318" s="19" t="s">
        <v>75</v>
      </c>
      <c r="D318" s="22">
        <v>60296538</v>
      </c>
      <c r="E318" s="22">
        <v>2</v>
      </c>
      <c r="F318" s="27">
        <v>71</v>
      </c>
      <c r="G318" s="19" t="s">
        <v>108</v>
      </c>
      <c r="H318" s="19" t="s">
        <v>109</v>
      </c>
      <c r="I318" s="23">
        <v>277.2</v>
      </c>
      <c r="J318" s="19" t="s">
        <v>207</v>
      </c>
      <c r="K318" s="19" t="s">
        <v>208</v>
      </c>
      <c r="L318" s="23">
        <v>180</v>
      </c>
      <c r="M318" s="19" t="s">
        <v>110</v>
      </c>
      <c r="N318" s="19" t="s">
        <v>111</v>
      </c>
      <c r="O318" s="30">
        <v>9.9157987639060616E-3</v>
      </c>
      <c r="Q318" s="22">
        <v>1.5</v>
      </c>
      <c r="R318" s="30">
        <v>2.5809008613659719E-5</v>
      </c>
      <c r="S318" s="23">
        <v>38746.160883945704</v>
      </c>
      <c r="T318" s="30">
        <v>3.4815193246636817E-4</v>
      </c>
      <c r="U318" s="23">
        <v>2872.3092039611211</v>
      </c>
      <c r="V318" s="27">
        <v>7.4131452986126671</v>
      </c>
    </row>
    <row r="319" spans="1:22" x14ac:dyDescent="0.25">
      <c r="A319" s="19" t="s">
        <v>81</v>
      </c>
      <c r="B319" s="19" t="s">
        <v>82</v>
      </c>
      <c r="C319" s="19" t="s">
        <v>75</v>
      </c>
      <c r="D319" s="22">
        <v>60296538</v>
      </c>
      <c r="E319" s="22">
        <v>2</v>
      </c>
      <c r="F319" s="27">
        <v>71</v>
      </c>
      <c r="G319" s="19" t="s">
        <v>166</v>
      </c>
      <c r="H319" s="19" t="s">
        <v>167</v>
      </c>
      <c r="I319" s="23">
        <v>3047.8203024220002</v>
      </c>
      <c r="J319" s="19" t="s">
        <v>202</v>
      </c>
      <c r="K319" s="19" t="s">
        <v>203</v>
      </c>
      <c r="L319" s="23">
        <v>3047.8203024220002</v>
      </c>
      <c r="M319" s="19" t="s">
        <v>168</v>
      </c>
      <c r="N319" s="19" t="s">
        <v>169</v>
      </c>
      <c r="O319" s="30">
        <v>5.0000000000000002E-5</v>
      </c>
      <c r="Q319" s="22">
        <v>0.3</v>
      </c>
      <c r="R319" s="30">
        <v>7.1545077521643202E-6</v>
      </c>
      <c r="S319" s="23">
        <v>139772.01991254935</v>
      </c>
      <c r="T319" s="30">
        <v>3.4815193246636817E-4</v>
      </c>
      <c r="U319" s="23">
        <v>2872.3092039611211</v>
      </c>
      <c r="V319" s="27">
        <v>2.0549958466352769</v>
      </c>
    </row>
    <row r="320" spans="1:22" x14ac:dyDescent="0.25">
      <c r="A320" s="19" t="s">
        <v>81</v>
      </c>
      <c r="B320" s="19" t="s">
        <v>82</v>
      </c>
      <c r="C320" s="19" t="s">
        <v>75</v>
      </c>
      <c r="D320" s="22">
        <v>60296538</v>
      </c>
      <c r="E320" s="22">
        <v>2</v>
      </c>
      <c r="F320" s="27">
        <v>71</v>
      </c>
      <c r="G320" s="19" t="s">
        <v>108</v>
      </c>
      <c r="H320" s="19" t="s">
        <v>109</v>
      </c>
      <c r="I320" s="23">
        <v>277.2</v>
      </c>
      <c r="J320" s="19" t="s">
        <v>207</v>
      </c>
      <c r="K320" s="19" t="s">
        <v>208</v>
      </c>
      <c r="L320" s="23">
        <v>180</v>
      </c>
      <c r="M320" s="19" t="s">
        <v>112</v>
      </c>
      <c r="N320" s="19" t="s">
        <v>113</v>
      </c>
      <c r="O320" s="30">
        <v>1.1220156242274404E-2</v>
      </c>
      <c r="Q320" s="22">
        <v>7.7</v>
      </c>
      <c r="R320" s="30">
        <v>5.6890933059419515E-6</v>
      </c>
      <c r="S320" s="23">
        <v>175774.93393464893</v>
      </c>
      <c r="T320" s="30">
        <v>3.4815193246636817E-4</v>
      </c>
      <c r="U320" s="23">
        <v>2872.3092039611211</v>
      </c>
      <c r="V320" s="27">
        <v>1.6340835064850672</v>
      </c>
    </row>
    <row r="321" spans="1:22" x14ac:dyDescent="0.25">
      <c r="A321" s="19" t="s">
        <v>81</v>
      </c>
      <c r="B321" s="19" t="s">
        <v>82</v>
      </c>
      <c r="C321" s="19" t="s">
        <v>75</v>
      </c>
      <c r="D321" s="22">
        <v>60296538</v>
      </c>
      <c r="E321" s="22">
        <v>2</v>
      </c>
      <c r="F321" s="27">
        <v>71</v>
      </c>
      <c r="G321" s="19" t="s">
        <v>166</v>
      </c>
      <c r="H321" s="19" t="s">
        <v>167</v>
      </c>
      <c r="I321" s="23">
        <v>3047.8203024220002</v>
      </c>
      <c r="J321" s="19" t="s">
        <v>202</v>
      </c>
      <c r="K321" s="19" t="s">
        <v>203</v>
      </c>
      <c r="L321" s="23">
        <v>3047.8203024220002</v>
      </c>
      <c r="M321" s="19" t="s">
        <v>172</v>
      </c>
      <c r="N321" s="19" t="s">
        <v>173</v>
      </c>
      <c r="O321" s="30">
        <v>5.0000000000000002E-5</v>
      </c>
      <c r="Q321" s="22">
        <v>0.6</v>
      </c>
      <c r="R321" s="30">
        <v>3.5772538760821601E-6</v>
      </c>
      <c r="S321" s="23">
        <v>279544.03982509871</v>
      </c>
      <c r="T321" s="30">
        <v>3.4815193246636817E-4</v>
      </c>
      <c r="U321" s="23">
        <v>2872.3092039611211</v>
      </c>
      <c r="V321" s="27">
        <v>1.0274979233176385</v>
      </c>
    </row>
    <row r="322" spans="1:22" x14ac:dyDescent="0.25">
      <c r="A322" s="19" t="s">
        <v>81</v>
      </c>
      <c r="B322" s="19" t="s">
        <v>82</v>
      </c>
      <c r="C322" s="19" t="s">
        <v>75</v>
      </c>
      <c r="D322" s="22">
        <v>60296565</v>
      </c>
      <c r="E322" s="22">
        <v>2</v>
      </c>
      <c r="F322" s="27">
        <v>69.878504672897193</v>
      </c>
      <c r="G322" s="19" t="s">
        <v>124</v>
      </c>
      <c r="H322" s="19" t="s">
        <v>125</v>
      </c>
      <c r="I322" s="23">
        <v>607.5</v>
      </c>
      <c r="J322" s="19" t="s">
        <v>202</v>
      </c>
      <c r="K322" s="19" t="s">
        <v>203</v>
      </c>
      <c r="L322" s="23">
        <v>607.5</v>
      </c>
      <c r="M322" s="19" t="s">
        <v>110</v>
      </c>
      <c r="N322" s="19" t="s">
        <v>111</v>
      </c>
      <c r="O322" s="30">
        <v>2.8396187614678874E-2</v>
      </c>
      <c r="Q322" s="22">
        <v>1.5</v>
      </c>
      <c r="R322" s="30">
        <v>1.6457787752870257E-4</v>
      </c>
      <c r="S322" s="23">
        <v>6076.1507865818648</v>
      </c>
      <c r="T322" s="30">
        <v>2.6959482672659182E-4</v>
      </c>
      <c r="U322" s="23">
        <v>3709.2699891238817</v>
      </c>
      <c r="V322" s="27">
        <v>61.04637819909221</v>
      </c>
    </row>
    <row r="323" spans="1:22" x14ac:dyDescent="0.25">
      <c r="A323" s="19" t="s">
        <v>81</v>
      </c>
      <c r="B323" s="19" t="s">
        <v>82</v>
      </c>
      <c r="C323" s="19" t="s">
        <v>75</v>
      </c>
      <c r="D323" s="22">
        <v>60296565</v>
      </c>
      <c r="E323" s="22">
        <v>2</v>
      </c>
      <c r="F323" s="27">
        <v>69.878504672897193</v>
      </c>
      <c r="G323" s="19" t="s">
        <v>130</v>
      </c>
      <c r="H323" s="19" t="s">
        <v>131</v>
      </c>
      <c r="I323" s="23">
        <v>446.875</v>
      </c>
      <c r="J323" s="19" t="s">
        <v>200</v>
      </c>
      <c r="K323" s="19" t="s">
        <v>201</v>
      </c>
      <c r="L323" s="23">
        <v>312.5</v>
      </c>
      <c r="M323" s="19" t="s">
        <v>112</v>
      </c>
      <c r="N323" s="19" t="s">
        <v>113</v>
      </c>
      <c r="O323" s="30">
        <v>4.8249881092436948E-2</v>
      </c>
      <c r="Q323" s="22">
        <v>7.7</v>
      </c>
      <c r="R323" s="30">
        <v>4.0072642173844908E-5</v>
      </c>
      <c r="S323" s="23">
        <v>24954.680943216965</v>
      </c>
      <c r="T323" s="30">
        <v>2.6959482672659182E-4</v>
      </c>
      <c r="U323" s="23">
        <v>3709.2699891238817</v>
      </c>
      <c r="V323" s="27">
        <v>14.864024900034289</v>
      </c>
    </row>
    <row r="324" spans="1:22" x14ac:dyDescent="0.25">
      <c r="A324" s="19" t="s">
        <v>81</v>
      </c>
      <c r="B324" s="19" t="s">
        <v>82</v>
      </c>
      <c r="C324" s="19" t="s">
        <v>75</v>
      </c>
      <c r="D324" s="22">
        <v>60296565</v>
      </c>
      <c r="E324" s="22">
        <v>2</v>
      </c>
      <c r="F324" s="27">
        <v>69.878504672897193</v>
      </c>
      <c r="G324" s="19" t="s">
        <v>130</v>
      </c>
      <c r="H324" s="19" t="s">
        <v>131</v>
      </c>
      <c r="I324" s="23">
        <v>446.875</v>
      </c>
      <c r="J324" s="19" t="s">
        <v>200</v>
      </c>
      <c r="K324" s="19" t="s">
        <v>201</v>
      </c>
      <c r="L324" s="23">
        <v>312.5</v>
      </c>
      <c r="M324" s="19" t="s">
        <v>110</v>
      </c>
      <c r="N324" s="19" t="s">
        <v>111</v>
      </c>
      <c r="O324" s="30">
        <v>5.1901008403361353E-3</v>
      </c>
      <c r="Q324" s="22">
        <v>1.5</v>
      </c>
      <c r="R324" s="30">
        <v>2.2127227095867105E-5</v>
      </c>
      <c r="S324" s="23">
        <v>45193.19097993886</v>
      </c>
      <c r="T324" s="30">
        <v>2.6959482672659182E-4</v>
      </c>
      <c r="U324" s="23">
        <v>3709.2699891238817</v>
      </c>
      <c r="V324" s="27">
        <v>8.2075859409228631</v>
      </c>
    </row>
    <row r="325" spans="1:22" x14ac:dyDescent="0.25">
      <c r="A325" s="19" t="s">
        <v>81</v>
      </c>
      <c r="B325" s="19" t="s">
        <v>82</v>
      </c>
      <c r="C325" s="19" t="s">
        <v>75</v>
      </c>
      <c r="D325" s="22">
        <v>60296565</v>
      </c>
      <c r="E325" s="22">
        <v>2</v>
      </c>
      <c r="F325" s="27">
        <v>69.878504672897193</v>
      </c>
      <c r="G325" s="19" t="s">
        <v>108</v>
      </c>
      <c r="H325" s="19" t="s">
        <v>109</v>
      </c>
      <c r="I325" s="23">
        <v>143.34560000000002</v>
      </c>
      <c r="J325" s="19" t="s">
        <v>202</v>
      </c>
      <c r="K325" s="19" t="s">
        <v>203</v>
      </c>
      <c r="L325" s="23">
        <v>143.34560000000002</v>
      </c>
      <c r="M325" s="19" t="s">
        <v>110</v>
      </c>
      <c r="N325" s="19" t="s">
        <v>111</v>
      </c>
      <c r="O325" s="30">
        <v>9.9157987639060616E-3</v>
      </c>
      <c r="Q325" s="22">
        <v>1.5</v>
      </c>
      <c r="R325" s="30">
        <v>1.3560547027968159E-5</v>
      </c>
      <c r="S325" s="23">
        <v>73743.337782578732</v>
      </c>
      <c r="T325" s="30">
        <v>2.6959482672659182E-4</v>
      </c>
      <c r="U325" s="23">
        <v>3709.2699891238817</v>
      </c>
      <c r="V325" s="27">
        <v>5.0299730126945335</v>
      </c>
    </row>
    <row r="326" spans="1:22" x14ac:dyDescent="0.25">
      <c r="A326" s="19" t="s">
        <v>81</v>
      </c>
      <c r="B326" s="19" t="s">
        <v>82</v>
      </c>
      <c r="C326" s="19" t="s">
        <v>75</v>
      </c>
      <c r="D326" s="22">
        <v>60296565</v>
      </c>
      <c r="E326" s="22">
        <v>2</v>
      </c>
      <c r="F326" s="27">
        <v>69.878504672897193</v>
      </c>
      <c r="G326" s="19" t="s">
        <v>124</v>
      </c>
      <c r="H326" s="19" t="s">
        <v>125</v>
      </c>
      <c r="I326" s="23">
        <v>607.5</v>
      </c>
      <c r="J326" s="19" t="s">
        <v>202</v>
      </c>
      <c r="K326" s="19" t="s">
        <v>203</v>
      </c>
      <c r="L326" s="23">
        <v>607.5</v>
      </c>
      <c r="M326" s="19" t="s">
        <v>100</v>
      </c>
      <c r="N326" s="19" t="s">
        <v>101</v>
      </c>
      <c r="O326" s="30">
        <v>4.1826752720830673E-3</v>
      </c>
      <c r="Q326" s="22">
        <v>3</v>
      </c>
      <c r="R326" s="30">
        <v>1.2120919681404289E-5</v>
      </c>
      <c r="S326" s="23">
        <v>82501.990466464616</v>
      </c>
      <c r="T326" s="30">
        <v>2.6959482672659182E-4</v>
      </c>
      <c r="U326" s="23">
        <v>3709.2699891238817</v>
      </c>
      <c r="V326" s="27">
        <v>4.495976361481393</v>
      </c>
    </row>
    <row r="327" spans="1:22" x14ac:dyDescent="0.25">
      <c r="A327" s="19" t="s">
        <v>81</v>
      </c>
      <c r="B327" s="19" t="s">
        <v>82</v>
      </c>
      <c r="C327" s="19" t="s">
        <v>75</v>
      </c>
      <c r="D327" s="22">
        <v>60296565</v>
      </c>
      <c r="E327" s="22">
        <v>2</v>
      </c>
      <c r="F327" s="27">
        <v>69.878504672897193</v>
      </c>
      <c r="G327" s="19" t="s">
        <v>166</v>
      </c>
      <c r="H327" s="19" t="s">
        <v>167</v>
      </c>
      <c r="I327" s="23">
        <v>1488.12606798</v>
      </c>
      <c r="J327" s="19" t="s">
        <v>202</v>
      </c>
      <c r="K327" s="19" t="s">
        <v>203</v>
      </c>
      <c r="L327" s="23">
        <v>1488.12606798</v>
      </c>
      <c r="M327" s="19" t="s">
        <v>168</v>
      </c>
      <c r="N327" s="19" t="s">
        <v>169</v>
      </c>
      <c r="O327" s="30">
        <v>5.0000000000000002E-5</v>
      </c>
      <c r="Q327" s="22">
        <v>0.3</v>
      </c>
      <c r="R327" s="30">
        <v>3.5493176691600914E-6</v>
      </c>
      <c r="S327" s="23">
        <v>281744.29375228041</v>
      </c>
      <c r="T327" s="30">
        <v>2.6959482672659182E-4</v>
      </c>
      <c r="U327" s="23">
        <v>3709.2699891238817</v>
      </c>
      <c r="V327" s="27">
        <v>1.3165377512082652</v>
      </c>
    </row>
    <row r="328" spans="1:22" x14ac:dyDescent="0.25">
      <c r="A328" s="19" t="s">
        <v>81</v>
      </c>
      <c r="B328" s="19" t="s">
        <v>82</v>
      </c>
      <c r="C328" s="19" t="s">
        <v>75</v>
      </c>
      <c r="D328" s="22">
        <v>60296565</v>
      </c>
      <c r="E328" s="22">
        <v>2</v>
      </c>
      <c r="F328" s="27">
        <v>69.878504672897193</v>
      </c>
      <c r="G328" s="19" t="s">
        <v>108</v>
      </c>
      <c r="H328" s="19" t="s">
        <v>109</v>
      </c>
      <c r="I328" s="23">
        <v>143.34560000000002</v>
      </c>
      <c r="J328" s="19" t="s">
        <v>202</v>
      </c>
      <c r="K328" s="19" t="s">
        <v>203</v>
      </c>
      <c r="L328" s="23">
        <v>143.34560000000002</v>
      </c>
      <c r="M328" s="19" t="s">
        <v>112</v>
      </c>
      <c r="N328" s="19" t="s">
        <v>113</v>
      </c>
      <c r="O328" s="30">
        <v>1.1220156242274404E-2</v>
      </c>
      <c r="Q328" s="22">
        <v>7.7</v>
      </c>
      <c r="R328" s="30">
        <v>2.9891584940962671E-6</v>
      </c>
      <c r="S328" s="23">
        <v>334542.31415799749</v>
      </c>
      <c r="T328" s="30">
        <v>2.6959482672659182E-4</v>
      </c>
      <c r="U328" s="23">
        <v>3709.2699891238817</v>
      </c>
      <c r="V328" s="27">
        <v>1.108759589488602</v>
      </c>
    </row>
    <row r="329" spans="1:22" x14ac:dyDescent="0.25">
      <c r="A329" s="19" t="s">
        <v>81</v>
      </c>
      <c r="B329" s="19" t="s">
        <v>82</v>
      </c>
      <c r="C329" s="19" t="s">
        <v>75</v>
      </c>
      <c r="D329" s="22">
        <v>60296574</v>
      </c>
      <c r="E329" s="22">
        <v>2</v>
      </c>
      <c r="F329" s="27">
        <v>69.878504672897193</v>
      </c>
      <c r="G329" s="19" t="s">
        <v>108</v>
      </c>
      <c r="H329" s="19" t="s">
        <v>109</v>
      </c>
      <c r="I329" s="23">
        <v>2679.6000000000004</v>
      </c>
      <c r="J329" s="19" t="s">
        <v>207</v>
      </c>
      <c r="K329" s="19" t="s">
        <v>208</v>
      </c>
      <c r="L329" s="23">
        <v>1740</v>
      </c>
      <c r="M329" s="19" t="s">
        <v>110</v>
      </c>
      <c r="N329" s="19" t="s">
        <v>111</v>
      </c>
      <c r="O329" s="30">
        <v>9.9157987639060616E-3</v>
      </c>
      <c r="Q329" s="22">
        <v>1.5</v>
      </c>
      <c r="R329" s="30">
        <v>2.5349115575325285E-4</v>
      </c>
      <c r="S329" s="23">
        <v>3944.9108077498195</v>
      </c>
      <c r="T329" s="30">
        <v>3.668321385890075E-4</v>
      </c>
      <c r="U329" s="23">
        <v>2726.0424995651297</v>
      </c>
      <c r="V329" s="27">
        <v>69.102766384725101</v>
      </c>
    </row>
    <row r="330" spans="1:22" x14ac:dyDescent="0.25">
      <c r="A330" s="19" t="s">
        <v>81</v>
      </c>
      <c r="B330" s="19" t="s">
        <v>82</v>
      </c>
      <c r="C330" s="19" t="s">
        <v>75</v>
      </c>
      <c r="D330" s="22">
        <v>60296574</v>
      </c>
      <c r="E330" s="22">
        <v>2</v>
      </c>
      <c r="F330" s="27">
        <v>69.878504672897193</v>
      </c>
      <c r="G330" s="19" t="s">
        <v>108</v>
      </c>
      <c r="H330" s="19" t="s">
        <v>109</v>
      </c>
      <c r="I330" s="23">
        <v>2679.6000000000004</v>
      </c>
      <c r="J330" s="19" t="s">
        <v>207</v>
      </c>
      <c r="K330" s="19" t="s">
        <v>208</v>
      </c>
      <c r="L330" s="23">
        <v>1740</v>
      </c>
      <c r="M330" s="19" t="s">
        <v>112</v>
      </c>
      <c r="N330" s="19" t="s">
        <v>113</v>
      </c>
      <c r="O330" s="30">
        <v>1.1220156242274404E-2</v>
      </c>
      <c r="Q330" s="22">
        <v>7.7</v>
      </c>
      <c r="R330" s="30">
        <v>5.5877188422807244E-5</v>
      </c>
      <c r="S330" s="23">
        <v>17896.390785328644</v>
      </c>
      <c r="T330" s="30">
        <v>3.668321385890075E-4</v>
      </c>
      <c r="U330" s="23">
        <v>2726.0424995651297</v>
      </c>
      <c r="V330" s="27">
        <v>15.232359039678117</v>
      </c>
    </row>
    <row r="331" spans="1:22" x14ac:dyDescent="0.25">
      <c r="A331" s="19" t="s">
        <v>81</v>
      </c>
      <c r="B331" s="19" t="s">
        <v>82</v>
      </c>
      <c r="C331" s="19" t="s">
        <v>75</v>
      </c>
      <c r="D331" s="22">
        <v>60296574</v>
      </c>
      <c r="E331" s="22">
        <v>2</v>
      </c>
      <c r="F331" s="27">
        <v>69.878504672897193</v>
      </c>
      <c r="G331" s="19" t="s">
        <v>108</v>
      </c>
      <c r="H331" s="19" t="s">
        <v>109</v>
      </c>
      <c r="I331" s="23">
        <v>223.15</v>
      </c>
      <c r="J331" s="19" t="s">
        <v>202</v>
      </c>
      <c r="K331" s="19" t="s">
        <v>203</v>
      </c>
      <c r="L331" s="23">
        <v>223.15</v>
      </c>
      <c r="M331" s="19" t="s">
        <v>110</v>
      </c>
      <c r="N331" s="19" t="s">
        <v>111</v>
      </c>
      <c r="O331" s="30">
        <v>9.9157987639060616E-3</v>
      </c>
      <c r="Q331" s="22">
        <v>1.5</v>
      </c>
      <c r="R331" s="30">
        <v>2.1110072923696961E-5</v>
      </c>
      <c r="S331" s="23">
        <v>47370.750618177975</v>
      </c>
      <c r="T331" s="30">
        <v>3.668321385890075E-4</v>
      </c>
      <c r="U331" s="23">
        <v>2726.0424995651297</v>
      </c>
      <c r="V331" s="27">
        <v>5.754695595891703</v>
      </c>
    </row>
    <row r="332" spans="1:22" x14ac:dyDescent="0.25">
      <c r="A332" s="19" t="s">
        <v>81</v>
      </c>
      <c r="B332" s="19" t="s">
        <v>82</v>
      </c>
      <c r="C332" s="19" t="s">
        <v>75</v>
      </c>
      <c r="D332" s="22">
        <v>60296574</v>
      </c>
      <c r="E332" s="22">
        <v>2</v>
      </c>
      <c r="F332" s="27">
        <v>69.878504672897193</v>
      </c>
      <c r="G332" s="19" t="s">
        <v>134</v>
      </c>
      <c r="H332" s="19" t="s">
        <v>135</v>
      </c>
      <c r="I332" s="23">
        <v>110.55</v>
      </c>
      <c r="J332" s="19" t="s">
        <v>202</v>
      </c>
      <c r="K332" s="19" t="s">
        <v>203</v>
      </c>
      <c r="L332" s="23">
        <v>110.55</v>
      </c>
      <c r="M332" s="19" t="s">
        <v>110</v>
      </c>
      <c r="N332" s="19" t="s">
        <v>111</v>
      </c>
      <c r="O332" s="30">
        <v>6.3109714285714286E-3</v>
      </c>
      <c r="Q332" s="22">
        <v>1.5</v>
      </c>
      <c r="R332" s="30">
        <v>6.6561039974015551E-6</v>
      </c>
      <c r="S332" s="23">
        <v>150238.03720470492</v>
      </c>
      <c r="T332" s="30">
        <v>3.668321385890075E-4</v>
      </c>
      <c r="U332" s="23">
        <v>2726.0424995651297</v>
      </c>
      <c r="V332" s="27">
        <v>1.8144822378441985</v>
      </c>
    </row>
    <row r="333" spans="1:22" x14ac:dyDescent="0.25">
      <c r="A333" s="19" t="s">
        <v>81</v>
      </c>
      <c r="B333" s="19" t="s">
        <v>82</v>
      </c>
      <c r="C333" s="19" t="s">
        <v>75</v>
      </c>
      <c r="D333" s="22">
        <v>60296574</v>
      </c>
      <c r="E333" s="22">
        <v>2</v>
      </c>
      <c r="F333" s="27">
        <v>69.878504672897193</v>
      </c>
      <c r="G333" s="19" t="s">
        <v>130</v>
      </c>
      <c r="H333" s="19" t="s">
        <v>131</v>
      </c>
      <c r="I333" s="23">
        <v>57.199999999999996</v>
      </c>
      <c r="J333" s="19" t="s">
        <v>200</v>
      </c>
      <c r="K333" s="19" t="s">
        <v>201</v>
      </c>
      <c r="L333" s="23">
        <v>40</v>
      </c>
      <c r="M333" s="19" t="s">
        <v>112</v>
      </c>
      <c r="N333" s="19" t="s">
        <v>113</v>
      </c>
      <c r="O333" s="30">
        <v>4.8249881092436948E-2</v>
      </c>
      <c r="Q333" s="22">
        <v>7.7</v>
      </c>
      <c r="R333" s="30">
        <v>5.1292981982521479E-6</v>
      </c>
      <c r="S333" s="23">
        <v>194958.44486888257</v>
      </c>
      <c r="T333" s="30">
        <v>3.668321385890075E-4</v>
      </c>
      <c r="U333" s="23">
        <v>2726.0424995651297</v>
      </c>
      <c r="V333" s="27">
        <v>1.39826848813782</v>
      </c>
    </row>
    <row r="334" spans="1:22" x14ac:dyDescent="0.25">
      <c r="A334" s="19" t="s">
        <v>81</v>
      </c>
      <c r="B334" s="19" t="s">
        <v>82</v>
      </c>
      <c r="C334" s="19" t="s">
        <v>75</v>
      </c>
      <c r="D334" s="22">
        <v>60296574</v>
      </c>
      <c r="E334" s="22">
        <v>2</v>
      </c>
      <c r="F334" s="27">
        <v>69.878504672897193</v>
      </c>
      <c r="G334" s="19" t="s">
        <v>108</v>
      </c>
      <c r="H334" s="19" t="s">
        <v>109</v>
      </c>
      <c r="I334" s="23">
        <v>223.15</v>
      </c>
      <c r="J334" s="19" t="s">
        <v>202</v>
      </c>
      <c r="K334" s="19" t="s">
        <v>203</v>
      </c>
      <c r="L334" s="23">
        <v>223.15</v>
      </c>
      <c r="M334" s="19" t="s">
        <v>112</v>
      </c>
      <c r="N334" s="19" t="s">
        <v>113</v>
      </c>
      <c r="O334" s="30">
        <v>1.1220156242274404E-2</v>
      </c>
      <c r="Q334" s="22">
        <v>7.7</v>
      </c>
      <c r="R334" s="30">
        <v>4.6533044471374215E-6</v>
      </c>
      <c r="S334" s="23">
        <v>214901.04749436094</v>
      </c>
      <c r="T334" s="30">
        <v>3.668321385890075E-4</v>
      </c>
      <c r="U334" s="23">
        <v>2726.0424995651297</v>
      </c>
      <c r="V334" s="27">
        <v>1.268510568631203</v>
      </c>
    </row>
    <row r="335" spans="1:22" x14ac:dyDescent="0.25">
      <c r="A335" s="19" t="s">
        <v>81</v>
      </c>
      <c r="B335" s="19" t="s">
        <v>82</v>
      </c>
      <c r="C335" s="19" t="s">
        <v>75</v>
      </c>
      <c r="D335" s="22">
        <v>60296574</v>
      </c>
      <c r="E335" s="22">
        <v>2</v>
      </c>
      <c r="F335" s="27">
        <v>69.878504672897193</v>
      </c>
      <c r="G335" s="19" t="s">
        <v>166</v>
      </c>
      <c r="H335" s="19" t="s">
        <v>167</v>
      </c>
      <c r="I335" s="23">
        <v>1912.8545542400002</v>
      </c>
      <c r="J335" s="19" t="s">
        <v>202</v>
      </c>
      <c r="K335" s="19" t="s">
        <v>203</v>
      </c>
      <c r="L335" s="23">
        <v>1912.8545542400002</v>
      </c>
      <c r="M335" s="19" t="s">
        <v>168</v>
      </c>
      <c r="N335" s="19" t="s">
        <v>169</v>
      </c>
      <c r="O335" s="30">
        <v>5.0000000000000002E-5</v>
      </c>
      <c r="Q335" s="22">
        <v>0.3</v>
      </c>
      <c r="R335" s="30">
        <v>4.5623342094351575E-6</v>
      </c>
      <c r="S335" s="23">
        <v>219186.04689940187</v>
      </c>
      <c r="T335" s="30">
        <v>3.668321385890075E-4</v>
      </c>
      <c r="U335" s="23">
        <v>2726.0424995651297</v>
      </c>
      <c r="V335" s="27">
        <v>1.2437116952140117</v>
      </c>
    </row>
    <row r="336" spans="1:22" x14ac:dyDescent="0.25">
      <c r="A336" s="19" t="s">
        <v>81</v>
      </c>
      <c r="B336" s="19" t="s">
        <v>82</v>
      </c>
      <c r="C336" s="19" t="s">
        <v>75</v>
      </c>
      <c r="D336" s="22">
        <v>60296578</v>
      </c>
      <c r="E336" s="22">
        <v>2</v>
      </c>
      <c r="F336" s="27">
        <v>69.878504672897193</v>
      </c>
      <c r="G336" s="19" t="s">
        <v>108</v>
      </c>
      <c r="H336" s="19" t="s">
        <v>109</v>
      </c>
      <c r="I336" s="23">
        <v>2809.5374999999999</v>
      </c>
      <c r="J336" s="19" t="s">
        <v>207</v>
      </c>
      <c r="K336" s="19" t="s">
        <v>208</v>
      </c>
      <c r="L336" s="23">
        <v>1824.375</v>
      </c>
      <c r="M336" s="19" t="s">
        <v>110</v>
      </c>
      <c r="N336" s="19" t="s">
        <v>111</v>
      </c>
      <c r="O336" s="30">
        <v>9.9157987639060616E-3</v>
      </c>
      <c r="Q336" s="22">
        <v>1.5</v>
      </c>
      <c r="R336" s="30">
        <v>2.657832915387015E-4</v>
      </c>
      <c r="S336" s="23">
        <v>3762.4637508651931</v>
      </c>
      <c r="T336" s="30">
        <v>3.9324908898544648E-4</v>
      </c>
      <c r="U336" s="23">
        <v>2542.9175248184961</v>
      </c>
      <c r="V336" s="27">
        <v>67.586498985770746</v>
      </c>
    </row>
    <row r="337" spans="1:22" x14ac:dyDescent="0.25">
      <c r="A337" s="19" t="s">
        <v>81</v>
      </c>
      <c r="B337" s="19" t="s">
        <v>82</v>
      </c>
      <c r="C337" s="19" t="s">
        <v>75</v>
      </c>
      <c r="D337" s="22">
        <v>60296578</v>
      </c>
      <c r="E337" s="22">
        <v>2</v>
      </c>
      <c r="F337" s="27">
        <v>69.878504672897193</v>
      </c>
      <c r="G337" s="19" t="s">
        <v>108</v>
      </c>
      <c r="H337" s="19" t="s">
        <v>109</v>
      </c>
      <c r="I337" s="23">
        <v>2809.5374999999999</v>
      </c>
      <c r="J337" s="19" t="s">
        <v>207</v>
      </c>
      <c r="K337" s="19" t="s">
        <v>208</v>
      </c>
      <c r="L337" s="23">
        <v>1824.375</v>
      </c>
      <c r="M337" s="19" t="s">
        <v>112</v>
      </c>
      <c r="N337" s="19" t="s">
        <v>113</v>
      </c>
      <c r="O337" s="30">
        <v>1.1220156242274404E-2</v>
      </c>
      <c r="Q337" s="22">
        <v>7.7</v>
      </c>
      <c r="R337" s="30">
        <v>5.8586750361413193E-5</v>
      </c>
      <c r="S337" s="23">
        <v>17068.705702759489</v>
      </c>
      <c r="T337" s="30">
        <v>3.9324908898544648E-4</v>
      </c>
      <c r="U337" s="23">
        <v>2542.9175248184961</v>
      </c>
      <c r="V337" s="27">
        <v>14.898127421620396</v>
      </c>
    </row>
    <row r="338" spans="1:22" x14ac:dyDescent="0.25">
      <c r="A338" s="19" t="s">
        <v>81</v>
      </c>
      <c r="B338" s="19" t="s">
        <v>82</v>
      </c>
      <c r="C338" s="19" t="s">
        <v>75</v>
      </c>
      <c r="D338" s="22">
        <v>60296578</v>
      </c>
      <c r="E338" s="22">
        <v>2</v>
      </c>
      <c r="F338" s="27">
        <v>69.878504672897193</v>
      </c>
      <c r="G338" s="19" t="s">
        <v>148</v>
      </c>
      <c r="H338" s="19" t="s">
        <v>149</v>
      </c>
      <c r="I338" s="23">
        <v>56.8</v>
      </c>
      <c r="J338" s="19" t="s">
        <v>202</v>
      </c>
      <c r="K338" s="19" t="s">
        <v>203</v>
      </c>
      <c r="L338" s="23">
        <v>56.8</v>
      </c>
      <c r="M338" s="19" t="s">
        <v>110</v>
      </c>
      <c r="N338" s="19" t="s">
        <v>111</v>
      </c>
      <c r="O338" s="30">
        <v>5.1681299099804429E-2</v>
      </c>
      <c r="Q338" s="22">
        <v>1.5</v>
      </c>
      <c r="R338" s="30">
        <v>2.8005729874635231E-5</v>
      </c>
      <c r="S338" s="23">
        <v>35706.978696016748</v>
      </c>
      <c r="T338" s="30">
        <v>3.9324908898544648E-4</v>
      </c>
      <c r="U338" s="23">
        <v>2542.9175248184961</v>
      </c>
      <c r="V338" s="27">
        <v>7.1216261293542829</v>
      </c>
    </row>
    <row r="339" spans="1:22" x14ac:dyDescent="0.25">
      <c r="A339" s="19" t="s">
        <v>81</v>
      </c>
      <c r="B339" s="19" t="s">
        <v>82</v>
      </c>
      <c r="C339" s="19" t="s">
        <v>75</v>
      </c>
      <c r="D339" s="22">
        <v>60296578</v>
      </c>
      <c r="E339" s="22">
        <v>2</v>
      </c>
      <c r="F339" s="27">
        <v>69.878504672897193</v>
      </c>
      <c r="G339" s="19" t="s">
        <v>124</v>
      </c>
      <c r="H339" s="19" t="s">
        <v>125</v>
      </c>
      <c r="I339" s="23">
        <v>50.65</v>
      </c>
      <c r="J339" s="19" t="s">
        <v>202</v>
      </c>
      <c r="K339" s="19" t="s">
        <v>203</v>
      </c>
      <c r="L339" s="23">
        <v>50.65</v>
      </c>
      <c r="M339" s="19" t="s">
        <v>110</v>
      </c>
      <c r="N339" s="19" t="s">
        <v>111</v>
      </c>
      <c r="O339" s="30">
        <v>2.8396187614678874E-2</v>
      </c>
      <c r="Q339" s="22">
        <v>1.5</v>
      </c>
      <c r="R339" s="30">
        <v>1.3721595879553555E-5</v>
      </c>
      <c r="S339" s="23">
        <v>72877.820391875284</v>
      </c>
      <c r="T339" s="30">
        <v>3.9324908898544648E-4</v>
      </c>
      <c r="U339" s="23">
        <v>2542.9175248184961</v>
      </c>
      <c r="V339" s="27">
        <v>3.4892886630594</v>
      </c>
    </row>
    <row r="340" spans="1:22" x14ac:dyDescent="0.25">
      <c r="A340" s="19" t="s">
        <v>81</v>
      </c>
      <c r="B340" s="19" t="s">
        <v>82</v>
      </c>
      <c r="C340" s="19" t="s">
        <v>75</v>
      </c>
      <c r="D340" s="22">
        <v>60296578</v>
      </c>
      <c r="E340" s="22">
        <v>2</v>
      </c>
      <c r="F340" s="27">
        <v>69.878504672897193</v>
      </c>
      <c r="G340" s="19" t="s">
        <v>130</v>
      </c>
      <c r="H340" s="19" t="s">
        <v>131</v>
      </c>
      <c r="I340" s="23">
        <v>57.199999999999996</v>
      </c>
      <c r="J340" s="19" t="s">
        <v>200</v>
      </c>
      <c r="K340" s="19" t="s">
        <v>201</v>
      </c>
      <c r="L340" s="23">
        <v>40</v>
      </c>
      <c r="M340" s="19" t="s">
        <v>112</v>
      </c>
      <c r="N340" s="19" t="s">
        <v>113</v>
      </c>
      <c r="O340" s="30">
        <v>4.8249881092436948E-2</v>
      </c>
      <c r="Q340" s="22">
        <v>7.7</v>
      </c>
      <c r="R340" s="30">
        <v>5.1292981982521479E-6</v>
      </c>
      <c r="S340" s="23">
        <v>194958.44486888257</v>
      </c>
      <c r="T340" s="30">
        <v>3.9324908898544648E-4</v>
      </c>
      <c r="U340" s="23">
        <v>2542.9175248184961</v>
      </c>
      <c r="V340" s="27">
        <v>1.3043382278355322</v>
      </c>
    </row>
    <row r="341" spans="1:22" x14ac:dyDescent="0.25">
      <c r="A341" s="19" t="s">
        <v>81</v>
      </c>
      <c r="B341" s="19" t="s">
        <v>82</v>
      </c>
      <c r="C341" s="19" t="s">
        <v>75</v>
      </c>
      <c r="D341" s="22">
        <v>60296578</v>
      </c>
      <c r="E341" s="22">
        <v>2</v>
      </c>
      <c r="F341" s="27">
        <v>69.878504672897193</v>
      </c>
      <c r="G341" s="19" t="s">
        <v>166</v>
      </c>
      <c r="H341" s="19" t="s">
        <v>167</v>
      </c>
      <c r="I341" s="23">
        <v>1960.196081715</v>
      </c>
      <c r="J341" s="19" t="s">
        <v>202</v>
      </c>
      <c r="K341" s="19" t="s">
        <v>203</v>
      </c>
      <c r="L341" s="23">
        <v>1960.196081715</v>
      </c>
      <c r="M341" s="19" t="s">
        <v>168</v>
      </c>
      <c r="N341" s="19" t="s">
        <v>169</v>
      </c>
      <c r="O341" s="30">
        <v>5.0000000000000002E-5</v>
      </c>
      <c r="Q341" s="22">
        <v>0.3</v>
      </c>
      <c r="R341" s="30">
        <v>4.6752481107285686E-6</v>
      </c>
      <c r="S341" s="23">
        <v>213892.391658368</v>
      </c>
      <c r="T341" s="30">
        <v>3.9324908898544648E-4</v>
      </c>
      <c r="U341" s="23">
        <v>2542.9175248184961</v>
      </c>
      <c r="V341" s="27">
        <v>1.1888770353646241</v>
      </c>
    </row>
    <row r="342" spans="1:22" x14ac:dyDescent="0.25">
      <c r="A342" s="19" t="s">
        <v>81</v>
      </c>
      <c r="B342" s="19" t="s">
        <v>82</v>
      </c>
      <c r="C342" s="19" t="s">
        <v>75</v>
      </c>
      <c r="D342" s="22">
        <v>60296808</v>
      </c>
      <c r="E342" s="22">
        <v>2</v>
      </c>
      <c r="F342" s="27">
        <v>56</v>
      </c>
      <c r="G342" s="19" t="s">
        <v>130</v>
      </c>
      <c r="H342" s="19" t="s">
        <v>131</v>
      </c>
      <c r="I342" s="23">
        <v>1251.4358999999999</v>
      </c>
      <c r="J342" s="19" t="s">
        <v>200</v>
      </c>
      <c r="K342" s="19" t="s">
        <v>201</v>
      </c>
      <c r="L342" s="23">
        <v>875.13</v>
      </c>
      <c r="M342" s="19" t="s">
        <v>112</v>
      </c>
      <c r="N342" s="19" t="s">
        <v>113</v>
      </c>
      <c r="O342" s="30">
        <v>4.8249881092436948E-2</v>
      </c>
      <c r="Q342" s="22">
        <v>7.7</v>
      </c>
      <c r="R342" s="30">
        <v>1.4003161727691748E-4</v>
      </c>
      <c r="S342" s="23">
        <v>7141.2443807062846</v>
      </c>
      <c r="T342" s="30">
        <v>2.611948326353467E-4</v>
      </c>
      <c r="U342" s="23">
        <v>3828.5596614236888</v>
      </c>
      <c r="V342" s="27">
        <v>53.611940123032674</v>
      </c>
    </row>
    <row r="343" spans="1:22" x14ac:dyDescent="0.25">
      <c r="A343" s="19" t="s">
        <v>81</v>
      </c>
      <c r="B343" s="19" t="s">
        <v>82</v>
      </c>
      <c r="C343" s="19" t="s">
        <v>75</v>
      </c>
      <c r="D343" s="22">
        <v>60296808</v>
      </c>
      <c r="E343" s="22">
        <v>2</v>
      </c>
      <c r="F343" s="27">
        <v>56</v>
      </c>
      <c r="G343" s="19" t="s">
        <v>130</v>
      </c>
      <c r="H343" s="19" t="s">
        <v>131</v>
      </c>
      <c r="I343" s="23">
        <v>1251.4358999999999</v>
      </c>
      <c r="J343" s="19" t="s">
        <v>200</v>
      </c>
      <c r="K343" s="19" t="s">
        <v>201</v>
      </c>
      <c r="L343" s="23">
        <v>875.13</v>
      </c>
      <c r="M343" s="19" t="s">
        <v>110</v>
      </c>
      <c r="N343" s="19" t="s">
        <v>111</v>
      </c>
      <c r="O343" s="30">
        <v>5.1901008403361353E-3</v>
      </c>
      <c r="Q343" s="22">
        <v>1.5</v>
      </c>
      <c r="R343" s="30">
        <v>7.7322363288295323E-5</v>
      </c>
      <c r="S343" s="23">
        <v>12932.869062363166</v>
      </c>
      <c r="T343" s="30">
        <v>2.611948326353467E-4</v>
      </c>
      <c r="U343" s="23">
        <v>3828.5596614236888</v>
      </c>
      <c r="V343" s="27">
        <v>29.60332810115154</v>
      </c>
    </row>
    <row r="344" spans="1:22" x14ac:dyDescent="0.25">
      <c r="A344" s="19" t="s">
        <v>81</v>
      </c>
      <c r="B344" s="19" t="s">
        <v>82</v>
      </c>
      <c r="C344" s="19" t="s">
        <v>75</v>
      </c>
      <c r="D344" s="22">
        <v>60296808</v>
      </c>
      <c r="E344" s="22">
        <v>2</v>
      </c>
      <c r="F344" s="27">
        <v>56</v>
      </c>
      <c r="G344" s="19" t="s">
        <v>108</v>
      </c>
      <c r="H344" s="19" t="s">
        <v>109</v>
      </c>
      <c r="I344" s="23">
        <v>105.1947</v>
      </c>
      <c r="J344" s="19" t="s">
        <v>206</v>
      </c>
      <c r="K344" s="19" t="s">
        <v>230</v>
      </c>
      <c r="L344" s="23">
        <v>77.921999999999997</v>
      </c>
      <c r="M344" s="19" t="s">
        <v>110</v>
      </c>
      <c r="N344" s="19" t="s">
        <v>111</v>
      </c>
      <c r="O344" s="30">
        <v>9.9157987639060616E-3</v>
      </c>
      <c r="Q344" s="22">
        <v>1.5</v>
      </c>
      <c r="R344" s="30">
        <v>1.241773185987463E-5</v>
      </c>
      <c r="S344" s="23">
        <v>80530.004294205792</v>
      </c>
      <c r="T344" s="30">
        <v>2.611948326353467E-4</v>
      </c>
      <c r="U344" s="23">
        <v>3828.5596614236888</v>
      </c>
      <c r="V344" s="27">
        <v>4.7542027285091759</v>
      </c>
    </row>
    <row r="345" spans="1:22" x14ac:dyDescent="0.25">
      <c r="A345" s="19" t="s">
        <v>81</v>
      </c>
      <c r="B345" s="19" t="s">
        <v>82</v>
      </c>
      <c r="C345" s="19" t="s">
        <v>75</v>
      </c>
      <c r="D345" s="22">
        <v>60296808</v>
      </c>
      <c r="E345" s="22">
        <v>2</v>
      </c>
      <c r="F345" s="27">
        <v>56</v>
      </c>
      <c r="G345" s="19" t="s">
        <v>148</v>
      </c>
      <c r="H345" s="19" t="s">
        <v>149</v>
      </c>
      <c r="I345" s="23">
        <v>20</v>
      </c>
      <c r="J345" s="19" t="s">
        <v>202</v>
      </c>
      <c r="K345" s="19" t="s">
        <v>203</v>
      </c>
      <c r="L345" s="23">
        <v>20</v>
      </c>
      <c r="M345" s="19" t="s">
        <v>110</v>
      </c>
      <c r="N345" s="19" t="s">
        <v>111</v>
      </c>
      <c r="O345" s="30">
        <v>5.1681299099804429E-2</v>
      </c>
      <c r="Q345" s="22">
        <v>1.5</v>
      </c>
      <c r="R345" s="30">
        <v>1.2305071214239151E-5</v>
      </c>
      <c r="S345" s="23">
        <v>81267.306998014159</v>
      </c>
      <c r="T345" s="30">
        <v>2.611948326353467E-4</v>
      </c>
      <c r="U345" s="23">
        <v>3828.5596614236888</v>
      </c>
      <c r="V345" s="27">
        <v>4.7110699281781825</v>
      </c>
    </row>
    <row r="346" spans="1:22" x14ac:dyDescent="0.25">
      <c r="A346" s="19" t="s">
        <v>81</v>
      </c>
      <c r="B346" s="19" t="s">
        <v>82</v>
      </c>
      <c r="C346" s="19" t="s">
        <v>75</v>
      </c>
      <c r="D346" s="22">
        <v>60296808</v>
      </c>
      <c r="E346" s="22">
        <v>2</v>
      </c>
      <c r="F346" s="27">
        <v>56</v>
      </c>
      <c r="G346" s="19" t="s">
        <v>166</v>
      </c>
      <c r="H346" s="19" t="s">
        <v>167</v>
      </c>
      <c r="I346" s="23">
        <v>1045.9576999999999</v>
      </c>
      <c r="J346" s="19" t="s">
        <v>202</v>
      </c>
      <c r="K346" s="19" t="s">
        <v>203</v>
      </c>
      <c r="L346" s="23">
        <v>1045.9576999999999</v>
      </c>
      <c r="M346" s="19" t="s">
        <v>168</v>
      </c>
      <c r="N346" s="19" t="s">
        <v>169</v>
      </c>
      <c r="O346" s="30">
        <v>5.0000000000000002E-5</v>
      </c>
      <c r="Q346" s="22">
        <v>0.3</v>
      </c>
      <c r="R346" s="30">
        <v>3.1129693452380952E-6</v>
      </c>
      <c r="S346" s="23">
        <v>321236.70010747091</v>
      </c>
      <c r="T346" s="30">
        <v>2.611948326353467E-4</v>
      </c>
      <c r="U346" s="23">
        <v>3828.5596614236888</v>
      </c>
      <c r="V346" s="27">
        <v>1.1918188862427084</v>
      </c>
    </row>
    <row r="347" spans="1:22" x14ac:dyDescent="0.25">
      <c r="A347" s="19" t="s">
        <v>81</v>
      </c>
      <c r="B347" s="19" t="s">
        <v>82</v>
      </c>
      <c r="C347" s="19" t="s">
        <v>75</v>
      </c>
      <c r="D347" s="22">
        <v>60296808</v>
      </c>
      <c r="E347" s="22">
        <v>2</v>
      </c>
      <c r="F347" s="27">
        <v>56</v>
      </c>
      <c r="G347" s="19" t="s">
        <v>108</v>
      </c>
      <c r="H347" s="19" t="s">
        <v>109</v>
      </c>
      <c r="I347" s="23">
        <v>105.1947</v>
      </c>
      <c r="J347" s="19" t="s">
        <v>206</v>
      </c>
      <c r="K347" s="19" t="s">
        <v>230</v>
      </c>
      <c r="L347" s="23">
        <v>77.921999999999997</v>
      </c>
      <c r="M347" s="19" t="s">
        <v>112</v>
      </c>
      <c r="N347" s="19" t="s">
        <v>113</v>
      </c>
      <c r="O347" s="30">
        <v>1.1220156242274404E-2</v>
      </c>
      <c r="Q347" s="22">
        <v>7.7</v>
      </c>
      <c r="R347" s="30">
        <v>2.7372471471687923E-6</v>
      </c>
      <c r="S347" s="23">
        <v>365330.54789529205</v>
      </c>
      <c r="T347" s="30">
        <v>2.611948326353467E-4</v>
      </c>
      <c r="U347" s="23">
        <v>3828.5596614236888</v>
      </c>
      <c r="V347" s="27">
        <v>1.047971401099751</v>
      </c>
    </row>
    <row r="348" spans="1:22" x14ac:dyDescent="0.25">
      <c r="A348" s="19" t="s">
        <v>81</v>
      </c>
      <c r="B348" s="19" t="s">
        <v>82</v>
      </c>
      <c r="C348" s="19" t="s">
        <v>75</v>
      </c>
      <c r="D348" s="22">
        <v>60296899</v>
      </c>
      <c r="E348" s="22">
        <v>2</v>
      </c>
      <c r="F348" s="27">
        <v>55</v>
      </c>
      <c r="G348" s="19" t="s">
        <v>108</v>
      </c>
      <c r="H348" s="19" t="s">
        <v>109</v>
      </c>
      <c r="I348" s="23">
        <v>600.6</v>
      </c>
      <c r="J348" s="19" t="s">
        <v>207</v>
      </c>
      <c r="K348" s="19" t="s">
        <v>208</v>
      </c>
      <c r="L348" s="23">
        <v>390</v>
      </c>
      <c r="M348" s="19" t="s">
        <v>110</v>
      </c>
      <c r="N348" s="19" t="s">
        <v>111</v>
      </c>
      <c r="O348" s="30">
        <v>9.9157987639060616E-3</v>
      </c>
      <c r="Q348" s="22">
        <v>1.5</v>
      </c>
      <c r="R348" s="30">
        <v>7.2187015001236126E-5</v>
      </c>
      <c r="S348" s="23">
        <v>13852.906924920999</v>
      </c>
      <c r="T348" s="30">
        <v>3.0583224368857439E-4</v>
      </c>
      <c r="U348" s="23">
        <v>3269.7664181487971</v>
      </c>
      <c r="V348" s="27">
        <v>23.603467747744535</v>
      </c>
    </row>
    <row r="349" spans="1:22" x14ac:dyDescent="0.25">
      <c r="A349" s="19" t="s">
        <v>81</v>
      </c>
      <c r="B349" s="19" t="s">
        <v>82</v>
      </c>
      <c r="C349" s="19" t="s">
        <v>75</v>
      </c>
      <c r="D349" s="22">
        <v>60296899</v>
      </c>
      <c r="E349" s="22">
        <v>2</v>
      </c>
      <c r="F349" s="27">
        <v>55</v>
      </c>
      <c r="G349" s="19" t="s">
        <v>148</v>
      </c>
      <c r="H349" s="19" t="s">
        <v>149</v>
      </c>
      <c r="I349" s="23">
        <v>96</v>
      </c>
      <c r="J349" s="19" t="s">
        <v>202</v>
      </c>
      <c r="K349" s="19" t="s">
        <v>203</v>
      </c>
      <c r="L349" s="23">
        <v>96</v>
      </c>
      <c r="M349" s="19" t="s">
        <v>110</v>
      </c>
      <c r="N349" s="19" t="s">
        <v>111</v>
      </c>
      <c r="O349" s="30">
        <v>5.1681299099804429E-2</v>
      </c>
      <c r="Q349" s="22">
        <v>1.5</v>
      </c>
      <c r="R349" s="30">
        <v>6.01382389524997E-5</v>
      </c>
      <c r="S349" s="23">
        <v>16628.355226528198</v>
      </c>
      <c r="T349" s="30">
        <v>3.0583224368857439E-4</v>
      </c>
      <c r="U349" s="23">
        <v>3269.7664181487971</v>
      </c>
      <c r="V349" s="27">
        <v>19.663799417349143</v>
      </c>
    </row>
    <row r="350" spans="1:22" x14ac:dyDescent="0.25">
      <c r="A350" s="19" t="s">
        <v>81</v>
      </c>
      <c r="B350" s="19" t="s">
        <v>82</v>
      </c>
      <c r="C350" s="19" t="s">
        <v>75</v>
      </c>
      <c r="D350" s="22">
        <v>60296899</v>
      </c>
      <c r="E350" s="22">
        <v>2</v>
      </c>
      <c r="F350" s="27">
        <v>55</v>
      </c>
      <c r="G350" s="19" t="s">
        <v>108</v>
      </c>
      <c r="H350" s="19" t="s">
        <v>109</v>
      </c>
      <c r="I350" s="23">
        <v>382.6</v>
      </c>
      <c r="J350" s="19" t="s">
        <v>202</v>
      </c>
      <c r="K350" s="19" t="s">
        <v>203</v>
      </c>
      <c r="L350" s="23">
        <v>382.6</v>
      </c>
      <c r="M350" s="19" t="s">
        <v>110</v>
      </c>
      <c r="N350" s="19" t="s">
        <v>111</v>
      </c>
      <c r="O350" s="30">
        <v>9.9157987639060616E-3</v>
      </c>
      <c r="Q350" s="22">
        <v>1.5</v>
      </c>
      <c r="R350" s="30">
        <v>4.5985267964490415E-5</v>
      </c>
      <c r="S350" s="23">
        <v>21746.09487482371</v>
      </c>
      <c r="T350" s="30">
        <v>3.0583224368857439E-4</v>
      </c>
      <c r="U350" s="23">
        <v>3269.7664181487971</v>
      </c>
      <c r="V350" s="27">
        <v>15.036108491986447</v>
      </c>
    </row>
    <row r="351" spans="1:22" x14ac:dyDescent="0.25">
      <c r="A351" s="19" t="s">
        <v>81</v>
      </c>
      <c r="B351" s="19" t="s">
        <v>82</v>
      </c>
      <c r="C351" s="19" t="s">
        <v>75</v>
      </c>
      <c r="D351" s="22">
        <v>60296899</v>
      </c>
      <c r="E351" s="22">
        <v>2</v>
      </c>
      <c r="F351" s="27">
        <v>55</v>
      </c>
      <c r="G351" s="19" t="s">
        <v>130</v>
      </c>
      <c r="H351" s="19" t="s">
        <v>131</v>
      </c>
      <c r="I351" s="23">
        <v>265.05</v>
      </c>
      <c r="J351" s="19" t="s">
        <v>202</v>
      </c>
      <c r="K351" s="19" t="s">
        <v>203</v>
      </c>
      <c r="L351" s="23">
        <v>265.05</v>
      </c>
      <c r="M351" s="19" t="s">
        <v>112</v>
      </c>
      <c r="N351" s="19" t="s">
        <v>113</v>
      </c>
      <c r="O351" s="30">
        <v>4.8249881092436948E-2</v>
      </c>
      <c r="Q351" s="22">
        <v>7.7</v>
      </c>
      <c r="R351" s="30">
        <v>3.0197475758088344E-5</v>
      </c>
      <c r="S351" s="23">
        <v>33115.350700535018</v>
      </c>
      <c r="T351" s="30">
        <v>3.0583224368857439E-4</v>
      </c>
      <c r="U351" s="23">
        <v>3269.7664181487971</v>
      </c>
      <c r="V351" s="27">
        <v>9.8738692146659659</v>
      </c>
    </row>
    <row r="352" spans="1:22" x14ac:dyDescent="0.25">
      <c r="A352" s="19" t="s">
        <v>81</v>
      </c>
      <c r="B352" s="19" t="s">
        <v>82</v>
      </c>
      <c r="C352" s="19" t="s">
        <v>75</v>
      </c>
      <c r="D352" s="22">
        <v>60296899</v>
      </c>
      <c r="E352" s="22">
        <v>2</v>
      </c>
      <c r="F352" s="27">
        <v>55</v>
      </c>
      <c r="G352" s="19" t="s">
        <v>122</v>
      </c>
      <c r="H352" s="19" t="s">
        <v>123</v>
      </c>
      <c r="I352" s="23">
        <v>65.25</v>
      </c>
      <c r="J352" s="19" t="s">
        <v>202</v>
      </c>
      <c r="K352" s="19" t="s">
        <v>203</v>
      </c>
      <c r="L352" s="23">
        <v>65.25</v>
      </c>
      <c r="M352" s="19" t="s">
        <v>110</v>
      </c>
      <c r="N352" s="19" t="s">
        <v>111</v>
      </c>
      <c r="O352" s="30">
        <v>2.3301542756539208E-2</v>
      </c>
      <c r="Q352" s="22">
        <v>1.5</v>
      </c>
      <c r="R352" s="30">
        <v>1.842940199835374E-5</v>
      </c>
      <c r="S352" s="23">
        <v>54261.120360244349</v>
      </c>
      <c r="T352" s="30">
        <v>3.0583224368857439E-4</v>
      </c>
      <c r="U352" s="23">
        <v>3269.7664181487971</v>
      </c>
      <c r="V352" s="27">
        <v>6.0259839760781393</v>
      </c>
    </row>
    <row r="353" spans="1:22" x14ac:dyDescent="0.25">
      <c r="A353" s="19" t="s">
        <v>81</v>
      </c>
      <c r="B353" s="19" t="s">
        <v>82</v>
      </c>
      <c r="C353" s="19" t="s">
        <v>75</v>
      </c>
      <c r="D353" s="22">
        <v>60296899</v>
      </c>
      <c r="E353" s="22">
        <v>2</v>
      </c>
      <c r="F353" s="27">
        <v>55</v>
      </c>
      <c r="G353" s="19" t="s">
        <v>130</v>
      </c>
      <c r="H353" s="19" t="s">
        <v>131</v>
      </c>
      <c r="I353" s="23">
        <v>265.05</v>
      </c>
      <c r="J353" s="19" t="s">
        <v>202</v>
      </c>
      <c r="K353" s="19" t="s">
        <v>203</v>
      </c>
      <c r="L353" s="23">
        <v>265.05</v>
      </c>
      <c r="M353" s="19" t="s">
        <v>110</v>
      </c>
      <c r="N353" s="19" t="s">
        <v>111</v>
      </c>
      <c r="O353" s="30">
        <v>5.1901008403361353E-3</v>
      </c>
      <c r="Q353" s="22">
        <v>1.5</v>
      </c>
      <c r="R353" s="30">
        <v>1.6674378517952638E-5</v>
      </c>
      <c r="S353" s="23">
        <v>59972.25017552168</v>
      </c>
      <c r="T353" s="30">
        <v>3.0583224368857439E-4</v>
      </c>
      <c r="U353" s="23">
        <v>3269.7664181487971</v>
      </c>
      <c r="V353" s="27">
        <v>5.452132292150325</v>
      </c>
    </row>
    <row r="354" spans="1:22" x14ac:dyDescent="0.25">
      <c r="A354" s="19" t="s">
        <v>81</v>
      </c>
      <c r="B354" s="19" t="s">
        <v>82</v>
      </c>
      <c r="C354" s="19" t="s">
        <v>75</v>
      </c>
      <c r="D354" s="22">
        <v>60296899</v>
      </c>
      <c r="E354" s="22">
        <v>2</v>
      </c>
      <c r="F354" s="27">
        <v>55</v>
      </c>
      <c r="G354" s="19" t="s">
        <v>108</v>
      </c>
      <c r="H354" s="19" t="s">
        <v>109</v>
      </c>
      <c r="I354" s="23">
        <v>600.6</v>
      </c>
      <c r="J354" s="19" t="s">
        <v>207</v>
      </c>
      <c r="K354" s="19" t="s">
        <v>208</v>
      </c>
      <c r="L354" s="23">
        <v>390</v>
      </c>
      <c r="M354" s="19" t="s">
        <v>112</v>
      </c>
      <c r="N354" s="19" t="s">
        <v>113</v>
      </c>
      <c r="O354" s="30">
        <v>1.1220156242274404E-2</v>
      </c>
      <c r="Q354" s="22">
        <v>7.7</v>
      </c>
      <c r="R354" s="30">
        <v>1.5912221579952794E-5</v>
      </c>
      <c r="S354" s="23">
        <v>62844.775946299174</v>
      </c>
      <c r="T354" s="30">
        <v>3.0583224368857439E-4</v>
      </c>
      <c r="U354" s="23">
        <v>3269.7664181487971</v>
      </c>
      <c r="V354" s="27">
        <v>5.2029247760272241</v>
      </c>
    </row>
    <row r="355" spans="1:22" x14ac:dyDescent="0.25">
      <c r="A355" s="19" t="s">
        <v>81</v>
      </c>
      <c r="B355" s="19" t="s">
        <v>82</v>
      </c>
      <c r="C355" s="19" t="s">
        <v>75</v>
      </c>
      <c r="D355" s="22">
        <v>60296899</v>
      </c>
      <c r="E355" s="22">
        <v>2</v>
      </c>
      <c r="F355" s="27">
        <v>55</v>
      </c>
      <c r="G355" s="19" t="s">
        <v>108</v>
      </c>
      <c r="H355" s="19" t="s">
        <v>109</v>
      </c>
      <c r="I355" s="23">
        <v>382.6</v>
      </c>
      <c r="J355" s="19" t="s">
        <v>202</v>
      </c>
      <c r="K355" s="19" t="s">
        <v>203</v>
      </c>
      <c r="L355" s="23">
        <v>382.6</v>
      </c>
      <c r="M355" s="19" t="s">
        <v>112</v>
      </c>
      <c r="N355" s="19" t="s">
        <v>113</v>
      </c>
      <c r="O355" s="30">
        <v>1.1220156242274404E-2</v>
      </c>
      <c r="Q355" s="22">
        <v>7.7</v>
      </c>
      <c r="R355" s="30">
        <v>1.0136556737412484E-5</v>
      </c>
      <c r="S355" s="23">
        <v>98652.829151456579</v>
      </c>
      <c r="T355" s="30">
        <v>3.0583224368857439E-4</v>
      </c>
      <c r="U355" s="23">
        <v>3269.7664181487971</v>
      </c>
      <c r="V355" s="27">
        <v>3.3144172815651274</v>
      </c>
    </row>
    <row r="356" spans="1:22" x14ac:dyDescent="0.25">
      <c r="A356" s="19" t="s">
        <v>81</v>
      </c>
      <c r="B356" s="19" t="s">
        <v>82</v>
      </c>
      <c r="C356" s="19" t="s">
        <v>75</v>
      </c>
      <c r="D356" s="22">
        <v>60296899</v>
      </c>
      <c r="E356" s="22">
        <v>2</v>
      </c>
      <c r="F356" s="27">
        <v>55</v>
      </c>
      <c r="G356" s="19" t="s">
        <v>166</v>
      </c>
      <c r="H356" s="19" t="s">
        <v>167</v>
      </c>
      <c r="I356" s="23">
        <v>2428.3388500000001</v>
      </c>
      <c r="J356" s="19" t="s">
        <v>202</v>
      </c>
      <c r="K356" s="19" t="s">
        <v>203</v>
      </c>
      <c r="L356" s="23">
        <v>2428.3388500000001</v>
      </c>
      <c r="M356" s="19" t="s">
        <v>168</v>
      </c>
      <c r="N356" s="19" t="s">
        <v>169</v>
      </c>
      <c r="O356" s="30">
        <v>5.0000000000000002E-5</v>
      </c>
      <c r="Q356" s="22">
        <v>0.3</v>
      </c>
      <c r="R356" s="30">
        <v>7.358602575757576E-6</v>
      </c>
      <c r="S356" s="23">
        <v>135895.36732075096</v>
      </c>
      <c r="T356" s="30">
        <v>3.0583224368857439E-4</v>
      </c>
      <c r="U356" s="23">
        <v>3269.7664181487971</v>
      </c>
      <c r="V356" s="27">
        <v>2.4060911586715363</v>
      </c>
    </row>
    <row r="357" spans="1:22" x14ac:dyDescent="0.25">
      <c r="A357" s="19" t="s">
        <v>81</v>
      </c>
      <c r="B357" s="19" t="s">
        <v>82</v>
      </c>
      <c r="C357" s="19" t="s">
        <v>75</v>
      </c>
      <c r="D357" s="22">
        <v>60296899</v>
      </c>
      <c r="E357" s="22">
        <v>2</v>
      </c>
      <c r="F357" s="27">
        <v>55</v>
      </c>
      <c r="G357" s="19" t="s">
        <v>108</v>
      </c>
      <c r="H357" s="19" t="s">
        <v>109</v>
      </c>
      <c r="I357" s="23">
        <v>57.425624999999997</v>
      </c>
      <c r="J357" s="19" t="s">
        <v>206</v>
      </c>
      <c r="K357" s="19" t="s">
        <v>230</v>
      </c>
      <c r="L357" s="23">
        <v>42.537499999999994</v>
      </c>
      <c r="M357" s="19" t="s">
        <v>110</v>
      </c>
      <c r="N357" s="19" t="s">
        <v>111</v>
      </c>
      <c r="O357" s="30">
        <v>9.9157987639060616E-3</v>
      </c>
      <c r="Q357" s="22">
        <v>1.5</v>
      </c>
      <c r="R357" s="30">
        <v>6.9020720168670675E-6</v>
      </c>
      <c r="S357" s="23">
        <v>144884.02867374194</v>
      </c>
      <c r="T357" s="30">
        <v>3.0583224368857439E-4</v>
      </c>
      <c r="U357" s="23">
        <v>3269.7664181487971</v>
      </c>
      <c r="V357" s="27">
        <v>2.2568163296396477</v>
      </c>
    </row>
    <row r="358" spans="1:22" x14ac:dyDescent="0.25">
      <c r="A358" s="19" t="s">
        <v>81</v>
      </c>
      <c r="B358" s="19" t="s">
        <v>82</v>
      </c>
      <c r="C358" s="19" t="s">
        <v>75</v>
      </c>
      <c r="D358" s="22">
        <v>60296899</v>
      </c>
      <c r="E358" s="22">
        <v>2</v>
      </c>
      <c r="F358" s="27">
        <v>55</v>
      </c>
      <c r="G358" s="19" t="s">
        <v>122</v>
      </c>
      <c r="H358" s="19" t="s">
        <v>123</v>
      </c>
      <c r="I358" s="23">
        <v>65.25</v>
      </c>
      <c r="J358" s="19" t="s">
        <v>202</v>
      </c>
      <c r="K358" s="19" t="s">
        <v>203</v>
      </c>
      <c r="L358" s="23">
        <v>65.25</v>
      </c>
      <c r="M358" s="19" t="s">
        <v>112</v>
      </c>
      <c r="N358" s="19" t="s">
        <v>113</v>
      </c>
      <c r="O358" s="30">
        <v>2.7195613430583482E-2</v>
      </c>
      <c r="Q358" s="22">
        <v>7.7</v>
      </c>
      <c r="R358" s="30">
        <v>4.1901151743697105E-6</v>
      </c>
      <c r="S358" s="23">
        <v>238656.92430529025</v>
      </c>
      <c r="T358" s="30">
        <v>3.0583224368857439E-4</v>
      </c>
      <c r="U358" s="23">
        <v>3269.7664181487971</v>
      </c>
      <c r="V358" s="27">
        <v>1.3700697885329771</v>
      </c>
    </row>
    <row r="359" spans="1:22" x14ac:dyDescent="0.25">
      <c r="A359" s="19" t="s">
        <v>81</v>
      </c>
      <c r="B359" s="19" t="s">
        <v>82</v>
      </c>
      <c r="C359" s="19" t="s">
        <v>75</v>
      </c>
      <c r="D359" s="22">
        <v>60296899</v>
      </c>
      <c r="E359" s="22">
        <v>2</v>
      </c>
      <c r="F359" s="27">
        <v>55</v>
      </c>
      <c r="G359" s="19" t="s">
        <v>166</v>
      </c>
      <c r="H359" s="19" t="s">
        <v>167</v>
      </c>
      <c r="I359" s="23">
        <v>2428.3388500000001</v>
      </c>
      <c r="J359" s="19" t="s">
        <v>202</v>
      </c>
      <c r="K359" s="19" t="s">
        <v>203</v>
      </c>
      <c r="L359" s="23">
        <v>2428.3388500000001</v>
      </c>
      <c r="M359" s="19" t="s">
        <v>172</v>
      </c>
      <c r="N359" s="19" t="s">
        <v>173</v>
      </c>
      <c r="O359" s="30">
        <v>5.0000000000000002E-5</v>
      </c>
      <c r="Q359" s="22">
        <v>0.6</v>
      </c>
      <c r="R359" s="30">
        <v>3.679301287878788E-6</v>
      </c>
      <c r="S359" s="23">
        <v>271790.73464150191</v>
      </c>
      <c r="T359" s="30">
        <v>3.0583224368857439E-4</v>
      </c>
      <c r="U359" s="23">
        <v>3269.7664181487971</v>
      </c>
      <c r="V359" s="27">
        <v>1.2030455793357682</v>
      </c>
    </row>
    <row r="360" spans="1:22" x14ac:dyDescent="0.25">
      <c r="A360" s="19" t="s">
        <v>81</v>
      </c>
      <c r="B360" s="19" t="s">
        <v>82</v>
      </c>
      <c r="C360" s="19" t="s">
        <v>75</v>
      </c>
      <c r="D360" s="22">
        <v>60297357</v>
      </c>
      <c r="E360" s="22">
        <v>2</v>
      </c>
      <c r="F360" s="27">
        <v>64</v>
      </c>
      <c r="G360" s="19" t="s">
        <v>108</v>
      </c>
      <c r="H360" s="19" t="s">
        <v>109</v>
      </c>
      <c r="I360" s="23">
        <v>1021.3618799999999</v>
      </c>
      <c r="J360" s="19" t="s">
        <v>207</v>
      </c>
      <c r="K360" s="19" t="s">
        <v>208</v>
      </c>
      <c r="L360" s="23">
        <v>663.22199999999998</v>
      </c>
      <c r="M360" s="19" t="s">
        <v>110</v>
      </c>
      <c r="N360" s="19" t="s">
        <v>111</v>
      </c>
      <c r="O360" s="30">
        <v>9.9157987639060616E-3</v>
      </c>
      <c r="Q360" s="22">
        <v>1.5</v>
      </c>
      <c r="R360" s="30">
        <v>1.0549602986671637E-4</v>
      </c>
      <c r="S360" s="23">
        <v>9479.0296967895338</v>
      </c>
      <c r="T360" s="30">
        <v>3.2607051254075059E-4</v>
      </c>
      <c r="U360" s="23">
        <v>3066.8213209712585</v>
      </c>
      <c r="V360" s="27">
        <v>32.353747367306639</v>
      </c>
    </row>
    <row r="361" spans="1:22" x14ac:dyDescent="0.25">
      <c r="A361" s="19" t="s">
        <v>81</v>
      </c>
      <c r="B361" s="19" t="s">
        <v>82</v>
      </c>
      <c r="C361" s="19" t="s">
        <v>75</v>
      </c>
      <c r="D361" s="22">
        <v>60297357</v>
      </c>
      <c r="E361" s="22">
        <v>2</v>
      </c>
      <c r="F361" s="27">
        <v>64</v>
      </c>
      <c r="G361" s="19" t="s">
        <v>148</v>
      </c>
      <c r="H361" s="19" t="s">
        <v>149</v>
      </c>
      <c r="I361" s="23">
        <v>93</v>
      </c>
      <c r="J361" s="19" t="s">
        <v>202</v>
      </c>
      <c r="K361" s="19" t="s">
        <v>203</v>
      </c>
      <c r="L361" s="23">
        <v>93</v>
      </c>
      <c r="M361" s="19" t="s">
        <v>110</v>
      </c>
      <c r="N361" s="19" t="s">
        <v>111</v>
      </c>
      <c r="O361" s="30">
        <v>5.1681299099804429E-2</v>
      </c>
      <c r="Q361" s="22">
        <v>1.5</v>
      </c>
      <c r="R361" s="30">
        <v>5.0066258502935547E-5</v>
      </c>
      <c r="S361" s="23">
        <v>19973.531673859088</v>
      </c>
      <c r="T361" s="30">
        <v>3.2607051254075059E-4</v>
      </c>
      <c r="U361" s="23">
        <v>3066.8213209712585</v>
      </c>
      <c r="V361" s="27">
        <v>15.354426903806129</v>
      </c>
    </row>
    <row r="362" spans="1:22" x14ac:dyDescent="0.25">
      <c r="A362" s="19" t="s">
        <v>81</v>
      </c>
      <c r="B362" s="19" t="s">
        <v>82</v>
      </c>
      <c r="C362" s="19" t="s">
        <v>75</v>
      </c>
      <c r="D362" s="22">
        <v>60297357</v>
      </c>
      <c r="E362" s="22">
        <v>2</v>
      </c>
      <c r="F362" s="27">
        <v>64</v>
      </c>
      <c r="G362" s="19" t="s">
        <v>132</v>
      </c>
      <c r="H362" s="19" t="s">
        <v>133</v>
      </c>
      <c r="I362" s="23">
        <v>102.85</v>
      </c>
      <c r="J362" s="19" t="s">
        <v>202</v>
      </c>
      <c r="K362" s="19" t="s">
        <v>203</v>
      </c>
      <c r="L362" s="23">
        <v>102.85</v>
      </c>
      <c r="M362" s="19" t="s">
        <v>110</v>
      </c>
      <c r="N362" s="19" t="s">
        <v>111</v>
      </c>
      <c r="O362" s="30">
        <v>3.9433609419354559E-2</v>
      </c>
      <c r="Q362" s="22">
        <v>1.5</v>
      </c>
      <c r="R362" s="30">
        <v>4.2247361758131416E-5</v>
      </c>
      <c r="S362" s="23">
        <v>23670.117100448962</v>
      </c>
      <c r="T362" s="30">
        <v>3.2607051254075059E-4</v>
      </c>
      <c r="U362" s="23">
        <v>3066.8213209712585</v>
      </c>
      <c r="V362" s="27">
        <v>12.956510979462321</v>
      </c>
    </row>
    <row r="363" spans="1:22" x14ac:dyDescent="0.25">
      <c r="A363" s="19" t="s">
        <v>81</v>
      </c>
      <c r="B363" s="19" t="s">
        <v>82</v>
      </c>
      <c r="C363" s="19" t="s">
        <v>75</v>
      </c>
      <c r="D363" s="22">
        <v>60297357</v>
      </c>
      <c r="E363" s="22">
        <v>2</v>
      </c>
      <c r="F363" s="27">
        <v>64</v>
      </c>
      <c r="G363" s="19" t="s">
        <v>130</v>
      </c>
      <c r="H363" s="19" t="s">
        <v>131</v>
      </c>
      <c r="I363" s="23">
        <v>286</v>
      </c>
      <c r="J363" s="19" t="s">
        <v>200</v>
      </c>
      <c r="K363" s="19" t="s">
        <v>201</v>
      </c>
      <c r="L363" s="23">
        <v>200</v>
      </c>
      <c r="M363" s="19" t="s">
        <v>112</v>
      </c>
      <c r="N363" s="19" t="s">
        <v>113</v>
      </c>
      <c r="O363" s="30">
        <v>4.8249881092436948E-2</v>
      </c>
      <c r="Q363" s="22">
        <v>7.7</v>
      </c>
      <c r="R363" s="30">
        <v>2.8002163134003587E-5</v>
      </c>
      <c r="S363" s="23">
        <v>35711.526827928516</v>
      </c>
      <c r="T363" s="30">
        <v>3.2607051254075059E-4</v>
      </c>
      <c r="U363" s="23">
        <v>3066.8213209712585</v>
      </c>
      <c r="V363" s="27">
        <v>8.5877630932677551</v>
      </c>
    </row>
    <row r="364" spans="1:22" x14ac:dyDescent="0.25">
      <c r="A364" s="19" t="s">
        <v>81</v>
      </c>
      <c r="B364" s="19" t="s">
        <v>82</v>
      </c>
      <c r="C364" s="19" t="s">
        <v>75</v>
      </c>
      <c r="D364" s="22">
        <v>60297357</v>
      </c>
      <c r="E364" s="22">
        <v>2</v>
      </c>
      <c r="F364" s="27">
        <v>64</v>
      </c>
      <c r="G364" s="19" t="s">
        <v>108</v>
      </c>
      <c r="H364" s="19" t="s">
        <v>109</v>
      </c>
      <c r="I364" s="23">
        <v>1021.3618799999999</v>
      </c>
      <c r="J364" s="19" t="s">
        <v>207</v>
      </c>
      <c r="K364" s="19" t="s">
        <v>208</v>
      </c>
      <c r="L364" s="23">
        <v>663.22199999999998</v>
      </c>
      <c r="M364" s="19" t="s">
        <v>112</v>
      </c>
      <c r="N364" s="19" t="s">
        <v>113</v>
      </c>
      <c r="O364" s="30">
        <v>1.1220156242274404E-2</v>
      </c>
      <c r="Q364" s="22">
        <v>7.7</v>
      </c>
      <c r="R364" s="30">
        <v>2.3254545197855359E-5</v>
      </c>
      <c r="S364" s="23">
        <v>43002.346057158094</v>
      </c>
      <c r="T364" s="30">
        <v>3.2607051254075059E-4</v>
      </c>
      <c r="U364" s="23">
        <v>3066.8213209712585</v>
      </c>
      <c r="V364" s="27">
        <v>7.1317535022272605</v>
      </c>
    </row>
    <row r="365" spans="1:22" x14ac:dyDescent="0.25">
      <c r="A365" s="19" t="s">
        <v>81</v>
      </c>
      <c r="B365" s="19" t="s">
        <v>82</v>
      </c>
      <c r="C365" s="19" t="s">
        <v>75</v>
      </c>
      <c r="D365" s="22">
        <v>60297357</v>
      </c>
      <c r="E365" s="22">
        <v>2</v>
      </c>
      <c r="F365" s="27">
        <v>64</v>
      </c>
      <c r="G365" s="19" t="s">
        <v>130</v>
      </c>
      <c r="H365" s="19" t="s">
        <v>131</v>
      </c>
      <c r="I365" s="23">
        <v>286</v>
      </c>
      <c r="J365" s="19" t="s">
        <v>200</v>
      </c>
      <c r="K365" s="19" t="s">
        <v>201</v>
      </c>
      <c r="L365" s="23">
        <v>200</v>
      </c>
      <c r="M365" s="19" t="s">
        <v>110</v>
      </c>
      <c r="N365" s="19" t="s">
        <v>111</v>
      </c>
      <c r="O365" s="30">
        <v>5.1901008403361353E-3</v>
      </c>
      <c r="Q365" s="22">
        <v>1.5</v>
      </c>
      <c r="R365" s="30">
        <v>1.5462175420168072E-5</v>
      </c>
      <c r="S365" s="23">
        <v>64673.952585976425</v>
      </c>
      <c r="T365" s="30">
        <v>3.2607051254075059E-4</v>
      </c>
      <c r="U365" s="23">
        <v>3066.8213209712585</v>
      </c>
      <c r="V365" s="27">
        <v>4.7419729247169169</v>
      </c>
    </row>
    <row r="366" spans="1:22" x14ac:dyDescent="0.25">
      <c r="A366" s="19" t="s">
        <v>81</v>
      </c>
      <c r="B366" s="19" t="s">
        <v>82</v>
      </c>
      <c r="C366" s="19" t="s">
        <v>75</v>
      </c>
      <c r="D366" s="22">
        <v>60297357</v>
      </c>
      <c r="E366" s="22">
        <v>2</v>
      </c>
      <c r="F366" s="27">
        <v>64</v>
      </c>
      <c r="G366" s="19" t="s">
        <v>128</v>
      </c>
      <c r="H366" s="19" t="s">
        <v>129</v>
      </c>
      <c r="I366" s="23">
        <v>97.221599999999995</v>
      </c>
      <c r="J366" s="19" t="s">
        <v>220</v>
      </c>
      <c r="K366" s="19" t="s">
        <v>233</v>
      </c>
      <c r="L366" s="23">
        <v>24.305399999999999</v>
      </c>
      <c r="M366" s="19" t="s">
        <v>110</v>
      </c>
      <c r="N366" s="19" t="s">
        <v>111</v>
      </c>
      <c r="O366" s="30">
        <v>1.3969122566371676E-2</v>
      </c>
      <c r="Q366" s="22">
        <v>1.5</v>
      </c>
      <c r="R366" s="30">
        <v>1.4146879651028755E-5</v>
      </c>
      <c r="S366" s="23">
        <v>70686.965936497552</v>
      </c>
      <c r="T366" s="30">
        <v>3.2607051254075059E-4</v>
      </c>
      <c r="U366" s="23">
        <v>3066.8213209712585</v>
      </c>
      <c r="V366" s="27">
        <v>4.3385952138989419</v>
      </c>
    </row>
    <row r="367" spans="1:22" x14ac:dyDescent="0.25">
      <c r="A367" s="19" t="s">
        <v>81</v>
      </c>
      <c r="B367" s="19" t="s">
        <v>82</v>
      </c>
      <c r="C367" s="19" t="s">
        <v>75</v>
      </c>
      <c r="D367" s="22">
        <v>60297357</v>
      </c>
      <c r="E367" s="22">
        <v>2</v>
      </c>
      <c r="F367" s="27">
        <v>64</v>
      </c>
      <c r="G367" s="19" t="s">
        <v>108</v>
      </c>
      <c r="H367" s="19" t="s">
        <v>109</v>
      </c>
      <c r="I367" s="23">
        <v>95.6</v>
      </c>
      <c r="J367" s="19" t="s">
        <v>202</v>
      </c>
      <c r="K367" s="19" t="s">
        <v>203</v>
      </c>
      <c r="L367" s="23">
        <v>95.6</v>
      </c>
      <c r="M367" s="19" t="s">
        <v>110</v>
      </c>
      <c r="N367" s="19" t="s">
        <v>111</v>
      </c>
      <c r="O367" s="30">
        <v>9.9157987639060616E-3</v>
      </c>
      <c r="Q367" s="22">
        <v>1.5</v>
      </c>
      <c r="R367" s="30">
        <v>9.8744829357231185E-6</v>
      </c>
      <c r="S367" s="23">
        <v>101271.12543607519</v>
      </c>
      <c r="T367" s="30">
        <v>3.2607051254075059E-4</v>
      </c>
      <c r="U367" s="23">
        <v>3066.8213209712585</v>
      </c>
      <c r="V367" s="27">
        <v>3.0283274800842523</v>
      </c>
    </row>
    <row r="368" spans="1:22" x14ac:dyDescent="0.25">
      <c r="A368" s="19" t="s">
        <v>81</v>
      </c>
      <c r="B368" s="19" t="s">
        <v>82</v>
      </c>
      <c r="C368" s="19" t="s">
        <v>75</v>
      </c>
      <c r="D368" s="22">
        <v>60297357</v>
      </c>
      <c r="E368" s="22">
        <v>2</v>
      </c>
      <c r="F368" s="27">
        <v>64</v>
      </c>
      <c r="G368" s="19" t="s">
        <v>134</v>
      </c>
      <c r="H368" s="19" t="s">
        <v>135</v>
      </c>
      <c r="I368" s="23">
        <v>118.6</v>
      </c>
      <c r="J368" s="19" t="s">
        <v>202</v>
      </c>
      <c r="K368" s="19" t="s">
        <v>203</v>
      </c>
      <c r="L368" s="23">
        <v>118.6</v>
      </c>
      <c r="M368" s="19" t="s">
        <v>110</v>
      </c>
      <c r="N368" s="19" t="s">
        <v>111</v>
      </c>
      <c r="O368" s="30">
        <v>6.3109714285714286E-3</v>
      </c>
      <c r="Q368" s="22">
        <v>1.5</v>
      </c>
      <c r="R368" s="30">
        <v>7.7966792857142846E-6</v>
      </c>
      <c r="S368" s="23">
        <v>128259.73255463797</v>
      </c>
      <c r="T368" s="30">
        <v>3.2607051254075059E-4</v>
      </c>
      <c r="U368" s="23">
        <v>3066.8213209712585</v>
      </c>
      <c r="V368" s="27">
        <v>2.3911022266203528</v>
      </c>
    </row>
    <row r="369" spans="1:22" x14ac:dyDescent="0.25">
      <c r="A369" s="19" t="s">
        <v>81</v>
      </c>
      <c r="B369" s="19" t="s">
        <v>82</v>
      </c>
      <c r="C369" s="19" t="s">
        <v>75</v>
      </c>
      <c r="D369" s="22">
        <v>60297357</v>
      </c>
      <c r="E369" s="22">
        <v>2</v>
      </c>
      <c r="F369" s="27">
        <v>64</v>
      </c>
      <c r="G369" s="19" t="s">
        <v>166</v>
      </c>
      <c r="H369" s="19" t="s">
        <v>167</v>
      </c>
      <c r="I369" s="23">
        <v>2346.6185</v>
      </c>
      <c r="J369" s="19" t="s">
        <v>202</v>
      </c>
      <c r="K369" s="19" t="s">
        <v>203</v>
      </c>
      <c r="L369" s="23">
        <v>2346.6185</v>
      </c>
      <c r="M369" s="19" t="s">
        <v>168</v>
      </c>
      <c r="N369" s="19" t="s">
        <v>169</v>
      </c>
      <c r="O369" s="30">
        <v>5.0000000000000002E-5</v>
      </c>
      <c r="Q369" s="22">
        <v>0.3</v>
      </c>
      <c r="R369" s="30">
        <v>6.1109856770833337E-6</v>
      </c>
      <c r="S369" s="23">
        <v>163639.72243464371</v>
      </c>
      <c r="T369" s="30">
        <v>3.2607051254075059E-4</v>
      </c>
      <c r="U369" s="23">
        <v>3066.8213209712585</v>
      </c>
      <c r="V369" s="27">
        <v>1.874130116662915</v>
      </c>
    </row>
    <row r="370" spans="1:22" x14ac:dyDescent="0.25">
      <c r="A370" s="19" t="s">
        <v>81</v>
      </c>
      <c r="B370" s="19" t="s">
        <v>82</v>
      </c>
      <c r="C370" s="19" t="s">
        <v>75</v>
      </c>
      <c r="D370" s="22">
        <v>60297357</v>
      </c>
      <c r="E370" s="22">
        <v>2</v>
      </c>
      <c r="F370" s="27">
        <v>64</v>
      </c>
      <c r="G370" s="19" t="s">
        <v>128</v>
      </c>
      <c r="H370" s="19" t="s">
        <v>129</v>
      </c>
      <c r="I370" s="23">
        <v>97.221599999999995</v>
      </c>
      <c r="J370" s="19" t="s">
        <v>220</v>
      </c>
      <c r="K370" s="19" t="s">
        <v>233</v>
      </c>
      <c r="L370" s="23">
        <v>24.305399999999999</v>
      </c>
      <c r="M370" s="19" t="s">
        <v>112</v>
      </c>
      <c r="N370" s="19" t="s">
        <v>113</v>
      </c>
      <c r="O370" s="30">
        <v>1.8912688108407016E-2</v>
      </c>
      <c r="Q370" s="22">
        <v>7.7</v>
      </c>
      <c r="R370" s="30">
        <v>3.7311724801142521E-6</v>
      </c>
      <c r="S370" s="23">
        <v>268012.26834986173</v>
      </c>
      <c r="T370" s="30">
        <v>3.2607051254075059E-4</v>
      </c>
      <c r="U370" s="23">
        <v>3066.8213209712585</v>
      </c>
      <c r="V370" s="27">
        <v>1.1442839314235598</v>
      </c>
    </row>
    <row r="371" spans="1:22" x14ac:dyDescent="0.25">
      <c r="A371" s="19" t="s">
        <v>81</v>
      </c>
      <c r="B371" s="19" t="s">
        <v>82</v>
      </c>
      <c r="C371" s="19" t="s">
        <v>75</v>
      </c>
      <c r="D371" s="22">
        <v>60297414</v>
      </c>
      <c r="E371" s="22">
        <v>2</v>
      </c>
      <c r="F371" s="27">
        <v>84.979388297872305</v>
      </c>
      <c r="G371" s="19" t="s">
        <v>108</v>
      </c>
      <c r="H371" s="19" t="s">
        <v>109</v>
      </c>
      <c r="I371" s="23">
        <v>3080</v>
      </c>
      <c r="J371" s="19" t="s">
        <v>207</v>
      </c>
      <c r="K371" s="19" t="s">
        <v>208</v>
      </c>
      <c r="L371" s="23">
        <v>2000</v>
      </c>
      <c r="M371" s="19" t="s">
        <v>110</v>
      </c>
      <c r="N371" s="19" t="s">
        <v>111</v>
      </c>
      <c r="O371" s="30">
        <v>9.9157987639060616E-3</v>
      </c>
      <c r="Q371" s="22">
        <v>1.5</v>
      </c>
      <c r="R371" s="30">
        <v>2.3959268872571495E-4</v>
      </c>
      <c r="S371" s="23">
        <v>4173.7500644053343</v>
      </c>
      <c r="T371" s="30">
        <v>3.2920298870880142E-4</v>
      </c>
      <c r="U371" s="23">
        <v>3037.6394938642443</v>
      </c>
      <c r="V371" s="27">
        <v>72.779621371435411</v>
      </c>
    </row>
    <row r="372" spans="1:22" x14ac:dyDescent="0.25">
      <c r="A372" s="19" t="s">
        <v>81</v>
      </c>
      <c r="B372" s="19" t="s">
        <v>82</v>
      </c>
      <c r="C372" s="19" t="s">
        <v>75</v>
      </c>
      <c r="D372" s="22">
        <v>60297414</v>
      </c>
      <c r="E372" s="22">
        <v>2</v>
      </c>
      <c r="F372" s="27">
        <v>84.979388297872305</v>
      </c>
      <c r="G372" s="19" t="s">
        <v>108</v>
      </c>
      <c r="H372" s="19" t="s">
        <v>109</v>
      </c>
      <c r="I372" s="23">
        <v>3080</v>
      </c>
      <c r="J372" s="19" t="s">
        <v>207</v>
      </c>
      <c r="K372" s="19" t="s">
        <v>208</v>
      </c>
      <c r="L372" s="23">
        <v>2000</v>
      </c>
      <c r="M372" s="19" t="s">
        <v>112</v>
      </c>
      <c r="N372" s="19" t="s">
        <v>113</v>
      </c>
      <c r="O372" s="30">
        <v>1.1220156242274404E-2</v>
      </c>
      <c r="Q372" s="22">
        <v>7.7</v>
      </c>
      <c r="R372" s="30">
        <v>5.2813542045961431E-5</v>
      </c>
      <c r="S372" s="23">
        <v>18934.5376443364</v>
      </c>
      <c r="T372" s="30">
        <v>3.2920298870880142E-4</v>
      </c>
      <c r="U372" s="23">
        <v>3037.6394938642443</v>
      </c>
      <c r="V372" s="27">
        <v>16.042850112967226</v>
      </c>
    </row>
    <row r="373" spans="1:22" x14ac:dyDescent="0.25">
      <c r="A373" s="19" t="s">
        <v>81</v>
      </c>
      <c r="B373" s="19" t="s">
        <v>82</v>
      </c>
      <c r="C373" s="19" t="s">
        <v>75</v>
      </c>
      <c r="D373" s="22">
        <v>60297414</v>
      </c>
      <c r="E373" s="22">
        <v>2</v>
      </c>
      <c r="F373" s="27">
        <v>84.979388297872305</v>
      </c>
      <c r="G373" s="19" t="s">
        <v>148</v>
      </c>
      <c r="H373" s="19" t="s">
        <v>149</v>
      </c>
      <c r="I373" s="23">
        <v>63</v>
      </c>
      <c r="J373" s="19" t="s">
        <v>202</v>
      </c>
      <c r="K373" s="19" t="s">
        <v>203</v>
      </c>
      <c r="L373" s="23">
        <v>63</v>
      </c>
      <c r="M373" s="19" t="s">
        <v>110</v>
      </c>
      <c r="N373" s="19" t="s">
        <v>111</v>
      </c>
      <c r="O373" s="30">
        <v>5.1681299099804429E-2</v>
      </c>
      <c r="Q373" s="22">
        <v>1.5</v>
      </c>
      <c r="R373" s="30">
        <v>2.5542835806057852E-5</v>
      </c>
      <c r="S373" s="23">
        <v>39149.920846409528</v>
      </c>
      <c r="T373" s="30">
        <v>3.2920298870880142E-4</v>
      </c>
      <c r="U373" s="23">
        <v>3037.6394938642443</v>
      </c>
      <c r="V373" s="27">
        <v>7.7589926829771061</v>
      </c>
    </row>
    <row r="374" spans="1:22" x14ac:dyDescent="0.25">
      <c r="A374" s="19" t="s">
        <v>81</v>
      </c>
      <c r="B374" s="19" t="s">
        <v>82</v>
      </c>
      <c r="C374" s="19" t="s">
        <v>75</v>
      </c>
      <c r="D374" s="22">
        <v>60297432</v>
      </c>
      <c r="E374" s="22">
        <v>2</v>
      </c>
      <c r="F374" s="27">
        <v>69.878504672897193</v>
      </c>
      <c r="G374" s="19" t="s">
        <v>108</v>
      </c>
      <c r="H374" s="19" t="s">
        <v>109</v>
      </c>
      <c r="I374" s="23">
        <v>1617</v>
      </c>
      <c r="J374" s="19" t="s">
        <v>207</v>
      </c>
      <c r="K374" s="19" t="s">
        <v>208</v>
      </c>
      <c r="L374" s="23">
        <v>1050</v>
      </c>
      <c r="M374" s="19" t="s">
        <v>110</v>
      </c>
      <c r="N374" s="19" t="s">
        <v>111</v>
      </c>
      <c r="O374" s="30">
        <v>9.9157987639060616E-3</v>
      </c>
      <c r="Q374" s="22">
        <v>1.5</v>
      </c>
      <c r="R374" s="30">
        <v>1.5296880088558362E-4</v>
      </c>
      <c r="S374" s="23">
        <v>6537.2807671282726</v>
      </c>
      <c r="T374" s="30">
        <v>2.9444749025006654E-4</v>
      </c>
      <c r="U374" s="23">
        <v>3396.1912840579016</v>
      </c>
      <c r="V374" s="27">
        <v>51.951130830040768</v>
      </c>
    </row>
    <row r="375" spans="1:22" x14ac:dyDescent="0.25">
      <c r="A375" s="19" t="s">
        <v>81</v>
      </c>
      <c r="B375" s="19" t="s">
        <v>82</v>
      </c>
      <c r="C375" s="19" t="s">
        <v>75</v>
      </c>
      <c r="D375" s="22">
        <v>60297432</v>
      </c>
      <c r="E375" s="22">
        <v>2</v>
      </c>
      <c r="F375" s="27">
        <v>69.878504672897193</v>
      </c>
      <c r="G375" s="19" t="s">
        <v>130</v>
      </c>
      <c r="H375" s="19" t="s">
        <v>131</v>
      </c>
      <c r="I375" s="23">
        <v>446.875</v>
      </c>
      <c r="J375" s="19" t="s">
        <v>200</v>
      </c>
      <c r="K375" s="19" t="s">
        <v>201</v>
      </c>
      <c r="L375" s="23">
        <v>312.5</v>
      </c>
      <c r="M375" s="19" t="s">
        <v>112</v>
      </c>
      <c r="N375" s="19" t="s">
        <v>113</v>
      </c>
      <c r="O375" s="30">
        <v>4.8249881092436948E-2</v>
      </c>
      <c r="Q375" s="22">
        <v>7.7</v>
      </c>
      <c r="R375" s="30">
        <v>4.0072642173844908E-5</v>
      </c>
      <c r="S375" s="23">
        <v>24954.680943216965</v>
      </c>
      <c r="T375" s="30">
        <v>2.9444749025006654E-4</v>
      </c>
      <c r="U375" s="23">
        <v>3396.1912840579016</v>
      </c>
      <c r="V375" s="27">
        <v>13.609435807998317</v>
      </c>
    </row>
    <row r="376" spans="1:22" x14ac:dyDescent="0.25">
      <c r="A376" s="19" t="s">
        <v>81</v>
      </c>
      <c r="B376" s="19" t="s">
        <v>82</v>
      </c>
      <c r="C376" s="19" t="s">
        <v>75</v>
      </c>
      <c r="D376" s="22">
        <v>60297432</v>
      </c>
      <c r="E376" s="22">
        <v>2</v>
      </c>
      <c r="F376" s="27">
        <v>69.878504672897193</v>
      </c>
      <c r="G376" s="19" t="s">
        <v>108</v>
      </c>
      <c r="H376" s="19" t="s">
        <v>109</v>
      </c>
      <c r="I376" s="23">
        <v>1617</v>
      </c>
      <c r="J376" s="19" t="s">
        <v>207</v>
      </c>
      <c r="K376" s="19" t="s">
        <v>208</v>
      </c>
      <c r="L376" s="23">
        <v>1050</v>
      </c>
      <c r="M376" s="19" t="s">
        <v>112</v>
      </c>
      <c r="N376" s="19" t="s">
        <v>113</v>
      </c>
      <c r="O376" s="30">
        <v>1.1220156242274404E-2</v>
      </c>
      <c r="Q376" s="22">
        <v>7.7</v>
      </c>
      <c r="R376" s="30">
        <v>3.3718993013762992E-5</v>
      </c>
      <c r="S376" s="23">
        <v>29656.876158544612</v>
      </c>
      <c r="T376" s="30">
        <v>2.9444749025006654E-4</v>
      </c>
      <c r="U376" s="23">
        <v>3396.1912840579016</v>
      </c>
      <c r="V376" s="27">
        <v>11.451615018055115</v>
      </c>
    </row>
    <row r="377" spans="1:22" x14ac:dyDescent="0.25">
      <c r="A377" s="19" t="s">
        <v>81</v>
      </c>
      <c r="B377" s="19" t="s">
        <v>82</v>
      </c>
      <c r="C377" s="19" t="s">
        <v>75</v>
      </c>
      <c r="D377" s="22">
        <v>60297432</v>
      </c>
      <c r="E377" s="22">
        <v>2</v>
      </c>
      <c r="F377" s="27">
        <v>69.878504672897193</v>
      </c>
      <c r="G377" s="19" t="s">
        <v>130</v>
      </c>
      <c r="H377" s="19" t="s">
        <v>131</v>
      </c>
      <c r="I377" s="23">
        <v>446.875</v>
      </c>
      <c r="J377" s="19" t="s">
        <v>200</v>
      </c>
      <c r="K377" s="19" t="s">
        <v>201</v>
      </c>
      <c r="L377" s="23">
        <v>312.5</v>
      </c>
      <c r="M377" s="19" t="s">
        <v>110</v>
      </c>
      <c r="N377" s="19" t="s">
        <v>111</v>
      </c>
      <c r="O377" s="30">
        <v>5.1901008403361353E-3</v>
      </c>
      <c r="Q377" s="22">
        <v>1.5</v>
      </c>
      <c r="R377" s="30">
        <v>2.2127227095867105E-5</v>
      </c>
      <c r="S377" s="23">
        <v>45193.19097993886</v>
      </c>
      <c r="T377" s="30">
        <v>2.9444749025006654E-4</v>
      </c>
      <c r="U377" s="23">
        <v>3396.1912840579016</v>
      </c>
      <c r="V377" s="27">
        <v>7.5148295803353706</v>
      </c>
    </row>
    <row r="378" spans="1:22" x14ac:dyDescent="0.25">
      <c r="A378" s="19" t="s">
        <v>81</v>
      </c>
      <c r="B378" s="19" t="s">
        <v>82</v>
      </c>
      <c r="C378" s="19" t="s">
        <v>75</v>
      </c>
      <c r="D378" s="22">
        <v>60297432</v>
      </c>
      <c r="E378" s="22">
        <v>2</v>
      </c>
      <c r="F378" s="27">
        <v>69.878504672897193</v>
      </c>
      <c r="G378" s="19" t="s">
        <v>148</v>
      </c>
      <c r="H378" s="19" t="s">
        <v>149</v>
      </c>
      <c r="I378" s="23">
        <v>30</v>
      </c>
      <c r="J378" s="19" t="s">
        <v>202</v>
      </c>
      <c r="K378" s="19" t="s">
        <v>203</v>
      </c>
      <c r="L378" s="23">
        <v>30</v>
      </c>
      <c r="M378" s="19" t="s">
        <v>110</v>
      </c>
      <c r="N378" s="19" t="s">
        <v>111</v>
      </c>
      <c r="O378" s="30">
        <v>5.1681299099804429E-2</v>
      </c>
      <c r="Q378" s="22">
        <v>1.5</v>
      </c>
      <c r="R378" s="30">
        <v>1.4791758736603114E-5</v>
      </c>
      <c r="S378" s="23">
        <v>67605.212997791721</v>
      </c>
      <c r="T378" s="30">
        <v>2.9444749025006654E-4</v>
      </c>
      <c r="U378" s="23">
        <v>3396.1912840579016</v>
      </c>
      <c r="V378" s="27">
        <v>5.0235642097138813</v>
      </c>
    </row>
    <row r="379" spans="1:22" x14ac:dyDescent="0.25">
      <c r="A379" s="19" t="s">
        <v>81</v>
      </c>
      <c r="B379" s="19" t="s">
        <v>82</v>
      </c>
      <c r="C379" s="19" t="s">
        <v>75</v>
      </c>
      <c r="D379" s="22">
        <v>60297432</v>
      </c>
      <c r="E379" s="22">
        <v>2</v>
      </c>
      <c r="F379" s="27">
        <v>69.878504672897193</v>
      </c>
      <c r="G379" s="19" t="s">
        <v>130</v>
      </c>
      <c r="H379" s="19" t="s">
        <v>131</v>
      </c>
      <c r="I379" s="23">
        <v>87.4</v>
      </c>
      <c r="J379" s="19" t="s">
        <v>202</v>
      </c>
      <c r="K379" s="19" t="s">
        <v>203</v>
      </c>
      <c r="L379" s="23">
        <v>87.4</v>
      </c>
      <c r="M379" s="19" t="s">
        <v>112</v>
      </c>
      <c r="N379" s="19" t="s">
        <v>113</v>
      </c>
      <c r="O379" s="30">
        <v>4.8249881092436948E-2</v>
      </c>
      <c r="Q379" s="22">
        <v>7.7</v>
      </c>
      <c r="R379" s="30">
        <v>7.8374241700566054E-6</v>
      </c>
      <c r="S379" s="23">
        <v>127592.94103547002</v>
      </c>
      <c r="T379" s="30">
        <v>2.9444749025006654E-4</v>
      </c>
      <c r="U379" s="23">
        <v>3396.1912840579016</v>
      </c>
      <c r="V379" s="27">
        <v>2.661739165581098</v>
      </c>
    </row>
    <row r="380" spans="1:22" x14ac:dyDescent="0.25">
      <c r="A380" s="19" t="s">
        <v>81</v>
      </c>
      <c r="B380" s="19" t="s">
        <v>82</v>
      </c>
      <c r="C380" s="19" t="s">
        <v>75</v>
      </c>
      <c r="D380" s="22">
        <v>60297432</v>
      </c>
      <c r="E380" s="22">
        <v>2</v>
      </c>
      <c r="F380" s="27">
        <v>69.878504672897193</v>
      </c>
      <c r="G380" s="19" t="s">
        <v>130</v>
      </c>
      <c r="H380" s="19" t="s">
        <v>131</v>
      </c>
      <c r="I380" s="23">
        <v>87.4</v>
      </c>
      <c r="J380" s="19" t="s">
        <v>202</v>
      </c>
      <c r="K380" s="19" t="s">
        <v>203</v>
      </c>
      <c r="L380" s="23">
        <v>87.4</v>
      </c>
      <c r="M380" s="19" t="s">
        <v>110</v>
      </c>
      <c r="N380" s="19" t="s">
        <v>111</v>
      </c>
      <c r="O380" s="30">
        <v>5.1901008403361353E-3</v>
      </c>
      <c r="Q380" s="22">
        <v>1.5</v>
      </c>
      <c r="R380" s="30">
        <v>4.3276523595609177E-6</v>
      </c>
      <c r="S380" s="23">
        <v>231072.16497894938</v>
      </c>
      <c r="T380" s="30">
        <v>2.9444749025006654E-4</v>
      </c>
      <c r="U380" s="23">
        <v>3396.1912840579016</v>
      </c>
      <c r="V380" s="27">
        <v>1.4697535223973401</v>
      </c>
    </row>
    <row r="381" spans="1:22" x14ac:dyDescent="0.25">
      <c r="A381" s="19" t="s">
        <v>81</v>
      </c>
      <c r="B381" s="19" t="s">
        <v>82</v>
      </c>
      <c r="C381" s="19" t="s">
        <v>75</v>
      </c>
      <c r="D381" s="22">
        <v>60297432</v>
      </c>
      <c r="E381" s="22">
        <v>2</v>
      </c>
      <c r="F381" s="27">
        <v>69.878504672897193</v>
      </c>
      <c r="G381" s="19" t="s">
        <v>166</v>
      </c>
      <c r="H381" s="19" t="s">
        <v>167</v>
      </c>
      <c r="I381" s="23">
        <v>1685.1135505249999</v>
      </c>
      <c r="J381" s="19" t="s">
        <v>202</v>
      </c>
      <c r="K381" s="19" t="s">
        <v>203</v>
      </c>
      <c r="L381" s="23">
        <v>1685.1135505249999</v>
      </c>
      <c r="M381" s="19" t="s">
        <v>168</v>
      </c>
      <c r="N381" s="19" t="s">
        <v>169</v>
      </c>
      <c r="O381" s="30">
        <v>5.0000000000000002E-5</v>
      </c>
      <c r="Q381" s="22">
        <v>0.3</v>
      </c>
      <c r="R381" s="30">
        <v>4.019150949716353E-6</v>
      </c>
      <c r="S381" s="23">
        <v>248808.76894424029</v>
      </c>
      <c r="T381" s="30">
        <v>2.9444749025006654E-4</v>
      </c>
      <c r="U381" s="23">
        <v>3396.1912840579016</v>
      </c>
      <c r="V381" s="27">
        <v>1.3649805424739716</v>
      </c>
    </row>
    <row r="382" spans="1:22" x14ac:dyDescent="0.25">
      <c r="A382" s="19" t="s">
        <v>81</v>
      </c>
      <c r="B382" s="19" t="s">
        <v>82</v>
      </c>
      <c r="C382" s="19" t="s">
        <v>75</v>
      </c>
      <c r="D382" s="22">
        <v>60297438</v>
      </c>
      <c r="E382" s="22">
        <v>2</v>
      </c>
      <c r="F382" s="27">
        <v>59</v>
      </c>
      <c r="G382" s="19" t="s">
        <v>148</v>
      </c>
      <c r="H382" s="19" t="s">
        <v>149</v>
      </c>
      <c r="I382" s="23">
        <v>442</v>
      </c>
      <c r="J382" s="19" t="s">
        <v>202</v>
      </c>
      <c r="K382" s="19" t="s">
        <v>203</v>
      </c>
      <c r="L382" s="23">
        <v>442</v>
      </c>
      <c r="M382" s="19" t="s">
        <v>110</v>
      </c>
      <c r="N382" s="19" t="s">
        <v>111</v>
      </c>
      <c r="O382" s="30">
        <v>5.1681299099804429E-2</v>
      </c>
      <c r="Q382" s="22">
        <v>1.5</v>
      </c>
      <c r="R382" s="30">
        <v>2.5811451075834527E-4</v>
      </c>
      <c r="S382" s="23">
        <v>3874.2494447986719</v>
      </c>
      <c r="T382" s="30">
        <v>3.7533208374659872E-4</v>
      </c>
      <c r="U382" s="23">
        <v>2664.3072716243969</v>
      </c>
      <c r="V382" s="27">
        <v>68.769636792523286</v>
      </c>
    </row>
    <row r="383" spans="1:22" x14ac:dyDescent="0.25">
      <c r="A383" s="19" t="s">
        <v>81</v>
      </c>
      <c r="B383" s="19" t="s">
        <v>82</v>
      </c>
      <c r="C383" s="19" t="s">
        <v>75</v>
      </c>
      <c r="D383" s="22">
        <v>60297438</v>
      </c>
      <c r="E383" s="22">
        <v>2</v>
      </c>
      <c r="F383" s="27">
        <v>59</v>
      </c>
      <c r="G383" s="19" t="s">
        <v>130</v>
      </c>
      <c r="H383" s="19" t="s">
        <v>131</v>
      </c>
      <c r="I383" s="23">
        <v>357.5</v>
      </c>
      <c r="J383" s="19" t="s">
        <v>200</v>
      </c>
      <c r="K383" s="19" t="s">
        <v>201</v>
      </c>
      <c r="L383" s="23">
        <v>250</v>
      </c>
      <c r="M383" s="19" t="s">
        <v>112</v>
      </c>
      <c r="N383" s="19" t="s">
        <v>113</v>
      </c>
      <c r="O383" s="30">
        <v>4.8249881092436948E-2</v>
      </c>
      <c r="Q383" s="22">
        <v>7.7</v>
      </c>
      <c r="R383" s="30">
        <v>3.7969034757970965E-5</v>
      </c>
      <c r="S383" s="23">
        <v>26337.251035597281</v>
      </c>
      <c r="T383" s="30">
        <v>3.7533208374659872E-4</v>
      </c>
      <c r="U383" s="23">
        <v>2664.3072716243969</v>
      </c>
      <c r="V383" s="27">
        <v>10.116117540222151</v>
      </c>
    </row>
    <row r="384" spans="1:22" x14ac:dyDescent="0.25">
      <c r="A384" s="19" t="s">
        <v>81</v>
      </c>
      <c r="B384" s="19" t="s">
        <v>82</v>
      </c>
      <c r="C384" s="19" t="s">
        <v>75</v>
      </c>
      <c r="D384" s="22">
        <v>60297438</v>
      </c>
      <c r="E384" s="22">
        <v>2</v>
      </c>
      <c r="F384" s="27">
        <v>59</v>
      </c>
      <c r="G384" s="19" t="s">
        <v>130</v>
      </c>
      <c r="H384" s="19" t="s">
        <v>131</v>
      </c>
      <c r="I384" s="23">
        <v>357.5</v>
      </c>
      <c r="J384" s="19" t="s">
        <v>200</v>
      </c>
      <c r="K384" s="19" t="s">
        <v>201</v>
      </c>
      <c r="L384" s="23">
        <v>250</v>
      </c>
      <c r="M384" s="19" t="s">
        <v>110</v>
      </c>
      <c r="N384" s="19" t="s">
        <v>111</v>
      </c>
      <c r="O384" s="30">
        <v>5.1901008403361353E-3</v>
      </c>
      <c r="Q384" s="22">
        <v>1.5</v>
      </c>
      <c r="R384" s="30">
        <v>2.0965661586668567E-5</v>
      </c>
      <c r="S384" s="23">
        <v>47697.040032157624</v>
      </c>
      <c r="T384" s="30">
        <v>3.7533208374659872E-4</v>
      </c>
      <c r="U384" s="23">
        <v>2664.3072716243969</v>
      </c>
      <c r="V384" s="27">
        <v>5.5858964619777352</v>
      </c>
    </row>
    <row r="385" spans="1:22" x14ac:dyDescent="0.25">
      <c r="A385" s="19" t="s">
        <v>81</v>
      </c>
      <c r="B385" s="19" t="s">
        <v>82</v>
      </c>
      <c r="C385" s="19" t="s">
        <v>75</v>
      </c>
      <c r="D385" s="22">
        <v>60297438</v>
      </c>
      <c r="E385" s="22">
        <v>2</v>
      </c>
      <c r="F385" s="27">
        <v>59</v>
      </c>
      <c r="G385" s="19" t="s">
        <v>166</v>
      </c>
      <c r="H385" s="19" t="s">
        <v>167</v>
      </c>
      <c r="I385" s="23">
        <v>3564.5342889799995</v>
      </c>
      <c r="J385" s="19" t="s">
        <v>202</v>
      </c>
      <c r="K385" s="19" t="s">
        <v>203</v>
      </c>
      <c r="L385" s="23">
        <v>3564.5342889799995</v>
      </c>
      <c r="M385" s="19" t="s">
        <v>168</v>
      </c>
      <c r="N385" s="19" t="s">
        <v>169</v>
      </c>
      <c r="O385" s="30">
        <v>5.0000000000000002E-5</v>
      </c>
      <c r="Q385" s="22">
        <v>0.3</v>
      </c>
      <c r="R385" s="30">
        <v>1.0069305901073445E-5</v>
      </c>
      <c r="S385" s="23">
        <v>99311.711236560441</v>
      </c>
      <c r="T385" s="30">
        <v>3.7533208374659872E-4</v>
      </c>
      <c r="U385" s="23">
        <v>2664.3072716243969</v>
      </c>
      <c r="V385" s="27">
        <v>2.6827724932440429</v>
      </c>
    </row>
    <row r="386" spans="1:22" x14ac:dyDescent="0.25">
      <c r="A386" s="19" t="s">
        <v>81</v>
      </c>
      <c r="B386" s="19" t="s">
        <v>82</v>
      </c>
      <c r="C386" s="19" t="s">
        <v>75</v>
      </c>
      <c r="D386" s="22">
        <v>60297438</v>
      </c>
      <c r="E386" s="22">
        <v>2</v>
      </c>
      <c r="F386" s="27">
        <v>59</v>
      </c>
      <c r="G386" s="19" t="s">
        <v>124</v>
      </c>
      <c r="H386" s="19" t="s">
        <v>125</v>
      </c>
      <c r="I386" s="23">
        <v>25.3</v>
      </c>
      <c r="J386" s="19" t="s">
        <v>202</v>
      </c>
      <c r="K386" s="19" t="s">
        <v>203</v>
      </c>
      <c r="L386" s="23">
        <v>25.3</v>
      </c>
      <c r="M386" s="19" t="s">
        <v>110</v>
      </c>
      <c r="N386" s="19" t="s">
        <v>111</v>
      </c>
      <c r="O386" s="30">
        <v>2.8396187614678874E-2</v>
      </c>
      <c r="Q386" s="22">
        <v>1.5</v>
      </c>
      <c r="R386" s="30">
        <v>8.1177801881511362E-6</v>
      </c>
      <c r="S386" s="23">
        <v>123186.38554165568</v>
      </c>
      <c r="T386" s="30">
        <v>3.7533208374659872E-4</v>
      </c>
      <c r="U386" s="23">
        <v>2664.3072716243969</v>
      </c>
      <c r="V386" s="27">
        <v>2.1628260784739539</v>
      </c>
    </row>
    <row r="387" spans="1:22" x14ac:dyDescent="0.25">
      <c r="A387" s="19" t="s">
        <v>81</v>
      </c>
      <c r="B387" s="19" t="s">
        <v>82</v>
      </c>
      <c r="C387" s="19" t="s">
        <v>75</v>
      </c>
      <c r="D387" s="22">
        <v>60297438</v>
      </c>
      <c r="E387" s="22">
        <v>2</v>
      </c>
      <c r="F387" s="27">
        <v>59</v>
      </c>
      <c r="G387" s="19" t="s">
        <v>108</v>
      </c>
      <c r="H387" s="19" t="s">
        <v>109</v>
      </c>
      <c r="I387" s="23">
        <v>63.75</v>
      </c>
      <c r="J387" s="19" t="s">
        <v>202</v>
      </c>
      <c r="K387" s="19" t="s">
        <v>203</v>
      </c>
      <c r="L387" s="23">
        <v>63.75</v>
      </c>
      <c r="M387" s="19" t="s">
        <v>110</v>
      </c>
      <c r="N387" s="19" t="s">
        <v>111</v>
      </c>
      <c r="O387" s="30">
        <v>9.9157987639060616E-3</v>
      </c>
      <c r="Q387" s="22">
        <v>1.5</v>
      </c>
      <c r="R387" s="30">
        <v>7.142736397728943E-6</v>
      </c>
      <c r="S387" s="23">
        <v>140002.36664451924</v>
      </c>
      <c r="T387" s="30">
        <v>3.7533208374659872E-4</v>
      </c>
      <c r="U387" s="23">
        <v>2664.3072716243969</v>
      </c>
      <c r="V387" s="27">
        <v>1.9030444523765473</v>
      </c>
    </row>
    <row r="388" spans="1:22" x14ac:dyDescent="0.25">
      <c r="A388" s="19" t="s">
        <v>81</v>
      </c>
      <c r="B388" s="19" t="s">
        <v>82</v>
      </c>
      <c r="C388" s="19" t="s">
        <v>75</v>
      </c>
      <c r="D388" s="22">
        <v>60297438</v>
      </c>
      <c r="E388" s="22">
        <v>2</v>
      </c>
      <c r="F388" s="27">
        <v>59</v>
      </c>
      <c r="G388" s="19" t="s">
        <v>148</v>
      </c>
      <c r="H388" s="19" t="s">
        <v>149</v>
      </c>
      <c r="I388" s="23">
        <v>442</v>
      </c>
      <c r="J388" s="19" t="s">
        <v>202</v>
      </c>
      <c r="K388" s="19" t="s">
        <v>203</v>
      </c>
      <c r="L388" s="23">
        <v>442</v>
      </c>
      <c r="M388" s="19" t="s">
        <v>98</v>
      </c>
      <c r="N388" s="19" t="s">
        <v>99</v>
      </c>
      <c r="O388" s="30">
        <v>1.8834113576226327E-3</v>
      </c>
      <c r="Q388" s="22">
        <v>2.8</v>
      </c>
      <c r="R388" s="30">
        <v>5.0391514532034115E-6</v>
      </c>
      <c r="S388" s="23">
        <v>198446.10928776421</v>
      </c>
      <c r="T388" s="30">
        <v>3.7533208374659872E-4</v>
      </c>
      <c r="U388" s="23">
        <v>2664.3072716243969</v>
      </c>
      <c r="V388" s="27">
        <v>1.3425847859586495</v>
      </c>
    </row>
    <row r="389" spans="1:22" x14ac:dyDescent="0.25">
      <c r="A389" s="19" t="s">
        <v>81</v>
      </c>
      <c r="B389" s="19" t="s">
        <v>82</v>
      </c>
      <c r="C389" s="19" t="s">
        <v>75</v>
      </c>
      <c r="D389" s="22">
        <v>60297438</v>
      </c>
      <c r="E389" s="22">
        <v>2</v>
      </c>
      <c r="F389" s="27">
        <v>59</v>
      </c>
      <c r="G389" s="19" t="s">
        <v>166</v>
      </c>
      <c r="H389" s="19" t="s">
        <v>167</v>
      </c>
      <c r="I389" s="23">
        <v>3564.5342889799995</v>
      </c>
      <c r="J389" s="19" t="s">
        <v>202</v>
      </c>
      <c r="K389" s="19" t="s">
        <v>203</v>
      </c>
      <c r="L389" s="23">
        <v>3564.5342889799995</v>
      </c>
      <c r="M389" s="19" t="s">
        <v>172</v>
      </c>
      <c r="N389" s="19" t="s">
        <v>173</v>
      </c>
      <c r="O389" s="30">
        <v>5.0000000000000002E-5</v>
      </c>
      <c r="Q389" s="22">
        <v>0.6</v>
      </c>
      <c r="R389" s="30">
        <v>5.0346529505367225E-6</v>
      </c>
      <c r="S389" s="23">
        <v>198623.42247312088</v>
      </c>
      <c r="T389" s="30">
        <v>3.7533208374659872E-4</v>
      </c>
      <c r="U389" s="23">
        <v>2664.3072716243969</v>
      </c>
      <c r="V389" s="27">
        <v>1.3413862466220214</v>
      </c>
    </row>
    <row r="390" spans="1:22" x14ac:dyDescent="0.25">
      <c r="A390" s="19" t="s">
        <v>81</v>
      </c>
      <c r="B390" s="19" t="s">
        <v>82</v>
      </c>
      <c r="C390" s="19" t="s">
        <v>75</v>
      </c>
      <c r="D390" s="22">
        <v>60297456</v>
      </c>
      <c r="E390" s="22">
        <v>2</v>
      </c>
      <c r="F390" s="27">
        <v>69.878504672897193</v>
      </c>
      <c r="G390" s="19" t="s">
        <v>108</v>
      </c>
      <c r="H390" s="19" t="s">
        <v>109</v>
      </c>
      <c r="I390" s="23">
        <v>924</v>
      </c>
      <c r="J390" s="19" t="s">
        <v>207</v>
      </c>
      <c r="K390" s="19" t="s">
        <v>208</v>
      </c>
      <c r="L390" s="23">
        <v>600</v>
      </c>
      <c r="M390" s="19" t="s">
        <v>110</v>
      </c>
      <c r="N390" s="19" t="s">
        <v>111</v>
      </c>
      <c r="O390" s="30">
        <v>9.9157987639060616E-3</v>
      </c>
      <c r="Q390" s="22">
        <v>1.5</v>
      </c>
      <c r="R390" s="30">
        <v>8.7410743363190629E-5</v>
      </c>
      <c r="S390" s="23">
        <v>11440.241342474477</v>
      </c>
      <c r="T390" s="30">
        <v>3.0078874088150471E-4</v>
      </c>
      <c r="U390" s="23">
        <v>3324.5925265332608</v>
      </c>
      <c r="V390" s="27">
        <v>29.060510412398038</v>
      </c>
    </row>
    <row r="391" spans="1:22" x14ac:dyDescent="0.25">
      <c r="A391" s="19" t="s">
        <v>81</v>
      </c>
      <c r="B391" s="19" t="s">
        <v>82</v>
      </c>
      <c r="C391" s="19" t="s">
        <v>75</v>
      </c>
      <c r="D391" s="22">
        <v>60297456</v>
      </c>
      <c r="E391" s="22">
        <v>2</v>
      </c>
      <c r="F391" s="27">
        <v>69.878504672897193</v>
      </c>
      <c r="G391" s="19" t="s">
        <v>148</v>
      </c>
      <c r="H391" s="19" t="s">
        <v>149</v>
      </c>
      <c r="I391" s="23">
        <v>90.2</v>
      </c>
      <c r="J391" s="19" t="s">
        <v>202</v>
      </c>
      <c r="K391" s="19" t="s">
        <v>203</v>
      </c>
      <c r="L391" s="23">
        <v>90.2</v>
      </c>
      <c r="M391" s="19" t="s">
        <v>110</v>
      </c>
      <c r="N391" s="19" t="s">
        <v>111</v>
      </c>
      <c r="O391" s="30">
        <v>5.1681299099804429E-2</v>
      </c>
      <c r="Q391" s="22">
        <v>1.5</v>
      </c>
      <c r="R391" s="30">
        <v>4.4473887934720033E-5</v>
      </c>
      <c r="S391" s="23">
        <v>22485.104101261102</v>
      </c>
      <c r="T391" s="30">
        <v>3.0078874088150471E-4</v>
      </c>
      <c r="U391" s="23">
        <v>3324.5925265332608</v>
      </c>
      <c r="V391" s="27">
        <v>14.785755545364799</v>
      </c>
    </row>
    <row r="392" spans="1:22" x14ac:dyDescent="0.25">
      <c r="A392" s="19" t="s">
        <v>81</v>
      </c>
      <c r="B392" s="19" t="s">
        <v>82</v>
      </c>
      <c r="C392" s="19" t="s">
        <v>75</v>
      </c>
      <c r="D392" s="22">
        <v>60297456</v>
      </c>
      <c r="E392" s="22">
        <v>2</v>
      </c>
      <c r="F392" s="27">
        <v>69.878504672897193</v>
      </c>
      <c r="G392" s="19" t="s">
        <v>108</v>
      </c>
      <c r="H392" s="19" t="s">
        <v>109</v>
      </c>
      <c r="I392" s="23">
        <v>353.92500000000001</v>
      </c>
      <c r="J392" s="19" t="s">
        <v>221</v>
      </c>
      <c r="K392" s="19" t="s">
        <v>222</v>
      </c>
      <c r="L392" s="23">
        <v>247.5</v>
      </c>
      <c r="M392" s="19" t="s">
        <v>110</v>
      </c>
      <c r="N392" s="19" t="s">
        <v>111</v>
      </c>
      <c r="O392" s="30">
        <v>9.9157987639060616E-3</v>
      </c>
      <c r="Q392" s="22">
        <v>1.5</v>
      </c>
      <c r="R392" s="30">
        <v>3.348143652036498E-5</v>
      </c>
      <c r="S392" s="23">
        <v>29867.296744921714</v>
      </c>
      <c r="T392" s="30">
        <v>3.0078874088150471E-4</v>
      </c>
      <c r="U392" s="23">
        <v>3324.5925265332608</v>
      </c>
      <c r="V392" s="27">
        <v>11.131213363320319</v>
      </c>
    </row>
    <row r="393" spans="1:22" x14ac:dyDescent="0.25">
      <c r="A393" s="19" t="s">
        <v>81</v>
      </c>
      <c r="B393" s="19" t="s">
        <v>82</v>
      </c>
      <c r="C393" s="19" t="s">
        <v>75</v>
      </c>
      <c r="D393" s="22">
        <v>60297456</v>
      </c>
      <c r="E393" s="22">
        <v>2</v>
      </c>
      <c r="F393" s="27">
        <v>69.878504672897193</v>
      </c>
      <c r="G393" s="19" t="s">
        <v>132</v>
      </c>
      <c r="H393" s="19" t="s">
        <v>133</v>
      </c>
      <c r="I393" s="23">
        <v>58.524999999999999</v>
      </c>
      <c r="J393" s="19" t="s">
        <v>202</v>
      </c>
      <c r="K393" s="19" t="s">
        <v>203</v>
      </c>
      <c r="L393" s="23">
        <v>58.524999999999999</v>
      </c>
      <c r="M393" s="19" t="s">
        <v>110</v>
      </c>
      <c r="N393" s="19" t="s">
        <v>111</v>
      </c>
      <c r="O393" s="30">
        <v>3.9433609419354559E-2</v>
      </c>
      <c r="Q393" s="22">
        <v>1.5</v>
      </c>
      <c r="R393" s="30">
        <v>2.2017757840992075E-5</v>
      </c>
      <c r="S393" s="23">
        <v>45417.885291581631</v>
      </c>
      <c r="T393" s="30">
        <v>3.0078874088150471E-4</v>
      </c>
      <c r="U393" s="23">
        <v>3324.5925265332608</v>
      </c>
      <c r="V393" s="27">
        <v>7.3200073169181357</v>
      </c>
    </row>
    <row r="394" spans="1:22" x14ac:dyDescent="0.25">
      <c r="A394" s="19" t="s">
        <v>81</v>
      </c>
      <c r="B394" s="19" t="s">
        <v>82</v>
      </c>
      <c r="C394" s="19" t="s">
        <v>75</v>
      </c>
      <c r="D394" s="22">
        <v>60297456</v>
      </c>
      <c r="E394" s="22">
        <v>2</v>
      </c>
      <c r="F394" s="27">
        <v>69.878504672897193</v>
      </c>
      <c r="G394" s="19" t="s">
        <v>108</v>
      </c>
      <c r="H394" s="19" t="s">
        <v>109</v>
      </c>
      <c r="I394" s="23">
        <v>924</v>
      </c>
      <c r="J394" s="19" t="s">
        <v>207</v>
      </c>
      <c r="K394" s="19" t="s">
        <v>208</v>
      </c>
      <c r="L394" s="23">
        <v>600</v>
      </c>
      <c r="M394" s="19" t="s">
        <v>112</v>
      </c>
      <c r="N394" s="19" t="s">
        <v>113</v>
      </c>
      <c r="O394" s="30">
        <v>1.1220156242274404E-2</v>
      </c>
      <c r="Q394" s="22">
        <v>7.7</v>
      </c>
      <c r="R394" s="30">
        <v>1.9267996007864564E-5</v>
      </c>
      <c r="S394" s="23">
        <v>51899.533277453076</v>
      </c>
      <c r="T394" s="30">
        <v>3.0078874088150471E-4</v>
      </c>
      <c r="U394" s="23">
        <v>3324.5925265332608</v>
      </c>
      <c r="V394" s="27">
        <v>6.4058235529019223</v>
      </c>
    </row>
    <row r="395" spans="1:22" x14ac:dyDescent="0.25">
      <c r="A395" s="19" t="s">
        <v>81</v>
      </c>
      <c r="B395" s="19" t="s">
        <v>82</v>
      </c>
      <c r="C395" s="19" t="s">
        <v>75</v>
      </c>
      <c r="D395" s="22">
        <v>60297456</v>
      </c>
      <c r="E395" s="22">
        <v>2</v>
      </c>
      <c r="F395" s="27">
        <v>69.878504672897193</v>
      </c>
      <c r="G395" s="19" t="s">
        <v>108</v>
      </c>
      <c r="H395" s="19" t="s">
        <v>109</v>
      </c>
      <c r="I395" s="23">
        <v>188.845</v>
      </c>
      <c r="J395" s="19" t="s">
        <v>202</v>
      </c>
      <c r="K395" s="19" t="s">
        <v>203</v>
      </c>
      <c r="L395" s="23">
        <v>188.845</v>
      </c>
      <c r="M395" s="19" t="s">
        <v>110</v>
      </c>
      <c r="N395" s="19" t="s">
        <v>111</v>
      </c>
      <c r="O395" s="30">
        <v>9.9157987639060616E-3</v>
      </c>
      <c r="Q395" s="22">
        <v>1.5</v>
      </c>
      <c r="R395" s="30">
        <v>1.7864807175781103E-5</v>
      </c>
      <c r="S395" s="23">
        <v>55975.975008321184</v>
      </c>
      <c r="T395" s="30">
        <v>3.0078874088150471E-4</v>
      </c>
      <c r="U395" s="23">
        <v>3324.5925265332608</v>
      </c>
      <c r="V395" s="27">
        <v>5.939320442455962</v>
      </c>
    </row>
    <row r="396" spans="1:22" x14ac:dyDescent="0.25">
      <c r="A396" s="19" t="s">
        <v>81</v>
      </c>
      <c r="B396" s="19" t="s">
        <v>82</v>
      </c>
      <c r="C396" s="19" t="s">
        <v>75</v>
      </c>
      <c r="D396" s="22">
        <v>60297456</v>
      </c>
      <c r="E396" s="22">
        <v>2</v>
      </c>
      <c r="F396" s="27">
        <v>69.878504672897193</v>
      </c>
      <c r="G396" s="19" t="s">
        <v>130</v>
      </c>
      <c r="H396" s="19" t="s">
        <v>131</v>
      </c>
      <c r="I396" s="23">
        <v>178.75</v>
      </c>
      <c r="J396" s="19" t="s">
        <v>200</v>
      </c>
      <c r="K396" s="19" t="s">
        <v>201</v>
      </c>
      <c r="L396" s="23">
        <v>125</v>
      </c>
      <c r="M396" s="19" t="s">
        <v>112</v>
      </c>
      <c r="N396" s="19" t="s">
        <v>113</v>
      </c>
      <c r="O396" s="30">
        <v>4.8249881092436948E-2</v>
      </c>
      <c r="Q396" s="22">
        <v>7.7</v>
      </c>
      <c r="R396" s="30">
        <v>1.6029056869537964E-5</v>
      </c>
      <c r="S396" s="23">
        <v>62386.702358042414</v>
      </c>
      <c r="T396" s="30">
        <v>3.0078874088150471E-4</v>
      </c>
      <c r="U396" s="23">
        <v>3324.5925265332608</v>
      </c>
      <c r="V396" s="27">
        <v>5.3290082675842534</v>
      </c>
    </row>
    <row r="397" spans="1:22" x14ac:dyDescent="0.25">
      <c r="A397" s="19" t="s">
        <v>81</v>
      </c>
      <c r="B397" s="19" t="s">
        <v>82</v>
      </c>
      <c r="C397" s="19" t="s">
        <v>75</v>
      </c>
      <c r="D397" s="22">
        <v>60297456</v>
      </c>
      <c r="E397" s="22">
        <v>2</v>
      </c>
      <c r="F397" s="27">
        <v>69.878504672897193</v>
      </c>
      <c r="G397" s="19" t="s">
        <v>130</v>
      </c>
      <c r="H397" s="19" t="s">
        <v>131</v>
      </c>
      <c r="I397" s="23">
        <v>178.75</v>
      </c>
      <c r="J397" s="19" t="s">
        <v>200</v>
      </c>
      <c r="K397" s="19" t="s">
        <v>201</v>
      </c>
      <c r="L397" s="23">
        <v>125</v>
      </c>
      <c r="M397" s="19" t="s">
        <v>110</v>
      </c>
      <c r="N397" s="19" t="s">
        <v>111</v>
      </c>
      <c r="O397" s="30">
        <v>5.1901008403361353E-3</v>
      </c>
      <c r="Q397" s="22">
        <v>1.5</v>
      </c>
      <c r="R397" s="30">
        <v>8.8508908383468425E-6</v>
      </c>
      <c r="S397" s="23">
        <v>112982.97744984715</v>
      </c>
      <c r="T397" s="30">
        <v>3.0078874088150471E-4</v>
      </c>
      <c r="U397" s="23">
        <v>3324.5925265332608</v>
      </c>
      <c r="V397" s="27">
        <v>2.942560553432962</v>
      </c>
    </row>
    <row r="398" spans="1:22" x14ac:dyDescent="0.25">
      <c r="A398" s="19" t="s">
        <v>81</v>
      </c>
      <c r="B398" s="19" t="s">
        <v>82</v>
      </c>
      <c r="C398" s="19" t="s">
        <v>75</v>
      </c>
      <c r="D398" s="22">
        <v>60297456</v>
      </c>
      <c r="E398" s="22">
        <v>2</v>
      </c>
      <c r="F398" s="27">
        <v>69.878504672897193</v>
      </c>
      <c r="G398" s="19" t="s">
        <v>108</v>
      </c>
      <c r="H398" s="19" t="s">
        <v>109</v>
      </c>
      <c r="I398" s="23">
        <v>353.92500000000001</v>
      </c>
      <c r="J398" s="19" t="s">
        <v>221</v>
      </c>
      <c r="K398" s="19" t="s">
        <v>222</v>
      </c>
      <c r="L398" s="23">
        <v>247.5</v>
      </c>
      <c r="M398" s="19" t="s">
        <v>112</v>
      </c>
      <c r="N398" s="19" t="s">
        <v>113</v>
      </c>
      <c r="O398" s="30">
        <v>1.1220156242274404E-2</v>
      </c>
      <c r="Q398" s="22">
        <v>7.7</v>
      </c>
      <c r="R398" s="30">
        <v>7.3803306137266953E-6</v>
      </c>
      <c r="S398" s="23">
        <v>135495.28501339731</v>
      </c>
      <c r="T398" s="30">
        <v>3.0078874088150471E-4</v>
      </c>
      <c r="U398" s="23">
        <v>3324.5925265332608</v>
      </c>
      <c r="V398" s="27">
        <v>2.45365920017404</v>
      </c>
    </row>
    <row r="399" spans="1:22" x14ac:dyDescent="0.25">
      <c r="A399" s="19" t="s">
        <v>81</v>
      </c>
      <c r="B399" s="19" t="s">
        <v>82</v>
      </c>
      <c r="C399" s="19" t="s">
        <v>75</v>
      </c>
      <c r="D399" s="22">
        <v>60297456</v>
      </c>
      <c r="E399" s="22">
        <v>2</v>
      </c>
      <c r="F399" s="27">
        <v>69.878504672897193</v>
      </c>
      <c r="G399" s="19" t="s">
        <v>166</v>
      </c>
      <c r="H399" s="19" t="s">
        <v>167</v>
      </c>
      <c r="I399" s="23">
        <v>2339.4768899999999</v>
      </c>
      <c r="J399" s="19" t="s">
        <v>202</v>
      </c>
      <c r="K399" s="19" t="s">
        <v>203</v>
      </c>
      <c r="L399" s="23">
        <v>2339.4768899999999</v>
      </c>
      <c r="M399" s="19" t="s">
        <v>168</v>
      </c>
      <c r="N399" s="19" t="s">
        <v>169</v>
      </c>
      <c r="O399" s="30">
        <v>5.0000000000000002E-5</v>
      </c>
      <c r="Q399" s="22">
        <v>0.3</v>
      </c>
      <c r="R399" s="30">
        <v>5.5798677551156884E-6</v>
      </c>
      <c r="S399" s="23">
        <v>179215.71691070782</v>
      </c>
      <c r="T399" s="30">
        <v>3.0078874088150471E-4</v>
      </c>
      <c r="U399" s="23">
        <v>3324.5925265332608</v>
      </c>
      <c r="V399" s="27">
        <v>1.855078663770154</v>
      </c>
    </row>
    <row r="400" spans="1:22" x14ac:dyDescent="0.25">
      <c r="A400" s="19" t="s">
        <v>81</v>
      </c>
      <c r="B400" s="19" t="s">
        <v>82</v>
      </c>
      <c r="C400" s="19" t="s">
        <v>75</v>
      </c>
      <c r="D400" s="22">
        <v>60297456</v>
      </c>
      <c r="E400" s="22">
        <v>2</v>
      </c>
      <c r="F400" s="27">
        <v>69.878504672897193</v>
      </c>
      <c r="G400" s="19" t="s">
        <v>156</v>
      </c>
      <c r="H400" s="19" t="s">
        <v>157</v>
      </c>
      <c r="I400" s="23">
        <v>90.5</v>
      </c>
      <c r="J400" s="19" t="s">
        <v>229</v>
      </c>
      <c r="K400" s="19" t="s">
        <v>250</v>
      </c>
      <c r="L400" s="23">
        <v>18.100000000000001</v>
      </c>
      <c r="M400" s="19" t="s">
        <v>245</v>
      </c>
      <c r="N400" s="19" t="s">
        <v>246</v>
      </c>
      <c r="O400" s="30">
        <v>8.156250000000002E-3</v>
      </c>
      <c r="Q400" s="22">
        <v>1.94</v>
      </c>
      <c r="R400" s="30">
        <v>5.4449484863547197E-6</v>
      </c>
      <c r="S400" s="23">
        <v>183656.46663252075</v>
      </c>
      <c r="T400" s="30">
        <v>3.0078874088150471E-4</v>
      </c>
      <c r="U400" s="23">
        <v>3324.5925265332608</v>
      </c>
      <c r="V400" s="27">
        <v>1.8102235045093489</v>
      </c>
    </row>
    <row r="401" spans="1:22" x14ac:dyDescent="0.25">
      <c r="A401" s="19" t="s">
        <v>81</v>
      </c>
      <c r="B401" s="19" t="s">
        <v>82</v>
      </c>
      <c r="C401" s="19" t="s">
        <v>75</v>
      </c>
      <c r="D401" s="22">
        <v>60297456</v>
      </c>
      <c r="E401" s="22">
        <v>2</v>
      </c>
      <c r="F401" s="27">
        <v>69.878504672897193</v>
      </c>
      <c r="G401" s="19" t="s">
        <v>130</v>
      </c>
      <c r="H401" s="19" t="s">
        <v>131</v>
      </c>
      <c r="I401" s="23">
        <v>51.3</v>
      </c>
      <c r="J401" s="19" t="s">
        <v>202</v>
      </c>
      <c r="K401" s="19" t="s">
        <v>203</v>
      </c>
      <c r="L401" s="23">
        <v>51.3</v>
      </c>
      <c r="M401" s="19" t="s">
        <v>112</v>
      </c>
      <c r="N401" s="19" t="s">
        <v>113</v>
      </c>
      <c r="O401" s="30">
        <v>4.8249881092436948E-2</v>
      </c>
      <c r="Q401" s="22">
        <v>7.7</v>
      </c>
      <c r="R401" s="30">
        <v>4.6002272302506154E-6</v>
      </c>
      <c r="S401" s="23">
        <v>217380.56620857859</v>
      </c>
      <c r="T401" s="30">
        <v>3.0078874088150471E-4</v>
      </c>
      <c r="U401" s="23">
        <v>3324.5925265332608</v>
      </c>
      <c r="V401" s="27">
        <v>1.5293881070045998</v>
      </c>
    </row>
    <row r="402" spans="1:22" x14ac:dyDescent="0.25">
      <c r="A402" s="19" t="s">
        <v>81</v>
      </c>
      <c r="B402" s="19" t="s">
        <v>82</v>
      </c>
      <c r="C402" s="19" t="s">
        <v>75</v>
      </c>
      <c r="D402" s="22">
        <v>60297456</v>
      </c>
      <c r="E402" s="22">
        <v>2</v>
      </c>
      <c r="F402" s="27">
        <v>69.878504672897193</v>
      </c>
      <c r="G402" s="19" t="s">
        <v>108</v>
      </c>
      <c r="H402" s="19" t="s">
        <v>109</v>
      </c>
      <c r="I402" s="23">
        <v>188.845</v>
      </c>
      <c r="J402" s="19" t="s">
        <v>202</v>
      </c>
      <c r="K402" s="19" t="s">
        <v>203</v>
      </c>
      <c r="L402" s="23">
        <v>188.845</v>
      </c>
      <c r="M402" s="19" t="s">
        <v>112</v>
      </c>
      <c r="N402" s="19" t="s">
        <v>113</v>
      </c>
      <c r="O402" s="30">
        <v>1.1220156242274404E-2</v>
      </c>
      <c r="Q402" s="22">
        <v>7.7</v>
      </c>
      <c r="R402" s="30">
        <v>3.9379488161311521E-6</v>
      </c>
      <c r="S402" s="23">
        <v>253939.30868366454</v>
      </c>
      <c r="T402" s="30">
        <v>3.0078874088150471E-4</v>
      </c>
      <c r="U402" s="23">
        <v>3324.5925265332608</v>
      </c>
      <c r="V402" s="27">
        <v>1.3092075203980129</v>
      </c>
    </row>
    <row r="403" spans="1:22" x14ac:dyDescent="0.25">
      <c r="A403" s="19" t="s">
        <v>81</v>
      </c>
      <c r="B403" s="19" t="s">
        <v>82</v>
      </c>
      <c r="C403" s="19" t="s">
        <v>75</v>
      </c>
      <c r="D403" s="22">
        <v>60297456</v>
      </c>
      <c r="E403" s="22">
        <v>2</v>
      </c>
      <c r="F403" s="27">
        <v>69.878504672897193</v>
      </c>
      <c r="G403" s="19" t="s">
        <v>128</v>
      </c>
      <c r="H403" s="19" t="s">
        <v>129</v>
      </c>
      <c r="I403" s="23">
        <v>22.574999999999999</v>
      </c>
      <c r="J403" s="19" t="s">
        <v>202</v>
      </c>
      <c r="K403" s="19" t="s">
        <v>203</v>
      </c>
      <c r="L403" s="23">
        <v>22.574999999999999</v>
      </c>
      <c r="M403" s="19" t="s">
        <v>110</v>
      </c>
      <c r="N403" s="19" t="s">
        <v>111</v>
      </c>
      <c r="O403" s="30">
        <v>1.3969122566371676E-2</v>
      </c>
      <c r="Q403" s="22">
        <v>1.5</v>
      </c>
      <c r="R403" s="30">
        <v>3.0085831917556008E-6</v>
      </c>
      <c r="S403" s="23">
        <v>332382.36613841786</v>
      </c>
      <c r="T403" s="30">
        <v>3.0078874088150471E-4</v>
      </c>
      <c r="U403" s="23">
        <v>3324.5925265332608</v>
      </c>
      <c r="V403" s="27">
        <v>1.0002313194764254</v>
      </c>
    </row>
    <row r="404" spans="1:22" x14ac:dyDescent="0.25">
      <c r="A404" s="19" t="s">
        <v>81</v>
      </c>
      <c r="B404" s="19" t="s">
        <v>82</v>
      </c>
      <c r="C404" s="19" t="s">
        <v>75</v>
      </c>
      <c r="D404" s="22">
        <v>60297580</v>
      </c>
      <c r="E404" s="22">
        <v>2</v>
      </c>
      <c r="F404" s="27">
        <v>52</v>
      </c>
      <c r="G404" s="19" t="s">
        <v>148</v>
      </c>
      <c r="H404" s="19" t="s">
        <v>149</v>
      </c>
      <c r="I404" s="23">
        <v>252</v>
      </c>
      <c r="J404" s="19" t="s">
        <v>202</v>
      </c>
      <c r="K404" s="19" t="s">
        <v>203</v>
      </c>
      <c r="L404" s="23">
        <v>252</v>
      </c>
      <c r="M404" s="19" t="s">
        <v>110</v>
      </c>
      <c r="N404" s="19" t="s">
        <v>111</v>
      </c>
      <c r="O404" s="30">
        <v>5.1681299099804429E-2</v>
      </c>
      <c r="Q404" s="22">
        <v>1.5</v>
      </c>
      <c r="R404" s="30">
        <v>1.6697035093782969E-4</v>
      </c>
      <c r="S404" s="23">
        <v>5989.0872504205454</v>
      </c>
      <c r="T404" s="30">
        <v>3.0089778221756432E-4</v>
      </c>
      <c r="U404" s="23">
        <v>3323.3877386206505</v>
      </c>
      <c r="V404" s="27">
        <v>55.490721701997018</v>
      </c>
    </row>
    <row r="405" spans="1:22" x14ac:dyDescent="0.25">
      <c r="A405" s="19" t="s">
        <v>81</v>
      </c>
      <c r="B405" s="19" t="s">
        <v>82</v>
      </c>
      <c r="C405" s="19" t="s">
        <v>75</v>
      </c>
      <c r="D405" s="22">
        <v>60297580</v>
      </c>
      <c r="E405" s="22">
        <v>2</v>
      </c>
      <c r="F405" s="27">
        <v>52</v>
      </c>
      <c r="G405" s="19" t="s">
        <v>132</v>
      </c>
      <c r="H405" s="19" t="s">
        <v>133</v>
      </c>
      <c r="I405" s="23">
        <v>170.27499999999998</v>
      </c>
      <c r="J405" s="19" t="s">
        <v>206</v>
      </c>
      <c r="K405" s="19" t="s">
        <v>230</v>
      </c>
      <c r="L405" s="23">
        <v>122.5</v>
      </c>
      <c r="M405" s="19" t="s">
        <v>110</v>
      </c>
      <c r="N405" s="19" t="s">
        <v>111</v>
      </c>
      <c r="O405" s="30">
        <v>3.9433609419354559E-2</v>
      </c>
      <c r="Q405" s="22">
        <v>1.5</v>
      </c>
      <c r="R405" s="30">
        <v>8.6084074921546124E-5</v>
      </c>
      <c r="S405" s="23">
        <v>11616.550458506563</v>
      </c>
      <c r="T405" s="30">
        <v>3.0089778221756432E-4</v>
      </c>
      <c r="U405" s="23">
        <v>3323.3877386206505</v>
      </c>
      <c r="V405" s="27">
        <v>28.609075908476779</v>
      </c>
    </row>
    <row r="406" spans="1:22" x14ac:dyDescent="0.25">
      <c r="A406" s="19" t="s">
        <v>81</v>
      </c>
      <c r="B406" s="19" t="s">
        <v>82</v>
      </c>
      <c r="C406" s="19" t="s">
        <v>75</v>
      </c>
      <c r="D406" s="22">
        <v>60297580</v>
      </c>
      <c r="E406" s="22">
        <v>2</v>
      </c>
      <c r="F406" s="27">
        <v>52</v>
      </c>
      <c r="G406" s="19" t="s">
        <v>108</v>
      </c>
      <c r="H406" s="19" t="s">
        <v>109</v>
      </c>
      <c r="I406" s="23">
        <v>95.65</v>
      </c>
      <c r="J406" s="19" t="s">
        <v>202</v>
      </c>
      <c r="K406" s="19" t="s">
        <v>203</v>
      </c>
      <c r="L406" s="23">
        <v>95.65</v>
      </c>
      <c r="M406" s="19" t="s">
        <v>110</v>
      </c>
      <c r="N406" s="19" t="s">
        <v>111</v>
      </c>
      <c r="O406" s="30">
        <v>9.9157987639060616E-3</v>
      </c>
      <c r="Q406" s="22">
        <v>1.5</v>
      </c>
      <c r="R406" s="30">
        <v>1.2159566048302753E-5</v>
      </c>
      <c r="S406" s="23">
        <v>82239.776981151488</v>
      </c>
      <c r="T406" s="30">
        <v>3.0089778221756432E-4</v>
      </c>
      <c r="U406" s="23">
        <v>3323.3877386206505</v>
      </c>
      <c r="V406" s="27">
        <v>4.0410952711877322</v>
      </c>
    </row>
    <row r="407" spans="1:22" x14ac:dyDescent="0.25">
      <c r="A407" s="19" t="s">
        <v>81</v>
      </c>
      <c r="B407" s="19" t="s">
        <v>82</v>
      </c>
      <c r="C407" s="19" t="s">
        <v>75</v>
      </c>
      <c r="D407" s="22">
        <v>60297580</v>
      </c>
      <c r="E407" s="22">
        <v>2</v>
      </c>
      <c r="F407" s="27">
        <v>52</v>
      </c>
      <c r="G407" s="19" t="s">
        <v>166</v>
      </c>
      <c r="H407" s="19" t="s">
        <v>167</v>
      </c>
      <c r="I407" s="23">
        <v>2638.5813316000003</v>
      </c>
      <c r="J407" s="19" t="s">
        <v>202</v>
      </c>
      <c r="K407" s="19" t="s">
        <v>203</v>
      </c>
      <c r="L407" s="23">
        <v>2638.5813316000003</v>
      </c>
      <c r="M407" s="19" t="s">
        <v>168</v>
      </c>
      <c r="N407" s="19" t="s">
        <v>169</v>
      </c>
      <c r="O407" s="30">
        <v>5.0000000000000002E-5</v>
      </c>
      <c r="Q407" s="22">
        <v>0.3</v>
      </c>
      <c r="R407" s="30">
        <v>8.4569914474358972E-6</v>
      </c>
      <c r="S407" s="23">
        <v>118245.3602105975</v>
      </c>
      <c r="T407" s="30">
        <v>3.0089778221756432E-4</v>
      </c>
      <c r="U407" s="23">
        <v>3323.3877386206505</v>
      </c>
      <c r="V407" s="27">
        <v>2.8105861682028168</v>
      </c>
    </row>
    <row r="408" spans="1:22" x14ac:dyDescent="0.25">
      <c r="A408" s="19" t="s">
        <v>81</v>
      </c>
      <c r="B408" s="19" t="s">
        <v>82</v>
      </c>
      <c r="C408" s="19" t="s">
        <v>75</v>
      </c>
      <c r="D408" s="22">
        <v>60297580</v>
      </c>
      <c r="E408" s="22">
        <v>2</v>
      </c>
      <c r="F408" s="27">
        <v>52</v>
      </c>
      <c r="G408" s="19" t="s">
        <v>156</v>
      </c>
      <c r="H408" s="19" t="s">
        <v>157</v>
      </c>
      <c r="I408" s="23">
        <v>99.295000000000002</v>
      </c>
      <c r="J408" s="19" t="s">
        <v>229</v>
      </c>
      <c r="K408" s="19" t="s">
        <v>250</v>
      </c>
      <c r="L408" s="23">
        <v>19.859000000000002</v>
      </c>
      <c r="M408" s="19" t="s">
        <v>245</v>
      </c>
      <c r="N408" s="19" t="s">
        <v>246</v>
      </c>
      <c r="O408" s="30">
        <v>8.156250000000002E-3</v>
      </c>
      <c r="Q408" s="22">
        <v>1.94</v>
      </c>
      <c r="R408" s="30">
        <v>8.0281011474028568E-6</v>
      </c>
      <c r="S408" s="23">
        <v>124562.4565061075</v>
      </c>
      <c r="T408" s="30">
        <v>3.0089778221756432E-4</v>
      </c>
      <c r="U408" s="23">
        <v>3323.3877386206505</v>
      </c>
      <c r="V408" s="27">
        <v>2.668049291768503</v>
      </c>
    </row>
    <row r="409" spans="1:22" x14ac:dyDescent="0.25">
      <c r="A409" s="19" t="s">
        <v>81</v>
      </c>
      <c r="B409" s="19" t="s">
        <v>82</v>
      </c>
      <c r="C409" s="19" t="s">
        <v>75</v>
      </c>
      <c r="D409" s="22">
        <v>60297580</v>
      </c>
      <c r="E409" s="22">
        <v>2</v>
      </c>
      <c r="F409" s="27">
        <v>52</v>
      </c>
      <c r="G409" s="19" t="s">
        <v>166</v>
      </c>
      <c r="H409" s="19" t="s">
        <v>167</v>
      </c>
      <c r="I409" s="23">
        <v>2638.5813316000003</v>
      </c>
      <c r="J409" s="19" t="s">
        <v>202</v>
      </c>
      <c r="K409" s="19" t="s">
        <v>203</v>
      </c>
      <c r="L409" s="23">
        <v>2638.5813316000003</v>
      </c>
      <c r="M409" s="19" t="s">
        <v>172</v>
      </c>
      <c r="N409" s="19" t="s">
        <v>173</v>
      </c>
      <c r="O409" s="30">
        <v>5.0000000000000002E-5</v>
      </c>
      <c r="Q409" s="22">
        <v>0.6</v>
      </c>
      <c r="R409" s="30">
        <v>4.2284957237179486E-6</v>
      </c>
      <c r="S409" s="23">
        <v>236490.720421195</v>
      </c>
      <c r="T409" s="30">
        <v>3.0089778221756432E-4</v>
      </c>
      <c r="U409" s="23">
        <v>3323.3877386206505</v>
      </c>
      <c r="V409" s="27">
        <v>1.4052930841014084</v>
      </c>
    </row>
    <row r="410" spans="1:22" x14ac:dyDescent="0.25">
      <c r="A410" s="19" t="s">
        <v>81</v>
      </c>
      <c r="B410" s="19" t="s">
        <v>82</v>
      </c>
      <c r="C410" s="19" t="s">
        <v>75</v>
      </c>
      <c r="D410" s="22">
        <v>60297580</v>
      </c>
      <c r="E410" s="22">
        <v>2</v>
      </c>
      <c r="F410" s="27">
        <v>52</v>
      </c>
      <c r="G410" s="19" t="s">
        <v>148</v>
      </c>
      <c r="H410" s="19" t="s">
        <v>149</v>
      </c>
      <c r="I410" s="23">
        <v>252</v>
      </c>
      <c r="J410" s="19" t="s">
        <v>202</v>
      </c>
      <c r="K410" s="19" t="s">
        <v>203</v>
      </c>
      <c r="L410" s="23">
        <v>252</v>
      </c>
      <c r="M410" s="19" t="s">
        <v>98</v>
      </c>
      <c r="N410" s="19" t="s">
        <v>99</v>
      </c>
      <c r="O410" s="30">
        <v>1.8834113576226327E-3</v>
      </c>
      <c r="Q410" s="22">
        <v>2.8</v>
      </c>
      <c r="R410" s="30">
        <v>3.2597504266545566E-6</v>
      </c>
      <c r="S410" s="23">
        <v>306771.95156510436</v>
      </c>
      <c r="T410" s="30">
        <v>3.0089778221756432E-4</v>
      </c>
      <c r="U410" s="23">
        <v>3323.3877386206505</v>
      </c>
      <c r="V410" s="27">
        <v>1.0833414598907187</v>
      </c>
    </row>
    <row r="411" spans="1:22" x14ac:dyDescent="0.25">
      <c r="A411" s="19" t="s">
        <v>81</v>
      </c>
      <c r="B411" s="19" t="s">
        <v>82</v>
      </c>
      <c r="C411" s="19" t="s">
        <v>75</v>
      </c>
      <c r="D411" s="22">
        <v>60297737</v>
      </c>
      <c r="E411" s="22">
        <v>2</v>
      </c>
      <c r="F411" s="27">
        <v>57</v>
      </c>
      <c r="G411" s="19" t="s">
        <v>148</v>
      </c>
      <c r="H411" s="19" t="s">
        <v>149</v>
      </c>
      <c r="I411" s="23">
        <v>255</v>
      </c>
      <c r="J411" s="19" t="s">
        <v>202</v>
      </c>
      <c r="K411" s="19" t="s">
        <v>203</v>
      </c>
      <c r="L411" s="23">
        <v>255</v>
      </c>
      <c r="M411" s="19" t="s">
        <v>110</v>
      </c>
      <c r="N411" s="19" t="s">
        <v>111</v>
      </c>
      <c r="O411" s="30">
        <v>5.1681299099804429E-2</v>
      </c>
      <c r="Q411" s="22">
        <v>1.5</v>
      </c>
      <c r="R411" s="30">
        <v>1.5413720784152198E-4</v>
      </c>
      <c r="S411" s="23">
        <v>6487.7261889170977</v>
      </c>
      <c r="T411" s="30">
        <v>3.4296176500959107E-4</v>
      </c>
      <c r="U411" s="23">
        <v>2915.7769233314816</v>
      </c>
      <c r="V411" s="27">
        <v>44.942971365105805</v>
      </c>
    </row>
    <row r="412" spans="1:22" x14ac:dyDescent="0.25">
      <c r="A412" s="19" t="s">
        <v>81</v>
      </c>
      <c r="B412" s="19" t="s">
        <v>82</v>
      </c>
      <c r="C412" s="19" t="s">
        <v>75</v>
      </c>
      <c r="D412" s="22">
        <v>60297737</v>
      </c>
      <c r="E412" s="22">
        <v>2</v>
      </c>
      <c r="F412" s="27">
        <v>57</v>
      </c>
      <c r="G412" s="19" t="s">
        <v>108</v>
      </c>
      <c r="H412" s="19" t="s">
        <v>109</v>
      </c>
      <c r="I412" s="23">
        <v>1016.4000000000001</v>
      </c>
      <c r="J412" s="19" t="s">
        <v>207</v>
      </c>
      <c r="K412" s="19" t="s">
        <v>208</v>
      </c>
      <c r="L412" s="23">
        <v>660</v>
      </c>
      <c r="M412" s="19" t="s">
        <v>110</v>
      </c>
      <c r="N412" s="19" t="s">
        <v>111</v>
      </c>
      <c r="O412" s="30">
        <v>9.9157987639060616E-3</v>
      </c>
      <c r="Q412" s="22">
        <v>1.5</v>
      </c>
      <c r="R412" s="30">
        <v>1.178762323232061E-4</v>
      </c>
      <c r="S412" s="23">
        <v>8483.4744060879821</v>
      </c>
      <c r="T412" s="30">
        <v>3.4296176500959107E-4</v>
      </c>
      <c r="U412" s="23">
        <v>2915.7769233314816</v>
      </c>
      <c r="V412" s="27">
        <v>34.370079801726483</v>
      </c>
    </row>
    <row r="413" spans="1:22" x14ac:dyDescent="0.25">
      <c r="A413" s="19" t="s">
        <v>81</v>
      </c>
      <c r="B413" s="19" t="s">
        <v>82</v>
      </c>
      <c r="C413" s="19" t="s">
        <v>75</v>
      </c>
      <c r="D413" s="22">
        <v>60297737</v>
      </c>
      <c r="E413" s="22">
        <v>2</v>
      </c>
      <c r="F413" s="27">
        <v>57</v>
      </c>
      <c r="G413" s="19" t="s">
        <v>108</v>
      </c>
      <c r="H413" s="19" t="s">
        <v>109</v>
      </c>
      <c r="I413" s="23">
        <v>1016.4000000000001</v>
      </c>
      <c r="J413" s="19" t="s">
        <v>207</v>
      </c>
      <c r="K413" s="19" t="s">
        <v>208</v>
      </c>
      <c r="L413" s="23">
        <v>660</v>
      </c>
      <c r="M413" s="19" t="s">
        <v>112</v>
      </c>
      <c r="N413" s="19" t="s">
        <v>113</v>
      </c>
      <c r="O413" s="30">
        <v>1.1220156242274404E-2</v>
      </c>
      <c r="Q413" s="22">
        <v>7.7</v>
      </c>
      <c r="R413" s="30">
        <v>2.598351971895125E-5</v>
      </c>
      <c r="S413" s="23">
        <v>38485.933038188181</v>
      </c>
      <c r="T413" s="30">
        <v>3.4296176500959107E-4</v>
      </c>
      <c r="U413" s="23">
        <v>2915.7769233314816</v>
      </c>
      <c r="V413" s="27">
        <v>7.5762147183446551</v>
      </c>
    </row>
    <row r="414" spans="1:22" x14ac:dyDescent="0.25">
      <c r="A414" s="19" t="s">
        <v>81</v>
      </c>
      <c r="B414" s="19" t="s">
        <v>82</v>
      </c>
      <c r="C414" s="19" t="s">
        <v>75</v>
      </c>
      <c r="D414" s="22">
        <v>60297737</v>
      </c>
      <c r="E414" s="22">
        <v>2</v>
      </c>
      <c r="F414" s="27">
        <v>57</v>
      </c>
      <c r="G414" s="19" t="s">
        <v>166</v>
      </c>
      <c r="H414" s="19" t="s">
        <v>167</v>
      </c>
      <c r="I414" s="23">
        <v>5683.3966132000005</v>
      </c>
      <c r="J414" s="19" t="s">
        <v>202</v>
      </c>
      <c r="K414" s="19" t="s">
        <v>203</v>
      </c>
      <c r="L414" s="23">
        <v>5683.3966132000005</v>
      </c>
      <c r="M414" s="19" t="s">
        <v>168</v>
      </c>
      <c r="N414" s="19" t="s">
        <v>169</v>
      </c>
      <c r="O414" s="30">
        <v>5.0000000000000002E-5</v>
      </c>
      <c r="Q414" s="22">
        <v>0.3</v>
      </c>
      <c r="R414" s="30">
        <v>1.6618118752046783E-5</v>
      </c>
      <c r="S414" s="23">
        <v>60175.283070283411</v>
      </c>
      <c r="T414" s="30">
        <v>3.4296176500959107E-4</v>
      </c>
      <c r="U414" s="23">
        <v>2915.7769233314816</v>
      </c>
      <c r="V414" s="27">
        <v>4.8454727166400167</v>
      </c>
    </row>
    <row r="415" spans="1:22" x14ac:dyDescent="0.25">
      <c r="A415" s="19" t="s">
        <v>81</v>
      </c>
      <c r="B415" s="19" t="s">
        <v>82</v>
      </c>
      <c r="C415" s="19" t="s">
        <v>75</v>
      </c>
      <c r="D415" s="22">
        <v>60297737</v>
      </c>
      <c r="E415" s="22">
        <v>2</v>
      </c>
      <c r="F415" s="27">
        <v>57</v>
      </c>
      <c r="G415" s="19" t="s">
        <v>166</v>
      </c>
      <c r="H415" s="19" t="s">
        <v>167</v>
      </c>
      <c r="I415" s="23">
        <v>5683.3966132000005</v>
      </c>
      <c r="J415" s="19" t="s">
        <v>202</v>
      </c>
      <c r="K415" s="19" t="s">
        <v>203</v>
      </c>
      <c r="L415" s="23">
        <v>5683.3966132000005</v>
      </c>
      <c r="M415" s="19" t="s">
        <v>172</v>
      </c>
      <c r="N415" s="19" t="s">
        <v>173</v>
      </c>
      <c r="O415" s="30">
        <v>5.0000000000000002E-5</v>
      </c>
      <c r="Q415" s="22">
        <v>0.6</v>
      </c>
      <c r="R415" s="30">
        <v>8.3090593760233915E-6</v>
      </c>
      <c r="S415" s="23">
        <v>120350.56614056682</v>
      </c>
      <c r="T415" s="30">
        <v>3.4296176500959107E-4</v>
      </c>
      <c r="U415" s="23">
        <v>2915.7769233314816</v>
      </c>
      <c r="V415" s="27">
        <v>2.4227363583200083</v>
      </c>
    </row>
    <row r="416" spans="1:22" x14ac:dyDescent="0.25">
      <c r="A416" s="19" t="s">
        <v>81</v>
      </c>
      <c r="B416" s="19" t="s">
        <v>82</v>
      </c>
      <c r="C416" s="19" t="s">
        <v>75</v>
      </c>
      <c r="D416" s="22">
        <v>60297945</v>
      </c>
      <c r="E416" s="22">
        <v>2</v>
      </c>
      <c r="F416" s="27">
        <v>52</v>
      </c>
      <c r="G416" s="19" t="s">
        <v>108</v>
      </c>
      <c r="H416" s="19" t="s">
        <v>109</v>
      </c>
      <c r="I416" s="23">
        <v>924</v>
      </c>
      <c r="J416" s="19" t="s">
        <v>207</v>
      </c>
      <c r="K416" s="19" t="s">
        <v>208</v>
      </c>
      <c r="L416" s="23">
        <v>600</v>
      </c>
      <c r="M416" s="19" t="s">
        <v>110</v>
      </c>
      <c r="N416" s="19" t="s">
        <v>111</v>
      </c>
      <c r="O416" s="30">
        <v>9.9157987639060616E-3</v>
      </c>
      <c r="Q416" s="22">
        <v>1.5</v>
      </c>
      <c r="R416" s="30">
        <v>1.1746407766473335E-4</v>
      </c>
      <c r="S416" s="23">
        <v>8513.240982951449</v>
      </c>
      <c r="T416" s="30">
        <v>3.056098205624107E-4</v>
      </c>
      <c r="U416" s="23">
        <v>3272.1461573443876</v>
      </c>
      <c r="V416" s="27">
        <v>38.435963035665999</v>
      </c>
    </row>
    <row r="417" spans="1:22" x14ac:dyDescent="0.25">
      <c r="A417" s="19" t="s">
        <v>81</v>
      </c>
      <c r="B417" s="19" t="s">
        <v>82</v>
      </c>
      <c r="C417" s="19" t="s">
        <v>75</v>
      </c>
      <c r="D417" s="22">
        <v>60297945</v>
      </c>
      <c r="E417" s="22">
        <v>2</v>
      </c>
      <c r="F417" s="27">
        <v>52</v>
      </c>
      <c r="G417" s="19" t="s">
        <v>124</v>
      </c>
      <c r="H417" s="19" t="s">
        <v>125</v>
      </c>
      <c r="I417" s="23">
        <v>101.25</v>
      </c>
      <c r="J417" s="19" t="s">
        <v>202</v>
      </c>
      <c r="K417" s="19" t="s">
        <v>203</v>
      </c>
      <c r="L417" s="23">
        <v>101.25</v>
      </c>
      <c r="M417" s="19" t="s">
        <v>110</v>
      </c>
      <c r="N417" s="19" t="s">
        <v>111</v>
      </c>
      <c r="O417" s="30">
        <v>2.8396187614678874E-2</v>
      </c>
      <c r="Q417" s="22">
        <v>1.5</v>
      </c>
      <c r="R417" s="30">
        <v>3.6860435845977381E-5</v>
      </c>
      <c r="S417" s="23">
        <v>27129.359082419291</v>
      </c>
      <c r="T417" s="30">
        <v>3.056098205624107E-4</v>
      </c>
      <c r="U417" s="23">
        <v>3272.1461573443876</v>
      </c>
      <c r="V417" s="27">
        <v>12.061273351145422</v>
      </c>
    </row>
    <row r="418" spans="1:22" x14ac:dyDescent="0.25">
      <c r="A418" s="19" t="s">
        <v>81</v>
      </c>
      <c r="B418" s="19" t="s">
        <v>82</v>
      </c>
      <c r="C418" s="19" t="s">
        <v>75</v>
      </c>
      <c r="D418" s="22">
        <v>60297945</v>
      </c>
      <c r="E418" s="22">
        <v>2</v>
      </c>
      <c r="F418" s="27">
        <v>52</v>
      </c>
      <c r="G418" s="19" t="s">
        <v>108</v>
      </c>
      <c r="H418" s="19" t="s">
        <v>109</v>
      </c>
      <c r="I418" s="23">
        <v>223.15</v>
      </c>
      <c r="J418" s="19" t="s">
        <v>202</v>
      </c>
      <c r="K418" s="19" t="s">
        <v>203</v>
      </c>
      <c r="L418" s="23">
        <v>223.15</v>
      </c>
      <c r="M418" s="19" t="s">
        <v>110</v>
      </c>
      <c r="N418" s="19" t="s">
        <v>111</v>
      </c>
      <c r="O418" s="30">
        <v>9.9157987639060616E-3</v>
      </c>
      <c r="Q418" s="22">
        <v>1.5</v>
      </c>
      <c r="R418" s="30">
        <v>2.8368083258533816E-5</v>
      </c>
      <c r="S418" s="23">
        <v>35250.883568214835</v>
      </c>
      <c r="T418" s="30">
        <v>3.056098205624107E-4</v>
      </c>
      <c r="U418" s="23">
        <v>3272.1461573443876</v>
      </c>
      <c r="V418" s="27">
        <v>9.2824514625637082</v>
      </c>
    </row>
    <row r="419" spans="1:22" x14ac:dyDescent="0.25">
      <c r="A419" s="19" t="s">
        <v>81</v>
      </c>
      <c r="B419" s="19" t="s">
        <v>82</v>
      </c>
      <c r="C419" s="19" t="s">
        <v>75</v>
      </c>
      <c r="D419" s="22">
        <v>60297945</v>
      </c>
      <c r="E419" s="22">
        <v>2</v>
      </c>
      <c r="F419" s="27">
        <v>52</v>
      </c>
      <c r="G419" s="19" t="s">
        <v>108</v>
      </c>
      <c r="H419" s="19" t="s">
        <v>109</v>
      </c>
      <c r="I419" s="23">
        <v>924</v>
      </c>
      <c r="J419" s="19" t="s">
        <v>207</v>
      </c>
      <c r="K419" s="19" t="s">
        <v>208</v>
      </c>
      <c r="L419" s="23">
        <v>600</v>
      </c>
      <c r="M419" s="19" t="s">
        <v>112</v>
      </c>
      <c r="N419" s="19" t="s">
        <v>113</v>
      </c>
      <c r="O419" s="30">
        <v>1.1220156242274404E-2</v>
      </c>
      <c r="Q419" s="22">
        <v>7.7</v>
      </c>
      <c r="R419" s="30">
        <v>2.5892668251402472E-5</v>
      </c>
      <c r="S419" s="23">
        <v>38620.971399725684</v>
      </c>
      <c r="T419" s="30">
        <v>3.056098205624107E-4</v>
      </c>
      <c r="U419" s="23">
        <v>3272.1461573443876</v>
      </c>
      <c r="V419" s="27">
        <v>8.4724594922219616</v>
      </c>
    </row>
    <row r="420" spans="1:22" x14ac:dyDescent="0.25">
      <c r="A420" s="19" t="s">
        <v>81</v>
      </c>
      <c r="B420" s="19" t="s">
        <v>82</v>
      </c>
      <c r="C420" s="19" t="s">
        <v>75</v>
      </c>
      <c r="D420" s="22">
        <v>60297945</v>
      </c>
      <c r="E420" s="22">
        <v>2</v>
      </c>
      <c r="F420" s="27">
        <v>52</v>
      </c>
      <c r="G420" s="19" t="s">
        <v>128</v>
      </c>
      <c r="H420" s="19" t="s">
        <v>129</v>
      </c>
      <c r="I420" s="23">
        <v>92.96</v>
      </c>
      <c r="J420" s="19" t="s">
        <v>220</v>
      </c>
      <c r="K420" s="19" t="s">
        <v>233</v>
      </c>
      <c r="L420" s="23">
        <v>23.24</v>
      </c>
      <c r="M420" s="19" t="s">
        <v>110</v>
      </c>
      <c r="N420" s="19" t="s">
        <v>111</v>
      </c>
      <c r="O420" s="30">
        <v>1.3969122566371676E-2</v>
      </c>
      <c r="Q420" s="22">
        <v>1.5</v>
      </c>
      <c r="R420" s="30">
        <v>1.6648328638075782E-5</v>
      </c>
      <c r="S420" s="23">
        <v>60066.089620127794</v>
      </c>
      <c r="T420" s="30">
        <v>3.056098205624107E-4</v>
      </c>
      <c r="U420" s="23">
        <v>3272.1461573443876</v>
      </c>
      <c r="V420" s="27">
        <v>5.4475764579286192</v>
      </c>
    </row>
    <row r="421" spans="1:22" x14ac:dyDescent="0.25">
      <c r="A421" s="19" t="s">
        <v>81</v>
      </c>
      <c r="B421" s="19" t="s">
        <v>82</v>
      </c>
      <c r="C421" s="19" t="s">
        <v>75</v>
      </c>
      <c r="D421" s="22">
        <v>60297945</v>
      </c>
      <c r="E421" s="22">
        <v>2</v>
      </c>
      <c r="F421" s="27">
        <v>52</v>
      </c>
      <c r="G421" s="19" t="s">
        <v>130</v>
      </c>
      <c r="H421" s="19" t="s">
        <v>131</v>
      </c>
      <c r="I421" s="23">
        <v>126.35</v>
      </c>
      <c r="J421" s="19" t="s">
        <v>202</v>
      </c>
      <c r="K421" s="19" t="s">
        <v>203</v>
      </c>
      <c r="L421" s="23">
        <v>126.35</v>
      </c>
      <c r="M421" s="19" t="s">
        <v>112</v>
      </c>
      <c r="N421" s="19" t="s">
        <v>113</v>
      </c>
      <c r="O421" s="30">
        <v>4.8249881092436948E-2</v>
      </c>
      <c r="Q421" s="22">
        <v>7.7</v>
      </c>
      <c r="R421" s="30">
        <v>1.5225705484588932E-5</v>
      </c>
      <c r="S421" s="23">
        <v>65678.40163545619</v>
      </c>
      <c r="T421" s="30">
        <v>3.056098205624107E-4</v>
      </c>
      <c r="U421" s="23">
        <v>3272.1461573443876</v>
      </c>
      <c r="V421" s="27">
        <v>4.9820733694255042</v>
      </c>
    </row>
    <row r="422" spans="1:22" x14ac:dyDescent="0.25">
      <c r="A422" s="19" t="s">
        <v>81</v>
      </c>
      <c r="B422" s="19" t="s">
        <v>82</v>
      </c>
      <c r="C422" s="19" t="s">
        <v>75</v>
      </c>
      <c r="D422" s="22">
        <v>60297945</v>
      </c>
      <c r="E422" s="22">
        <v>2</v>
      </c>
      <c r="F422" s="27">
        <v>52</v>
      </c>
      <c r="G422" s="19" t="s">
        <v>148</v>
      </c>
      <c r="H422" s="19" t="s">
        <v>149</v>
      </c>
      <c r="I422" s="23">
        <v>20</v>
      </c>
      <c r="J422" s="19" t="s">
        <v>202</v>
      </c>
      <c r="K422" s="19" t="s">
        <v>203</v>
      </c>
      <c r="L422" s="23">
        <v>20</v>
      </c>
      <c r="M422" s="19" t="s">
        <v>110</v>
      </c>
      <c r="N422" s="19" t="s">
        <v>111</v>
      </c>
      <c r="O422" s="30">
        <v>5.1681299099804429E-2</v>
      </c>
      <c r="Q422" s="22">
        <v>1.5</v>
      </c>
      <c r="R422" s="30">
        <v>1.3251615153796009E-5</v>
      </c>
      <c r="S422" s="23">
        <v>75462.49935529886</v>
      </c>
      <c r="T422" s="30">
        <v>3.056098205624107E-4</v>
      </c>
      <c r="U422" s="23">
        <v>3272.1461573443876</v>
      </c>
      <c r="V422" s="27">
        <v>4.3361221604100271</v>
      </c>
    </row>
    <row r="423" spans="1:22" x14ac:dyDescent="0.25">
      <c r="A423" s="19" t="s">
        <v>81</v>
      </c>
      <c r="B423" s="19" t="s">
        <v>82</v>
      </c>
      <c r="C423" s="19" t="s">
        <v>75</v>
      </c>
      <c r="D423" s="22">
        <v>60297945</v>
      </c>
      <c r="E423" s="22">
        <v>2</v>
      </c>
      <c r="F423" s="27">
        <v>52</v>
      </c>
      <c r="G423" s="19" t="s">
        <v>130</v>
      </c>
      <c r="H423" s="19" t="s">
        <v>131</v>
      </c>
      <c r="I423" s="23">
        <v>126.35</v>
      </c>
      <c r="J423" s="19" t="s">
        <v>202</v>
      </c>
      <c r="K423" s="19" t="s">
        <v>203</v>
      </c>
      <c r="L423" s="23">
        <v>126.35</v>
      </c>
      <c r="M423" s="19" t="s">
        <v>110</v>
      </c>
      <c r="N423" s="19" t="s">
        <v>111</v>
      </c>
      <c r="O423" s="30">
        <v>5.1901008403361353E-3</v>
      </c>
      <c r="Q423" s="22">
        <v>1.5</v>
      </c>
      <c r="R423" s="30">
        <v>8.4072979638009047E-6</v>
      </c>
      <c r="S423" s="23">
        <v>118944.27963724794</v>
      </c>
      <c r="T423" s="30">
        <v>3.056098205624107E-4</v>
      </c>
      <c r="U423" s="23">
        <v>3272.1461573443876</v>
      </c>
      <c r="V423" s="27">
        <v>2.7509907725900429</v>
      </c>
    </row>
    <row r="424" spans="1:22" x14ac:dyDescent="0.25">
      <c r="A424" s="19" t="s">
        <v>81</v>
      </c>
      <c r="B424" s="19" t="s">
        <v>82</v>
      </c>
      <c r="C424" s="19" t="s">
        <v>75</v>
      </c>
      <c r="D424" s="22">
        <v>60297945</v>
      </c>
      <c r="E424" s="22">
        <v>2</v>
      </c>
      <c r="F424" s="27">
        <v>52</v>
      </c>
      <c r="G424" s="19" t="s">
        <v>108</v>
      </c>
      <c r="H424" s="19" t="s">
        <v>109</v>
      </c>
      <c r="I424" s="23">
        <v>55.744875</v>
      </c>
      <c r="J424" s="19" t="s">
        <v>206</v>
      </c>
      <c r="K424" s="19" t="s">
        <v>230</v>
      </c>
      <c r="L424" s="23">
        <v>41.292499999999997</v>
      </c>
      <c r="M424" s="19" t="s">
        <v>110</v>
      </c>
      <c r="N424" s="19" t="s">
        <v>111</v>
      </c>
      <c r="O424" s="30">
        <v>9.9157987639060616E-3</v>
      </c>
      <c r="Q424" s="22">
        <v>1.5</v>
      </c>
      <c r="R424" s="30">
        <v>7.0866020848602301E-6</v>
      </c>
      <c r="S424" s="23">
        <v>141111.35181928633</v>
      </c>
      <c r="T424" s="30">
        <v>3.056098205624107E-4</v>
      </c>
      <c r="U424" s="23">
        <v>3272.1461573443876</v>
      </c>
      <c r="V424" s="27">
        <v>2.3188397780604131</v>
      </c>
    </row>
    <row r="425" spans="1:22" x14ac:dyDescent="0.25">
      <c r="A425" s="19" t="s">
        <v>81</v>
      </c>
      <c r="B425" s="19" t="s">
        <v>82</v>
      </c>
      <c r="C425" s="19" t="s">
        <v>75</v>
      </c>
      <c r="D425" s="22">
        <v>60297945</v>
      </c>
      <c r="E425" s="22">
        <v>2</v>
      </c>
      <c r="F425" s="27">
        <v>52</v>
      </c>
      <c r="G425" s="19" t="s">
        <v>108</v>
      </c>
      <c r="H425" s="19" t="s">
        <v>109</v>
      </c>
      <c r="I425" s="23">
        <v>223.15</v>
      </c>
      <c r="J425" s="19" t="s">
        <v>202</v>
      </c>
      <c r="K425" s="19" t="s">
        <v>203</v>
      </c>
      <c r="L425" s="23">
        <v>223.15</v>
      </c>
      <c r="M425" s="19" t="s">
        <v>112</v>
      </c>
      <c r="N425" s="19" t="s">
        <v>113</v>
      </c>
      <c r="O425" s="30">
        <v>1.1220156242274404E-2</v>
      </c>
      <c r="Q425" s="22">
        <v>7.7</v>
      </c>
      <c r="R425" s="30">
        <v>6.2531914721866463E-6</v>
      </c>
      <c r="S425" s="23">
        <v>159918.34001051547</v>
      </c>
      <c r="T425" s="30">
        <v>3.056098205624107E-4</v>
      </c>
      <c r="U425" s="23">
        <v>3272.1461573443876</v>
      </c>
      <c r="V425" s="27">
        <v>2.0461356446854229</v>
      </c>
    </row>
    <row r="426" spans="1:22" x14ac:dyDescent="0.25">
      <c r="A426" s="19" t="s">
        <v>81</v>
      </c>
      <c r="B426" s="19" t="s">
        <v>82</v>
      </c>
      <c r="C426" s="19" t="s">
        <v>75</v>
      </c>
      <c r="D426" s="22">
        <v>60297945</v>
      </c>
      <c r="E426" s="22">
        <v>2</v>
      </c>
      <c r="F426" s="27">
        <v>52</v>
      </c>
      <c r="G426" s="19" t="s">
        <v>166</v>
      </c>
      <c r="H426" s="19" t="s">
        <v>167</v>
      </c>
      <c r="I426" s="23">
        <v>1699.58090808</v>
      </c>
      <c r="J426" s="19" t="s">
        <v>202</v>
      </c>
      <c r="K426" s="19" t="s">
        <v>203</v>
      </c>
      <c r="L426" s="23">
        <v>1699.58090808</v>
      </c>
      <c r="M426" s="19" t="s">
        <v>168</v>
      </c>
      <c r="N426" s="19" t="s">
        <v>169</v>
      </c>
      <c r="O426" s="30">
        <v>5.0000000000000002E-5</v>
      </c>
      <c r="Q426" s="22">
        <v>0.3</v>
      </c>
      <c r="R426" s="30">
        <v>5.4473747053846154E-6</v>
      </c>
      <c r="S426" s="23">
        <v>183574.66744696689</v>
      </c>
      <c r="T426" s="30">
        <v>3.056098205624107E-4</v>
      </c>
      <c r="U426" s="23">
        <v>3272.1461573443876</v>
      </c>
      <c r="V426" s="27">
        <v>1.7824606209839284</v>
      </c>
    </row>
    <row r="427" spans="1:22" x14ac:dyDescent="0.25">
      <c r="A427" s="19" t="s">
        <v>81</v>
      </c>
      <c r="B427" s="19" t="s">
        <v>82</v>
      </c>
      <c r="C427" s="19" t="s">
        <v>75</v>
      </c>
      <c r="D427" s="22">
        <v>60297945</v>
      </c>
      <c r="E427" s="22">
        <v>2</v>
      </c>
      <c r="F427" s="27">
        <v>52</v>
      </c>
      <c r="G427" s="19" t="s">
        <v>128</v>
      </c>
      <c r="H427" s="19" t="s">
        <v>129</v>
      </c>
      <c r="I427" s="23">
        <v>92.96</v>
      </c>
      <c r="J427" s="19" t="s">
        <v>220</v>
      </c>
      <c r="K427" s="19" t="s">
        <v>233</v>
      </c>
      <c r="L427" s="23">
        <v>23.24</v>
      </c>
      <c r="M427" s="19" t="s">
        <v>112</v>
      </c>
      <c r="N427" s="19" t="s">
        <v>113</v>
      </c>
      <c r="O427" s="30">
        <v>1.8912688108407016E-2</v>
      </c>
      <c r="Q427" s="22">
        <v>7.7</v>
      </c>
      <c r="R427" s="30">
        <v>4.390917798595195E-6</v>
      </c>
      <c r="S427" s="23">
        <v>227742.81958089361</v>
      </c>
      <c r="T427" s="30">
        <v>3.056098205624107E-4</v>
      </c>
      <c r="U427" s="23">
        <v>3272.1461573443876</v>
      </c>
      <c r="V427" s="27">
        <v>1.4367724801888346</v>
      </c>
    </row>
    <row r="428" spans="1:22" x14ac:dyDescent="0.25">
      <c r="A428" s="19" t="s">
        <v>81</v>
      </c>
      <c r="B428" s="19" t="s">
        <v>82</v>
      </c>
      <c r="C428" s="19" t="s">
        <v>75</v>
      </c>
      <c r="D428" s="22">
        <v>60297945</v>
      </c>
      <c r="E428" s="22">
        <v>2</v>
      </c>
      <c r="F428" s="27">
        <v>52</v>
      </c>
      <c r="G428" s="19" t="s">
        <v>156</v>
      </c>
      <c r="H428" s="19" t="s">
        <v>157</v>
      </c>
      <c r="I428" s="23">
        <v>46.986999999999995</v>
      </c>
      <c r="J428" s="19" t="s">
        <v>229</v>
      </c>
      <c r="K428" s="19" t="s">
        <v>250</v>
      </c>
      <c r="L428" s="23">
        <v>9.3973999999999993</v>
      </c>
      <c r="M428" s="19" t="s">
        <v>245</v>
      </c>
      <c r="N428" s="19" t="s">
        <v>246</v>
      </c>
      <c r="O428" s="30">
        <v>8.156250000000002E-3</v>
      </c>
      <c r="Q428" s="22">
        <v>1.94</v>
      </c>
      <c r="R428" s="30">
        <v>3.7989464586637595E-6</v>
      </c>
      <c r="S428" s="23">
        <v>263230.87489675748</v>
      </c>
      <c r="T428" s="30">
        <v>3.056098205624107E-4</v>
      </c>
      <c r="U428" s="23">
        <v>3272.1461573443876</v>
      </c>
      <c r="V428" s="27">
        <v>1.2430708056673689</v>
      </c>
    </row>
    <row r="429" spans="1:22" x14ac:dyDescent="0.25">
      <c r="A429" s="19" t="s">
        <v>81</v>
      </c>
      <c r="B429" s="19" t="s">
        <v>82</v>
      </c>
      <c r="C429" s="19" t="s">
        <v>75</v>
      </c>
      <c r="D429" s="22">
        <v>60297950</v>
      </c>
      <c r="E429" s="22">
        <v>2</v>
      </c>
      <c r="F429" s="27">
        <v>70</v>
      </c>
      <c r="G429" s="19" t="s">
        <v>108</v>
      </c>
      <c r="H429" s="19" t="s">
        <v>109</v>
      </c>
      <c r="I429" s="23">
        <v>1411.7950000000001</v>
      </c>
      <c r="J429" s="19" t="s">
        <v>207</v>
      </c>
      <c r="K429" s="19" t="s">
        <v>208</v>
      </c>
      <c r="L429" s="23">
        <v>916.75</v>
      </c>
      <c r="M429" s="19" t="s">
        <v>110</v>
      </c>
      <c r="N429" s="19" t="s">
        <v>111</v>
      </c>
      <c r="O429" s="30">
        <v>9.9157987639060616E-3</v>
      </c>
      <c r="Q429" s="22">
        <v>1.5</v>
      </c>
      <c r="R429" s="30">
        <v>1.3332452491322629E-4</v>
      </c>
      <c r="S429" s="23">
        <v>7500.4955063657335</v>
      </c>
      <c r="T429" s="30">
        <v>3.1570977965684349E-4</v>
      </c>
      <c r="U429" s="23">
        <v>3167.4660223922633</v>
      </c>
      <c r="V429" s="27">
        <v>42.230090261423506</v>
      </c>
    </row>
    <row r="430" spans="1:22" x14ac:dyDescent="0.25">
      <c r="A430" s="19" t="s">
        <v>81</v>
      </c>
      <c r="B430" s="19" t="s">
        <v>82</v>
      </c>
      <c r="C430" s="19" t="s">
        <v>75</v>
      </c>
      <c r="D430" s="22">
        <v>60297950</v>
      </c>
      <c r="E430" s="22">
        <v>2</v>
      </c>
      <c r="F430" s="27">
        <v>70</v>
      </c>
      <c r="G430" s="19" t="s">
        <v>108</v>
      </c>
      <c r="H430" s="19" t="s">
        <v>109</v>
      </c>
      <c r="I430" s="23">
        <v>526.75</v>
      </c>
      <c r="J430" s="19" t="s">
        <v>202</v>
      </c>
      <c r="K430" s="19" t="s">
        <v>203</v>
      </c>
      <c r="L430" s="23">
        <v>526.75</v>
      </c>
      <c r="M430" s="19" t="s">
        <v>110</v>
      </c>
      <c r="N430" s="19" t="s">
        <v>111</v>
      </c>
      <c r="O430" s="30">
        <v>9.9157987639060616E-3</v>
      </c>
      <c r="Q430" s="22">
        <v>1.5</v>
      </c>
      <c r="R430" s="30">
        <v>4.9744257132262074E-5</v>
      </c>
      <c r="S430" s="23">
        <v>20102.823072443498</v>
      </c>
      <c r="T430" s="30">
        <v>3.1570977965684349E-4</v>
      </c>
      <c r="U430" s="23">
        <v>3167.4660223922633</v>
      </c>
      <c r="V430" s="27">
        <v>15.756324427558413</v>
      </c>
    </row>
    <row r="431" spans="1:22" x14ac:dyDescent="0.25">
      <c r="A431" s="19" t="s">
        <v>81</v>
      </c>
      <c r="B431" s="19" t="s">
        <v>82</v>
      </c>
      <c r="C431" s="19" t="s">
        <v>75</v>
      </c>
      <c r="D431" s="22">
        <v>60297950</v>
      </c>
      <c r="E431" s="22">
        <v>2</v>
      </c>
      <c r="F431" s="27">
        <v>70</v>
      </c>
      <c r="G431" s="19" t="s">
        <v>108</v>
      </c>
      <c r="H431" s="19" t="s">
        <v>109</v>
      </c>
      <c r="I431" s="23">
        <v>1411.7950000000001</v>
      </c>
      <c r="J431" s="19" t="s">
        <v>207</v>
      </c>
      <c r="K431" s="19" t="s">
        <v>208</v>
      </c>
      <c r="L431" s="23">
        <v>916.75</v>
      </c>
      <c r="M431" s="19" t="s">
        <v>112</v>
      </c>
      <c r="N431" s="19" t="s">
        <v>113</v>
      </c>
      <c r="O431" s="30">
        <v>1.1220156242274404E-2</v>
      </c>
      <c r="Q431" s="22">
        <v>7.7</v>
      </c>
      <c r="R431" s="30">
        <v>2.938879495744303E-5</v>
      </c>
      <c r="S431" s="23">
        <v>34026.573782561274</v>
      </c>
      <c r="T431" s="30">
        <v>3.1570977965684349E-4</v>
      </c>
      <c r="U431" s="23">
        <v>3167.4660223922633</v>
      </c>
      <c r="V431" s="27">
        <v>9.3088009466753885</v>
      </c>
    </row>
    <row r="432" spans="1:22" x14ac:dyDescent="0.25">
      <c r="A432" s="19" t="s">
        <v>81</v>
      </c>
      <c r="B432" s="19" t="s">
        <v>82</v>
      </c>
      <c r="C432" s="19" t="s">
        <v>75</v>
      </c>
      <c r="D432" s="22">
        <v>60297950</v>
      </c>
      <c r="E432" s="22">
        <v>2</v>
      </c>
      <c r="F432" s="27">
        <v>70</v>
      </c>
      <c r="G432" s="19" t="s">
        <v>148</v>
      </c>
      <c r="H432" s="19" t="s">
        <v>149</v>
      </c>
      <c r="I432" s="23">
        <v>50</v>
      </c>
      <c r="J432" s="19" t="s">
        <v>202</v>
      </c>
      <c r="K432" s="19" t="s">
        <v>203</v>
      </c>
      <c r="L432" s="23">
        <v>50</v>
      </c>
      <c r="M432" s="19" t="s">
        <v>110</v>
      </c>
      <c r="N432" s="19" t="s">
        <v>111</v>
      </c>
      <c r="O432" s="30">
        <v>5.1681299099804429E-2</v>
      </c>
      <c r="Q432" s="22">
        <v>1.5</v>
      </c>
      <c r="R432" s="30">
        <v>2.4610142428478299E-5</v>
      </c>
      <c r="S432" s="23">
        <v>40633.653499007087</v>
      </c>
      <c r="T432" s="30">
        <v>3.1570977965684349E-4</v>
      </c>
      <c r="U432" s="23">
        <v>3167.4660223922633</v>
      </c>
      <c r="V432" s="27">
        <v>7.7951789948439236</v>
      </c>
    </row>
    <row r="433" spans="1:22" x14ac:dyDescent="0.25">
      <c r="A433" s="19" t="s">
        <v>81</v>
      </c>
      <c r="B433" s="19" t="s">
        <v>82</v>
      </c>
      <c r="C433" s="19" t="s">
        <v>75</v>
      </c>
      <c r="D433" s="22">
        <v>60297950</v>
      </c>
      <c r="E433" s="22">
        <v>2</v>
      </c>
      <c r="F433" s="27">
        <v>70</v>
      </c>
      <c r="G433" s="19" t="s">
        <v>130</v>
      </c>
      <c r="H433" s="19" t="s">
        <v>131</v>
      </c>
      <c r="I433" s="23">
        <v>206.1345</v>
      </c>
      <c r="J433" s="19" t="s">
        <v>200</v>
      </c>
      <c r="K433" s="19" t="s">
        <v>201</v>
      </c>
      <c r="L433" s="23">
        <v>144.15</v>
      </c>
      <c r="M433" s="19" t="s">
        <v>112</v>
      </c>
      <c r="N433" s="19" t="s">
        <v>113</v>
      </c>
      <c r="O433" s="30">
        <v>4.8249881092436948E-2</v>
      </c>
      <c r="Q433" s="22">
        <v>7.7</v>
      </c>
      <c r="R433" s="30">
        <v>1.8452625443504535E-5</v>
      </c>
      <c r="S433" s="23">
        <v>54192.830340682369</v>
      </c>
      <c r="T433" s="30">
        <v>3.1570977965684349E-4</v>
      </c>
      <c r="U433" s="23">
        <v>3167.4660223922633</v>
      </c>
      <c r="V433" s="27">
        <v>5.8448064116231588</v>
      </c>
    </row>
    <row r="434" spans="1:22" x14ac:dyDescent="0.25">
      <c r="A434" s="19" t="s">
        <v>81</v>
      </c>
      <c r="B434" s="19" t="s">
        <v>82</v>
      </c>
      <c r="C434" s="19" t="s">
        <v>75</v>
      </c>
      <c r="D434" s="22">
        <v>60297950</v>
      </c>
      <c r="E434" s="22">
        <v>2</v>
      </c>
      <c r="F434" s="27">
        <v>70</v>
      </c>
      <c r="G434" s="19" t="s">
        <v>108</v>
      </c>
      <c r="H434" s="19" t="s">
        <v>109</v>
      </c>
      <c r="I434" s="23">
        <v>526.75</v>
      </c>
      <c r="J434" s="19" t="s">
        <v>202</v>
      </c>
      <c r="K434" s="19" t="s">
        <v>203</v>
      </c>
      <c r="L434" s="23">
        <v>526.75</v>
      </c>
      <c r="M434" s="19" t="s">
        <v>112</v>
      </c>
      <c r="N434" s="19" t="s">
        <v>113</v>
      </c>
      <c r="O434" s="30">
        <v>1.1220156242274404E-2</v>
      </c>
      <c r="Q434" s="22">
        <v>7.7</v>
      </c>
      <c r="R434" s="30">
        <v>1.0965152691313623E-5</v>
      </c>
      <c r="S434" s="23">
        <v>91198.000443001612</v>
      </c>
      <c r="T434" s="30">
        <v>3.1570977965684349E-4</v>
      </c>
      <c r="U434" s="23">
        <v>3167.4660223922633</v>
      </c>
      <c r="V434" s="27">
        <v>3.4731748580078983</v>
      </c>
    </row>
    <row r="435" spans="1:22" x14ac:dyDescent="0.25">
      <c r="A435" s="19" t="s">
        <v>81</v>
      </c>
      <c r="B435" s="19" t="s">
        <v>82</v>
      </c>
      <c r="C435" s="19" t="s">
        <v>75</v>
      </c>
      <c r="D435" s="22">
        <v>60297950</v>
      </c>
      <c r="E435" s="22">
        <v>2</v>
      </c>
      <c r="F435" s="27">
        <v>70</v>
      </c>
      <c r="G435" s="19" t="s">
        <v>130</v>
      </c>
      <c r="H435" s="19" t="s">
        <v>131</v>
      </c>
      <c r="I435" s="23">
        <v>206.1345</v>
      </c>
      <c r="J435" s="19" t="s">
        <v>200</v>
      </c>
      <c r="K435" s="19" t="s">
        <v>201</v>
      </c>
      <c r="L435" s="23">
        <v>144.15</v>
      </c>
      <c r="M435" s="19" t="s">
        <v>110</v>
      </c>
      <c r="N435" s="19" t="s">
        <v>111</v>
      </c>
      <c r="O435" s="30">
        <v>5.1901008403361353E-3</v>
      </c>
      <c r="Q435" s="22">
        <v>1.5</v>
      </c>
      <c r="R435" s="30">
        <v>1.0189131825450182E-5</v>
      </c>
      <c r="S435" s="23">
        <v>98143.788610352727</v>
      </c>
      <c r="T435" s="30">
        <v>3.1570977965684349E-4</v>
      </c>
      <c r="U435" s="23">
        <v>3167.4660223922633</v>
      </c>
      <c r="V435" s="27">
        <v>3.227372885478911</v>
      </c>
    </row>
    <row r="436" spans="1:22" x14ac:dyDescent="0.25">
      <c r="A436" s="19" t="s">
        <v>81</v>
      </c>
      <c r="B436" s="19" t="s">
        <v>82</v>
      </c>
      <c r="C436" s="19" t="s">
        <v>75</v>
      </c>
      <c r="D436" s="22">
        <v>60297950</v>
      </c>
      <c r="E436" s="22">
        <v>2</v>
      </c>
      <c r="F436" s="27">
        <v>70</v>
      </c>
      <c r="G436" s="19" t="s">
        <v>132</v>
      </c>
      <c r="H436" s="19" t="s">
        <v>133</v>
      </c>
      <c r="I436" s="23">
        <v>19.459999999999997</v>
      </c>
      <c r="J436" s="19" t="s">
        <v>206</v>
      </c>
      <c r="K436" s="19" t="s">
        <v>230</v>
      </c>
      <c r="L436" s="23">
        <v>14</v>
      </c>
      <c r="M436" s="19" t="s">
        <v>110</v>
      </c>
      <c r="N436" s="19" t="s">
        <v>111</v>
      </c>
      <c r="O436" s="30">
        <v>3.9433609419354559E-2</v>
      </c>
      <c r="Q436" s="22">
        <v>1.5</v>
      </c>
      <c r="R436" s="30">
        <v>7.3083622790537106E-6</v>
      </c>
      <c r="S436" s="23">
        <v>136829.56068913982</v>
      </c>
      <c r="T436" s="30">
        <v>3.1570977965684349E-4</v>
      </c>
      <c r="U436" s="23">
        <v>3167.4660223922633</v>
      </c>
      <c r="V436" s="27">
        <v>2.3148989198235914</v>
      </c>
    </row>
    <row r="437" spans="1:22" x14ac:dyDescent="0.25">
      <c r="A437" s="19" t="s">
        <v>81</v>
      </c>
      <c r="B437" s="19" t="s">
        <v>82</v>
      </c>
      <c r="C437" s="19" t="s">
        <v>75</v>
      </c>
      <c r="D437" s="22">
        <v>60297950</v>
      </c>
      <c r="E437" s="22">
        <v>2</v>
      </c>
      <c r="F437" s="27">
        <v>70</v>
      </c>
      <c r="G437" s="19" t="s">
        <v>166</v>
      </c>
      <c r="H437" s="19" t="s">
        <v>167</v>
      </c>
      <c r="I437" s="23">
        <v>2304.9224157999997</v>
      </c>
      <c r="J437" s="19" t="s">
        <v>202</v>
      </c>
      <c r="K437" s="19" t="s">
        <v>203</v>
      </c>
      <c r="L437" s="23">
        <v>2304.9224157999997</v>
      </c>
      <c r="M437" s="19" t="s">
        <v>168</v>
      </c>
      <c r="N437" s="19" t="s">
        <v>169</v>
      </c>
      <c r="O437" s="30">
        <v>5.0000000000000002E-5</v>
      </c>
      <c r="Q437" s="22">
        <v>0.3</v>
      </c>
      <c r="R437" s="30">
        <v>5.4879105138095246E-6</v>
      </c>
      <c r="S437" s="23">
        <v>182218.71466082512</v>
      </c>
      <c r="T437" s="30">
        <v>3.1570977965684349E-4</v>
      </c>
      <c r="U437" s="23">
        <v>3167.4660223922633</v>
      </c>
      <c r="V437" s="27">
        <v>1.7382770086420938</v>
      </c>
    </row>
    <row r="438" spans="1:22" x14ac:dyDescent="0.25">
      <c r="A438" s="19" t="s">
        <v>81</v>
      </c>
      <c r="B438" s="19" t="s">
        <v>82</v>
      </c>
      <c r="C438" s="19" t="s">
        <v>75</v>
      </c>
      <c r="D438" s="22">
        <v>60297950</v>
      </c>
      <c r="E438" s="22">
        <v>2</v>
      </c>
      <c r="F438" s="27">
        <v>70</v>
      </c>
      <c r="G438" s="19" t="s">
        <v>108</v>
      </c>
      <c r="H438" s="19" t="s">
        <v>109</v>
      </c>
      <c r="I438" s="23">
        <v>55.744875</v>
      </c>
      <c r="J438" s="19" t="s">
        <v>206</v>
      </c>
      <c r="K438" s="19" t="s">
        <v>230</v>
      </c>
      <c r="L438" s="23">
        <v>41.292499999999997</v>
      </c>
      <c r="M438" s="19" t="s">
        <v>110</v>
      </c>
      <c r="N438" s="19" t="s">
        <v>111</v>
      </c>
      <c r="O438" s="30">
        <v>9.9157987639060616E-3</v>
      </c>
      <c r="Q438" s="22">
        <v>1.5</v>
      </c>
      <c r="R438" s="30">
        <v>5.2643329773247425E-6</v>
      </c>
      <c r="S438" s="23">
        <v>189957.58898750084</v>
      </c>
      <c r="T438" s="30">
        <v>3.1570977965684349E-4</v>
      </c>
      <c r="U438" s="23">
        <v>3167.4660223922633</v>
      </c>
      <c r="V438" s="27">
        <v>1.6674595836235224</v>
      </c>
    </row>
    <row r="439" spans="1:22" x14ac:dyDescent="0.25">
      <c r="A439" s="19" t="s">
        <v>81</v>
      </c>
      <c r="B439" s="19" t="s">
        <v>82</v>
      </c>
      <c r="C439" s="19" t="s">
        <v>75</v>
      </c>
      <c r="D439" s="22">
        <v>60298191</v>
      </c>
      <c r="E439" s="22">
        <v>2</v>
      </c>
      <c r="F439" s="27">
        <v>84.979388297872305</v>
      </c>
      <c r="G439" s="19" t="s">
        <v>108</v>
      </c>
      <c r="H439" s="19" t="s">
        <v>109</v>
      </c>
      <c r="I439" s="23">
        <v>2633.3999999999996</v>
      </c>
      <c r="J439" s="19" t="s">
        <v>207</v>
      </c>
      <c r="K439" s="19" t="s">
        <v>208</v>
      </c>
      <c r="L439" s="23">
        <v>1710</v>
      </c>
      <c r="M439" s="19" t="s">
        <v>110</v>
      </c>
      <c r="N439" s="19" t="s">
        <v>111</v>
      </c>
      <c r="O439" s="30">
        <v>9.9157987639060616E-3</v>
      </c>
      <c r="Q439" s="22">
        <v>1.5</v>
      </c>
      <c r="R439" s="30">
        <v>2.0485174886048624E-4</v>
      </c>
      <c r="S439" s="23">
        <v>4881.5790226962981</v>
      </c>
      <c r="T439" s="30">
        <v>2.6394953563470139E-4</v>
      </c>
      <c r="U439" s="23">
        <v>3788.6029903230115</v>
      </c>
      <c r="V439" s="27">
        <v>77.610194830573676</v>
      </c>
    </row>
    <row r="440" spans="1:22" x14ac:dyDescent="0.25">
      <c r="A440" s="19" t="s">
        <v>81</v>
      </c>
      <c r="B440" s="19" t="s">
        <v>82</v>
      </c>
      <c r="C440" s="19" t="s">
        <v>75</v>
      </c>
      <c r="D440" s="22">
        <v>60298191</v>
      </c>
      <c r="E440" s="22">
        <v>2</v>
      </c>
      <c r="F440" s="27">
        <v>84.979388297872305</v>
      </c>
      <c r="G440" s="19" t="s">
        <v>108</v>
      </c>
      <c r="H440" s="19" t="s">
        <v>109</v>
      </c>
      <c r="I440" s="23">
        <v>2633.3999999999996</v>
      </c>
      <c r="J440" s="19" t="s">
        <v>207</v>
      </c>
      <c r="K440" s="19" t="s">
        <v>208</v>
      </c>
      <c r="L440" s="23">
        <v>1710</v>
      </c>
      <c r="M440" s="19" t="s">
        <v>112</v>
      </c>
      <c r="N440" s="19" t="s">
        <v>113</v>
      </c>
      <c r="O440" s="30">
        <v>1.1220156242274404E-2</v>
      </c>
      <c r="Q440" s="22">
        <v>7.7</v>
      </c>
      <c r="R440" s="30">
        <v>4.5155578449297024E-5</v>
      </c>
      <c r="S440" s="23">
        <v>22145.658063551346</v>
      </c>
      <c r="T440" s="30">
        <v>2.6394953563470139E-4</v>
      </c>
      <c r="U440" s="23">
        <v>3788.6029903230115</v>
      </c>
      <c r="V440" s="27">
        <v>17.107655954277202</v>
      </c>
    </row>
    <row r="441" spans="1:22" x14ac:dyDescent="0.25">
      <c r="A441" s="19" t="s">
        <v>81</v>
      </c>
      <c r="B441" s="19" t="s">
        <v>82</v>
      </c>
      <c r="C441" s="19" t="s">
        <v>75</v>
      </c>
      <c r="D441" s="22">
        <v>60298191</v>
      </c>
      <c r="E441" s="22">
        <v>2</v>
      </c>
      <c r="F441" s="27">
        <v>84.979388297872305</v>
      </c>
      <c r="G441" s="19" t="s">
        <v>166</v>
      </c>
      <c r="H441" s="19" t="s">
        <v>167</v>
      </c>
      <c r="I441" s="23">
        <v>1749.1914999999997</v>
      </c>
      <c r="J441" s="19" t="s">
        <v>202</v>
      </c>
      <c r="K441" s="19" t="s">
        <v>203</v>
      </c>
      <c r="L441" s="23">
        <v>1749.1914999999997</v>
      </c>
      <c r="M441" s="19" t="s">
        <v>168</v>
      </c>
      <c r="N441" s="19" t="s">
        <v>169</v>
      </c>
      <c r="O441" s="30">
        <v>5.0000000000000002E-5</v>
      </c>
      <c r="Q441" s="22">
        <v>0.3</v>
      </c>
      <c r="R441" s="30">
        <v>3.4306191478430069E-6</v>
      </c>
      <c r="S441" s="23">
        <v>291492.57230396662</v>
      </c>
      <c r="T441" s="30">
        <v>2.6394953563470139E-4</v>
      </c>
      <c r="U441" s="23">
        <v>3788.6029903230115</v>
      </c>
      <c r="V441" s="27">
        <v>1.2997253962177397</v>
      </c>
    </row>
    <row r="442" spans="1:22" x14ac:dyDescent="0.25">
      <c r="A442" s="19" t="s">
        <v>81</v>
      </c>
      <c r="B442" s="19" t="s">
        <v>82</v>
      </c>
      <c r="C442" s="19" t="s">
        <v>75</v>
      </c>
      <c r="D442" s="22">
        <v>60298218</v>
      </c>
      <c r="E442" s="22">
        <v>2</v>
      </c>
      <c r="F442" s="27">
        <v>64</v>
      </c>
      <c r="G442" s="19" t="s">
        <v>108</v>
      </c>
      <c r="H442" s="19" t="s">
        <v>109</v>
      </c>
      <c r="I442" s="23">
        <v>924</v>
      </c>
      <c r="J442" s="19" t="s">
        <v>207</v>
      </c>
      <c r="K442" s="19" t="s">
        <v>208</v>
      </c>
      <c r="L442" s="23">
        <v>600</v>
      </c>
      <c r="M442" s="19" t="s">
        <v>110</v>
      </c>
      <c r="N442" s="19" t="s">
        <v>111</v>
      </c>
      <c r="O442" s="30">
        <v>9.9157987639060616E-3</v>
      </c>
      <c r="Q442" s="22">
        <v>1.5</v>
      </c>
      <c r="R442" s="30">
        <v>9.5439563102595848E-5</v>
      </c>
      <c r="S442" s="23">
        <v>10477.835055940246</v>
      </c>
      <c r="T442" s="30">
        <v>2.7264784689657662E-4</v>
      </c>
      <c r="U442" s="23">
        <v>3667.7348139093483</v>
      </c>
      <c r="V442" s="27">
        <v>35.004700821568889</v>
      </c>
    </row>
    <row r="443" spans="1:22" x14ac:dyDescent="0.25">
      <c r="A443" s="19" t="s">
        <v>81</v>
      </c>
      <c r="B443" s="19" t="s">
        <v>82</v>
      </c>
      <c r="C443" s="19" t="s">
        <v>75</v>
      </c>
      <c r="D443" s="22">
        <v>60298218</v>
      </c>
      <c r="E443" s="22">
        <v>2</v>
      </c>
      <c r="F443" s="27">
        <v>64</v>
      </c>
      <c r="G443" s="19" t="s">
        <v>148</v>
      </c>
      <c r="H443" s="19" t="s">
        <v>149</v>
      </c>
      <c r="I443" s="23">
        <v>123.5</v>
      </c>
      <c r="J443" s="19" t="s">
        <v>202</v>
      </c>
      <c r="K443" s="19" t="s">
        <v>203</v>
      </c>
      <c r="L443" s="23">
        <v>123.5</v>
      </c>
      <c r="M443" s="19" t="s">
        <v>110</v>
      </c>
      <c r="N443" s="19" t="s">
        <v>111</v>
      </c>
      <c r="O443" s="30">
        <v>5.1681299099804429E-2</v>
      </c>
      <c r="Q443" s="22">
        <v>1.5</v>
      </c>
      <c r="R443" s="30">
        <v>6.648583790443591E-5</v>
      </c>
      <c r="S443" s="23">
        <v>15040.797130922228</v>
      </c>
      <c r="T443" s="30">
        <v>2.7264784689657662E-4</v>
      </c>
      <c r="U443" s="23">
        <v>3667.7348139093483</v>
      </c>
      <c r="V443" s="27">
        <v>24.385242231403335</v>
      </c>
    </row>
    <row r="444" spans="1:22" x14ac:dyDescent="0.25">
      <c r="A444" s="19" t="s">
        <v>81</v>
      </c>
      <c r="B444" s="19" t="s">
        <v>82</v>
      </c>
      <c r="C444" s="19" t="s">
        <v>75</v>
      </c>
      <c r="D444" s="22">
        <v>60298218</v>
      </c>
      <c r="E444" s="22">
        <v>2</v>
      </c>
      <c r="F444" s="27">
        <v>64</v>
      </c>
      <c r="G444" s="19" t="s">
        <v>130</v>
      </c>
      <c r="H444" s="19" t="s">
        <v>131</v>
      </c>
      <c r="I444" s="23">
        <v>357.6859</v>
      </c>
      <c r="J444" s="19" t="s">
        <v>200</v>
      </c>
      <c r="K444" s="19" t="s">
        <v>201</v>
      </c>
      <c r="L444" s="23">
        <v>250.13</v>
      </c>
      <c r="M444" s="19" t="s">
        <v>112</v>
      </c>
      <c r="N444" s="19" t="s">
        <v>113</v>
      </c>
      <c r="O444" s="30">
        <v>4.8249881092436948E-2</v>
      </c>
      <c r="Q444" s="22">
        <v>7.7</v>
      </c>
      <c r="R444" s="30">
        <v>3.5020905323541584E-5</v>
      </c>
      <c r="S444" s="23">
        <v>28554.373188284906</v>
      </c>
      <c r="T444" s="30">
        <v>2.7264784689657662E-4</v>
      </c>
      <c r="U444" s="23">
        <v>3667.7348139093483</v>
      </c>
      <c r="V444" s="27">
        <v>12.84473936697767</v>
      </c>
    </row>
    <row r="445" spans="1:22" x14ac:dyDescent="0.25">
      <c r="A445" s="19" t="s">
        <v>81</v>
      </c>
      <c r="B445" s="19" t="s">
        <v>82</v>
      </c>
      <c r="C445" s="19" t="s">
        <v>75</v>
      </c>
      <c r="D445" s="22">
        <v>60298218</v>
      </c>
      <c r="E445" s="22">
        <v>2</v>
      </c>
      <c r="F445" s="27">
        <v>64</v>
      </c>
      <c r="G445" s="19" t="s">
        <v>108</v>
      </c>
      <c r="H445" s="19" t="s">
        <v>109</v>
      </c>
      <c r="I445" s="23">
        <v>924</v>
      </c>
      <c r="J445" s="19" t="s">
        <v>207</v>
      </c>
      <c r="K445" s="19" t="s">
        <v>208</v>
      </c>
      <c r="L445" s="23">
        <v>600</v>
      </c>
      <c r="M445" s="19" t="s">
        <v>112</v>
      </c>
      <c r="N445" s="19" t="s">
        <v>113</v>
      </c>
      <c r="O445" s="30">
        <v>1.1220156242274404E-2</v>
      </c>
      <c r="Q445" s="22">
        <v>7.7</v>
      </c>
      <c r="R445" s="30">
        <v>2.1037792954264508E-5</v>
      </c>
      <c r="S445" s="23">
        <v>47533.503261200836</v>
      </c>
      <c r="T445" s="30">
        <v>2.7264784689657662E-4</v>
      </c>
      <c r="U445" s="23">
        <v>3667.7348139093483</v>
      </c>
      <c r="V445" s="27">
        <v>7.7161045626172733</v>
      </c>
    </row>
    <row r="446" spans="1:22" x14ac:dyDescent="0.25">
      <c r="A446" s="19" t="s">
        <v>81</v>
      </c>
      <c r="B446" s="19" t="s">
        <v>82</v>
      </c>
      <c r="C446" s="19" t="s">
        <v>75</v>
      </c>
      <c r="D446" s="22">
        <v>60298218</v>
      </c>
      <c r="E446" s="22">
        <v>2</v>
      </c>
      <c r="F446" s="27">
        <v>64</v>
      </c>
      <c r="G446" s="19" t="s">
        <v>130</v>
      </c>
      <c r="H446" s="19" t="s">
        <v>131</v>
      </c>
      <c r="I446" s="23">
        <v>357.6859</v>
      </c>
      <c r="J446" s="19" t="s">
        <v>200</v>
      </c>
      <c r="K446" s="19" t="s">
        <v>201</v>
      </c>
      <c r="L446" s="23">
        <v>250.13</v>
      </c>
      <c r="M446" s="19" t="s">
        <v>110</v>
      </c>
      <c r="N446" s="19" t="s">
        <v>111</v>
      </c>
      <c r="O446" s="30">
        <v>5.1901008403361353E-3</v>
      </c>
      <c r="Q446" s="22">
        <v>1.5</v>
      </c>
      <c r="R446" s="30">
        <v>1.9337769689233194E-5</v>
      </c>
      <c r="S446" s="23">
        <v>51712.271687503649</v>
      </c>
      <c r="T446" s="30">
        <v>2.7264784689657662E-4</v>
      </c>
      <c r="U446" s="23">
        <v>3667.7348139093483</v>
      </c>
      <c r="V446" s="27">
        <v>7.0925811112561545</v>
      </c>
    </row>
    <row r="447" spans="1:22" x14ac:dyDescent="0.25">
      <c r="A447" s="19" t="s">
        <v>81</v>
      </c>
      <c r="B447" s="19" t="s">
        <v>82</v>
      </c>
      <c r="C447" s="19" t="s">
        <v>75</v>
      </c>
      <c r="D447" s="22">
        <v>60298218</v>
      </c>
      <c r="E447" s="22">
        <v>2</v>
      </c>
      <c r="F447" s="27">
        <v>64</v>
      </c>
      <c r="G447" s="19" t="s">
        <v>108</v>
      </c>
      <c r="H447" s="19" t="s">
        <v>109</v>
      </c>
      <c r="I447" s="23">
        <v>127.5</v>
      </c>
      <c r="J447" s="19" t="s">
        <v>202</v>
      </c>
      <c r="K447" s="19" t="s">
        <v>203</v>
      </c>
      <c r="L447" s="23">
        <v>127.5</v>
      </c>
      <c r="M447" s="19" t="s">
        <v>110</v>
      </c>
      <c r="N447" s="19" t="s">
        <v>111</v>
      </c>
      <c r="O447" s="30">
        <v>9.9157987639060616E-3</v>
      </c>
      <c r="Q447" s="22">
        <v>1.5</v>
      </c>
      <c r="R447" s="30">
        <v>1.3169420233312738E-5</v>
      </c>
      <c r="S447" s="23">
        <v>75933.486993637547</v>
      </c>
      <c r="T447" s="30">
        <v>2.7264784689657662E-4</v>
      </c>
      <c r="U447" s="23">
        <v>3667.7348139093483</v>
      </c>
      <c r="V447" s="27">
        <v>4.8301941068723302</v>
      </c>
    </row>
    <row r="448" spans="1:22" x14ac:dyDescent="0.25">
      <c r="A448" s="19" t="s">
        <v>81</v>
      </c>
      <c r="B448" s="19" t="s">
        <v>82</v>
      </c>
      <c r="C448" s="19" t="s">
        <v>75</v>
      </c>
      <c r="D448" s="22">
        <v>60298218</v>
      </c>
      <c r="E448" s="22">
        <v>2</v>
      </c>
      <c r="F448" s="27">
        <v>64</v>
      </c>
      <c r="G448" s="19" t="s">
        <v>166</v>
      </c>
      <c r="H448" s="19" t="s">
        <v>167</v>
      </c>
      <c r="I448" s="23">
        <v>2447.5785500000002</v>
      </c>
      <c r="J448" s="19" t="s">
        <v>202</v>
      </c>
      <c r="K448" s="19" t="s">
        <v>203</v>
      </c>
      <c r="L448" s="23">
        <v>2447.5785500000002</v>
      </c>
      <c r="M448" s="19" t="s">
        <v>168</v>
      </c>
      <c r="N448" s="19" t="s">
        <v>169</v>
      </c>
      <c r="O448" s="30">
        <v>5.0000000000000002E-5</v>
      </c>
      <c r="Q448" s="22">
        <v>0.3</v>
      </c>
      <c r="R448" s="30">
        <v>6.373902473958334E-6</v>
      </c>
      <c r="S448" s="23">
        <v>156889.75538701299</v>
      </c>
      <c r="T448" s="30">
        <v>2.7264784689657662E-4</v>
      </c>
      <c r="U448" s="23">
        <v>3667.7348139093483</v>
      </c>
      <c r="V448" s="27">
        <v>2.3377784004199906</v>
      </c>
    </row>
    <row r="449" spans="1:22" x14ac:dyDescent="0.25">
      <c r="A449" s="19" t="s">
        <v>81</v>
      </c>
      <c r="B449" s="19" t="s">
        <v>82</v>
      </c>
      <c r="C449" s="19" t="s">
        <v>75</v>
      </c>
      <c r="D449" s="22">
        <v>60298218</v>
      </c>
      <c r="E449" s="22">
        <v>2</v>
      </c>
      <c r="F449" s="27">
        <v>64</v>
      </c>
      <c r="G449" s="19" t="s">
        <v>166</v>
      </c>
      <c r="H449" s="19" t="s">
        <v>167</v>
      </c>
      <c r="I449" s="23">
        <v>2447.5785500000002</v>
      </c>
      <c r="J449" s="19" t="s">
        <v>202</v>
      </c>
      <c r="K449" s="19" t="s">
        <v>203</v>
      </c>
      <c r="L449" s="23">
        <v>2447.5785500000002</v>
      </c>
      <c r="M449" s="19" t="s">
        <v>172</v>
      </c>
      <c r="N449" s="19" t="s">
        <v>173</v>
      </c>
      <c r="O449" s="30">
        <v>5.0000000000000002E-5</v>
      </c>
      <c r="Q449" s="22">
        <v>0.6</v>
      </c>
      <c r="R449" s="30">
        <v>3.186951236979167E-6</v>
      </c>
      <c r="S449" s="23">
        <v>313779.51077402598</v>
      </c>
      <c r="T449" s="30">
        <v>2.7264784689657662E-4</v>
      </c>
      <c r="U449" s="23">
        <v>3667.7348139093483</v>
      </c>
      <c r="V449" s="27">
        <v>1.1688892002099953</v>
      </c>
    </row>
    <row r="450" spans="1:22" x14ac:dyDescent="0.25">
      <c r="A450" s="19" t="s">
        <v>81</v>
      </c>
      <c r="B450" s="19" t="s">
        <v>82</v>
      </c>
      <c r="C450" s="19" t="s">
        <v>75</v>
      </c>
      <c r="D450" s="22">
        <v>60298218</v>
      </c>
      <c r="E450" s="22">
        <v>2</v>
      </c>
      <c r="F450" s="27">
        <v>64</v>
      </c>
      <c r="G450" s="19" t="s">
        <v>108</v>
      </c>
      <c r="H450" s="19" t="s">
        <v>109</v>
      </c>
      <c r="I450" s="23">
        <v>127.5</v>
      </c>
      <c r="J450" s="19" t="s">
        <v>202</v>
      </c>
      <c r="K450" s="19" t="s">
        <v>203</v>
      </c>
      <c r="L450" s="23">
        <v>127.5</v>
      </c>
      <c r="M450" s="19" t="s">
        <v>112</v>
      </c>
      <c r="N450" s="19" t="s">
        <v>113</v>
      </c>
      <c r="O450" s="30">
        <v>1.1220156242274404E-2</v>
      </c>
      <c r="Q450" s="22">
        <v>7.7</v>
      </c>
      <c r="R450" s="30">
        <v>2.9029422095981868E-6</v>
      </c>
      <c r="S450" s="23">
        <v>344478.09422234964</v>
      </c>
      <c r="T450" s="30">
        <v>2.7264784689657662E-4</v>
      </c>
      <c r="U450" s="23">
        <v>3667.7348139093483</v>
      </c>
      <c r="V450" s="27">
        <v>1.0647222204910201</v>
      </c>
    </row>
    <row r="451" spans="1:22" x14ac:dyDescent="0.25">
      <c r="A451" s="19" t="s">
        <v>81</v>
      </c>
      <c r="B451" s="19" t="s">
        <v>82</v>
      </c>
      <c r="C451" s="19" t="s">
        <v>75</v>
      </c>
      <c r="D451" s="22">
        <v>60298499</v>
      </c>
      <c r="E451" s="22">
        <v>2</v>
      </c>
      <c r="F451" s="27">
        <v>63</v>
      </c>
      <c r="G451" s="19" t="s">
        <v>108</v>
      </c>
      <c r="H451" s="19" t="s">
        <v>109</v>
      </c>
      <c r="I451" s="23">
        <v>1501.5</v>
      </c>
      <c r="J451" s="19" t="s">
        <v>207</v>
      </c>
      <c r="K451" s="19" t="s">
        <v>208</v>
      </c>
      <c r="L451" s="23">
        <v>975</v>
      </c>
      <c r="M451" s="19" t="s">
        <v>110</v>
      </c>
      <c r="N451" s="19" t="s">
        <v>111</v>
      </c>
      <c r="O451" s="30">
        <v>9.9157987639060616E-3</v>
      </c>
      <c r="Q451" s="22">
        <v>1.5</v>
      </c>
      <c r="R451" s="30">
        <v>1.5755102480428522E-4</v>
      </c>
      <c r="S451" s="23">
        <v>6347.1500819638022</v>
      </c>
      <c r="T451" s="30">
        <v>2.685576950981669E-4</v>
      </c>
      <c r="U451" s="23">
        <v>3723.5946623479408</v>
      </c>
      <c r="V451" s="27">
        <v>58.665615500868448</v>
      </c>
    </row>
    <row r="452" spans="1:22" x14ac:dyDescent="0.25">
      <c r="A452" s="19" t="s">
        <v>81</v>
      </c>
      <c r="B452" s="19" t="s">
        <v>82</v>
      </c>
      <c r="C452" s="19" t="s">
        <v>75</v>
      </c>
      <c r="D452" s="22">
        <v>60298499</v>
      </c>
      <c r="E452" s="22">
        <v>2</v>
      </c>
      <c r="F452" s="27">
        <v>63</v>
      </c>
      <c r="G452" s="19" t="s">
        <v>108</v>
      </c>
      <c r="H452" s="19" t="s">
        <v>109</v>
      </c>
      <c r="I452" s="23">
        <v>1501.5</v>
      </c>
      <c r="J452" s="19" t="s">
        <v>207</v>
      </c>
      <c r="K452" s="19" t="s">
        <v>208</v>
      </c>
      <c r="L452" s="23">
        <v>975</v>
      </c>
      <c r="M452" s="19" t="s">
        <v>112</v>
      </c>
      <c r="N452" s="19" t="s">
        <v>113</v>
      </c>
      <c r="O452" s="30">
        <v>1.1220156242274404E-2</v>
      </c>
      <c r="Q452" s="22">
        <v>7.7</v>
      </c>
      <c r="R452" s="30">
        <v>3.4729055035611253E-5</v>
      </c>
      <c r="S452" s="23">
        <v>28794.333706304351</v>
      </c>
      <c r="T452" s="30">
        <v>2.685576950981669E-4</v>
      </c>
      <c r="U452" s="23">
        <v>3723.5946623479408</v>
      </c>
      <c r="V452" s="27">
        <v>12.931692395898994</v>
      </c>
    </row>
    <row r="453" spans="1:22" x14ac:dyDescent="0.25">
      <c r="A453" s="19" t="s">
        <v>81</v>
      </c>
      <c r="B453" s="19" t="s">
        <v>82</v>
      </c>
      <c r="C453" s="19" t="s">
        <v>75</v>
      </c>
      <c r="D453" s="22">
        <v>60298499</v>
      </c>
      <c r="E453" s="22">
        <v>2</v>
      </c>
      <c r="F453" s="27">
        <v>63</v>
      </c>
      <c r="G453" s="19" t="s">
        <v>122</v>
      </c>
      <c r="H453" s="19" t="s">
        <v>123</v>
      </c>
      <c r="I453" s="23">
        <v>87</v>
      </c>
      <c r="J453" s="19" t="s">
        <v>202</v>
      </c>
      <c r="K453" s="19" t="s">
        <v>203</v>
      </c>
      <c r="L453" s="23">
        <v>87</v>
      </c>
      <c r="M453" s="19" t="s">
        <v>110</v>
      </c>
      <c r="N453" s="19" t="s">
        <v>111</v>
      </c>
      <c r="O453" s="30">
        <v>2.3301542756539208E-2</v>
      </c>
      <c r="Q453" s="22">
        <v>1.5</v>
      </c>
      <c r="R453" s="30">
        <v>2.1452213966337683E-5</v>
      </c>
      <c r="S453" s="23">
        <v>46615.235218573558</v>
      </c>
      <c r="T453" s="30">
        <v>2.685576950981669E-4</v>
      </c>
      <c r="U453" s="23">
        <v>3723.5946623479408</v>
      </c>
      <c r="V453" s="27">
        <v>7.9879349420600949</v>
      </c>
    </row>
    <row r="454" spans="1:22" x14ac:dyDescent="0.25">
      <c r="A454" s="19" t="s">
        <v>81</v>
      </c>
      <c r="B454" s="19" t="s">
        <v>82</v>
      </c>
      <c r="C454" s="19" t="s">
        <v>75</v>
      </c>
      <c r="D454" s="22">
        <v>60298499</v>
      </c>
      <c r="E454" s="22">
        <v>2</v>
      </c>
      <c r="F454" s="27">
        <v>63</v>
      </c>
      <c r="G454" s="19" t="s">
        <v>148</v>
      </c>
      <c r="H454" s="19" t="s">
        <v>149</v>
      </c>
      <c r="I454" s="23">
        <v>20</v>
      </c>
      <c r="J454" s="19" t="s">
        <v>202</v>
      </c>
      <c r="K454" s="19" t="s">
        <v>203</v>
      </c>
      <c r="L454" s="23">
        <v>20</v>
      </c>
      <c r="M454" s="19" t="s">
        <v>110</v>
      </c>
      <c r="N454" s="19" t="s">
        <v>111</v>
      </c>
      <c r="O454" s="30">
        <v>5.1681299099804429E-2</v>
      </c>
      <c r="Q454" s="22">
        <v>1.5</v>
      </c>
      <c r="R454" s="30">
        <v>1.093784107932369E-5</v>
      </c>
      <c r="S454" s="23">
        <v>91425.720372765936</v>
      </c>
      <c r="T454" s="30">
        <v>2.685576950981669E-4</v>
      </c>
      <c r="U454" s="23">
        <v>3723.5946623479408</v>
      </c>
      <c r="V454" s="27">
        <v>4.0728086660579725</v>
      </c>
    </row>
    <row r="455" spans="1:22" x14ac:dyDescent="0.25">
      <c r="A455" s="19" t="s">
        <v>81</v>
      </c>
      <c r="B455" s="19" t="s">
        <v>82</v>
      </c>
      <c r="C455" s="19" t="s">
        <v>75</v>
      </c>
      <c r="D455" s="22">
        <v>60298499</v>
      </c>
      <c r="E455" s="22">
        <v>2</v>
      </c>
      <c r="F455" s="27">
        <v>63</v>
      </c>
      <c r="G455" s="19" t="s">
        <v>130</v>
      </c>
      <c r="H455" s="19" t="s">
        <v>131</v>
      </c>
      <c r="I455" s="23">
        <v>57.199999999999996</v>
      </c>
      <c r="J455" s="19" t="s">
        <v>200</v>
      </c>
      <c r="K455" s="19" t="s">
        <v>201</v>
      </c>
      <c r="L455" s="23">
        <v>40</v>
      </c>
      <c r="M455" s="19" t="s">
        <v>112</v>
      </c>
      <c r="N455" s="19" t="s">
        <v>113</v>
      </c>
      <c r="O455" s="30">
        <v>4.8249881092436948E-2</v>
      </c>
      <c r="Q455" s="22">
        <v>7.7</v>
      </c>
      <c r="R455" s="30">
        <v>5.6893283827816807E-6</v>
      </c>
      <c r="S455" s="23">
        <v>175767.67110621068</v>
      </c>
      <c r="T455" s="30">
        <v>2.685576950981669E-4</v>
      </c>
      <c r="U455" s="23">
        <v>3723.5946623479408</v>
      </c>
      <c r="V455" s="27">
        <v>2.118475279847051</v>
      </c>
    </row>
    <row r="456" spans="1:22" x14ac:dyDescent="0.25">
      <c r="A456" s="19" t="s">
        <v>81</v>
      </c>
      <c r="B456" s="19" t="s">
        <v>82</v>
      </c>
      <c r="C456" s="19" t="s">
        <v>75</v>
      </c>
      <c r="D456" s="22">
        <v>60298499</v>
      </c>
      <c r="E456" s="22">
        <v>2</v>
      </c>
      <c r="F456" s="27">
        <v>63</v>
      </c>
      <c r="G456" s="19" t="s">
        <v>122</v>
      </c>
      <c r="H456" s="19" t="s">
        <v>123</v>
      </c>
      <c r="I456" s="23">
        <v>87</v>
      </c>
      <c r="J456" s="19" t="s">
        <v>202</v>
      </c>
      <c r="K456" s="19" t="s">
        <v>203</v>
      </c>
      <c r="L456" s="23">
        <v>87</v>
      </c>
      <c r="M456" s="19" t="s">
        <v>112</v>
      </c>
      <c r="N456" s="19" t="s">
        <v>113</v>
      </c>
      <c r="O456" s="30">
        <v>2.7195613430583482E-2</v>
      </c>
      <c r="Q456" s="22">
        <v>7.7</v>
      </c>
      <c r="R456" s="30">
        <v>4.8773827426525732E-6</v>
      </c>
      <c r="S456" s="23">
        <v>205027.99406227208</v>
      </c>
      <c r="T456" s="30">
        <v>2.685576950981669E-4</v>
      </c>
      <c r="U456" s="23">
        <v>3723.5946623479408</v>
      </c>
      <c r="V456" s="27">
        <v>1.8161396346769081</v>
      </c>
    </row>
    <row r="457" spans="1:22" x14ac:dyDescent="0.25">
      <c r="A457" s="19" t="s">
        <v>81</v>
      </c>
      <c r="B457" s="19" t="s">
        <v>82</v>
      </c>
      <c r="C457" s="19" t="s">
        <v>75</v>
      </c>
      <c r="D457" s="22">
        <v>60298499</v>
      </c>
      <c r="E457" s="22">
        <v>2</v>
      </c>
      <c r="F457" s="27">
        <v>63</v>
      </c>
      <c r="G457" s="19" t="s">
        <v>132</v>
      </c>
      <c r="H457" s="19" t="s">
        <v>133</v>
      </c>
      <c r="I457" s="23">
        <v>9.7299999999999986</v>
      </c>
      <c r="J457" s="19" t="s">
        <v>206</v>
      </c>
      <c r="K457" s="19" t="s">
        <v>230</v>
      </c>
      <c r="L457" s="23">
        <v>7</v>
      </c>
      <c r="M457" s="19" t="s">
        <v>110</v>
      </c>
      <c r="N457" s="19" t="s">
        <v>111</v>
      </c>
      <c r="O457" s="30">
        <v>3.9433609419354559E-2</v>
      </c>
      <c r="Q457" s="22">
        <v>1.5</v>
      </c>
      <c r="R457" s="30">
        <v>4.0602012661409503E-6</v>
      </c>
      <c r="S457" s="23">
        <v>246293.20924045169</v>
      </c>
      <c r="T457" s="30">
        <v>2.685576950981669E-4</v>
      </c>
      <c r="U457" s="23">
        <v>3723.5946623479408</v>
      </c>
      <c r="V457" s="27">
        <v>1.5118543762660794</v>
      </c>
    </row>
    <row r="458" spans="1:22" x14ac:dyDescent="0.25">
      <c r="A458" s="19" t="s">
        <v>81</v>
      </c>
      <c r="B458" s="19" t="s">
        <v>82</v>
      </c>
      <c r="C458" s="19" t="s">
        <v>75</v>
      </c>
      <c r="D458" s="22">
        <v>60298499</v>
      </c>
      <c r="E458" s="22">
        <v>2</v>
      </c>
      <c r="F458" s="27">
        <v>63</v>
      </c>
      <c r="G458" s="19" t="s">
        <v>166</v>
      </c>
      <c r="H458" s="19" t="s">
        <v>167</v>
      </c>
      <c r="I458" s="23">
        <v>1381.0922500000001</v>
      </c>
      <c r="J458" s="19" t="s">
        <v>202</v>
      </c>
      <c r="K458" s="19" t="s">
        <v>203</v>
      </c>
      <c r="L458" s="23">
        <v>1381.0922500000001</v>
      </c>
      <c r="M458" s="19" t="s">
        <v>168</v>
      </c>
      <c r="N458" s="19" t="s">
        <v>169</v>
      </c>
      <c r="O458" s="30">
        <v>5.0000000000000002E-5</v>
      </c>
      <c r="Q458" s="22">
        <v>0.3</v>
      </c>
      <c r="R458" s="30">
        <v>3.6536832010582015E-6</v>
      </c>
      <c r="S458" s="23">
        <v>273696.41673103295</v>
      </c>
      <c r="T458" s="30">
        <v>2.685576950981669E-4</v>
      </c>
      <c r="U458" s="23">
        <v>3723.5946623479408</v>
      </c>
      <c r="V458" s="27">
        <v>1.3604835265370656</v>
      </c>
    </row>
    <row r="459" spans="1:22" x14ac:dyDescent="0.25">
      <c r="A459" s="19" t="s">
        <v>81</v>
      </c>
      <c r="B459" s="19" t="s">
        <v>82</v>
      </c>
      <c r="C459" s="19" t="s">
        <v>75</v>
      </c>
      <c r="D459" s="22">
        <v>60298499</v>
      </c>
      <c r="E459" s="22">
        <v>2</v>
      </c>
      <c r="F459" s="27">
        <v>63</v>
      </c>
      <c r="G459" s="19" t="s">
        <v>130</v>
      </c>
      <c r="H459" s="19" t="s">
        <v>131</v>
      </c>
      <c r="I459" s="23">
        <v>35.75</v>
      </c>
      <c r="J459" s="19" t="s">
        <v>211</v>
      </c>
      <c r="K459" s="19" t="s">
        <v>212</v>
      </c>
      <c r="L459" s="23">
        <v>25</v>
      </c>
      <c r="M459" s="19" t="s">
        <v>112</v>
      </c>
      <c r="N459" s="19" t="s">
        <v>113</v>
      </c>
      <c r="O459" s="30">
        <v>4.8249881092436948E-2</v>
      </c>
      <c r="Q459" s="22">
        <v>7.7</v>
      </c>
      <c r="R459" s="30">
        <v>3.5558302392385507E-6</v>
      </c>
      <c r="S459" s="23">
        <v>281228.27376993705</v>
      </c>
      <c r="T459" s="30">
        <v>2.685576950981669E-4</v>
      </c>
      <c r="U459" s="23">
        <v>3723.5946623479408</v>
      </c>
      <c r="V459" s="27">
        <v>1.3240470499044068</v>
      </c>
    </row>
    <row r="460" spans="1:22" x14ac:dyDescent="0.25">
      <c r="A460" s="19" t="s">
        <v>81</v>
      </c>
      <c r="B460" s="19" t="s">
        <v>82</v>
      </c>
      <c r="C460" s="19" t="s">
        <v>75</v>
      </c>
      <c r="D460" s="22">
        <v>60298499</v>
      </c>
      <c r="E460" s="22">
        <v>2</v>
      </c>
      <c r="F460" s="27">
        <v>63</v>
      </c>
      <c r="G460" s="19" t="s">
        <v>134</v>
      </c>
      <c r="H460" s="19" t="s">
        <v>135</v>
      </c>
      <c r="I460" s="23">
        <v>47.25</v>
      </c>
      <c r="J460" s="19" t="s">
        <v>202</v>
      </c>
      <c r="K460" s="19" t="s">
        <v>203</v>
      </c>
      <c r="L460" s="23">
        <v>47.25</v>
      </c>
      <c r="M460" s="19" t="s">
        <v>110</v>
      </c>
      <c r="N460" s="19" t="s">
        <v>111</v>
      </c>
      <c r="O460" s="30">
        <v>6.3109714285714286E-3</v>
      </c>
      <c r="Q460" s="22">
        <v>1.5</v>
      </c>
      <c r="R460" s="30">
        <v>3.1554857142857141E-6</v>
      </c>
      <c r="S460" s="23">
        <v>316908.42252041795</v>
      </c>
      <c r="T460" s="30">
        <v>2.685576950981669E-4</v>
      </c>
      <c r="U460" s="23">
        <v>3723.5946623479408</v>
      </c>
      <c r="V460" s="27">
        <v>1.1749749762829464</v>
      </c>
    </row>
    <row r="461" spans="1:22" x14ac:dyDescent="0.25">
      <c r="A461" s="19" t="s">
        <v>81</v>
      </c>
      <c r="B461" s="19" t="s">
        <v>82</v>
      </c>
      <c r="C461" s="19" t="s">
        <v>75</v>
      </c>
      <c r="D461" s="22">
        <v>60298499</v>
      </c>
      <c r="E461" s="22">
        <v>2</v>
      </c>
      <c r="F461" s="27">
        <v>63</v>
      </c>
      <c r="G461" s="19" t="s">
        <v>130</v>
      </c>
      <c r="H461" s="19" t="s">
        <v>131</v>
      </c>
      <c r="I461" s="23">
        <v>57.199999999999996</v>
      </c>
      <c r="J461" s="19" t="s">
        <v>200</v>
      </c>
      <c r="K461" s="19" t="s">
        <v>201</v>
      </c>
      <c r="L461" s="23">
        <v>40</v>
      </c>
      <c r="M461" s="19" t="s">
        <v>110</v>
      </c>
      <c r="N461" s="19" t="s">
        <v>111</v>
      </c>
      <c r="O461" s="30">
        <v>5.1901008403361353E-3</v>
      </c>
      <c r="Q461" s="22">
        <v>1.5</v>
      </c>
      <c r="R461" s="30">
        <v>3.1415213552087504E-6</v>
      </c>
      <c r="S461" s="23">
        <v>318317.11038410279</v>
      </c>
      <c r="T461" s="30">
        <v>2.685576950981669E-4</v>
      </c>
      <c r="U461" s="23">
        <v>3723.5946623479408</v>
      </c>
      <c r="V461" s="27">
        <v>1.1697752149907372</v>
      </c>
    </row>
    <row r="462" spans="1:22" x14ac:dyDescent="0.25">
      <c r="A462" s="19" t="s">
        <v>81</v>
      </c>
      <c r="B462" s="19" t="s">
        <v>82</v>
      </c>
      <c r="C462" s="19" t="s">
        <v>75</v>
      </c>
      <c r="D462" s="22">
        <v>60298853</v>
      </c>
      <c r="E462" s="22">
        <v>2</v>
      </c>
      <c r="F462" s="27">
        <v>56</v>
      </c>
      <c r="G462" s="19" t="s">
        <v>108</v>
      </c>
      <c r="H462" s="19" t="s">
        <v>109</v>
      </c>
      <c r="I462" s="23">
        <v>1008.7</v>
      </c>
      <c r="J462" s="19" t="s">
        <v>207</v>
      </c>
      <c r="K462" s="19" t="s">
        <v>208</v>
      </c>
      <c r="L462" s="23">
        <v>655</v>
      </c>
      <c r="M462" s="19" t="s">
        <v>110</v>
      </c>
      <c r="N462" s="19" t="s">
        <v>111</v>
      </c>
      <c r="O462" s="30">
        <v>9.9157987639060616E-3</v>
      </c>
      <c r="Q462" s="22">
        <v>1.5</v>
      </c>
      <c r="R462" s="30">
        <v>1.1907221682323863E-4</v>
      </c>
      <c r="S462" s="23">
        <v>8398.2647394940905</v>
      </c>
      <c r="T462" s="30">
        <v>2.6793890129210303E-4</v>
      </c>
      <c r="U462" s="23">
        <v>3732.1941501499805</v>
      </c>
      <c r="V462" s="27">
        <v>44.440063107308134</v>
      </c>
    </row>
    <row r="463" spans="1:22" x14ac:dyDescent="0.25">
      <c r="A463" s="19" t="s">
        <v>81</v>
      </c>
      <c r="B463" s="19" t="s">
        <v>82</v>
      </c>
      <c r="C463" s="19" t="s">
        <v>75</v>
      </c>
      <c r="D463" s="22">
        <v>60298853</v>
      </c>
      <c r="E463" s="22">
        <v>2</v>
      </c>
      <c r="F463" s="27">
        <v>56</v>
      </c>
      <c r="G463" s="19" t="s">
        <v>130</v>
      </c>
      <c r="H463" s="19" t="s">
        <v>131</v>
      </c>
      <c r="I463" s="23">
        <v>361.07499999999999</v>
      </c>
      <c r="J463" s="19" t="s">
        <v>200</v>
      </c>
      <c r="K463" s="19" t="s">
        <v>201</v>
      </c>
      <c r="L463" s="23">
        <v>252.5</v>
      </c>
      <c r="M463" s="19" t="s">
        <v>112</v>
      </c>
      <c r="N463" s="19" t="s">
        <v>113</v>
      </c>
      <c r="O463" s="30">
        <v>4.8249881092436948E-2</v>
      </c>
      <c r="Q463" s="22">
        <v>7.7</v>
      </c>
      <c r="R463" s="30">
        <v>4.0403121093348029E-5</v>
      </c>
      <c r="S463" s="23">
        <v>24750.563148069272</v>
      </c>
      <c r="T463" s="30">
        <v>2.6793890129210303E-4</v>
      </c>
      <c r="U463" s="23">
        <v>3732.1941501499805</v>
      </c>
      <c r="V463" s="27">
        <v>15.07922921923948</v>
      </c>
    </row>
    <row r="464" spans="1:22" x14ac:dyDescent="0.25">
      <c r="A464" s="19" t="s">
        <v>81</v>
      </c>
      <c r="B464" s="19" t="s">
        <v>82</v>
      </c>
      <c r="C464" s="19" t="s">
        <v>75</v>
      </c>
      <c r="D464" s="22">
        <v>60298853</v>
      </c>
      <c r="E464" s="22">
        <v>2</v>
      </c>
      <c r="F464" s="27">
        <v>56</v>
      </c>
      <c r="G464" s="19" t="s">
        <v>108</v>
      </c>
      <c r="H464" s="19" t="s">
        <v>109</v>
      </c>
      <c r="I464" s="23">
        <v>1008.7</v>
      </c>
      <c r="J464" s="19" t="s">
        <v>207</v>
      </c>
      <c r="K464" s="19" t="s">
        <v>208</v>
      </c>
      <c r="L464" s="23">
        <v>655</v>
      </c>
      <c r="M464" s="19" t="s">
        <v>112</v>
      </c>
      <c r="N464" s="19" t="s">
        <v>113</v>
      </c>
      <c r="O464" s="30">
        <v>1.1220156242274404E-2</v>
      </c>
      <c r="Q464" s="22">
        <v>7.7</v>
      </c>
      <c r="R464" s="30">
        <v>2.6247151209606195E-5</v>
      </c>
      <c r="S464" s="23">
        <v>38099.372842947239</v>
      </c>
      <c r="T464" s="30">
        <v>2.6793890129210303E-4</v>
      </c>
      <c r="U464" s="23">
        <v>3732.1941501499805</v>
      </c>
      <c r="V464" s="27">
        <v>9.7959464202594226</v>
      </c>
    </row>
    <row r="465" spans="1:22" x14ac:dyDescent="0.25">
      <c r="A465" s="19" t="s">
        <v>81</v>
      </c>
      <c r="B465" s="19" t="s">
        <v>82</v>
      </c>
      <c r="C465" s="19" t="s">
        <v>75</v>
      </c>
      <c r="D465" s="22">
        <v>60298853</v>
      </c>
      <c r="E465" s="22">
        <v>2</v>
      </c>
      <c r="F465" s="27">
        <v>56</v>
      </c>
      <c r="G465" s="19" t="s">
        <v>130</v>
      </c>
      <c r="H465" s="19" t="s">
        <v>131</v>
      </c>
      <c r="I465" s="23">
        <v>361.07499999999999</v>
      </c>
      <c r="J465" s="19" t="s">
        <v>200</v>
      </c>
      <c r="K465" s="19" t="s">
        <v>201</v>
      </c>
      <c r="L465" s="23">
        <v>252.5</v>
      </c>
      <c r="M465" s="19" t="s">
        <v>110</v>
      </c>
      <c r="N465" s="19" t="s">
        <v>111</v>
      </c>
      <c r="O465" s="30">
        <v>5.1901008403361353E-3</v>
      </c>
      <c r="Q465" s="22">
        <v>1.5</v>
      </c>
      <c r="R465" s="30">
        <v>2.2309710249099645E-5</v>
      </c>
      <c r="S465" s="23">
        <v>44823.531495231189</v>
      </c>
      <c r="T465" s="30">
        <v>2.6793890129210303E-4</v>
      </c>
      <c r="U465" s="23">
        <v>3732.1941501499805</v>
      </c>
      <c r="V465" s="27">
        <v>8.3264170083230766</v>
      </c>
    </row>
    <row r="466" spans="1:22" x14ac:dyDescent="0.25">
      <c r="A466" s="19" t="s">
        <v>81</v>
      </c>
      <c r="B466" s="19" t="s">
        <v>82</v>
      </c>
      <c r="C466" s="19" t="s">
        <v>75</v>
      </c>
      <c r="D466" s="22">
        <v>60298853</v>
      </c>
      <c r="E466" s="22">
        <v>2</v>
      </c>
      <c r="F466" s="27">
        <v>56</v>
      </c>
      <c r="G466" s="19" t="s">
        <v>130</v>
      </c>
      <c r="H466" s="19" t="s">
        <v>131</v>
      </c>
      <c r="I466" s="23">
        <v>147.29</v>
      </c>
      <c r="J466" s="19" t="s">
        <v>211</v>
      </c>
      <c r="K466" s="19" t="s">
        <v>212</v>
      </c>
      <c r="L466" s="23">
        <v>103</v>
      </c>
      <c r="M466" s="19" t="s">
        <v>112</v>
      </c>
      <c r="N466" s="19" t="s">
        <v>113</v>
      </c>
      <c r="O466" s="30">
        <v>4.8249881092436948E-2</v>
      </c>
      <c r="Q466" s="22">
        <v>7.7</v>
      </c>
      <c r="R466" s="30">
        <v>1.6481273158870679E-5</v>
      </c>
      <c r="S466" s="23">
        <v>60674.924222208661</v>
      </c>
      <c r="T466" s="30">
        <v>2.6793890129210303E-4</v>
      </c>
      <c r="U466" s="23">
        <v>3732.1941501499805</v>
      </c>
      <c r="V466" s="27">
        <v>6.1511311270561038</v>
      </c>
    </row>
    <row r="467" spans="1:22" x14ac:dyDescent="0.25">
      <c r="A467" s="19" t="s">
        <v>81</v>
      </c>
      <c r="B467" s="19" t="s">
        <v>82</v>
      </c>
      <c r="C467" s="19" t="s">
        <v>75</v>
      </c>
      <c r="D467" s="22">
        <v>60298853</v>
      </c>
      <c r="E467" s="22">
        <v>2</v>
      </c>
      <c r="F467" s="27">
        <v>56</v>
      </c>
      <c r="G467" s="19" t="s">
        <v>148</v>
      </c>
      <c r="H467" s="19" t="s">
        <v>149</v>
      </c>
      <c r="I467" s="23">
        <v>15</v>
      </c>
      <c r="J467" s="19" t="s">
        <v>202</v>
      </c>
      <c r="K467" s="19" t="s">
        <v>203</v>
      </c>
      <c r="L467" s="23">
        <v>15</v>
      </c>
      <c r="M467" s="19" t="s">
        <v>110</v>
      </c>
      <c r="N467" s="19" t="s">
        <v>111</v>
      </c>
      <c r="O467" s="30">
        <v>5.1681299099804429E-2</v>
      </c>
      <c r="Q467" s="22">
        <v>1.5</v>
      </c>
      <c r="R467" s="30">
        <v>9.2288034106793627E-6</v>
      </c>
      <c r="S467" s="23">
        <v>108356.40933068556</v>
      </c>
      <c r="T467" s="30">
        <v>2.6793890129210303E-4</v>
      </c>
      <c r="U467" s="23">
        <v>3732.1941501499805</v>
      </c>
      <c r="V467" s="27">
        <v>3.4443686102221704</v>
      </c>
    </row>
    <row r="468" spans="1:22" x14ac:dyDescent="0.25">
      <c r="A468" s="19" t="s">
        <v>81</v>
      </c>
      <c r="B468" s="19" t="s">
        <v>82</v>
      </c>
      <c r="C468" s="19" t="s">
        <v>75</v>
      </c>
      <c r="D468" s="22">
        <v>60298853</v>
      </c>
      <c r="E468" s="22">
        <v>2</v>
      </c>
      <c r="F468" s="27">
        <v>56</v>
      </c>
      <c r="G468" s="19" t="s">
        <v>130</v>
      </c>
      <c r="H468" s="19" t="s">
        <v>131</v>
      </c>
      <c r="I468" s="23">
        <v>147.29</v>
      </c>
      <c r="J468" s="19" t="s">
        <v>211</v>
      </c>
      <c r="K468" s="19" t="s">
        <v>212</v>
      </c>
      <c r="L468" s="23">
        <v>103</v>
      </c>
      <c r="M468" s="19" t="s">
        <v>110</v>
      </c>
      <c r="N468" s="19" t="s">
        <v>111</v>
      </c>
      <c r="O468" s="30">
        <v>5.1901008403361353E-3</v>
      </c>
      <c r="Q468" s="22">
        <v>1.5</v>
      </c>
      <c r="R468" s="30">
        <v>9.1005946758703492E-6</v>
      </c>
      <c r="S468" s="23">
        <v>109882.92915093084</v>
      </c>
      <c r="T468" s="30">
        <v>2.6793890129210303E-4</v>
      </c>
      <c r="U468" s="23">
        <v>3732.1941501499805</v>
      </c>
      <c r="V468" s="27">
        <v>3.3965186212169374</v>
      </c>
    </row>
    <row r="469" spans="1:22" x14ac:dyDescent="0.25">
      <c r="A469" s="19" t="s">
        <v>81</v>
      </c>
      <c r="B469" s="19" t="s">
        <v>82</v>
      </c>
      <c r="C469" s="19" t="s">
        <v>75</v>
      </c>
      <c r="D469" s="22">
        <v>60298853</v>
      </c>
      <c r="E469" s="22">
        <v>2</v>
      </c>
      <c r="F469" s="27">
        <v>56</v>
      </c>
      <c r="G469" s="19" t="s">
        <v>130</v>
      </c>
      <c r="H469" s="19" t="s">
        <v>131</v>
      </c>
      <c r="I469" s="23">
        <v>42.994734000000001</v>
      </c>
      <c r="J469" s="19" t="s">
        <v>209</v>
      </c>
      <c r="K469" s="19" t="s">
        <v>231</v>
      </c>
      <c r="L469" s="23">
        <v>42.994734000000001</v>
      </c>
      <c r="M469" s="19" t="s">
        <v>112</v>
      </c>
      <c r="N469" s="19" t="s">
        <v>113</v>
      </c>
      <c r="O469" s="30">
        <v>4.8249881092436948E-2</v>
      </c>
      <c r="Q469" s="22">
        <v>7.7</v>
      </c>
      <c r="R469" s="30">
        <v>4.8109712502341282E-6</v>
      </c>
      <c r="S469" s="23">
        <v>207858.23651540934</v>
      </c>
      <c r="T469" s="30">
        <v>2.6793890129210303E-4</v>
      </c>
      <c r="U469" s="23">
        <v>3732.1941501499805</v>
      </c>
      <c r="V469" s="27">
        <v>1.7955478756663552</v>
      </c>
    </row>
    <row r="470" spans="1:22" x14ac:dyDescent="0.25">
      <c r="A470" s="19" t="s">
        <v>81</v>
      </c>
      <c r="B470" s="19" t="s">
        <v>82</v>
      </c>
      <c r="C470" s="19" t="s">
        <v>75</v>
      </c>
      <c r="D470" s="22">
        <v>60298853</v>
      </c>
      <c r="E470" s="22">
        <v>2</v>
      </c>
      <c r="F470" s="27">
        <v>56</v>
      </c>
      <c r="G470" s="19" t="s">
        <v>132</v>
      </c>
      <c r="H470" s="19" t="s">
        <v>133</v>
      </c>
      <c r="I470" s="23">
        <v>9.7299999999999986</v>
      </c>
      <c r="J470" s="19" t="s">
        <v>206</v>
      </c>
      <c r="K470" s="19" t="s">
        <v>230</v>
      </c>
      <c r="L470" s="23">
        <v>7</v>
      </c>
      <c r="M470" s="19" t="s">
        <v>110</v>
      </c>
      <c r="N470" s="19" t="s">
        <v>111</v>
      </c>
      <c r="O470" s="30">
        <v>3.9433609419354559E-2</v>
      </c>
      <c r="Q470" s="22">
        <v>1.5</v>
      </c>
      <c r="R470" s="30">
        <v>4.5677264244085694E-6</v>
      </c>
      <c r="S470" s="23">
        <v>218927.29710262374</v>
      </c>
      <c r="T470" s="30">
        <v>2.6793890129210303E-4</v>
      </c>
      <c r="U470" s="23">
        <v>3732.1941501499805</v>
      </c>
      <c r="V470" s="27">
        <v>1.7047641840663148</v>
      </c>
    </row>
    <row r="471" spans="1:22" x14ac:dyDescent="0.25">
      <c r="A471" s="19" t="s">
        <v>81</v>
      </c>
      <c r="B471" s="19" t="s">
        <v>82</v>
      </c>
      <c r="C471" s="19" t="s">
        <v>75</v>
      </c>
      <c r="D471" s="22">
        <v>60298853</v>
      </c>
      <c r="E471" s="22">
        <v>2</v>
      </c>
      <c r="F471" s="27">
        <v>56</v>
      </c>
      <c r="G471" s="19" t="s">
        <v>166</v>
      </c>
      <c r="H471" s="19" t="s">
        <v>167</v>
      </c>
      <c r="I471" s="23">
        <v>1068.5072530559999</v>
      </c>
      <c r="J471" s="19" t="s">
        <v>202</v>
      </c>
      <c r="K471" s="19" t="s">
        <v>203</v>
      </c>
      <c r="L471" s="23">
        <v>1068.5072530559999</v>
      </c>
      <c r="M471" s="19" t="s">
        <v>168</v>
      </c>
      <c r="N471" s="19" t="s">
        <v>169</v>
      </c>
      <c r="O471" s="30">
        <v>5.0000000000000002E-5</v>
      </c>
      <c r="Q471" s="22">
        <v>0.3</v>
      </c>
      <c r="R471" s="30">
        <v>3.1800811102857145E-6</v>
      </c>
      <c r="S471" s="23">
        <v>314457.38813566143</v>
      </c>
      <c r="T471" s="30">
        <v>2.6793890129210303E-4</v>
      </c>
      <c r="U471" s="23">
        <v>3732.1941501499805</v>
      </c>
      <c r="V471" s="27">
        <v>1.1868680116810799</v>
      </c>
    </row>
    <row r="472" spans="1:22" x14ac:dyDescent="0.25">
      <c r="A472" s="19" t="s">
        <v>81</v>
      </c>
      <c r="B472" s="19" t="s">
        <v>82</v>
      </c>
      <c r="C472" s="19" t="s">
        <v>75</v>
      </c>
      <c r="D472" s="22">
        <v>60299138</v>
      </c>
      <c r="E472" s="22">
        <v>2</v>
      </c>
      <c r="F472" s="27">
        <v>55</v>
      </c>
      <c r="G472" s="19" t="s">
        <v>148</v>
      </c>
      <c r="H472" s="19" t="s">
        <v>149</v>
      </c>
      <c r="I472" s="23">
        <v>212</v>
      </c>
      <c r="J472" s="19" t="s">
        <v>202</v>
      </c>
      <c r="K472" s="19" t="s">
        <v>203</v>
      </c>
      <c r="L472" s="23">
        <v>212</v>
      </c>
      <c r="M472" s="19" t="s">
        <v>110</v>
      </c>
      <c r="N472" s="19" t="s">
        <v>111</v>
      </c>
      <c r="O472" s="30">
        <v>5.1681299099804429E-2</v>
      </c>
      <c r="Q472" s="22">
        <v>1.5</v>
      </c>
      <c r="R472" s="30">
        <v>1.3280527768677017E-4</v>
      </c>
      <c r="S472" s="23">
        <v>7529.8212346542778</v>
      </c>
      <c r="T472" s="30">
        <v>2.89397050751041E-4</v>
      </c>
      <c r="U472" s="23">
        <v>3455.4602315566372</v>
      </c>
      <c r="V472" s="27">
        <v>45.890335558747033</v>
      </c>
    </row>
    <row r="473" spans="1:22" x14ac:dyDescent="0.25">
      <c r="A473" s="19" t="s">
        <v>81</v>
      </c>
      <c r="B473" s="19" t="s">
        <v>82</v>
      </c>
      <c r="C473" s="19" t="s">
        <v>75</v>
      </c>
      <c r="D473" s="22">
        <v>60299138</v>
      </c>
      <c r="E473" s="22">
        <v>2</v>
      </c>
      <c r="F473" s="27">
        <v>55</v>
      </c>
      <c r="G473" s="19" t="s">
        <v>108</v>
      </c>
      <c r="H473" s="19" t="s">
        <v>109</v>
      </c>
      <c r="I473" s="23">
        <v>462</v>
      </c>
      <c r="J473" s="19" t="s">
        <v>207</v>
      </c>
      <c r="K473" s="19" t="s">
        <v>208</v>
      </c>
      <c r="L473" s="23">
        <v>300</v>
      </c>
      <c r="M473" s="19" t="s">
        <v>110</v>
      </c>
      <c r="N473" s="19" t="s">
        <v>111</v>
      </c>
      <c r="O473" s="30">
        <v>9.9157987639060616E-3</v>
      </c>
      <c r="Q473" s="22">
        <v>1.5</v>
      </c>
      <c r="R473" s="30">
        <v>5.5528473077873947E-5</v>
      </c>
      <c r="S473" s="23">
        <v>18008.779002397299</v>
      </c>
      <c r="T473" s="30">
        <v>2.89397050751041E-4</v>
      </c>
      <c r="U473" s="23">
        <v>3455.4602315566372</v>
      </c>
      <c r="V473" s="27">
        <v>19.187643043965679</v>
      </c>
    </row>
    <row r="474" spans="1:22" x14ac:dyDescent="0.25">
      <c r="A474" s="19" t="s">
        <v>81</v>
      </c>
      <c r="B474" s="19" t="s">
        <v>82</v>
      </c>
      <c r="C474" s="19" t="s">
        <v>75</v>
      </c>
      <c r="D474" s="22">
        <v>60299138</v>
      </c>
      <c r="E474" s="22">
        <v>2</v>
      </c>
      <c r="F474" s="27">
        <v>55</v>
      </c>
      <c r="G474" s="19" t="s">
        <v>130</v>
      </c>
      <c r="H474" s="19" t="s">
        <v>131</v>
      </c>
      <c r="I474" s="23">
        <v>268.125</v>
      </c>
      <c r="J474" s="19" t="s">
        <v>200</v>
      </c>
      <c r="K474" s="19" t="s">
        <v>201</v>
      </c>
      <c r="L474" s="23">
        <v>187.5</v>
      </c>
      <c r="M474" s="19" t="s">
        <v>112</v>
      </c>
      <c r="N474" s="19" t="s">
        <v>113</v>
      </c>
      <c r="O474" s="30">
        <v>4.8249881092436948E-2</v>
      </c>
      <c r="Q474" s="22">
        <v>7.7</v>
      </c>
      <c r="R474" s="30">
        <v>3.0547814328003911E-5</v>
      </c>
      <c r="S474" s="23">
        <v>32735.566258934476</v>
      </c>
      <c r="T474" s="30">
        <v>2.89397050751041E-4</v>
      </c>
      <c r="U474" s="23">
        <v>3455.4602315566372</v>
      </c>
      <c r="V474" s="27">
        <v>10.555675757139355</v>
      </c>
    </row>
    <row r="475" spans="1:22" x14ac:dyDescent="0.25">
      <c r="A475" s="19" t="s">
        <v>81</v>
      </c>
      <c r="B475" s="19" t="s">
        <v>82</v>
      </c>
      <c r="C475" s="19" t="s">
        <v>75</v>
      </c>
      <c r="D475" s="22">
        <v>60299138</v>
      </c>
      <c r="E475" s="22">
        <v>2</v>
      </c>
      <c r="F475" s="27">
        <v>55</v>
      </c>
      <c r="G475" s="19" t="s">
        <v>130</v>
      </c>
      <c r="H475" s="19" t="s">
        <v>131</v>
      </c>
      <c r="I475" s="23">
        <v>268.125</v>
      </c>
      <c r="J475" s="19" t="s">
        <v>200</v>
      </c>
      <c r="K475" s="19" t="s">
        <v>201</v>
      </c>
      <c r="L475" s="23">
        <v>187.5</v>
      </c>
      <c r="M475" s="19" t="s">
        <v>110</v>
      </c>
      <c r="N475" s="19" t="s">
        <v>111</v>
      </c>
      <c r="O475" s="30">
        <v>5.1901008403361353E-3</v>
      </c>
      <c r="Q475" s="22">
        <v>1.5</v>
      </c>
      <c r="R475" s="30">
        <v>1.6867827731092441E-5</v>
      </c>
      <c r="S475" s="23">
        <v>59284.456537145059</v>
      </c>
      <c r="T475" s="30">
        <v>2.89397050751041E-4</v>
      </c>
      <c r="U475" s="23">
        <v>3455.4602315566372</v>
      </c>
      <c r="V475" s="27">
        <v>5.8286107917538157</v>
      </c>
    </row>
    <row r="476" spans="1:22" x14ac:dyDescent="0.25">
      <c r="A476" s="19" t="s">
        <v>81</v>
      </c>
      <c r="B476" s="19" t="s">
        <v>82</v>
      </c>
      <c r="C476" s="19" t="s">
        <v>75</v>
      </c>
      <c r="D476" s="22">
        <v>60299138</v>
      </c>
      <c r="E476" s="22">
        <v>2</v>
      </c>
      <c r="F476" s="27">
        <v>55</v>
      </c>
      <c r="G476" s="19" t="s">
        <v>108</v>
      </c>
      <c r="H476" s="19" t="s">
        <v>109</v>
      </c>
      <c r="I476" s="23">
        <v>462</v>
      </c>
      <c r="J476" s="19" t="s">
        <v>207</v>
      </c>
      <c r="K476" s="19" t="s">
        <v>208</v>
      </c>
      <c r="L476" s="23">
        <v>300</v>
      </c>
      <c r="M476" s="19" t="s">
        <v>112</v>
      </c>
      <c r="N476" s="19" t="s">
        <v>113</v>
      </c>
      <c r="O476" s="30">
        <v>1.1220156242274404E-2</v>
      </c>
      <c r="Q476" s="22">
        <v>7.7</v>
      </c>
      <c r="R476" s="30">
        <v>1.2240170446117532E-5</v>
      </c>
      <c r="S476" s="23">
        <v>81698.208730188941</v>
      </c>
      <c r="T476" s="30">
        <v>2.89397050751041E-4</v>
      </c>
      <c r="U476" s="23">
        <v>3455.4602315566372</v>
      </c>
      <c r="V476" s="27">
        <v>4.229542220403399</v>
      </c>
    </row>
    <row r="477" spans="1:22" x14ac:dyDescent="0.25">
      <c r="A477" s="19" t="s">
        <v>81</v>
      </c>
      <c r="B477" s="19" t="s">
        <v>82</v>
      </c>
      <c r="C477" s="19" t="s">
        <v>75</v>
      </c>
      <c r="D477" s="22">
        <v>60299138</v>
      </c>
      <c r="E477" s="22">
        <v>2</v>
      </c>
      <c r="F477" s="27">
        <v>55</v>
      </c>
      <c r="G477" s="19" t="s">
        <v>166</v>
      </c>
      <c r="H477" s="19" t="s">
        <v>167</v>
      </c>
      <c r="I477" s="23">
        <v>3362.8220179999998</v>
      </c>
      <c r="J477" s="19" t="s">
        <v>202</v>
      </c>
      <c r="K477" s="19" t="s">
        <v>203</v>
      </c>
      <c r="L477" s="23">
        <v>3362.8220179999998</v>
      </c>
      <c r="M477" s="19" t="s">
        <v>168</v>
      </c>
      <c r="N477" s="19" t="s">
        <v>169</v>
      </c>
      <c r="O477" s="30">
        <v>5.0000000000000002E-5</v>
      </c>
      <c r="Q477" s="22">
        <v>0.3</v>
      </c>
      <c r="R477" s="30">
        <v>1.0190369751515151E-5</v>
      </c>
      <c r="S477" s="23">
        <v>98131.866103417429</v>
      </c>
      <c r="T477" s="30">
        <v>2.89397050751041E-4</v>
      </c>
      <c r="U477" s="23">
        <v>3455.4602315566372</v>
      </c>
      <c r="V477" s="27">
        <v>3.5212417421218292</v>
      </c>
    </row>
    <row r="478" spans="1:22" x14ac:dyDescent="0.25">
      <c r="A478" s="19" t="s">
        <v>81</v>
      </c>
      <c r="B478" s="19" t="s">
        <v>82</v>
      </c>
      <c r="C478" s="19" t="s">
        <v>75</v>
      </c>
      <c r="D478" s="22">
        <v>60299138</v>
      </c>
      <c r="E478" s="22">
        <v>2</v>
      </c>
      <c r="F478" s="27">
        <v>55</v>
      </c>
      <c r="G478" s="19" t="s">
        <v>166</v>
      </c>
      <c r="H478" s="19" t="s">
        <v>167</v>
      </c>
      <c r="I478" s="23">
        <v>3362.8220179999998</v>
      </c>
      <c r="J478" s="19" t="s">
        <v>202</v>
      </c>
      <c r="K478" s="19" t="s">
        <v>203</v>
      </c>
      <c r="L478" s="23">
        <v>3362.8220179999998</v>
      </c>
      <c r="M478" s="19" t="s">
        <v>172</v>
      </c>
      <c r="N478" s="19" t="s">
        <v>173</v>
      </c>
      <c r="O478" s="30">
        <v>5.0000000000000002E-5</v>
      </c>
      <c r="Q478" s="22">
        <v>0.6</v>
      </c>
      <c r="R478" s="30">
        <v>5.0951848757575755E-6</v>
      </c>
      <c r="S478" s="23">
        <v>196263.73220683486</v>
      </c>
      <c r="T478" s="30">
        <v>2.89397050751041E-4</v>
      </c>
      <c r="U478" s="23">
        <v>3455.4602315566372</v>
      </c>
      <c r="V478" s="27">
        <v>1.7606208710609146</v>
      </c>
    </row>
    <row r="479" spans="1:22" x14ac:dyDescent="0.25">
      <c r="A479" s="19" t="s">
        <v>81</v>
      </c>
      <c r="B479" s="19" t="s">
        <v>82</v>
      </c>
      <c r="C479" s="19" t="s">
        <v>75</v>
      </c>
      <c r="D479" s="22">
        <v>60299138</v>
      </c>
      <c r="E479" s="22">
        <v>2</v>
      </c>
      <c r="F479" s="27">
        <v>55</v>
      </c>
      <c r="G479" s="19" t="s">
        <v>134</v>
      </c>
      <c r="H479" s="19" t="s">
        <v>135</v>
      </c>
      <c r="I479" s="23">
        <v>47.25</v>
      </c>
      <c r="J479" s="19" t="s">
        <v>202</v>
      </c>
      <c r="K479" s="19" t="s">
        <v>203</v>
      </c>
      <c r="L479" s="23">
        <v>47.25</v>
      </c>
      <c r="M479" s="19" t="s">
        <v>110</v>
      </c>
      <c r="N479" s="19" t="s">
        <v>111</v>
      </c>
      <c r="O479" s="30">
        <v>6.3109714285714286E-3</v>
      </c>
      <c r="Q479" s="22">
        <v>1.5</v>
      </c>
      <c r="R479" s="30">
        <v>3.6144654545454546E-6</v>
      </c>
      <c r="S479" s="23">
        <v>276666.08315274585</v>
      </c>
      <c r="T479" s="30">
        <v>2.89397050751041E-4</v>
      </c>
      <c r="U479" s="23">
        <v>3455.4602315566372</v>
      </c>
      <c r="V479" s="27">
        <v>1.2489641636517101</v>
      </c>
    </row>
    <row r="480" spans="1:22" x14ac:dyDescent="0.25">
      <c r="A480" s="19" t="s">
        <v>81</v>
      </c>
      <c r="B480" s="19" t="s">
        <v>82</v>
      </c>
      <c r="C480" s="19" t="s">
        <v>75</v>
      </c>
      <c r="D480" s="22">
        <v>60299201</v>
      </c>
      <c r="E480" s="22">
        <v>2</v>
      </c>
      <c r="F480" s="27">
        <v>68</v>
      </c>
      <c r="G480" s="19" t="s">
        <v>108</v>
      </c>
      <c r="H480" s="19" t="s">
        <v>109</v>
      </c>
      <c r="I480" s="23">
        <v>2310</v>
      </c>
      <c r="J480" s="19" t="s">
        <v>207</v>
      </c>
      <c r="K480" s="19" t="s">
        <v>208</v>
      </c>
      <c r="L480" s="23">
        <v>1500</v>
      </c>
      <c r="M480" s="19" t="s">
        <v>110</v>
      </c>
      <c r="N480" s="19" t="s">
        <v>111</v>
      </c>
      <c r="O480" s="30">
        <v>9.9157987639060616E-3</v>
      </c>
      <c r="Q480" s="22">
        <v>1.5</v>
      </c>
      <c r="R480" s="30">
        <v>2.245636778884608E-4</v>
      </c>
      <c r="S480" s="23">
        <v>4453.0798987746048</v>
      </c>
      <c r="T480" s="30">
        <v>3.4762843634689557E-4</v>
      </c>
      <c r="U480" s="23">
        <v>2876.6346346940045</v>
      </c>
      <c r="V480" s="27">
        <v>64.598765350821452</v>
      </c>
    </row>
    <row r="481" spans="1:22" x14ac:dyDescent="0.25">
      <c r="A481" s="19" t="s">
        <v>81</v>
      </c>
      <c r="B481" s="19" t="s">
        <v>82</v>
      </c>
      <c r="C481" s="19" t="s">
        <v>75</v>
      </c>
      <c r="D481" s="22">
        <v>60299201</v>
      </c>
      <c r="E481" s="22">
        <v>2</v>
      </c>
      <c r="F481" s="27">
        <v>68</v>
      </c>
      <c r="G481" s="19" t="s">
        <v>108</v>
      </c>
      <c r="H481" s="19" t="s">
        <v>109</v>
      </c>
      <c r="I481" s="23">
        <v>2310</v>
      </c>
      <c r="J481" s="19" t="s">
        <v>207</v>
      </c>
      <c r="K481" s="19" t="s">
        <v>208</v>
      </c>
      <c r="L481" s="23">
        <v>1500</v>
      </c>
      <c r="M481" s="19" t="s">
        <v>112</v>
      </c>
      <c r="N481" s="19" t="s">
        <v>113</v>
      </c>
      <c r="O481" s="30">
        <v>1.1220156242274404E-2</v>
      </c>
      <c r="Q481" s="22">
        <v>7.7</v>
      </c>
      <c r="R481" s="30">
        <v>4.9500689304151786E-5</v>
      </c>
      <c r="S481" s="23">
        <v>20201.738886010357</v>
      </c>
      <c r="T481" s="30">
        <v>3.4762843634689557E-4</v>
      </c>
      <c r="U481" s="23">
        <v>2876.6346346940045</v>
      </c>
      <c r="V481" s="27">
        <v>14.239539729355011</v>
      </c>
    </row>
    <row r="482" spans="1:22" x14ac:dyDescent="0.25">
      <c r="A482" s="19" t="s">
        <v>81</v>
      </c>
      <c r="B482" s="19" t="s">
        <v>82</v>
      </c>
      <c r="C482" s="19" t="s">
        <v>75</v>
      </c>
      <c r="D482" s="22">
        <v>60299201</v>
      </c>
      <c r="E482" s="22">
        <v>2</v>
      </c>
      <c r="F482" s="27">
        <v>68</v>
      </c>
      <c r="G482" s="19" t="s">
        <v>124</v>
      </c>
      <c r="H482" s="19" t="s">
        <v>125</v>
      </c>
      <c r="I482" s="23">
        <v>112.5</v>
      </c>
      <c r="J482" s="19" t="s">
        <v>202</v>
      </c>
      <c r="K482" s="19" t="s">
        <v>203</v>
      </c>
      <c r="L482" s="23">
        <v>112.5</v>
      </c>
      <c r="M482" s="19" t="s">
        <v>110</v>
      </c>
      <c r="N482" s="19" t="s">
        <v>111</v>
      </c>
      <c r="O482" s="30">
        <v>2.8396187614678874E-2</v>
      </c>
      <c r="Q482" s="22">
        <v>1.5</v>
      </c>
      <c r="R482" s="30">
        <v>3.1319324575013462E-5</v>
      </c>
      <c r="S482" s="23">
        <v>31929.168766231931</v>
      </c>
      <c r="T482" s="30">
        <v>3.4762843634689557E-4</v>
      </c>
      <c r="U482" s="23">
        <v>2876.6346346940045</v>
      </c>
      <c r="V482" s="27">
        <v>9.009425380770681</v>
      </c>
    </row>
    <row r="483" spans="1:22" x14ac:dyDescent="0.25">
      <c r="A483" s="19" t="s">
        <v>81</v>
      </c>
      <c r="B483" s="19" t="s">
        <v>82</v>
      </c>
      <c r="C483" s="19" t="s">
        <v>75</v>
      </c>
      <c r="D483" s="22">
        <v>60299201</v>
      </c>
      <c r="E483" s="22">
        <v>2</v>
      </c>
      <c r="F483" s="27">
        <v>68</v>
      </c>
      <c r="G483" s="19" t="s">
        <v>108</v>
      </c>
      <c r="H483" s="19" t="s">
        <v>109</v>
      </c>
      <c r="I483" s="23">
        <v>159.4</v>
      </c>
      <c r="J483" s="19" t="s">
        <v>202</v>
      </c>
      <c r="K483" s="19" t="s">
        <v>203</v>
      </c>
      <c r="L483" s="23">
        <v>159.4</v>
      </c>
      <c r="M483" s="19" t="s">
        <v>110</v>
      </c>
      <c r="N483" s="19" t="s">
        <v>111</v>
      </c>
      <c r="O483" s="30">
        <v>9.9157987639060616E-3</v>
      </c>
      <c r="Q483" s="22">
        <v>1.5</v>
      </c>
      <c r="R483" s="30">
        <v>1.549586591143751E-5</v>
      </c>
      <c r="S483" s="23">
        <v>64533.34106756172</v>
      </c>
      <c r="T483" s="30">
        <v>3.4762843634689557E-4</v>
      </c>
      <c r="U483" s="23">
        <v>2876.6346346940045</v>
      </c>
      <c r="V483" s="27">
        <v>4.4575944575415321</v>
      </c>
    </row>
    <row r="484" spans="1:22" x14ac:dyDescent="0.25">
      <c r="A484" s="19" t="s">
        <v>81</v>
      </c>
      <c r="B484" s="19" t="s">
        <v>82</v>
      </c>
      <c r="C484" s="19" t="s">
        <v>75</v>
      </c>
      <c r="D484" s="22">
        <v>60299201</v>
      </c>
      <c r="E484" s="22">
        <v>2</v>
      </c>
      <c r="F484" s="27">
        <v>68</v>
      </c>
      <c r="G484" s="19" t="s">
        <v>134</v>
      </c>
      <c r="H484" s="19" t="s">
        <v>135</v>
      </c>
      <c r="I484" s="23">
        <v>94.5</v>
      </c>
      <c r="J484" s="19" t="s">
        <v>202</v>
      </c>
      <c r="K484" s="19" t="s">
        <v>203</v>
      </c>
      <c r="L484" s="23">
        <v>94.5</v>
      </c>
      <c r="M484" s="19" t="s">
        <v>110</v>
      </c>
      <c r="N484" s="19" t="s">
        <v>111</v>
      </c>
      <c r="O484" s="30">
        <v>6.3109714285714286E-3</v>
      </c>
      <c r="Q484" s="22">
        <v>1.5</v>
      </c>
      <c r="R484" s="30">
        <v>5.8469294117647055E-6</v>
      </c>
      <c r="S484" s="23">
        <v>171029.94231260652</v>
      </c>
      <c r="T484" s="30">
        <v>3.4762843634689557E-4</v>
      </c>
      <c r="U484" s="23">
        <v>2876.6346346940045</v>
      </c>
      <c r="V484" s="27">
        <v>1.6819479652493394</v>
      </c>
    </row>
    <row r="485" spans="1:22" x14ac:dyDescent="0.25">
      <c r="A485" s="19" t="s">
        <v>81</v>
      </c>
      <c r="B485" s="19" t="s">
        <v>82</v>
      </c>
      <c r="C485" s="19" t="s">
        <v>75</v>
      </c>
      <c r="D485" s="22">
        <v>60299201</v>
      </c>
      <c r="E485" s="22">
        <v>2</v>
      </c>
      <c r="F485" s="27">
        <v>68</v>
      </c>
      <c r="G485" s="19" t="s">
        <v>166</v>
      </c>
      <c r="H485" s="19" t="s">
        <v>167</v>
      </c>
      <c r="I485" s="23">
        <v>1769.6705499999998</v>
      </c>
      <c r="J485" s="19" t="s">
        <v>202</v>
      </c>
      <c r="K485" s="19" t="s">
        <v>203</v>
      </c>
      <c r="L485" s="23">
        <v>1769.6705499999998</v>
      </c>
      <c r="M485" s="19" t="s">
        <v>168</v>
      </c>
      <c r="N485" s="19" t="s">
        <v>169</v>
      </c>
      <c r="O485" s="30">
        <v>5.0000000000000002E-5</v>
      </c>
      <c r="Q485" s="22">
        <v>0.3</v>
      </c>
      <c r="R485" s="30">
        <v>4.3374278186274507E-6</v>
      </c>
      <c r="S485" s="23">
        <v>230551.38709292532</v>
      </c>
      <c r="T485" s="30">
        <v>3.4762843634689557E-4</v>
      </c>
      <c r="U485" s="23">
        <v>2876.6346346940045</v>
      </c>
      <c r="V485" s="27">
        <v>1.2477195088548991</v>
      </c>
    </row>
    <row r="486" spans="1:22" x14ac:dyDescent="0.25">
      <c r="A486" s="19" t="s">
        <v>81</v>
      </c>
      <c r="B486" s="19" t="s">
        <v>82</v>
      </c>
      <c r="C486" s="19" t="s">
        <v>75</v>
      </c>
      <c r="D486" s="22">
        <v>60299224</v>
      </c>
      <c r="E486" s="22">
        <v>2</v>
      </c>
      <c r="F486" s="27">
        <v>66</v>
      </c>
      <c r="G486" s="19" t="s">
        <v>108</v>
      </c>
      <c r="H486" s="19" t="s">
        <v>109</v>
      </c>
      <c r="I486" s="23">
        <v>864.71</v>
      </c>
      <c r="J486" s="19" t="s">
        <v>207</v>
      </c>
      <c r="K486" s="19" t="s">
        <v>208</v>
      </c>
      <c r="L486" s="23">
        <v>561.5</v>
      </c>
      <c r="M486" s="19" t="s">
        <v>110</v>
      </c>
      <c r="N486" s="19" t="s">
        <v>111</v>
      </c>
      <c r="O486" s="30">
        <v>9.9157987639060616E-3</v>
      </c>
      <c r="Q486" s="22">
        <v>1.5</v>
      </c>
      <c r="R486" s="30">
        <v>8.6608993425628389E-5</v>
      </c>
      <c r="S486" s="23">
        <v>11546.145041608241</v>
      </c>
      <c r="T486" s="30">
        <v>2.700463516055418E-4</v>
      </c>
      <c r="U486" s="23">
        <v>3703.0679883455919</v>
      </c>
      <c r="V486" s="27">
        <v>32.07189910572783</v>
      </c>
    </row>
    <row r="487" spans="1:22" x14ac:dyDescent="0.25">
      <c r="A487" s="19" t="s">
        <v>81</v>
      </c>
      <c r="B487" s="19" t="s">
        <v>82</v>
      </c>
      <c r="C487" s="19" t="s">
        <v>75</v>
      </c>
      <c r="D487" s="22">
        <v>60299224</v>
      </c>
      <c r="E487" s="22">
        <v>2</v>
      </c>
      <c r="F487" s="27">
        <v>66</v>
      </c>
      <c r="G487" s="19" t="s">
        <v>124</v>
      </c>
      <c r="H487" s="19" t="s">
        <v>125</v>
      </c>
      <c r="I487" s="23">
        <v>253.2</v>
      </c>
      <c r="J487" s="19" t="s">
        <v>202</v>
      </c>
      <c r="K487" s="19" t="s">
        <v>203</v>
      </c>
      <c r="L487" s="23">
        <v>253.2</v>
      </c>
      <c r="M487" s="19" t="s">
        <v>110</v>
      </c>
      <c r="N487" s="19" t="s">
        <v>111</v>
      </c>
      <c r="O487" s="30">
        <v>2.8396187614678874E-2</v>
      </c>
      <c r="Q487" s="22">
        <v>1.5</v>
      </c>
      <c r="R487" s="30">
        <v>7.2625401050875659E-5</v>
      </c>
      <c r="S487" s="23">
        <v>13769.287129987461</v>
      </c>
      <c r="T487" s="30">
        <v>2.700463516055418E-4</v>
      </c>
      <c r="U487" s="23">
        <v>3703.0679883455919</v>
      </c>
      <c r="V487" s="27">
        <v>26.893679777225792</v>
      </c>
    </row>
    <row r="488" spans="1:22" x14ac:dyDescent="0.25">
      <c r="A488" s="19" t="s">
        <v>81</v>
      </c>
      <c r="B488" s="19" t="s">
        <v>82</v>
      </c>
      <c r="C488" s="19" t="s">
        <v>75</v>
      </c>
      <c r="D488" s="22">
        <v>60299224</v>
      </c>
      <c r="E488" s="22">
        <v>2</v>
      </c>
      <c r="F488" s="27">
        <v>66</v>
      </c>
      <c r="G488" s="19" t="s">
        <v>108</v>
      </c>
      <c r="H488" s="19" t="s">
        <v>109</v>
      </c>
      <c r="I488" s="23">
        <v>382.5</v>
      </c>
      <c r="J488" s="19" t="s">
        <v>202</v>
      </c>
      <c r="K488" s="19" t="s">
        <v>203</v>
      </c>
      <c r="L488" s="23">
        <v>382.5</v>
      </c>
      <c r="M488" s="19" t="s">
        <v>110</v>
      </c>
      <c r="N488" s="19" t="s">
        <v>111</v>
      </c>
      <c r="O488" s="30">
        <v>9.9157987639060616E-3</v>
      </c>
      <c r="Q488" s="22">
        <v>1.5</v>
      </c>
      <c r="R488" s="30">
        <v>3.8311040678727964E-5</v>
      </c>
      <c r="S488" s="23">
        <v>26102.136154062908</v>
      </c>
      <c r="T488" s="30">
        <v>2.700463516055418E-4</v>
      </c>
      <c r="U488" s="23">
        <v>3703.0679883455919</v>
      </c>
      <c r="V488" s="27">
        <v>14.18683883376033</v>
      </c>
    </row>
    <row r="489" spans="1:22" x14ac:dyDescent="0.25">
      <c r="A489" s="19" t="s">
        <v>81</v>
      </c>
      <c r="B489" s="19" t="s">
        <v>82</v>
      </c>
      <c r="C489" s="19" t="s">
        <v>75</v>
      </c>
      <c r="D489" s="22">
        <v>60299224</v>
      </c>
      <c r="E489" s="22">
        <v>2</v>
      </c>
      <c r="F489" s="27">
        <v>66</v>
      </c>
      <c r="G489" s="19" t="s">
        <v>108</v>
      </c>
      <c r="H489" s="19" t="s">
        <v>109</v>
      </c>
      <c r="I489" s="23">
        <v>864.71</v>
      </c>
      <c r="J489" s="19" t="s">
        <v>207</v>
      </c>
      <c r="K489" s="19" t="s">
        <v>208</v>
      </c>
      <c r="L489" s="23">
        <v>561.5</v>
      </c>
      <c r="M489" s="19" t="s">
        <v>112</v>
      </c>
      <c r="N489" s="19" t="s">
        <v>113</v>
      </c>
      <c r="O489" s="30">
        <v>1.1220156242274404E-2</v>
      </c>
      <c r="Q489" s="22">
        <v>7.7</v>
      </c>
      <c r="R489" s="30">
        <v>1.9091265848597206E-5</v>
      </c>
      <c r="S489" s="23">
        <v>52379.973540281426</v>
      </c>
      <c r="T489" s="30">
        <v>2.700463516055418E-4</v>
      </c>
      <c r="U489" s="23">
        <v>3703.0679883455919</v>
      </c>
      <c r="V489" s="27">
        <v>7.0696255420935747</v>
      </c>
    </row>
    <row r="490" spans="1:22" x14ac:dyDescent="0.25">
      <c r="A490" s="19" t="s">
        <v>81</v>
      </c>
      <c r="B490" s="19" t="s">
        <v>82</v>
      </c>
      <c r="C490" s="19" t="s">
        <v>75</v>
      </c>
      <c r="D490" s="22">
        <v>60299224</v>
      </c>
      <c r="E490" s="22">
        <v>2</v>
      </c>
      <c r="F490" s="27">
        <v>66</v>
      </c>
      <c r="G490" s="19" t="s">
        <v>166</v>
      </c>
      <c r="H490" s="19" t="s">
        <v>167</v>
      </c>
      <c r="I490" s="23">
        <v>4212.0518000000002</v>
      </c>
      <c r="J490" s="19" t="s">
        <v>202</v>
      </c>
      <c r="K490" s="19" t="s">
        <v>203</v>
      </c>
      <c r="L490" s="23">
        <v>4212.0518000000002</v>
      </c>
      <c r="M490" s="19" t="s">
        <v>168</v>
      </c>
      <c r="N490" s="19" t="s">
        <v>169</v>
      </c>
      <c r="O490" s="30">
        <v>5.0000000000000002E-5</v>
      </c>
      <c r="Q490" s="22">
        <v>0.3</v>
      </c>
      <c r="R490" s="30">
        <v>1.0636494444444444E-5</v>
      </c>
      <c r="S490" s="23">
        <v>94015.93779069859</v>
      </c>
      <c r="T490" s="30">
        <v>2.700463516055418E-4</v>
      </c>
      <c r="U490" s="23">
        <v>3703.0679883455919</v>
      </c>
      <c r="V490" s="27">
        <v>3.9387662085437953</v>
      </c>
    </row>
    <row r="491" spans="1:22" x14ac:dyDescent="0.25">
      <c r="A491" s="19" t="s">
        <v>81</v>
      </c>
      <c r="B491" s="19" t="s">
        <v>82</v>
      </c>
      <c r="C491" s="19" t="s">
        <v>75</v>
      </c>
      <c r="D491" s="22">
        <v>60299224</v>
      </c>
      <c r="E491" s="22">
        <v>2</v>
      </c>
      <c r="F491" s="27">
        <v>66</v>
      </c>
      <c r="G491" s="19" t="s">
        <v>108</v>
      </c>
      <c r="H491" s="19" t="s">
        <v>109</v>
      </c>
      <c r="I491" s="23">
        <v>382.5</v>
      </c>
      <c r="J491" s="19" t="s">
        <v>202</v>
      </c>
      <c r="K491" s="19" t="s">
        <v>203</v>
      </c>
      <c r="L491" s="23">
        <v>382.5</v>
      </c>
      <c r="M491" s="19" t="s">
        <v>112</v>
      </c>
      <c r="N491" s="19" t="s">
        <v>113</v>
      </c>
      <c r="O491" s="30">
        <v>1.1220156242274404E-2</v>
      </c>
      <c r="Q491" s="22">
        <v>7.7</v>
      </c>
      <c r="R491" s="30">
        <v>8.444922791558362E-6</v>
      </c>
      <c r="S491" s="23">
        <v>118414.34488893268</v>
      </c>
      <c r="T491" s="30">
        <v>2.700463516055418E-4</v>
      </c>
      <c r="U491" s="23">
        <v>3703.0679883455919</v>
      </c>
      <c r="V491" s="27">
        <v>3.1272123253469863</v>
      </c>
    </row>
    <row r="492" spans="1:22" x14ac:dyDescent="0.25">
      <c r="A492" s="19" t="s">
        <v>81</v>
      </c>
      <c r="B492" s="19" t="s">
        <v>82</v>
      </c>
      <c r="C492" s="19" t="s">
        <v>75</v>
      </c>
      <c r="D492" s="22">
        <v>60299224</v>
      </c>
      <c r="E492" s="22">
        <v>2</v>
      </c>
      <c r="F492" s="27">
        <v>66</v>
      </c>
      <c r="G492" s="19" t="s">
        <v>130</v>
      </c>
      <c r="H492" s="19" t="s">
        <v>131</v>
      </c>
      <c r="I492" s="23">
        <v>87.4</v>
      </c>
      <c r="J492" s="19" t="s">
        <v>202</v>
      </c>
      <c r="K492" s="19" t="s">
        <v>203</v>
      </c>
      <c r="L492" s="23">
        <v>87.4</v>
      </c>
      <c r="M492" s="19" t="s">
        <v>112</v>
      </c>
      <c r="N492" s="19" t="s">
        <v>113</v>
      </c>
      <c r="O492" s="30">
        <v>4.8249881092436948E-2</v>
      </c>
      <c r="Q492" s="22">
        <v>7.7</v>
      </c>
      <c r="R492" s="30">
        <v>8.2979921437996643E-6</v>
      </c>
      <c r="S492" s="23">
        <v>120511.08059281656</v>
      </c>
      <c r="T492" s="30">
        <v>2.700463516055418E-4</v>
      </c>
      <c r="U492" s="23">
        <v>3703.0679883455919</v>
      </c>
      <c r="V492" s="27">
        <v>3.0728029075247747</v>
      </c>
    </row>
    <row r="493" spans="1:22" x14ac:dyDescent="0.25">
      <c r="A493" s="19" t="s">
        <v>81</v>
      </c>
      <c r="B493" s="19" t="s">
        <v>82</v>
      </c>
      <c r="C493" s="19" t="s">
        <v>75</v>
      </c>
      <c r="D493" s="22">
        <v>60299224</v>
      </c>
      <c r="E493" s="22">
        <v>2</v>
      </c>
      <c r="F493" s="27">
        <v>66</v>
      </c>
      <c r="G493" s="19" t="s">
        <v>124</v>
      </c>
      <c r="H493" s="19" t="s">
        <v>125</v>
      </c>
      <c r="I493" s="23">
        <v>253.2</v>
      </c>
      <c r="J493" s="19" t="s">
        <v>202</v>
      </c>
      <c r="K493" s="19" t="s">
        <v>203</v>
      </c>
      <c r="L493" s="23">
        <v>253.2</v>
      </c>
      <c r="M493" s="19" t="s">
        <v>100</v>
      </c>
      <c r="N493" s="19" t="s">
        <v>101</v>
      </c>
      <c r="O493" s="30">
        <v>4.1826752720830673E-3</v>
      </c>
      <c r="Q493" s="22">
        <v>3</v>
      </c>
      <c r="R493" s="30">
        <v>5.3487544388456189E-6</v>
      </c>
      <c r="S493" s="23">
        <v>186959.41483823708</v>
      </c>
      <c r="T493" s="30">
        <v>2.700463516055418E-4</v>
      </c>
      <c r="U493" s="23">
        <v>3703.0679883455919</v>
      </c>
      <c r="V493" s="27">
        <v>1.9806801340010598</v>
      </c>
    </row>
    <row r="494" spans="1:22" x14ac:dyDescent="0.25">
      <c r="A494" s="19" t="s">
        <v>81</v>
      </c>
      <c r="B494" s="19" t="s">
        <v>82</v>
      </c>
      <c r="C494" s="19" t="s">
        <v>75</v>
      </c>
      <c r="D494" s="22">
        <v>60299224</v>
      </c>
      <c r="E494" s="22">
        <v>2</v>
      </c>
      <c r="F494" s="27">
        <v>66</v>
      </c>
      <c r="G494" s="19" t="s">
        <v>166</v>
      </c>
      <c r="H494" s="19" t="s">
        <v>167</v>
      </c>
      <c r="I494" s="23">
        <v>4212.0518000000002</v>
      </c>
      <c r="J494" s="19" t="s">
        <v>202</v>
      </c>
      <c r="K494" s="19" t="s">
        <v>203</v>
      </c>
      <c r="L494" s="23">
        <v>4212.0518000000002</v>
      </c>
      <c r="M494" s="19" t="s">
        <v>172</v>
      </c>
      <c r="N494" s="19" t="s">
        <v>173</v>
      </c>
      <c r="O494" s="30">
        <v>5.0000000000000002E-5</v>
      </c>
      <c r="Q494" s="22">
        <v>0.6</v>
      </c>
      <c r="R494" s="30">
        <v>5.3182472222222222E-6</v>
      </c>
      <c r="S494" s="23">
        <v>188031.87558139718</v>
      </c>
      <c r="T494" s="30">
        <v>2.700463516055418E-4</v>
      </c>
      <c r="U494" s="23">
        <v>3703.0679883455919</v>
      </c>
      <c r="V494" s="27">
        <v>1.9693831042718977</v>
      </c>
    </row>
    <row r="495" spans="1:22" x14ac:dyDescent="0.25">
      <c r="A495" s="19" t="s">
        <v>81</v>
      </c>
      <c r="B495" s="19" t="s">
        <v>82</v>
      </c>
      <c r="C495" s="19" t="s">
        <v>75</v>
      </c>
      <c r="D495" s="22">
        <v>60299224</v>
      </c>
      <c r="E495" s="22">
        <v>2</v>
      </c>
      <c r="F495" s="27">
        <v>66</v>
      </c>
      <c r="G495" s="19" t="s">
        <v>130</v>
      </c>
      <c r="H495" s="19" t="s">
        <v>131</v>
      </c>
      <c r="I495" s="23">
        <v>87.4</v>
      </c>
      <c r="J495" s="19" t="s">
        <v>202</v>
      </c>
      <c r="K495" s="19" t="s">
        <v>203</v>
      </c>
      <c r="L495" s="23">
        <v>87.4</v>
      </c>
      <c r="M495" s="19" t="s">
        <v>110</v>
      </c>
      <c r="N495" s="19" t="s">
        <v>111</v>
      </c>
      <c r="O495" s="30">
        <v>5.1901008403361353E-3</v>
      </c>
      <c r="Q495" s="22">
        <v>1.5</v>
      </c>
      <c r="R495" s="30">
        <v>4.5819678125795781E-6</v>
      </c>
      <c r="S495" s="23">
        <v>218246.84085613757</v>
      </c>
      <c r="T495" s="30">
        <v>2.700463516055418E-4</v>
      </c>
      <c r="U495" s="23">
        <v>3703.0679883455919</v>
      </c>
      <c r="V495" s="27">
        <v>1.6967338330393309</v>
      </c>
    </row>
    <row r="496" spans="1:22" x14ac:dyDescent="0.25">
      <c r="A496" s="19" t="s">
        <v>81</v>
      </c>
      <c r="B496" s="19" t="s">
        <v>82</v>
      </c>
      <c r="C496" s="19" t="s">
        <v>75</v>
      </c>
      <c r="D496" s="22">
        <v>60299299</v>
      </c>
      <c r="E496" s="22">
        <v>2</v>
      </c>
      <c r="F496" s="27">
        <v>54</v>
      </c>
      <c r="G496" s="19" t="s">
        <v>132</v>
      </c>
      <c r="H496" s="19" t="s">
        <v>133</v>
      </c>
      <c r="I496" s="23">
        <v>252.3125</v>
      </c>
      <c r="J496" s="19" t="s">
        <v>202</v>
      </c>
      <c r="K496" s="19" t="s">
        <v>203</v>
      </c>
      <c r="L496" s="23">
        <v>252.3125</v>
      </c>
      <c r="M496" s="19" t="s">
        <v>110</v>
      </c>
      <c r="N496" s="19" t="s">
        <v>111</v>
      </c>
      <c r="O496" s="30">
        <v>3.9433609419354559E-2</v>
      </c>
      <c r="Q496" s="22">
        <v>1.5</v>
      </c>
      <c r="R496" s="30">
        <v>1.2283447625457898E-4</v>
      </c>
      <c r="S496" s="23">
        <v>8141.0368692211714</v>
      </c>
      <c r="T496" s="30">
        <v>2.9073086463291453E-4</v>
      </c>
      <c r="U496" s="23">
        <v>3439.6072851179042</v>
      </c>
      <c r="V496" s="27">
        <v>42.250235938889205</v>
      </c>
    </row>
    <row r="497" spans="1:22" x14ac:dyDescent="0.25">
      <c r="A497" s="19" t="s">
        <v>81</v>
      </c>
      <c r="B497" s="19" t="s">
        <v>82</v>
      </c>
      <c r="C497" s="19" t="s">
        <v>75</v>
      </c>
      <c r="D497" s="22">
        <v>60299299</v>
      </c>
      <c r="E497" s="22">
        <v>2</v>
      </c>
      <c r="F497" s="27">
        <v>54</v>
      </c>
      <c r="G497" s="19" t="s">
        <v>130</v>
      </c>
      <c r="H497" s="19" t="s">
        <v>131</v>
      </c>
      <c r="I497" s="23">
        <v>569.99800000000005</v>
      </c>
      <c r="J497" s="19" t="s">
        <v>200</v>
      </c>
      <c r="K497" s="19" t="s">
        <v>201</v>
      </c>
      <c r="L497" s="23">
        <v>398.6</v>
      </c>
      <c r="M497" s="19" t="s">
        <v>112</v>
      </c>
      <c r="N497" s="19" t="s">
        <v>113</v>
      </c>
      <c r="O497" s="30">
        <v>4.8249881092436948E-2</v>
      </c>
      <c r="Q497" s="22">
        <v>7.7</v>
      </c>
      <c r="R497" s="30">
        <v>6.6143183556822703E-5</v>
      </c>
      <c r="S497" s="23">
        <v>15118.71588613381</v>
      </c>
      <c r="T497" s="30">
        <v>2.9073086463291453E-4</v>
      </c>
      <c r="U497" s="23">
        <v>3439.6072851179042</v>
      </c>
      <c r="V497" s="27">
        <v>22.75065760229381</v>
      </c>
    </row>
    <row r="498" spans="1:22" x14ac:dyDescent="0.25">
      <c r="A498" s="19" t="s">
        <v>81</v>
      </c>
      <c r="B498" s="19" t="s">
        <v>82</v>
      </c>
      <c r="C498" s="19" t="s">
        <v>75</v>
      </c>
      <c r="D498" s="22">
        <v>60299299</v>
      </c>
      <c r="E498" s="22">
        <v>2</v>
      </c>
      <c r="F498" s="27">
        <v>54</v>
      </c>
      <c r="G498" s="19" t="s">
        <v>130</v>
      </c>
      <c r="H498" s="19" t="s">
        <v>131</v>
      </c>
      <c r="I498" s="23">
        <v>569.99800000000005</v>
      </c>
      <c r="J498" s="19" t="s">
        <v>200</v>
      </c>
      <c r="K498" s="19" t="s">
        <v>201</v>
      </c>
      <c r="L498" s="23">
        <v>398.6</v>
      </c>
      <c r="M498" s="19" t="s">
        <v>110</v>
      </c>
      <c r="N498" s="19" t="s">
        <v>111</v>
      </c>
      <c r="O498" s="30">
        <v>5.1901008403361353E-3</v>
      </c>
      <c r="Q498" s="22">
        <v>1.5</v>
      </c>
      <c r="R498" s="30">
        <v>3.6522803688764404E-5</v>
      </c>
      <c r="S498" s="23">
        <v>27380.154287214056</v>
      </c>
      <c r="T498" s="30">
        <v>2.9073086463291453E-4</v>
      </c>
      <c r="U498" s="23">
        <v>3439.6072851179042</v>
      </c>
      <c r="V498" s="27">
        <v>12.562410164080509</v>
      </c>
    </row>
    <row r="499" spans="1:22" x14ac:dyDescent="0.25">
      <c r="A499" s="19" t="s">
        <v>81</v>
      </c>
      <c r="B499" s="19" t="s">
        <v>82</v>
      </c>
      <c r="C499" s="19" t="s">
        <v>75</v>
      </c>
      <c r="D499" s="22">
        <v>60299299</v>
      </c>
      <c r="E499" s="22">
        <v>2</v>
      </c>
      <c r="F499" s="27">
        <v>54</v>
      </c>
      <c r="G499" s="19" t="s">
        <v>166</v>
      </c>
      <c r="H499" s="19" t="s">
        <v>167</v>
      </c>
      <c r="I499" s="23">
        <v>4367.59195</v>
      </c>
      <c r="J499" s="19" t="s">
        <v>202</v>
      </c>
      <c r="K499" s="19" t="s">
        <v>203</v>
      </c>
      <c r="L499" s="23">
        <v>4367.59195</v>
      </c>
      <c r="M499" s="19" t="s">
        <v>168</v>
      </c>
      <c r="N499" s="19" t="s">
        <v>169</v>
      </c>
      <c r="O499" s="30">
        <v>5.0000000000000002E-5</v>
      </c>
      <c r="Q499" s="22">
        <v>0.3</v>
      </c>
      <c r="R499" s="30">
        <v>1.3480222067901234E-5</v>
      </c>
      <c r="S499" s="23">
        <v>74182.754183343524</v>
      </c>
      <c r="T499" s="30">
        <v>2.9073086463291453E-4</v>
      </c>
      <c r="U499" s="23">
        <v>3439.6072851179042</v>
      </c>
      <c r="V499" s="27">
        <v>4.6366670029760222</v>
      </c>
    </row>
    <row r="500" spans="1:22" x14ac:dyDescent="0.25">
      <c r="A500" s="19" t="s">
        <v>81</v>
      </c>
      <c r="B500" s="19" t="s">
        <v>82</v>
      </c>
      <c r="C500" s="19" t="s">
        <v>75</v>
      </c>
      <c r="D500" s="22">
        <v>60299299</v>
      </c>
      <c r="E500" s="22">
        <v>2</v>
      </c>
      <c r="F500" s="27">
        <v>54</v>
      </c>
      <c r="G500" s="19" t="s">
        <v>108</v>
      </c>
      <c r="H500" s="19" t="s">
        <v>109</v>
      </c>
      <c r="I500" s="23">
        <v>95.65</v>
      </c>
      <c r="J500" s="19" t="s">
        <v>202</v>
      </c>
      <c r="K500" s="19" t="s">
        <v>203</v>
      </c>
      <c r="L500" s="23">
        <v>95.65</v>
      </c>
      <c r="M500" s="19" t="s">
        <v>110</v>
      </c>
      <c r="N500" s="19" t="s">
        <v>111</v>
      </c>
      <c r="O500" s="30">
        <v>9.9157987639060616E-3</v>
      </c>
      <c r="Q500" s="22">
        <v>1.5</v>
      </c>
      <c r="R500" s="30">
        <v>1.1709211750217467E-5</v>
      </c>
      <c r="S500" s="23">
        <v>85402.845326580384</v>
      </c>
      <c r="T500" s="30">
        <v>2.9073086463291453E-4</v>
      </c>
      <c r="U500" s="23">
        <v>3439.6072851179042</v>
      </c>
      <c r="V500" s="27">
        <v>4.0275090039036163</v>
      </c>
    </row>
    <row r="501" spans="1:22" x14ac:dyDescent="0.25">
      <c r="A501" s="19" t="s">
        <v>81</v>
      </c>
      <c r="B501" s="19" t="s">
        <v>82</v>
      </c>
      <c r="C501" s="19" t="s">
        <v>75</v>
      </c>
      <c r="D501" s="22">
        <v>60299299</v>
      </c>
      <c r="E501" s="22">
        <v>2</v>
      </c>
      <c r="F501" s="27">
        <v>54</v>
      </c>
      <c r="G501" s="19" t="s">
        <v>132</v>
      </c>
      <c r="H501" s="19" t="s">
        <v>133</v>
      </c>
      <c r="I501" s="23">
        <v>17.0275</v>
      </c>
      <c r="J501" s="19" t="s">
        <v>206</v>
      </c>
      <c r="K501" s="19" t="s">
        <v>230</v>
      </c>
      <c r="L501" s="23">
        <v>12.25</v>
      </c>
      <c r="M501" s="19" t="s">
        <v>110</v>
      </c>
      <c r="N501" s="19" t="s">
        <v>111</v>
      </c>
      <c r="O501" s="30">
        <v>3.9433609419354559E-2</v>
      </c>
      <c r="Q501" s="22">
        <v>1.5</v>
      </c>
      <c r="R501" s="30">
        <v>8.289577585037774E-6</v>
      </c>
      <c r="S501" s="23">
        <v>120633.40860756817</v>
      </c>
      <c r="T501" s="30">
        <v>2.9073086463291453E-4</v>
      </c>
      <c r="U501" s="23">
        <v>3439.6072851179042</v>
      </c>
      <c r="V501" s="27">
        <v>2.8512891452046012</v>
      </c>
    </row>
    <row r="502" spans="1:22" x14ac:dyDescent="0.25">
      <c r="A502" s="19" t="s">
        <v>81</v>
      </c>
      <c r="B502" s="19" t="s">
        <v>82</v>
      </c>
      <c r="C502" s="19" t="s">
        <v>75</v>
      </c>
      <c r="D502" s="22">
        <v>60299299</v>
      </c>
      <c r="E502" s="22">
        <v>2</v>
      </c>
      <c r="F502" s="27">
        <v>54</v>
      </c>
      <c r="G502" s="19" t="s">
        <v>166</v>
      </c>
      <c r="H502" s="19" t="s">
        <v>167</v>
      </c>
      <c r="I502" s="23">
        <v>4367.59195</v>
      </c>
      <c r="J502" s="19" t="s">
        <v>202</v>
      </c>
      <c r="K502" s="19" t="s">
        <v>203</v>
      </c>
      <c r="L502" s="23">
        <v>4367.59195</v>
      </c>
      <c r="M502" s="19" t="s">
        <v>172</v>
      </c>
      <c r="N502" s="19" t="s">
        <v>173</v>
      </c>
      <c r="O502" s="30">
        <v>5.0000000000000002E-5</v>
      </c>
      <c r="Q502" s="22">
        <v>0.6</v>
      </c>
      <c r="R502" s="30">
        <v>6.7401110339506172E-6</v>
      </c>
      <c r="S502" s="23">
        <v>148365.50836668705</v>
      </c>
      <c r="T502" s="30">
        <v>2.9073086463291453E-4</v>
      </c>
      <c r="U502" s="23">
        <v>3439.6072851179042</v>
      </c>
      <c r="V502" s="27">
        <v>2.3183335014880111</v>
      </c>
    </row>
    <row r="503" spans="1:22" x14ac:dyDescent="0.25">
      <c r="A503" s="19" t="s">
        <v>81</v>
      </c>
      <c r="B503" s="19" t="s">
        <v>82</v>
      </c>
      <c r="C503" s="19" t="s">
        <v>75</v>
      </c>
      <c r="D503" s="22">
        <v>60299299</v>
      </c>
      <c r="E503" s="22">
        <v>2</v>
      </c>
      <c r="F503" s="27">
        <v>54</v>
      </c>
      <c r="G503" s="19" t="s">
        <v>134</v>
      </c>
      <c r="H503" s="19" t="s">
        <v>135</v>
      </c>
      <c r="I503" s="23">
        <v>47.25</v>
      </c>
      <c r="J503" s="19" t="s">
        <v>202</v>
      </c>
      <c r="K503" s="19" t="s">
        <v>203</v>
      </c>
      <c r="L503" s="23">
        <v>47.25</v>
      </c>
      <c r="M503" s="19" t="s">
        <v>110</v>
      </c>
      <c r="N503" s="19" t="s">
        <v>111</v>
      </c>
      <c r="O503" s="30">
        <v>6.3109714285714286E-3</v>
      </c>
      <c r="Q503" s="22">
        <v>1.5</v>
      </c>
      <c r="R503" s="30">
        <v>3.6814E-6</v>
      </c>
      <c r="S503" s="23">
        <v>271635.79073178681</v>
      </c>
      <c r="T503" s="30">
        <v>2.9073086463291453E-4</v>
      </c>
      <c r="U503" s="23">
        <v>3439.6072851179042</v>
      </c>
      <c r="V503" s="27">
        <v>1.266257025943305</v>
      </c>
    </row>
    <row r="504" spans="1:22" x14ac:dyDescent="0.25">
      <c r="A504" s="19" t="s">
        <v>81</v>
      </c>
      <c r="B504" s="19" t="s">
        <v>82</v>
      </c>
      <c r="C504" s="19" t="s">
        <v>75</v>
      </c>
      <c r="D504" s="22">
        <v>60299581</v>
      </c>
      <c r="E504" s="22">
        <v>2</v>
      </c>
      <c r="F504" s="27">
        <v>67</v>
      </c>
      <c r="G504" s="19" t="s">
        <v>108</v>
      </c>
      <c r="H504" s="19" t="s">
        <v>109</v>
      </c>
      <c r="I504" s="23">
        <v>2310</v>
      </c>
      <c r="J504" s="19" t="s">
        <v>207</v>
      </c>
      <c r="K504" s="19" t="s">
        <v>208</v>
      </c>
      <c r="L504" s="23">
        <v>1500</v>
      </c>
      <c r="M504" s="19" t="s">
        <v>110</v>
      </c>
      <c r="N504" s="19" t="s">
        <v>111</v>
      </c>
      <c r="O504" s="30">
        <v>9.9157987639060616E-3</v>
      </c>
      <c r="Q504" s="22">
        <v>1.5</v>
      </c>
      <c r="R504" s="30">
        <v>2.2791537457336319E-4</v>
      </c>
      <c r="S504" s="23">
        <v>4387.5934296749783</v>
      </c>
      <c r="T504" s="30">
        <v>4.4380711885235667E-4</v>
      </c>
      <c r="U504" s="23">
        <v>2253.2310941426663</v>
      </c>
      <c r="V504" s="27">
        <v>51.354600882187476</v>
      </c>
    </row>
    <row r="505" spans="1:22" x14ac:dyDescent="0.25">
      <c r="A505" s="19" t="s">
        <v>81</v>
      </c>
      <c r="B505" s="19" t="s">
        <v>82</v>
      </c>
      <c r="C505" s="19" t="s">
        <v>75</v>
      </c>
      <c r="D505" s="22">
        <v>60299581</v>
      </c>
      <c r="E505" s="22">
        <v>2</v>
      </c>
      <c r="F505" s="27">
        <v>67</v>
      </c>
      <c r="G505" s="19" t="s">
        <v>108</v>
      </c>
      <c r="H505" s="19" t="s">
        <v>109</v>
      </c>
      <c r="I505" s="23">
        <v>531.03750000000002</v>
      </c>
      <c r="J505" s="19" t="s">
        <v>220</v>
      </c>
      <c r="K505" s="19" t="s">
        <v>233</v>
      </c>
      <c r="L505" s="23">
        <v>63.75</v>
      </c>
      <c r="M505" s="19" t="s">
        <v>110</v>
      </c>
      <c r="N505" s="19" t="s">
        <v>111</v>
      </c>
      <c r="O505" s="30">
        <v>9.9157987639060616E-3</v>
      </c>
      <c r="Q505" s="22">
        <v>1.5</v>
      </c>
      <c r="R505" s="30">
        <v>5.2394636677490209E-5</v>
      </c>
      <c r="S505" s="23">
        <v>19085.922976341968</v>
      </c>
      <c r="T505" s="30">
        <v>4.4380711885235667E-4</v>
      </c>
      <c r="U505" s="23">
        <v>2253.2310941426663</v>
      </c>
      <c r="V505" s="27">
        <v>11.805722452802875</v>
      </c>
    </row>
    <row r="506" spans="1:22" x14ac:dyDescent="0.25">
      <c r="A506" s="19" t="s">
        <v>81</v>
      </c>
      <c r="B506" s="19" t="s">
        <v>82</v>
      </c>
      <c r="C506" s="19" t="s">
        <v>75</v>
      </c>
      <c r="D506" s="22">
        <v>60299581</v>
      </c>
      <c r="E506" s="22">
        <v>2</v>
      </c>
      <c r="F506" s="27">
        <v>67</v>
      </c>
      <c r="G506" s="19" t="s">
        <v>108</v>
      </c>
      <c r="H506" s="19" t="s">
        <v>109</v>
      </c>
      <c r="I506" s="23">
        <v>2310</v>
      </c>
      <c r="J506" s="19" t="s">
        <v>207</v>
      </c>
      <c r="K506" s="19" t="s">
        <v>208</v>
      </c>
      <c r="L506" s="23">
        <v>1500</v>
      </c>
      <c r="M506" s="19" t="s">
        <v>112</v>
      </c>
      <c r="N506" s="19" t="s">
        <v>113</v>
      </c>
      <c r="O506" s="30">
        <v>1.1220156242274404E-2</v>
      </c>
      <c r="Q506" s="22">
        <v>7.7</v>
      </c>
      <c r="R506" s="30">
        <v>5.02395055624227E-5</v>
      </c>
      <c r="S506" s="23">
        <v>19904.654490627854</v>
      </c>
      <c r="T506" s="30">
        <v>4.4380711885235667E-4</v>
      </c>
      <c r="U506" s="23">
        <v>2253.2310941426663</v>
      </c>
      <c r="V506" s="27">
        <v>11.320121608760427</v>
      </c>
    </row>
    <row r="507" spans="1:22" x14ac:dyDescent="0.25">
      <c r="A507" s="19" t="s">
        <v>81</v>
      </c>
      <c r="B507" s="19" t="s">
        <v>82</v>
      </c>
      <c r="C507" s="19" t="s">
        <v>75</v>
      </c>
      <c r="D507" s="22">
        <v>60299581</v>
      </c>
      <c r="E507" s="22">
        <v>2</v>
      </c>
      <c r="F507" s="27">
        <v>67</v>
      </c>
      <c r="G507" s="19" t="s">
        <v>108</v>
      </c>
      <c r="H507" s="19" t="s">
        <v>109</v>
      </c>
      <c r="I507" s="23">
        <v>414.93465000000009</v>
      </c>
      <c r="J507" s="19" t="s">
        <v>206</v>
      </c>
      <c r="K507" s="19" t="s">
        <v>230</v>
      </c>
      <c r="L507" s="23">
        <v>307.35900000000004</v>
      </c>
      <c r="M507" s="19" t="s">
        <v>110</v>
      </c>
      <c r="N507" s="19" t="s">
        <v>111</v>
      </c>
      <c r="O507" s="30">
        <v>9.9157987639060616E-3</v>
      </c>
      <c r="Q507" s="22">
        <v>1.5</v>
      </c>
      <c r="R507" s="30">
        <v>4.0939387955938265E-5</v>
      </c>
      <c r="S507" s="23">
        <v>24426.354421230419</v>
      </c>
      <c r="T507" s="30">
        <v>4.4380711885235667E-4</v>
      </c>
      <c r="U507" s="23">
        <v>2253.2310941426663</v>
      </c>
      <c r="V507" s="27">
        <v>9.2245901917489874</v>
      </c>
    </row>
    <row r="508" spans="1:22" x14ac:dyDescent="0.25">
      <c r="A508" s="19" t="s">
        <v>81</v>
      </c>
      <c r="B508" s="19" t="s">
        <v>82</v>
      </c>
      <c r="C508" s="19" t="s">
        <v>75</v>
      </c>
      <c r="D508" s="22">
        <v>60299581</v>
      </c>
      <c r="E508" s="22">
        <v>2</v>
      </c>
      <c r="F508" s="27">
        <v>67</v>
      </c>
      <c r="G508" s="19" t="s">
        <v>134</v>
      </c>
      <c r="H508" s="19" t="s">
        <v>135</v>
      </c>
      <c r="I508" s="23">
        <v>221.15</v>
      </c>
      <c r="J508" s="19" t="s">
        <v>202</v>
      </c>
      <c r="K508" s="19" t="s">
        <v>203</v>
      </c>
      <c r="L508" s="23">
        <v>221.15</v>
      </c>
      <c r="M508" s="19" t="s">
        <v>110</v>
      </c>
      <c r="N508" s="19" t="s">
        <v>111</v>
      </c>
      <c r="O508" s="30">
        <v>6.3109714285714286E-3</v>
      </c>
      <c r="Q508" s="22">
        <v>1.5</v>
      </c>
      <c r="R508" s="30">
        <v>1.3887276929637527E-5</v>
      </c>
      <c r="S508" s="23">
        <v>72008.357366723954</v>
      </c>
      <c r="T508" s="30">
        <v>4.4380711885235667E-4</v>
      </c>
      <c r="U508" s="23">
        <v>2253.2310941426663</v>
      </c>
      <c r="V508" s="27">
        <v>3.1291244190829377</v>
      </c>
    </row>
    <row r="509" spans="1:22" x14ac:dyDescent="0.25">
      <c r="A509" s="19" t="s">
        <v>81</v>
      </c>
      <c r="B509" s="19" t="s">
        <v>82</v>
      </c>
      <c r="C509" s="19" t="s">
        <v>75</v>
      </c>
      <c r="D509" s="22">
        <v>60299581</v>
      </c>
      <c r="E509" s="22">
        <v>2</v>
      </c>
      <c r="F509" s="27">
        <v>67</v>
      </c>
      <c r="G509" s="19" t="s">
        <v>108</v>
      </c>
      <c r="H509" s="19" t="s">
        <v>109</v>
      </c>
      <c r="I509" s="23">
        <v>531.03750000000002</v>
      </c>
      <c r="J509" s="19" t="s">
        <v>220</v>
      </c>
      <c r="K509" s="19" t="s">
        <v>233</v>
      </c>
      <c r="L509" s="23">
        <v>63.75</v>
      </c>
      <c r="M509" s="19" t="s">
        <v>112</v>
      </c>
      <c r="N509" s="19" t="s">
        <v>113</v>
      </c>
      <c r="O509" s="30">
        <v>1.1220156242274404E-2</v>
      </c>
      <c r="Q509" s="22">
        <v>7.7</v>
      </c>
      <c r="R509" s="30">
        <v>1.154937724463422E-5</v>
      </c>
      <c r="S509" s="23">
        <v>86584.755075395486</v>
      </c>
      <c r="T509" s="30">
        <v>4.4380711885235667E-4</v>
      </c>
      <c r="U509" s="23">
        <v>2253.2310941426663</v>
      </c>
      <c r="V509" s="27">
        <v>2.602341592559358</v>
      </c>
    </row>
    <row r="510" spans="1:22" x14ac:dyDescent="0.25">
      <c r="A510" s="19" t="s">
        <v>81</v>
      </c>
      <c r="B510" s="19" t="s">
        <v>82</v>
      </c>
      <c r="C510" s="19" t="s">
        <v>75</v>
      </c>
      <c r="D510" s="22">
        <v>60299581</v>
      </c>
      <c r="E510" s="22">
        <v>2</v>
      </c>
      <c r="F510" s="27">
        <v>67</v>
      </c>
      <c r="G510" s="19" t="s">
        <v>134</v>
      </c>
      <c r="H510" s="19" t="s">
        <v>135</v>
      </c>
      <c r="I510" s="23">
        <v>160.65</v>
      </c>
      <c r="J510" s="19" t="s">
        <v>220</v>
      </c>
      <c r="K510" s="19" t="s">
        <v>233</v>
      </c>
      <c r="L510" s="23">
        <v>47.25</v>
      </c>
      <c r="M510" s="19" t="s">
        <v>110</v>
      </c>
      <c r="N510" s="19" t="s">
        <v>111</v>
      </c>
      <c r="O510" s="30">
        <v>6.3109714285714286E-3</v>
      </c>
      <c r="Q510" s="22">
        <v>1.5</v>
      </c>
      <c r="R510" s="30">
        <v>1.0088134925373135E-5</v>
      </c>
      <c r="S510" s="23">
        <v>99126.350648310006</v>
      </c>
      <c r="T510" s="30">
        <v>4.4380711885235667E-4</v>
      </c>
      <c r="U510" s="23">
        <v>2253.2310941426663</v>
      </c>
      <c r="V510" s="27">
        <v>2.2730899295757356</v>
      </c>
    </row>
    <row r="511" spans="1:22" x14ac:dyDescent="0.25">
      <c r="A511" s="19" t="s">
        <v>81</v>
      </c>
      <c r="B511" s="19" t="s">
        <v>82</v>
      </c>
      <c r="C511" s="19" t="s">
        <v>75</v>
      </c>
      <c r="D511" s="22">
        <v>60299581</v>
      </c>
      <c r="E511" s="22">
        <v>2</v>
      </c>
      <c r="F511" s="27">
        <v>67</v>
      </c>
      <c r="G511" s="19" t="s">
        <v>108</v>
      </c>
      <c r="H511" s="19" t="s">
        <v>109</v>
      </c>
      <c r="I511" s="23">
        <v>414.93465000000009</v>
      </c>
      <c r="J511" s="19" t="s">
        <v>206</v>
      </c>
      <c r="K511" s="19" t="s">
        <v>230</v>
      </c>
      <c r="L511" s="23">
        <v>307.35900000000004</v>
      </c>
      <c r="M511" s="19" t="s">
        <v>112</v>
      </c>
      <c r="N511" s="19" t="s">
        <v>113</v>
      </c>
      <c r="O511" s="30">
        <v>1.1220156242274404E-2</v>
      </c>
      <c r="Q511" s="22">
        <v>7.7</v>
      </c>
      <c r="R511" s="30">
        <v>9.0242907604835157E-6</v>
      </c>
      <c r="S511" s="23">
        <v>110812.03238473897</v>
      </c>
      <c r="T511" s="30">
        <v>4.4380711885235667E-4</v>
      </c>
      <c r="U511" s="23">
        <v>2253.2310941426663</v>
      </c>
      <c r="V511" s="27">
        <v>2.0333812544105827</v>
      </c>
    </row>
    <row r="512" spans="1:22" x14ac:dyDescent="0.25">
      <c r="A512" s="19" t="s">
        <v>81</v>
      </c>
      <c r="B512" s="19" t="s">
        <v>82</v>
      </c>
      <c r="C512" s="19" t="s">
        <v>75</v>
      </c>
      <c r="D512" s="22">
        <v>60299581</v>
      </c>
      <c r="E512" s="22">
        <v>2</v>
      </c>
      <c r="F512" s="27">
        <v>67</v>
      </c>
      <c r="G512" s="19" t="s">
        <v>132</v>
      </c>
      <c r="H512" s="19" t="s">
        <v>133</v>
      </c>
      <c r="I512" s="23">
        <v>17.0275</v>
      </c>
      <c r="J512" s="19" t="s">
        <v>206</v>
      </c>
      <c r="K512" s="19" t="s">
        <v>230</v>
      </c>
      <c r="L512" s="23">
        <v>12.25</v>
      </c>
      <c r="M512" s="19" t="s">
        <v>110</v>
      </c>
      <c r="N512" s="19" t="s">
        <v>111</v>
      </c>
      <c r="O512" s="30">
        <v>3.9433609419354559E-2</v>
      </c>
      <c r="Q512" s="22">
        <v>1.5</v>
      </c>
      <c r="R512" s="30">
        <v>6.6811520834632809E-6</v>
      </c>
      <c r="S512" s="23">
        <v>149674.78475383457</v>
      </c>
      <c r="T512" s="30">
        <v>4.4380711885235667E-4</v>
      </c>
      <c r="U512" s="23">
        <v>2253.2310941426663</v>
      </c>
      <c r="V512" s="27">
        <v>1.5054179619155523</v>
      </c>
    </row>
    <row r="513" spans="1:22" x14ac:dyDescent="0.25">
      <c r="A513" s="19" t="s">
        <v>81</v>
      </c>
      <c r="B513" s="19" t="s">
        <v>82</v>
      </c>
      <c r="C513" s="19" t="s">
        <v>75</v>
      </c>
      <c r="D513" s="22">
        <v>60299581</v>
      </c>
      <c r="E513" s="22">
        <v>2</v>
      </c>
      <c r="F513" s="27">
        <v>67</v>
      </c>
      <c r="G513" s="19" t="s">
        <v>134</v>
      </c>
      <c r="H513" s="19" t="s">
        <v>135</v>
      </c>
      <c r="I513" s="23">
        <v>221.15</v>
      </c>
      <c r="J513" s="19" t="s">
        <v>202</v>
      </c>
      <c r="K513" s="19" t="s">
        <v>203</v>
      </c>
      <c r="L513" s="23">
        <v>221.15</v>
      </c>
      <c r="M513" s="19" t="s">
        <v>96</v>
      </c>
      <c r="N513" s="19" t="s">
        <v>97</v>
      </c>
      <c r="O513" s="30">
        <v>1.2242166344294007E-2</v>
      </c>
      <c r="Q513" s="22">
        <v>8.6999999999999993</v>
      </c>
      <c r="R513" s="30">
        <v>4.6446304461153194E-6</v>
      </c>
      <c r="S513" s="23">
        <v>215302.38231039047</v>
      </c>
      <c r="T513" s="30">
        <v>4.4380711885235667E-4</v>
      </c>
      <c r="U513" s="23">
        <v>2253.2310941426663</v>
      </c>
      <c r="V513" s="27">
        <v>1.0465425741988763</v>
      </c>
    </row>
    <row r="514" spans="1:22" x14ac:dyDescent="0.25">
      <c r="A514" s="19" t="s">
        <v>81</v>
      </c>
      <c r="B514" s="19" t="s">
        <v>82</v>
      </c>
      <c r="C514" s="19" t="s">
        <v>75</v>
      </c>
      <c r="D514" s="22">
        <v>60299581</v>
      </c>
      <c r="E514" s="22">
        <v>2</v>
      </c>
      <c r="F514" s="27">
        <v>67</v>
      </c>
      <c r="G514" s="19" t="s">
        <v>166</v>
      </c>
      <c r="H514" s="19" t="s">
        <v>167</v>
      </c>
      <c r="I514" s="23">
        <v>1796.9499000000003</v>
      </c>
      <c r="J514" s="19" t="s">
        <v>202</v>
      </c>
      <c r="K514" s="19" t="s">
        <v>203</v>
      </c>
      <c r="L514" s="23">
        <v>1796.9499000000003</v>
      </c>
      <c r="M514" s="19" t="s">
        <v>168</v>
      </c>
      <c r="N514" s="19" t="s">
        <v>169</v>
      </c>
      <c r="O514" s="30">
        <v>5.0000000000000002E-5</v>
      </c>
      <c r="Q514" s="22">
        <v>0.3</v>
      </c>
      <c r="R514" s="30">
        <v>4.4700246268656725E-6</v>
      </c>
      <c r="S514" s="23">
        <v>223712.41401888829</v>
      </c>
      <c r="T514" s="30">
        <v>4.4380711885235667E-4</v>
      </c>
      <c r="U514" s="23">
        <v>2253.2310941426663</v>
      </c>
      <c r="V514" s="27">
        <v>1.0071998480837203</v>
      </c>
    </row>
    <row r="515" spans="1:22" x14ac:dyDescent="0.25">
      <c r="A515" s="19" t="s">
        <v>81</v>
      </c>
      <c r="B515" s="19" t="s">
        <v>82</v>
      </c>
      <c r="C515" s="19" t="s">
        <v>75</v>
      </c>
      <c r="D515" s="22">
        <v>60299669</v>
      </c>
      <c r="E515" s="22">
        <v>2</v>
      </c>
      <c r="F515" s="27">
        <v>84.979388297872305</v>
      </c>
      <c r="G515" s="19" t="s">
        <v>108</v>
      </c>
      <c r="H515" s="19" t="s">
        <v>109</v>
      </c>
      <c r="I515" s="23">
        <v>2868.8</v>
      </c>
      <c r="J515" s="19" t="s">
        <v>202</v>
      </c>
      <c r="K515" s="19" t="s">
        <v>203</v>
      </c>
      <c r="L515" s="23">
        <v>2868.8</v>
      </c>
      <c r="M515" s="19" t="s">
        <v>110</v>
      </c>
      <c r="N515" s="19" t="s">
        <v>111</v>
      </c>
      <c r="O515" s="30">
        <v>9.9157987639060616E-3</v>
      </c>
      <c r="Q515" s="22">
        <v>1.5</v>
      </c>
      <c r="R515" s="30">
        <v>2.2316347578452307E-4</v>
      </c>
      <c r="S515" s="23">
        <v>4481.0200077971376</v>
      </c>
      <c r="T515" s="30">
        <v>3.2698391631966401E-4</v>
      </c>
      <c r="U515" s="23">
        <v>3058.254397511057</v>
      </c>
      <c r="V515" s="27">
        <v>68.249068118187012</v>
      </c>
    </row>
    <row r="516" spans="1:22" x14ac:dyDescent="0.25">
      <c r="A516" s="19" t="s">
        <v>81</v>
      </c>
      <c r="B516" s="19" t="s">
        <v>82</v>
      </c>
      <c r="C516" s="19" t="s">
        <v>75</v>
      </c>
      <c r="D516" s="22">
        <v>60299669</v>
      </c>
      <c r="E516" s="22">
        <v>2</v>
      </c>
      <c r="F516" s="27">
        <v>84.979388297872305</v>
      </c>
      <c r="G516" s="19" t="s">
        <v>108</v>
      </c>
      <c r="H516" s="19" t="s">
        <v>109</v>
      </c>
      <c r="I516" s="23">
        <v>2868.8</v>
      </c>
      <c r="J516" s="19" t="s">
        <v>202</v>
      </c>
      <c r="K516" s="19" t="s">
        <v>203</v>
      </c>
      <c r="L516" s="23">
        <v>2868.8</v>
      </c>
      <c r="M516" s="19" t="s">
        <v>112</v>
      </c>
      <c r="N516" s="19" t="s">
        <v>113</v>
      </c>
      <c r="O516" s="30">
        <v>1.1220156242274404E-2</v>
      </c>
      <c r="Q516" s="22">
        <v>7.7</v>
      </c>
      <c r="R516" s="30">
        <v>4.9192042019952648E-5</v>
      </c>
      <c r="S516" s="23">
        <v>20328.491335943989</v>
      </c>
      <c r="T516" s="30">
        <v>3.2698391631966401E-4</v>
      </c>
      <c r="U516" s="23">
        <v>3058.254397511057</v>
      </c>
      <c r="V516" s="27">
        <v>15.04417788300689</v>
      </c>
    </row>
    <row r="517" spans="1:22" x14ac:dyDescent="0.25">
      <c r="A517" s="19" t="s">
        <v>81</v>
      </c>
      <c r="B517" s="19" t="s">
        <v>82</v>
      </c>
      <c r="C517" s="19" t="s">
        <v>75</v>
      </c>
      <c r="D517" s="22">
        <v>60299669</v>
      </c>
      <c r="E517" s="22">
        <v>2</v>
      </c>
      <c r="F517" s="27">
        <v>84.979388297872305</v>
      </c>
      <c r="G517" s="19" t="s">
        <v>148</v>
      </c>
      <c r="H517" s="19" t="s">
        <v>149</v>
      </c>
      <c r="I517" s="23">
        <v>60</v>
      </c>
      <c r="J517" s="19" t="s">
        <v>202</v>
      </c>
      <c r="K517" s="19" t="s">
        <v>203</v>
      </c>
      <c r="L517" s="23">
        <v>60</v>
      </c>
      <c r="M517" s="19" t="s">
        <v>110</v>
      </c>
      <c r="N517" s="19" t="s">
        <v>111</v>
      </c>
      <c r="O517" s="30">
        <v>5.1681299099804429E-2</v>
      </c>
      <c r="Q517" s="22">
        <v>1.5</v>
      </c>
      <c r="R517" s="30">
        <v>2.4326510291483667E-5</v>
      </c>
      <c r="S517" s="23">
        <v>41107.416888730004</v>
      </c>
      <c r="T517" s="30">
        <v>3.2698391631966401E-4</v>
      </c>
      <c r="U517" s="23">
        <v>3058.254397511057</v>
      </c>
      <c r="V517" s="27">
        <v>7.4396657075027921</v>
      </c>
    </row>
    <row r="518" spans="1:22" x14ac:dyDescent="0.25">
      <c r="A518" s="19" t="s">
        <v>81</v>
      </c>
      <c r="B518" s="19" t="s">
        <v>82</v>
      </c>
      <c r="C518" s="19" t="s">
        <v>75</v>
      </c>
      <c r="D518" s="22">
        <v>60299669</v>
      </c>
      <c r="E518" s="22">
        <v>2</v>
      </c>
      <c r="F518" s="27">
        <v>84.979388297872305</v>
      </c>
      <c r="G518" s="19" t="s">
        <v>128</v>
      </c>
      <c r="H518" s="19" t="s">
        <v>129</v>
      </c>
      <c r="I518" s="23">
        <v>92.96</v>
      </c>
      <c r="J518" s="19" t="s">
        <v>220</v>
      </c>
      <c r="K518" s="19" t="s">
        <v>233</v>
      </c>
      <c r="L518" s="23">
        <v>23.24</v>
      </c>
      <c r="M518" s="19" t="s">
        <v>110</v>
      </c>
      <c r="N518" s="19" t="s">
        <v>111</v>
      </c>
      <c r="O518" s="30">
        <v>1.3969122566371676E-2</v>
      </c>
      <c r="Q518" s="22">
        <v>1.5</v>
      </c>
      <c r="R518" s="30">
        <v>1.0187330204654063E-5</v>
      </c>
      <c r="S518" s="23">
        <v>98161.145256993026</v>
      </c>
      <c r="T518" s="30">
        <v>3.2698391631966401E-4</v>
      </c>
      <c r="U518" s="23">
        <v>3058.254397511057</v>
      </c>
      <c r="V518" s="27">
        <v>3.1155447397280507</v>
      </c>
    </row>
    <row r="519" spans="1:22" x14ac:dyDescent="0.25">
      <c r="A519" s="19" t="s">
        <v>81</v>
      </c>
      <c r="B519" s="19" t="s">
        <v>82</v>
      </c>
      <c r="C519" s="19" t="s">
        <v>75</v>
      </c>
      <c r="D519" s="22">
        <v>60299669</v>
      </c>
      <c r="E519" s="22">
        <v>2</v>
      </c>
      <c r="F519" s="27">
        <v>84.979388297872305</v>
      </c>
      <c r="G519" s="19" t="s">
        <v>166</v>
      </c>
      <c r="H519" s="19" t="s">
        <v>167</v>
      </c>
      <c r="I519" s="23">
        <v>1760.6425999999999</v>
      </c>
      <c r="J519" s="19" t="s">
        <v>202</v>
      </c>
      <c r="K519" s="19" t="s">
        <v>203</v>
      </c>
      <c r="L519" s="23">
        <v>1760.6425999999999</v>
      </c>
      <c r="M519" s="19" t="s">
        <v>168</v>
      </c>
      <c r="N519" s="19" t="s">
        <v>169</v>
      </c>
      <c r="O519" s="30">
        <v>5.0000000000000002E-5</v>
      </c>
      <c r="Q519" s="22">
        <v>0.3</v>
      </c>
      <c r="R519" s="30">
        <v>3.4530777310935347E-6</v>
      </c>
      <c r="S519" s="23">
        <v>289596.72439326061</v>
      </c>
      <c r="T519" s="30">
        <v>3.2698391631966401E-4</v>
      </c>
      <c r="U519" s="23">
        <v>3058.254397511057</v>
      </c>
      <c r="V519" s="27">
        <v>1.0560390156064308</v>
      </c>
    </row>
    <row r="520" spans="1:22" x14ac:dyDescent="0.25">
      <c r="A520" s="19" t="s">
        <v>81</v>
      </c>
      <c r="B520" s="19" t="s">
        <v>82</v>
      </c>
      <c r="C520" s="19" t="s">
        <v>75</v>
      </c>
      <c r="D520" s="22">
        <v>60299728</v>
      </c>
      <c r="E520" s="22">
        <v>2</v>
      </c>
      <c r="F520" s="27">
        <v>70</v>
      </c>
      <c r="G520" s="19" t="s">
        <v>132</v>
      </c>
      <c r="H520" s="19" t="s">
        <v>133</v>
      </c>
      <c r="I520" s="23">
        <v>275</v>
      </c>
      <c r="J520" s="19" t="s">
        <v>202</v>
      </c>
      <c r="K520" s="19" t="s">
        <v>203</v>
      </c>
      <c r="L520" s="23">
        <v>275</v>
      </c>
      <c r="M520" s="19" t="s">
        <v>110</v>
      </c>
      <c r="N520" s="19" t="s">
        <v>111</v>
      </c>
      <c r="O520" s="30">
        <v>3.9433609419354559E-2</v>
      </c>
      <c r="Q520" s="22">
        <v>1.5</v>
      </c>
      <c r="R520" s="30">
        <v>1.0327850086021432E-4</v>
      </c>
      <c r="S520" s="23">
        <v>9682.5572764024037</v>
      </c>
      <c r="T520" s="30">
        <v>3.2738758376415903E-4</v>
      </c>
      <c r="U520" s="23">
        <v>3054.4835833492461</v>
      </c>
      <c r="V520" s="27">
        <v>31.546248539044562</v>
      </c>
    </row>
    <row r="521" spans="1:22" x14ac:dyDescent="0.25">
      <c r="A521" s="19" t="s">
        <v>81</v>
      </c>
      <c r="B521" s="19" t="s">
        <v>82</v>
      </c>
      <c r="C521" s="19" t="s">
        <v>75</v>
      </c>
      <c r="D521" s="22">
        <v>60299728</v>
      </c>
      <c r="E521" s="22">
        <v>2</v>
      </c>
      <c r="F521" s="27">
        <v>70</v>
      </c>
      <c r="G521" s="19" t="s">
        <v>124</v>
      </c>
      <c r="H521" s="19" t="s">
        <v>125</v>
      </c>
      <c r="I521" s="23">
        <v>328.9</v>
      </c>
      <c r="J521" s="19" t="s">
        <v>202</v>
      </c>
      <c r="K521" s="19" t="s">
        <v>203</v>
      </c>
      <c r="L521" s="23">
        <v>328.9</v>
      </c>
      <c r="M521" s="19" t="s">
        <v>110</v>
      </c>
      <c r="N521" s="19" t="s">
        <v>111</v>
      </c>
      <c r="O521" s="30">
        <v>2.8396187614678874E-2</v>
      </c>
      <c r="Q521" s="22">
        <v>1.5</v>
      </c>
      <c r="R521" s="30">
        <v>8.8947677204456019E-5</v>
      </c>
      <c r="S521" s="23">
        <v>11242.564521402734</v>
      </c>
      <c r="T521" s="30">
        <v>3.2738758376415903E-4</v>
      </c>
      <c r="U521" s="23">
        <v>3054.4835833492461</v>
      </c>
      <c r="V521" s="27">
        <v>27.168921979805887</v>
      </c>
    </row>
    <row r="522" spans="1:22" x14ac:dyDescent="0.25">
      <c r="A522" s="19" t="s">
        <v>81</v>
      </c>
      <c r="B522" s="19" t="s">
        <v>82</v>
      </c>
      <c r="C522" s="19" t="s">
        <v>75</v>
      </c>
      <c r="D522" s="22">
        <v>60299728</v>
      </c>
      <c r="E522" s="22">
        <v>2</v>
      </c>
      <c r="F522" s="27">
        <v>70</v>
      </c>
      <c r="G522" s="19" t="s">
        <v>148</v>
      </c>
      <c r="H522" s="19" t="s">
        <v>149</v>
      </c>
      <c r="I522" s="23">
        <v>159</v>
      </c>
      <c r="J522" s="19" t="s">
        <v>202</v>
      </c>
      <c r="K522" s="19" t="s">
        <v>203</v>
      </c>
      <c r="L522" s="23">
        <v>159</v>
      </c>
      <c r="M522" s="19" t="s">
        <v>110</v>
      </c>
      <c r="N522" s="19" t="s">
        <v>111</v>
      </c>
      <c r="O522" s="30">
        <v>5.1681299099804429E-2</v>
      </c>
      <c r="Q522" s="22">
        <v>1.5</v>
      </c>
      <c r="R522" s="30">
        <v>7.8260252922561E-5</v>
      </c>
      <c r="S522" s="23">
        <v>12777.878458807258</v>
      </c>
      <c r="T522" s="30">
        <v>3.2738758376415903E-4</v>
      </c>
      <c r="U522" s="23">
        <v>3054.4835833492461</v>
      </c>
      <c r="V522" s="27">
        <v>23.904465778072247</v>
      </c>
    </row>
    <row r="523" spans="1:22" x14ac:dyDescent="0.25">
      <c r="A523" s="19" t="s">
        <v>81</v>
      </c>
      <c r="B523" s="19" t="s">
        <v>82</v>
      </c>
      <c r="C523" s="19" t="s">
        <v>75</v>
      </c>
      <c r="D523" s="22">
        <v>60299728</v>
      </c>
      <c r="E523" s="22">
        <v>2</v>
      </c>
      <c r="F523" s="27">
        <v>70</v>
      </c>
      <c r="G523" s="19" t="s">
        <v>108</v>
      </c>
      <c r="H523" s="19" t="s">
        <v>109</v>
      </c>
      <c r="I523" s="23">
        <v>191.25</v>
      </c>
      <c r="J523" s="19" t="s">
        <v>202</v>
      </c>
      <c r="K523" s="19" t="s">
        <v>203</v>
      </c>
      <c r="L523" s="23">
        <v>191.25</v>
      </c>
      <c r="M523" s="19" t="s">
        <v>110</v>
      </c>
      <c r="N523" s="19" t="s">
        <v>111</v>
      </c>
      <c r="O523" s="30">
        <v>9.9157987639060616E-3</v>
      </c>
      <c r="Q523" s="22">
        <v>1.5</v>
      </c>
      <c r="R523" s="30">
        <v>1.8060919177114613E-5</v>
      </c>
      <c r="S523" s="23">
        <v>55368.167599527376</v>
      </c>
      <c r="T523" s="30">
        <v>3.2738758376415903E-4</v>
      </c>
      <c r="U523" s="23">
        <v>3054.4835833492461</v>
      </c>
      <c r="V523" s="27">
        <v>5.5166781126694167</v>
      </c>
    </row>
    <row r="524" spans="1:22" x14ac:dyDescent="0.25">
      <c r="A524" s="19" t="s">
        <v>81</v>
      </c>
      <c r="B524" s="19" t="s">
        <v>82</v>
      </c>
      <c r="C524" s="19" t="s">
        <v>75</v>
      </c>
      <c r="D524" s="22">
        <v>60299728</v>
      </c>
      <c r="E524" s="22">
        <v>2</v>
      </c>
      <c r="F524" s="27">
        <v>70</v>
      </c>
      <c r="G524" s="19" t="s">
        <v>166</v>
      </c>
      <c r="H524" s="19" t="s">
        <v>167</v>
      </c>
      <c r="I524" s="23">
        <v>3355.7550000000001</v>
      </c>
      <c r="J524" s="19" t="s">
        <v>202</v>
      </c>
      <c r="K524" s="19" t="s">
        <v>203</v>
      </c>
      <c r="L524" s="23">
        <v>3355.7550000000001</v>
      </c>
      <c r="M524" s="19" t="s">
        <v>168</v>
      </c>
      <c r="N524" s="19" t="s">
        <v>169</v>
      </c>
      <c r="O524" s="30">
        <v>5.0000000000000002E-5</v>
      </c>
      <c r="Q524" s="22">
        <v>0.3</v>
      </c>
      <c r="R524" s="30">
        <v>7.9898928571428574E-6</v>
      </c>
      <c r="S524" s="23">
        <v>125158.12387972303</v>
      </c>
      <c r="T524" s="30">
        <v>3.2738758376415903E-4</v>
      </c>
      <c r="U524" s="23">
        <v>3054.4835833492461</v>
      </c>
      <c r="V524" s="27">
        <v>2.4404996564862262</v>
      </c>
    </row>
    <row r="525" spans="1:22" x14ac:dyDescent="0.25">
      <c r="A525" s="19" t="s">
        <v>81</v>
      </c>
      <c r="B525" s="19" t="s">
        <v>82</v>
      </c>
      <c r="C525" s="19" t="s">
        <v>75</v>
      </c>
      <c r="D525" s="22">
        <v>60299728</v>
      </c>
      <c r="E525" s="22">
        <v>2</v>
      </c>
      <c r="F525" s="27">
        <v>70</v>
      </c>
      <c r="G525" s="19" t="s">
        <v>124</v>
      </c>
      <c r="H525" s="19" t="s">
        <v>125</v>
      </c>
      <c r="I525" s="23">
        <v>328.9</v>
      </c>
      <c r="J525" s="19" t="s">
        <v>202</v>
      </c>
      <c r="K525" s="19" t="s">
        <v>203</v>
      </c>
      <c r="L525" s="23">
        <v>328.9</v>
      </c>
      <c r="M525" s="19" t="s">
        <v>100</v>
      </c>
      <c r="N525" s="19" t="s">
        <v>101</v>
      </c>
      <c r="O525" s="30">
        <v>4.1826752720830673E-3</v>
      </c>
      <c r="Q525" s="22">
        <v>3</v>
      </c>
      <c r="R525" s="30">
        <v>6.5508661761339087E-6</v>
      </c>
      <c r="S525" s="23">
        <v>152651.56898536507</v>
      </c>
      <c r="T525" s="30">
        <v>3.2738758376415903E-4</v>
      </c>
      <c r="U525" s="23">
        <v>3054.4835833492461</v>
      </c>
      <c r="V525" s="27">
        <v>2.0009513191718877</v>
      </c>
    </row>
    <row r="526" spans="1:22" x14ac:dyDescent="0.25">
      <c r="A526" s="19" t="s">
        <v>81</v>
      </c>
      <c r="B526" s="19" t="s">
        <v>82</v>
      </c>
      <c r="C526" s="19" t="s">
        <v>75</v>
      </c>
      <c r="D526" s="22">
        <v>60299728</v>
      </c>
      <c r="E526" s="22">
        <v>2</v>
      </c>
      <c r="F526" s="27">
        <v>70</v>
      </c>
      <c r="G526" s="19" t="s">
        <v>134</v>
      </c>
      <c r="H526" s="19" t="s">
        <v>135</v>
      </c>
      <c r="I526" s="23">
        <v>86.65</v>
      </c>
      <c r="J526" s="19" t="s">
        <v>202</v>
      </c>
      <c r="K526" s="19" t="s">
        <v>203</v>
      </c>
      <c r="L526" s="23">
        <v>86.65</v>
      </c>
      <c r="M526" s="19" t="s">
        <v>110</v>
      </c>
      <c r="N526" s="19" t="s">
        <v>111</v>
      </c>
      <c r="O526" s="30">
        <v>6.3109714285714286E-3</v>
      </c>
      <c r="Q526" s="22">
        <v>1.5</v>
      </c>
      <c r="R526" s="30">
        <v>5.2080540408163266E-6</v>
      </c>
      <c r="S526" s="23">
        <v>192010.29639148232</v>
      </c>
      <c r="T526" s="30">
        <v>3.2738758376415903E-4</v>
      </c>
      <c r="U526" s="23">
        <v>3054.4835833492461</v>
      </c>
      <c r="V526" s="27">
        <v>1.5907915568869175</v>
      </c>
    </row>
    <row r="527" spans="1:22" x14ac:dyDescent="0.25">
      <c r="A527" s="19" t="s">
        <v>81</v>
      </c>
      <c r="B527" s="19" t="s">
        <v>82</v>
      </c>
      <c r="C527" s="19" t="s">
        <v>75</v>
      </c>
      <c r="D527" s="22">
        <v>60299728</v>
      </c>
      <c r="E527" s="22">
        <v>2</v>
      </c>
      <c r="F527" s="27">
        <v>70</v>
      </c>
      <c r="G527" s="19" t="s">
        <v>166</v>
      </c>
      <c r="H527" s="19" t="s">
        <v>167</v>
      </c>
      <c r="I527" s="23">
        <v>3355.7550000000001</v>
      </c>
      <c r="J527" s="19" t="s">
        <v>202</v>
      </c>
      <c r="K527" s="19" t="s">
        <v>203</v>
      </c>
      <c r="L527" s="23">
        <v>3355.7550000000001</v>
      </c>
      <c r="M527" s="19" t="s">
        <v>172</v>
      </c>
      <c r="N527" s="19" t="s">
        <v>173</v>
      </c>
      <c r="O527" s="30">
        <v>5.0000000000000002E-5</v>
      </c>
      <c r="Q527" s="22">
        <v>0.6</v>
      </c>
      <c r="R527" s="30">
        <v>3.9949464285714287E-6</v>
      </c>
      <c r="S527" s="23">
        <v>250316.24775944607</v>
      </c>
      <c r="T527" s="30">
        <v>3.2738758376415903E-4</v>
      </c>
      <c r="U527" s="23">
        <v>3054.4835833492461</v>
      </c>
      <c r="V527" s="27">
        <v>1.2202498282431131</v>
      </c>
    </row>
    <row r="528" spans="1:22" x14ac:dyDescent="0.25">
      <c r="A528" s="19" t="s">
        <v>81</v>
      </c>
      <c r="B528" s="19" t="s">
        <v>82</v>
      </c>
      <c r="C528" s="19" t="s">
        <v>75</v>
      </c>
      <c r="D528" s="22">
        <v>60299728</v>
      </c>
      <c r="E528" s="22">
        <v>2</v>
      </c>
      <c r="F528" s="27">
        <v>70</v>
      </c>
      <c r="G528" s="19" t="s">
        <v>108</v>
      </c>
      <c r="H528" s="19" t="s">
        <v>109</v>
      </c>
      <c r="I528" s="23">
        <v>191.25</v>
      </c>
      <c r="J528" s="19" t="s">
        <v>202</v>
      </c>
      <c r="K528" s="19" t="s">
        <v>203</v>
      </c>
      <c r="L528" s="23">
        <v>191.25</v>
      </c>
      <c r="M528" s="19" t="s">
        <v>112</v>
      </c>
      <c r="N528" s="19" t="s">
        <v>113</v>
      </c>
      <c r="O528" s="30">
        <v>1.1220156242274404E-2</v>
      </c>
      <c r="Q528" s="22">
        <v>7.7</v>
      </c>
      <c r="R528" s="30">
        <v>3.9811778874489419E-6</v>
      </c>
      <c r="S528" s="23">
        <v>251181.9437037966</v>
      </c>
      <c r="T528" s="30">
        <v>3.2738758376415903E-4</v>
      </c>
      <c r="U528" s="23">
        <v>3054.4835833492461</v>
      </c>
      <c r="V528" s="27">
        <v>1.2160442499605826</v>
      </c>
    </row>
    <row r="529" spans="1:22" x14ac:dyDescent="0.25">
      <c r="A529" s="19" t="s">
        <v>81</v>
      </c>
      <c r="B529" s="19" t="s">
        <v>82</v>
      </c>
      <c r="C529" s="19" t="s">
        <v>75</v>
      </c>
      <c r="D529" s="22">
        <v>60299878</v>
      </c>
      <c r="E529" s="22">
        <v>2</v>
      </c>
      <c r="F529" s="27">
        <v>61</v>
      </c>
      <c r="G529" s="19" t="s">
        <v>124</v>
      </c>
      <c r="H529" s="19" t="s">
        <v>125</v>
      </c>
      <c r="I529" s="23">
        <v>180</v>
      </c>
      <c r="J529" s="19" t="s">
        <v>202</v>
      </c>
      <c r="K529" s="19" t="s">
        <v>203</v>
      </c>
      <c r="L529" s="23">
        <v>180</v>
      </c>
      <c r="M529" s="19" t="s">
        <v>110</v>
      </c>
      <c r="N529" s="19" t="s">
        <v>111</v>
      </c>
      <c r="O529" s="30">
        <v>2.8396187614678874E-2</v>
      </c>
      <c r="Q529" s="22">
        <v>1.5</v>
      </c>
      <c r="R529" s="30">
        <v>5.5861352684614179E-5</v>
      </c>
      <c r="S529" s="23">
        <v>17901.464106067535</v>
      </c>
      <c r="T529" s="30">
        <v>3.0151379404661259E-4</v>
      </c>
      <c r="U529" s="23">
        <v>3316.597846416953</v>
      </c>
      <c r="V529" s="27">
        <v>18.526964201172927</v>
      </c>
    </row>
    <row r="530" spans="1:22" x14ac:dyDescent="0.25">
      <c r="A530" s="19" t="s">
        <v>81</v>
      </c>
      <c r="B530" s="19" t="s">
        <v>82</v>
      </c>
      <c r="C530" s="19" t="s">
        <v>75</v>
      </c>
      <c r="D530" s="22">
        <v>60299878</v>
      </c>
      <c r="E530" s="22">
        <v>2</v>
      </c>
      <c r="F530" s="27">
        <v>61</v>
      </c>
      <c r="G530" s="19" t="s">
        <v>148</v>
      </c>
      <c r="H530" s="19" t="s">
        <v>149</v>
      </c>
      <c r="I530" s="23">
        <v>96</v>
      </c>
      <c r="J530" s="19" t="s">
        <v>202</v>
      </c>
      <c r="K530" s="19" t="s">
        <v>203</v>
      </c>
      <c r="L530" s="23">
        <v>96</v>
      </c>
      <c r="M530" s="19" t="s">
        <v>110</v>
      </c>
      <c r="N530" s="19" t="s">
        <v>111</v>
      </c>
      <c r="O530" s="30">
        <v>5.1681299099804429E-2</v>
      </c>
      <c r="Q530" s="22">
        <v>1.5</v>
      </c>
      <c r="R530" s="30">
        <v>5.4223002334221038E-5</v>
      </c>
      <c r="S530" s="23">
        <v>18442.357614876728</v>
      </c>
      <c r="T530" s="30">
        <v>3.0151379404661259E-4</v>
      </c>
      <c r="U530" s="23">
        <v>3316.597846416953</v>
      </c>
      <c r="V530" s="27">
        <v>17.983589276793889</v>
      </c>
    </row>
    <row r="531" spans="1:22" x14ac:dyDescent="0.25">
      <c r="A531" s="19" t="s">
        <v>81</v>
      </c>
      <c r="B531" s="19" t="s">
        <v>82</v>
      </c>
      <c r="C531" s="19" t="s">
        <v>75</v>
      </c>
      <c r="D531" s="22">
        <v>60299878</v>
      </c>
      <c r="E531" s="22">
        <v>2</v>
      </c>
      <c r="F531" s="27">
        <v>61</v>
      </c>
      <c r="G531" s="19" t="s">
        <v>130</v>
      </c>
      <c r="H531" s="19" t="s">
        <v>131</v>
      </c>
      <c r="I531" s="23">
        <v>357.5</v>
      </c>
      <c r="J531" s="19" t="s">
        <v>211</v>
      </c>
      <c r="K531" s="19" t="s">
        <v>212</v>
      </c>
      <c r="L531" s="23">
        <v>250</v>
      </c>
      <c r="M531" s="19" t="s">
        <v>112</v>
      </c>
      <c r="N531" s="19" t="s">
        <v>113</v>
      </c>
      <c r="O531" s="30">
        <v>4.8249881092436948E-2</v>
      </c>
      <c r="Q531" s="22">
        <v>7.7</v>
      </c>
      <c r="R531" s="30">
        <v>3.6724148372463719E-5</v>
      </c>
      <c r="S531" s="23">
        <v>27230.039206295496</v>
      </c>
      <c r="T531" s="30">
        <v>3.0151379404661259E-4</v>
      </c>
      <c r="U531" s="23">
        <v>3316.597846416953</v>
      </c>
      <c r="V531" s="27">
        <v>12.179923140360982</v>
      </c>
    </row>
    <row r="532" spans="1:22" x14ac:dyDescent="0.25">
      <c r="A532" s="19" t="s">
        <v>81</v>
      </c>
      <c r="B532" s="19" t="s">
        <v>82</v>
      </c>
      <c r="C532" s="19" t="s">
        <v>75</v>
      </c>
      <c r="D532" s="22">
        <v>60299878</v>
      </c>
      <c r="E532" s="22">
        <v>2</v>
      </c>
      <c r="F532" s="27">
        <v>61</v>
      </c>
      <c r="G532" s="19" t="s">
        <v>130</v>
      </c>
      <c r="H532" s="19" t="s">
        <v>131</v>
      </c>
      <c r="I532" s="23">
        <v>357.5</v>
      </c>
      <c r="J532" s="19" t="s">
        <v>200</v>
      </c>
      <c r="K532" s="19" t="s">
        <v>201</v>
      </c>
      <c r="L532" s="23">
        <v>250</v>
      </c>
      <c r="M532" s="19" t="s">
        <v>112</v>
      </c>
      <c r="N532" s="19" t="s">
        <v>113</v>
      </c>
      <c r="O532" s="30">
        <v>4.8249881092436948E-2</v>
      </c>
      <c r="Q532" s="22">
        <v>7.7</v>
      </c>
      <c r="R532" s="30">
        <v>3.6724148372463719E-5</v>
      </c>
      <c r="S532" s="23">
        <v>27230.039206295496</v>
      </c>
      <c r="T532" s="30">
        <v>3.0151379404661259E-4</v>
      </c>
      <c r="U532" s="23">
        <v>3316.597846416953</v>
      </c>
      <c r="V532" s="27">
        <v>12.179923140360982</v>
      </c>
    </row>
    <row r="533" spans="1:22" x14ac:dyDescent="0.25">
      <c r="A533" s="19" t="s">
        <v>81</v>
      </c>
      <c r="B533" s="19" t="s">
        <v>82</v>
      </c>
      <c r="C533" s="19" t="s">
        <v>75</v>
      </c>
      <c r="D533" s="22">
        <v>60299878</v>
      </c>
      <c r="E533" s="22">
        <v>2</v>
      </c>
      <c r="F533" s="27">
        <v>61</v>
      </c>
      <c r="G533" s="19" t="s">
        <v>108</v>
      </c>
      <c r="H533" s="19" t="s">
        <v>109</v>
      </c>
      <c r="I533" s="23">
        <v>223.15</v>
      </c>
      <c r="J533" s="19" t="s">
        <v>202</v>
      </c>
      <c r="K533" s="19" t="s">
        <v>203</v>
      </c>
      <c r="L533" s="23">
        <v>223.15</v>
      </c>
      <c r="M533" s="19" t="s">
        <v>110</v>
      </c>
      <c r="N533" s="19" t="s">
        <v>111</v>
      </c>
      <c r="O533" s="30">
        <v>9.9157987639060616E-3</v>
      </c>
      <c r="Q533" s="22">
        <v>1.5</v>
      </c>
      <c r="R533" s="30">
        <v>2.4182628351537024E-5</v>
      </c>
      <c r="S533" s="23">
        <v>41351.99803194432</v>
      </c>
      <c r="T533" s="30">
        <v>3.0151379404661259E-4</v>
      </c>
      <c r="U533" s="23">
        <v>3316.597846416953</v>
      </c>
      <c r="V533" s="27">
        <v>8.0204053111409248</v>
      </c>
    </row>
    <row r="534" spans="1:22" x14ac:dyDescent="0.25">
      <c r="A534" s="19" t="s">
        <v>81</v>
      </c>
      <c r="B534" s="19" t="s">
        <v>82</v>
      </c>
      <c r="C534" s="19" t="s">
        <v>75</v>
      </c>
      <c r="D534" s="22">
        <v>60299878</v>
      </c>
      <c r="E534" s="22">
        <v>2</v>
      </c>
      <c r="F534" s="27">
        <v>61</v>
      </c>
      <c r="G534" s="19" t="s">
        <v>130</v>
      </c>
      <c r="H534" s="19" t="s">
        <v>131</v>
      </c>
      <c r="I534" s="23">
        <v>357.5</v>
      </c>
      <c r="J534" s="19" t="s">
        <v>211</v>
      </c>
      <c r="K534" s="19" t="s">
        <v>212</v>
      </c>
      <c r="L534" s="23">
        <v>250</v>
      </c>
      <c r="M534" s="19" t="s">
        <v>110</v>
      </c>
      <c r="N534" s="19" t="s">
        <v>111</v>
      </c>
      <c r="O534" s="30">
        <v>5.1901008403361353E-3</v>
      </c>
      <c r="Q534" s="22">
        <v>1.5</v>
      </c>
      <c r="R534" s="30">
        <v>2.0278262846122056E-5</v>
      </c>
      <c r="S534" s="23">
        <v>49313.888846807036</v>
      </c>
      <c r="T534" s="30">
        <v>3.0151379404661259E-4</v>
      </c>
      <c r="U534" s="23">
        <v>3316.597846416953</v>
      </c>
      <c r="V534" s="27">
        <v>6.7254842884525328</v>
      </c>
    </row>
    <row r="535" spans="1:22" x14ac:dyDescent="0.25">
      <c r="A535" s="19" t="s">
        <v>81</v>
      </c>
      <c r="B535" s="19" t="s">
        <v>82</v>
      </c>
      <c r="C535" s="19" t="s">
        <v>75</v>
      </c>
      <c r="D535" s="22">
        <v>60299878</v>
      </c>
      <c r="E535" s="22">
        <v>2</v>
      </c>
      <c r="F535" s="27">
        <v>61</v>
      </c>
      <c r="G535" s="19" t="s">
        <v>130</v>
      </c>
      <c r="H535" s="19" t="s">
        <v>131</v>
      </c>
      <c r="I535" s="23">
        <v>357.5</v>
      </c>
      <c r="J535" s="19" t="s">
        <v>200</v>
      </c>
      <c r="K535" s="19" t="s">
        <v>201</v>
      </c>
      <c r="L535" s="23">
        <v>250</v>
      </c>
      <c r="M535" s="19" t="s">
        <v>110</v>
      </c>
      <c r="N535" s="19" t="s">
        <v>111</v>
      </c>
      <c r="O535" s="30">
        <v>5.1901008403361353E-3</v>
      </c>
      <c r="Q535" s="22">
        <v>1.5</v>
      </c>
      <c r="R535" s="30">
        <v>2.0278262846122056E-5</v>
      </c>
      <c r="S535" s="23">
        <v>49313.888846807036</v>
      </c>
      <c r="T535" s="30">
        <v>3.0151379404661259E-4</v>
      </c>
      <c r="U535" s="23">
        <v>3316.597846416953</v>
      </c>
      <c r="V535" s="27">
        <v>6.7254842884525328</v>
      </c>
    </row>
    <row r="536" spans="1:22" x14ac:dyDescent="0.25">
      <c r="A536" s="19" t="s">
        <v>81</v>
      </c>
      <c r="B536" s="19" t="s">
        <v>82</v>
      </c>
      <c r="C536" s="19" t="s">
        <v>75</v>
      </c>
      <c r="D536" s="22">
        <v>60299878</v>
      </c>
      <c r="E536" s="22">
        <v>2</v>
      </c>
      <c r="F536" s="27">
        <v>61</v>
      </c>
      <c r="G536" s="19" t="s">
        <v>122</v>
      </c>
      <c r="H536" s="19" t="s">
        <v>123</v>
      </c>
      <c r="I536" s="23">
        <v>65.25</v>
      </c>
      <c r="J536" s="19" t="s">
        <v>202</v>
      </c>
      <c r="K536" s="19" t="s">
        <v>203</v>
      </c>
      <c r="L536" s="23">
        <v>65.25</v>
      </c>
      <c r="M536" s="19" t="s">
        <v>110</v>
      </c>
      <c r="N536" s="19" t="s">
        <v>111</v>
      </c>
      <c r="O536" s="30">
        <v>2.3301542756539208E-2</v>
      </c>
      <c r="Q536" s="22">
        <v>1.5</v>
      </c>
      <c r="R536" s="30">
        <v>1.6616673932941894E-5</v>
      </c>
      <c r="S536" s="23">
        <v>60180.515308634647</v>
      </c>
      <c r="T536" s="30">
        <v>3.0151379404661259E-4</v>
      </c>
      <c r="U536" s="23">
        <v>3316.597846416953</v>
      </c>
      <c r="V536" s="27">
        <v>5.5110824980607802</v>
      </c>
    </row>
    <row r="537" spans="1:22" x14ac:dyDescent="0.25">
      <c r="A537" s="19" t="s">
        <v>81</v>
      </c>
      <c r="B537" s="19" t="s">
        <v>82</v>
      </c>
      <c r="C537" s="19" t="s">
        <v>75</v>
      </c>
      <c r="D537" s="22">
        <v>60299878</v>
      </c>
      <c r="E537" s="22">
        <v>2</v>
      </c>
      <c r="F537" s="27">
        <v>61</v>
      </c>
      <c r="G537" s="19" t="s">
        <v>166</v>
      </c>
      <c r="H537" s="19" t="s">
        <v>167</v>
      </c>
      <c r="I537" s="23">
        <v>2238.3230000000003</v>
      </c>
      <c r="J537" s="19" t="s">
        <v>202</v>
      </c>
      <c r="K537" s="19" t="s">
        <v>203</v>
      </c>
      <c r="L537" s="23">
        <v>2238.3230000000003</v>
      </c>
      <c r="M537" s="19" t="s">
        <v>168</v>
      </c>
      <c r="N537" s="19" t="s">
        <v>169</v>
      </c>
      <c r="O537" s="30">
        <v>5.0000000000000002E-5</v>
      </c>
      <c r="Q537" s="22">
        <v>0.3</v>
      </c>
      <c r="R537" s="30">
        <v>6.1156366120218583E-6</v>
      </c>
      <c r="S537" s="23">
        <v>163515.27460513965</v>
      </c>
      <c r="T537" s="30">
        <v>3.0151379404661259E-4</v>
      </c>
      <c r="U537" s="23">
        <v>3316.597846416953</v>
      </c>
      <c r="V537" s="27">
        <v>2.0283107216900369</v>
      </c>
    </row>
    <row r="538" spans="1:22" x14ac:dyDescent="0.25">
      <c r="A538" s="19" t="s">
        <v>81</v>
      </c>
      <c r="B538" s="19" t="s">
        <v>82</v>
      </c>
      <c r="C538" s="19" t="s">
        <v>75</v>
      </c>
      <c r="D538" s="22">
        <v>60299878</v>
      </c>
      <c r="E538" s="22">
        <v>2</v>
      </c>
      <c r="F538" s="27">
        <v>61</v>
      </c>
      <c r="G538" s="19" t="s">
        <v>108</v>
      </c>
      <c r="H538" s="19" t="s">
        <v>109</v>
      </c>
      <c r="I538" s="23">
        <v>223.15</v>
      </c>
      <c r="J538" s="19" t="s">
        <v>202</v>
      </c>
      <c r="K538" s="19" t="s">
        <v>203</v>
      </c>
      <c r="L538" s="23">
        <v>223.15</v>
      </c>
      <c r="M538" s="19" t="s">
        <v>112</v>
      </c>
      <c r="N538" s="19" t="s">
        <v>113</v>
      </c>
      <c r="O538" s="30">
        <v>1.1220156242274404E-2</v>
      </c>
      <c r="Q538" s="22">
        <v>7.7</v>
      </c>
      <c r="R538" s="30">
        <v>5.3305894517000916E-6</v>
      </c>
      <c r="S538" s="23">
        <v>187596.51424310473</v>
      </c>
      <c r="T538" s="30">
        <v>3.0151379404661259E-4</v>
      </c>
      <c r="U538" s="23">
        <v>3316.597846416953</v>
      </c>
      <c r="V538" s="27">
        <v>1.767942149564145</v>
      </c>
    </row>
    <row r="539" spans="1:22" x14ac:dyDescent="0.25">
      <c r="A539" s="19" t="s">
        <v>81</v>
      </c>
      <c r="B539" s="19" t="s">
        <v>82</v>
      </c>
      <c r="C539" s="19" t="s">
        <v>75</v>
      </c>
      <c r="D539" s="22">
        <v>60299878</v>
      </c>
      <c r="E539" s="22">
        <v>2</v>
      </c>
      <c r="F539" s="27">
        <v>61</v>
      </c>
      <c r="G539" s="19" t="s">
        <v>124</v>
      </c>
      <c r="H539" s="19" t="s">
        <v>125</v>
      </c>
      <c r="I539" s="23">
        <v>180</v>
      </c>
      <c r="J539" s="19" t="s">
        <v>202</v>
      </c>
      <c r="K539" s="19" t="s">
        <v>203</v>
      </c>
      <c r="L539" s="23">
        <v>180</v>
      </c>
      <c r="M539" s="19" t="s">
        <v>100</v>
      </c>
      <c r="N539" s="19" t="s">
        <v>101</v>
      </c>
      <c r="O539" s="30">
        <v>4.1826752720830673E-3</v>
      </c>
      <c r="Q539" s="22">
        <v>3</v>
      </c>
      <c r="R539" s="30">
        <v>4.1141068249997381E-6</v>
      </c>
      <c r="S539" s="23">
        <v>243066.1240790858</v>
      </c>
      <c r="T539" s="30">
        <v>3.0151379404661259E-4</v>
      </c>
      <c r="U539" s="23">
        <v>3316.597846416953</v>
      </c>
      <c r="V539" s="27">
        <v>1.364483783572342</v>
      </c>
    </row>
    <row r="540" spans="1:22" x14ac:dyDescent="0.25">
      <c r="A540" s="19" t="s">
        <v>81</v>
      </c>
      <c r="B540" s="19" t="s">
        <v>82</v>
      </c>
      <c r="C540" s="19" t="s">
        <v>75</v>
      </c>
      <c r="D540" s="22">
        <v>60299878</v>
      </c>
      <c r="E540" s="22">
        <v>2</v>
      </c>
      <c r="F540" s="27">
        <v>61</v>
      </c>
      <c r="G540" s="19" t="s">
        <v>122</v>
      </c>
      <c r="H540" s="19" t="s">
        <v>123</v>
      </c>
      <c r="I540" s="23">
        <v>65.25</v>
      </c>
      <c r="J540" s="19" t="s">
        <v>202</v>
      </c>
      <c r="K540" s="19" t="s">
        <v>203</v>
      </c>
      <c r="L540" s="23">
        <v>65.25</v>
      </c>
      <c r="M540" s="19" t="s">
        <v>112</v>
      </c>
      <c r="N540" s="19" t="s">
        <v>113</v>
      </c>
      <c r="O540" s="30">
        <v>2.7195613430583482E-2</v>
      </c>
      <c r="Q540" s="22">
        <v>7.7</v>
      </c>
      <c r="R540" s="30">
        <v>3.7779726982021977E-6</v>
      </c>
      <c r="S540" s="23">
        <v>264692.22513859463</v>
      </c>
      <c r="T540" s="30">
        <v>3.0151379404661259E-4</v>
      </c>
      <c r="U540" s="23">
        <v>3316.597846416953</v>
      </c>
      <c r="V540" s="27">
        <v>1.2530016114679454</v>
      </c>
    </row>
    <row r="541" spans="1:22" x14ac:dyDescent="0.25">
      <c r="A541" s="19" t="s">
        <v>81</v>
      </c>
      <c r="B541" s="19" t="s">
        <v>82</v>
      </c>
      <c r="C541" s="19" t="s">
        <v>75</v>
      </c>
      <c r="D541" s="22">
        <v>60299878</v>
      </c>
      <c r="E541" s="22">
        <v>2</v>
      </c>
      <c r="F541" s="27">
        <v>61</v>
      </c>
      <c r="G541" s="19" t="s">
        <v>156</v>
      </c>
      <c r="H541" s="19" t="s">
        <v>157</v>
      </c>
      <c r="I541" s="23">
        <v>52.933</v>
      </c>
      <c r="J541" s="19" t="s">
        <v>229</v>
      </c>
      <c r="K541" s="19" t="s">
        <v>250</v>
      </c>
      <c r="L541" s="23">
        <v>10.586599999999999</v>
      </c>
      <c r="M541" s="19" t="s">
        <v>245</v>
      </c>
      <c r="N541" s="19" t="s">
        <v>246</v>
      </c>
      <c r="O541" s="30">
        <v>8.156250000000002E-3</v>
      </c>
      <c r="Q541" s="22">
        <v>1.94</v>
      </c>
      <c r="R541" s="30">
        <v>3.6482574045124231E-6</v>
      </c>
      <c r="S541" s="23">
        <v>274103.46615431499</v>
      </c>
      <c r="T541" s="30">
        <v>3.0151379404661259E-4</v>
      </c>
      <c r="U541" s="23">
        <v>3316.597846416953</v>
      </c>
      <c r="V541" s="27">
        <v>1.2099802650980604</v>
      </c>
    </row>
    <row r="542" spans="1:22" x14ac:dyDescent="0.25">
      <c r="A542" s="19" t="s">
        <v>81</v>
      </c>
      <c r="B542" s="19" t="s">
        <v>82</v>
      </c>
      <c r="C542" s="19" t="s">
        <v>75</v>
      </c>
      <c r="D542" s="22">
        <v>60299878</v>
      </c>
      <c r="E542" s="22">
        <v>2</v>
      </c>
      <c r="F542" s="27">
        <v>61</v>
      </c>
      <c r="G542" s="19" t="s">
        <v>166</v>
      </c>
      <c r="H542" s="19" t="s">
        <v>167</v>
      </c>
      <c r="I542" s="23">
        <v>2238.3230000000003</v>
      </c>
      <c r="J542" s="19" t="s">
        <v>202</v>
      </c>
      <c r="K542" s="19" t="s">
        <v>203</v>
      </c>
      <c r="L542" s="23">
        <v>2238.3230000000003</v>
      </c>
      <c r="M542" s="19" t="s">
        <v>172</v>
      </c>
      <c r="N542" s="19" t="s">
        <v>173</v>
      </c>
      <c r="O542" s="30">
        <v>5.0000000000000002E-5</v>
      </c>
      <c r="Q542" s="22">
        <v>0.6</v>
      </c>
      <c r="R542" s="30">
        <v>3.0578183060109292E-6</v>
      </c>
      <c r="S542" s="23">
        <v>327030.54921027931</v>
      </c>
      <c r="T542" s="30">
        <v>3.0151379404661259E-4</v>
      </c>
      <c r="U542" s="23">
        <v>3316.597846416953</v>
      </c>
      <c r="V542" s="27">
        <v>1.0141553608450184</v>
      </c>
    </row>
    <row r="543" spans="1:22" x14ac:dyDescent="0.25">
      <c r="A543" s="19" t="s">
        <v>81</v>
      </c>
      <c r="B543" s="19" t="s">
        <v>82</v>
      </c>
      <c r="C543" s="19" t="s">
        <v>75</v>
      </c>
      <c r="D543" s="22">
        <v>60299917</v>
      </c>
      <c r="E543" s="22">
        <v>2</v>
      </c>
      <c r="F543" s="27">
        <v>66</v>
      </c>
      <c r="G543" s="19" t="s">
        <v>108</v>
      </c>
      <c r="H543" s="19" t="s">
        <v>109</v>
      </c>
      <c r="I543" s="23">
        <v>1581</v>
      </c>
      <c r="J543" s="19" t="s">
        <v>202</v>
      </c>
      <c r="K543" s="19" t="s">
        <v>203</v>
      </c>
      <c r="L543" s="23">
        <v>1581</v>
      </c>
      <c r="M543" s="19" t="s">
        <v>110</v>
      </c>
      <c r="N543" s="19" t="s">
        <v>111</v>
      </c>
      <c r="O543" s="30">
        <v>9.9157987639060616E-3</v>
      </c>
      <c r="Q543" s="22">
        <v>1.5</v>
      </c>
      <c r="R543" s="30">
        <v>1.5835230147207561E-4</v>
      </c>
      <c r="S543" s="23">
        <v>6315.0329404990898</v>
      </c>
      <c r="T543" s="30">
        <v>2.6953342722824949E-4</v>
      </c>
      <c r="U543" s="23">
        <v>3710.1149578496183</v>
      </c>
      <c r="V543" s="27">
        <v>58.750524230145984</v>
      </c>
    </row>
    <row r="544" spans="1:22" x14ac:dyDescent="0.25">
      <c r="A544" s="19" t="s">
        <v>81</v>
      </c>
      <c r="B544" s="19" t="s">
        <v>82</v>
      </c>
      <c r="C544" s="19" t="s">
        <v>75</v>
      </c>
      <c r="D544" s="22">
        <v>60299917</v>
      </c>
      <c r="E544" s="22">
        <v>2</v>
      </c>
      <c r="F544" s="27">
        <v>66</v>
      </c>
      <c r="G544" s="19" t="s">
        <v>108</v>
      </c>
      <c r="H544" s="19" t="s">
        <v>109</v>
      </c>
      <c r="I544" s="23">
        <v>1581</v>
      </c>
      <c r="J544" s="19" t="s">
        <v>202</v>
      </c>
      <c r="K544" s="19" t="s">
        <v>203</v>
      </c>
      <c r="L544" s="23">
        <v>1581</v>
      </c>
      <c r="M544" s="19" t="s">
        <v>112</v>
      </c>
      <c r="N544" s="19" t="s">
        <v>113</v>
      </c>
      <c r="O544" s="30">
        <v>1.1220156242274404E-2</v>
      </c>
      <c r="Q544" s="22">
        <v>7.7</v>
      </c>
      <c r="R544" s="30">
        <v>3.4905680871774562E-5</v>
      </c>
      <c r="S544" s="23">
        <v>28648.631827967583</v>
      </c>
      <c r="T544" s="30">
        <v>2.6953342722824949E-4</v>
      </c>
      <c r="U544" s="23">
        <v>3710.1149578496183</v>
      </c>
      <c r="V544" s="27">
        <v>12.950408871629609</v>
      </c>
    </row>
    <row r="545" spans="1:22" x14ac:dyDescent="0.25">
      <c r="A545" s="19" t="s">
        <v>81</v>
      </c>
      <c r="B545" s="19" t="s">
        <v>82</v>
      </c>
      <c r="C545" s="19" t="s">
        <v>75</v>
      </c>
      <c r="D545" s="22">
        <v>60299917</v>
      </c>
      <c r="E545" s="22">
        <v>2</v>
      </c>
      <c r="F545" s="27">
        <v>66</v>
      </c>
      <c r="G545" s="19" t="s">
        <v>148</v>
      </c>
      <c r="H545" s="19" t="s">
        <v>149</v>
      </c>
      <c r="I545" s="23">
        <v>60</v>
      </c>
      <c r="J545" s="19" t="s">
        <v>202</v>
      </c>
      <c r="K545" s="19" t="s">
        <v>203</v>
      </c>
      <c r="L545" s="23">
        <v>60</v>
      </c>
      <c r="M545" s="19" t="s">
        <v>110</v>
      </c>
      <c r="N545" s="19" t="s">
        <v>111</v>
      </c>
      <c r="O545" s="30">
        <v>5.1681299099804429E-2</v>
      </c>
      <c r="Q545" s="22">
        <v>1.5</v>
      </c>
      <c r="R545" s="30">
        <v>3.1321999454426928E-5</v>
      </c>
      <c r="S545" s="23">
        <v>31926.442034934138</v>
      </c>
      <c r="T545" s="30">
        <v>2.6953342722824949E-4</v>
      </c>
      <c r="U545" s="23">
        <v>3710.1149578496183</v>
      </c>
      <c r="V545" s="27">
        <v>11.620821868562693</v>
      </c>
    </row>
    <row r="546" spans="1:22" x14ac:dyDescent="0.25">
      <c r="A546" s="19" t="s">
        <v>81</v>
      </c>
      <c r="B546" s="19" t="s">
        <v>82</v>
      </c>
      <c r="C546" s="19" t="s">
        <v>75</v>
      </c>
      <c r="D546" s="22">
        <v>60299917</v>
      </c>
      <c r="E546" s="22">
        <v>2</v>
      </c>
      <c r="F546" s="27">
        <v>66</v>
      </c>
      <c r="G546" s="19" t="s">
        <v>122</v>
      </c>
      <c r="H546" s="19" t="s">
        <v>123</v>
      </c>
      <c r="I546" s="23">
        <v>65.25</v>
      </c>
      <c r="J546" s="19" t="s">
        <v>202</v>
      </c>
      <c r="K546" s="19" t="s">
        <v>203</v>
      </c>
      <c r="L546" s="23">
        <v>65.25</v>
      </c>
      <c r="M546" s="19" t="s">
        <v>110</v>
      </c>
      <c r="N546" s="19" t="s">
        <v>111</v>
      </c>
      <c r="O546" s="30">
        <v>2.3301542756539208E-2</v>
      </c>
      <c r="Q546" s="22">
        <v>1.5</v>
      </c>
      <c r="R546" s="30">
        <v>1.5357834998628115E-5</v>
      </c>
      <c r="S546" s="23">
        <v>65113.344432293226</v>
      </c>
      <c r="T546" s="30">
        <v>2.6953342722824949E-4</v>
      </c>
      <c r="U546" s="23">
        <v>3710.1149578496183</v>
      </c>
      <c r="V546" s="27">
        <v>5.6979333348596537</v>
      </c>
    </row>
    <row r="547" spans="1:22" x14ac:dyDescent="0.25">
      <c r="A547" s="19" t="s">
        <v>81</v>
      </c>
      <c r="B547" s="19" t="s">
        <v>82</v>
      </c>
      <c r="C547" s="19" t="s">
        <v>75</v>
      </c>
      <c r="D547" s="22">
        <v>60299917</v>
      </c>
      <c r="E547" s="22">
        <v>2</v>
      </c>
      <c r="F547" s="27">
        <v>66</v>
      </c>
      <c r="G547" s="19" t="s">
        <v>108</v>
      </c>
      <c r="H547" s="19" t="s">
        <v>109</v>
      </c>
      <c r="I547" s="23">
        <v>65.584350000000015</v>
      </c>
      <c r="J547" s="19" t="s">
        <v>206</v>
      </c>
      <c r="K547" s="19" t="s">
        <v>230</v>
      </c>
      <c r="L547" s="23">
        <v>48.581000000000003</v>
      </c>
      <c r="M547" s="19" t="s">
        <v>110</v>
      </c>
      <c r="N547" s="19" t="s">
        <v>111</v>
      </c>
      <c r="O547" s="30">
        <v>9.9157987639060616E-3</v>
      </c>
      <c r="Q547" s="22">
        <v>1.5</v>
      </c>
      <c r="R547" s="30">
        <v>6.5689011783998255E-6</v>
      </c>
      <c r="S547" s="23">
        <v>152232.46214880623</v>
      </c>
      <c r="T547" s="30">
        <v>2.6953342722824949E-4</v>
      </c>
      <c r="U547" s="23">
        <v>3710.1149578496183</v>
      </c>
      <c r="V547" s="27">
        <v>2.4371378518617175</v>
      </c>
    </row>
    <row r="548" spans="1:22" x14ac:dyDescent="0.25">
      <c r="A548" s="19" t="s">
        <v>81</v>
      </c>
      <c r="B548" s="19" t="s">
        <v>82</v>
      </c>
      <c r="C548" s="19" t="s">
        <v>75</v>
      </c>
      <c r="D548" s="22">
        <v>60299917</v>
      </c>
      <c r="E548" s="22">
        <v>2</v>
      </c>
      <c r="F548" s="27">
        <v>66</v>
      </c>
      <c r="G548" s="19" t="s">
        <v>166</v>
      </c>
      <c r="H548" s="19" t="s">
        <v>167</v>
      </c>
      <c r="I548" s="23">
        <v>2466.75</v>
      </c>
      <c r="J548" s="19" t="s">
        <v>202</v>
      </c>
      <c r="K548" s="19" t="s">
        <v>203</v>
      </c>
      <c r="L548" s="23">
        <v>2466.75</v>
      </c>
      <c r="M548" s="19" t="s">
        <v>168</v>
      </c>
      <c r="N548" s="19" t="s">
        <v>169</v>
      </c>
      <c r="O548" s="30">
        <v>5.0000000000000002E-5</v>
      </c>
      <c r="Q548" s="22">
        <v>0.3</v>
      </c>
      <c r="R548" s="30">
        <v>6.229166666666667E-6</v>
      </c>
      <c r="S548" s="23">
        <v>160535.11705685616</v>
      </c>
      <c r="T548" s="30">
        <v>2.6953342722824949E-4</v>
      </c>
      <c r="U548" s="23">
        <v>3710.1149578496183</v>
      </c>
      <c r="V548" s="27">
        <v>2.3110924424938251</v>
      </c>
    </row>
    <row r="549" spans="1:22" x14ac:dyDescent="0.25">
      <c r="A549" s="19" t="s">
        <v>81</v>
      </c>
      <c r="B549" s="19" t="s">
        <v>82</v>
      </c>
      <c r="C549" s="19" t="s">
        <v>75</v>
      </c>
      <c r="D549" s="22">
        <v>60299917</v>
      </c>
      <c r="E549" s="22">
        <v>2</v>
      </c>
      <c r="F549" s="27">
        <v>66</v>
      </c>
      <c r="G549" s="19" t="s">
        <v>122</v>
      </c>
      <c r="H549" s="19" t="s">
        <v>123</v>
      </c>
      <c r="I549" s="23">
        <v>65.25</v>
      </c>
      <c r="J549" s="19" t="s">
        <v>202</v>
      </c>
      <c r="K549" s="19" t="s">
        <v>203</v>
      </c>
      <c r="L549" s="23">
        <v>65.25</v>
      </c>
      <c r="M549" s="19" t="s">
        <v>112</v>
      </c>
      <c r="N549" s="19" t="s">
        <v>113</v>
      </c>
      <c r="O549" s="30">
        <v>2.7195613430583482E-2</v>
      </c>
      <c r="Q549" s="22">
        <v>7.7</v>
      </c>
      <c r="R549" s="30">
        <v>3.4917626453080918E-6</v>
      </c>
      <c r="S549" s="23">
        <v>286388.30916634831</v>
      </c>
      <c r="T549" s="30">
        <v>2.6953342722824949E-4</v>
      </c>
      <c r="U549" s="23">
        <v>3710.1149578496183</v>
      </c>
      <c r="V549" s="27">
        <v>1.2954840819618103</v>
      </c>
    </row>
    <row r="550" spans="1:22" x14ac:dyDescent="0.25">
      <c r="A550" s="19" t="s">
        <v>81</v>
      </c>
      <c r="B550" s="19" t="s">
        <v>82</v>
      </c>
      <c r="C550" s="19" t="s">
        <v>75</v>
      </c>
      <c r="D550" s="22">
        <v>60299917</v>
      </c>
      <c r="E550" s="22">
        <v>2</v>
      </c>
      <c r="F550" s="27">
        <v>66</v>
      </c>
      <c r="G550" s="19" t="s">
        <v>166</v>
      </c>
      <c r="H550" s="19" t="s">
        <v>167</v>
      </c>
      <c r="I550" s="23">
        <v>2466.75</v>
      </c>
      <c r="J550" s="19" t="s">
        <v>202</v>
      </c>
      <c r="K550" s="19" t="s">
        <v>203</v>
      </c>
      <c r="L550" s="23">
        <v>2466.75</v>
      </c>
      <c r="M550" s="19" t="s">
        <v>172</v>
      </c>
      <c r="N550" s="19" t="s">
        <v>173</v>
      </c>
      <c r="O550" s="30">
        <v>5.0000000000000002E-5</v>
      </c>
      <c r="Q550" s="22">
        <v>0.6</v>
      </c>
      <c r="R550" s="30">
        <v>3.1145833333333335E-6</v>
      </c>
      <c r="S550" s="23">
        <v>321070.23411371233</v>
      </c>
      <c r="T550" s="30">
        <v>2.6953342722824949E-4</v>
      </c>
      <c r="U550" s="23">
        <v>3710.1149578496183</v>
      </c>
      <c r="V550" s="27">
        <v>1.1555462212469125</v>
      </c>
    </row>
    <row r="551" spans="1:22" x14ac:dyDescent="0.25">
      <c r="A551" s="19" t="s">
        <v>81</v>
      </c>
      <c r="B551" s="19" t="s">
        <v>82</v>
      </c>
      <c r="C551" s="19" t="s">
        <v>75</v>
      </c>
      <c r="D551" s="22">
        <v>60300027</v>
      </c>
      <c r="E551" s="22">
        <v>2</v>
      </c>
      <c r="F551" s="27">
        <v>67</v>
      </c>
      <c r="G551" s="19" t="s">
        <v>148</v>
      </c>
      <c r="H551" s="19" t="s">
        <v>149</v>
      </c>
      <c r="I551" s="23">
        <v>288</v>
      </c>
      <c r="J551" s="19" t="s">
        <v>202</v>
      </c>
      <c r="K551" s="19" t="s">
        <v>203</v>
      </c>
      <c r="L551" s="23">
        <v>288</v>
      </c>
      <c r="M551" s="19" t="s">
        <v>110</v>
      </c>
      <c r="N551" s="19" t="s">
        <v>111</v>
      </c>
      <c r="O551" s="30">
        <v>5.1681299099804429E-2</v>
      </c>
      <c r="Q551" s="22">
        <v>1.5</v>
      </c>
      <c r="R551" s="30">
        <v>1.4810163324123062E-4</v>
      </c>
      <c r="S551" s="23">
        <v>6752.1200010750854</v>
      </c>
      <c r="T551" s="30">
        <v>2.7229007913081915E-4</v>
      </c>
      <c r="U551" s="23">
        <v>3672.5539292217827</v>
      </c>
      <c r="V551" s="27">
        <v>54.391123508424485</v>
      </c>
    </row>
    <row r="552" spans="1:22" x14ac:dyDescent="0.25">
      <c r="A552" s="19" t="s">
        <v>81</v>
      </c>
      <c r="B552" s="19" t="s">
        <v>82</v>
      </c>
      <c r="C552" s="19" t="s">
        <v>75</v>
      </c>
      <c r="D552" s="22">
        <v>60300027</v>
      </c>
      <c r="E552" s="22">
        <v>2</v>
      </c>
      <c r="F552" s="27">
        <v>67</v>
      </c>
      <c r="G552" s="19" t="s">
        <v>124</v>
      </c>
      <c r="H552" s="19" t="s">
        <v>125</v>
      </c>
      <c r="I552" s="23">
        <v>270</v>
      </c>
      <c r="J552" s="19" t="s">
        <v>202</v>
      </c>
      <c r="K552" s="19" t="s">
        <v>203</v>
      </c>
      <c r="L552" s="23">
        <v>270</v>
      </c>
      <c r="M552" s="19" t="s">
        <v>110</v>
      </c>
      <c r="N552" s="19" t="s">
        <v>111</v>
      </c>
      <c r="O552" s="30">
        <v>2.8396187614678874E-2</v>
      </c>
      <c r="Q552" s="22">
        <v>1.5</v>
      </c>
      <c r="R552" s="30">
        <v>7.6288265233465628E-5</v>
      </c>
      <c r="S552" s="23">
        <v>13108.17590280355</v>
      </c>
      <c r="T552" s="30">
        <v>2.7229007913081915E-4</v>
      </c>
      <c r="U552" s="23">
        <v>3672.5539292217827</v>
      </c>
      <c r="V552" s="27">
        <v>28.017276823667771</v>
      </c>
    </row>
    <row r="553" spans="1:22" x14ac:dyDescent="0.25">
      <c r="A553" s="19" t="s">
        <v>81</v>
      </c>
      <c r="B553" s="19" t="s">
        <v>82</v>
      </c>
      <c r="C553" s="19" t="s">
        <v>75</v>
      </c>
      <c r="D553" s="22">
        <v>60300027</v>
      </c>
      <c r="E553" s="22">
        <v>2</v>
      </c>
      <c r="F553" s="27">
        <v>67</v>
      </c>
      <c r="G553" s="19" t="s">
        <v>130</v>
      </c>
      <c r="H553" s="19" t="s">
        <v>131</v>
      </c>
      <c r="I553" s="23">
        <v>71.5</v>
      </c>
      <c r="J553" s="19" t="s">
        <v>211</v>
      </c>
      <c r="K553" s="19" t="s">
        <v>212</v>
      </c>
      <c r="L553" s="23">
        <v>50</v>
      </c>
      <c r="M553" s="19" t="s">
        <v>112</v>
      </c>
      <c r="N553" s="19" t="s">
        <v>113</v>
      </c>
      <c r="O553" s="30">
        <v>4.8249881092436948E-2</v>
      </c>
      <c r="Q553" s="22">
        <v>7.7</v>
      </c>
      <c r="R553" s="30">
        <v>6.6870837334933942E-6</v>
      </c>
      <c r="S553" s="23">
        <v>149542.01859195065</v>
      </c>
      <c r="T553" s="30">
        <v>2.7229007913081915E-4</v>
      </c>
      <c r="U553" s="23">
        <v>3672.5539292217827</v>
      </c>
      <c r="V553" s="27">
        <v>2.4558675640476233</v>
      </c>
    </row>
    <row r="554" spans="1:22" x14ac:dyDescent="0.25">
      <c r="A554" s="19" t="s">
        <v>81</v>
      </c>
      <c r="B554" s="19" t="s">
        <v>82</v>
      </c>
      <c r="C554" s="19" t="s">
        <v>75</v>
      </c>
      <c r="D554" s="22">
        <v>60300027</v>
      </c>
      <c r="E554" s="22">
        <v>2</v>
      </c>
      <c r="F554" s="27">
        <v>67</v>
      </c>
      <c r="G554" s="19" t="s">
        <v>130</v>
      </c>
      <c r="H554" s="19" t="s">
        <v>131</v>
      </c>
      <c r="I554" s="23">
        <v>71.5</v>
      </c>
      <c r="J554" s="19" t="s">
        <v>200</v>
      </c>
      <c r="K554" s="19" t="s">
        <v>201</v>
      </c>
      <c r="L554" s="23">
        <v>50</v>
      </c>
      <c r="M554" s="19" t="s">
        <v>112</v>
      </c>
      <c r="N554" s="19" t="s">
        <v>113</v>
      </c>
      <c r="O554" s="30">
        <v>4.8249881092436948E-2</v>
      </c>
      <c r="Q554" s="22">
        <v>7.7</v>
      </c>
      <c r="R554" s="30">
        <v>6.6870837334933942E-6</v>
      </c>
      <c r="S554" s="23">
        <v>149542.01859195065</v>
      </c>
      <c r="T554" s="30">
        <v>2.7229007913081915E-4</v>
      </c>
      <c r="U554" s="23">
        <v>3672.5539292217827</v>
      </c>
      <c r="V554" s="27">
        <v>2.4558675640476233</v>
      </c>
    </row>
    <row r="555" spans="1:22" x14ac:dyDescent="0.25">
      <c r="A555" s="19" t="s">
        <v>81</v>
      </c>
      <c r="B555" s="19" t="s">
        <v>82</v>
      </c>
      <c r="C555" s="19" t="s">
        <v>75</v>
      </c>
      <c r="D555" s="22">
        <v>60300027</v>
      </c>
      <c r="E555" s="22">
        <v>2</v>
      </c>
      <c r="F555" s="27">
        <v>67</v>
      </c>
      <c r="G555" s="19" t="s">
        <v>166</v>
      </c>
      <c r="H555" s="19" t="s">
        <v>167</v>
      </c>
      <c r="I555" s="23">
        <v>2264</v>
      </c>
      <c r="J555" s="19" t="s">
        <v>202</v>
      </c>
      <c r="K555" s="19" t="s">
        <v>203</v>
      </c>
      <c r="L555" s="23">
        <v>2264</v>
      </c>
      <c r="M555" s="19" t="s">
        <v>168</v>
      </c>
      <c r="N555" s="19" t="s">
        <v>169</v>
      </c>
      <c r="O555" s="30">
        <v>5.0000000000000002E-5</v>
      </c>
      <c r="Q555" s="22">
        <v>0.3</v>
      </c>
      <c r="R555" s="30">
        <v>5.6318407960199012E-6</v>
      </c>
      <c r="S555" s="23">
        <v>177561.83745583036</v>
      </c>
      <c r="T555" s="30">
        <v>2.7229007913081915E-4</v>
      </c>
      <c r="U555" s="23">
        <v>3672.5539292217827</v>
      </c>
      <c r="V555" s="27">
        <v>2.0683239044174422</v>
      </c>
    </row>
    <row r="556" spans="1:22" x14ac:dyDescent="0.25">
      <c r="A556" s="19" t="s">
        <v>81</v>
      </c>
      <c r="B556" s="19" t="s">
        <v>82</v>
      </c>
      <c r="C556" s="19" t="s">
        <v>75</v>
      </c>
      <c r="D556" s="22">
        <v>60300027</v>
      </c>
      <c r="E556" s="22">
        <v>2</v>
      </c>
      <c r="F556" s="27">
        <v>67</v>
      </c>
      <c r="G556" s="19" t="s">
        <v>124</v>
      </c>
      <c r="H556" s="19" t="s">
        <v>125</v>
      </c>
      <c r="I556" s="23">
        <v>270</v>
      </c>
      <c r="J556" s="19" t="s">
        <v>202</v>
      </c>
      <c r="K556" s="19" t="s">
        <v>203</v>
      </c>
      <c r="L556" s="23">
        <v>270</v>
      </c>
      <c r="M556" s="19" t="s">
        <v>100</v>
      </c>
      <c r="N556" s="19" t="s">
        <v>101</v>
      </c>
      <c r="O556" s="30">
        <v>4.1826752720830673E-3</v>
      </c>
      <c r="Q556" s="22">
        <v>3</v>
      </c>
      <c r="R556" s="30">
        <v>5.618519022201135E-6</v>
      </c>
      <c r="S556" s="23">
        <v>177982.84495408466</v>
      </c>
      <c r="T556" s="30">
        <v>2.7229007913081915E-4</v>
      </c>
      <c r="U556" s="23">
        <v>3672.5539292217827</v>
      </c>
      <c r="V556" s="27">
        <v>2.0634314111392107</v>
      </c>
    </row>
    <row r="557" spans="1:22" x14ac:dyDescent="0.25">
      <c r="A557" s="19" t="s">
        <v>81</v>
      </c>
      <c r="B557" s="19" t="s">
        <v>82</v>
      </c>
      <c r="C557" s="19" t="s">
        <v>75</v>
      </c>
      <c r="D557" s="22">
        <v>60300027</v>
      </c>
      <c r="E557" s="22">
        <v>2</v>
      </c>
      <c r="F557" s="27">
        <v>67</v>
      </c>
      <c r="G557" s="19" t="s">
        <v>130</v>
      </c>
      <c r="H557" s="19" t="s">
        <v>131</v>
      </c>
      <c r="I557" s="23">
        <v>71.5</v>
      </c>
      <c r="J557" s="19" t="s">
        <v>211</v>
      </c>
      <c r="K557" s="19" t="s">
        <v>212</v>
      </c>
      <c r="L557" s="23">
        <v>50</v>
      </c>
      <c r="M557" s="19" t="s">
        <v>110</v>
      </c>
      <c r="N557" s="19" t="s">
        <v>111</v>
      </c>
      <c r="O557" s="30">
        <v>5.1901008403361353E-3</v>
      </c>
      <c r="Q557" s="22">
        <v>1.5</v>
      </c>
      <c r="R557" s="30">
        <v>3.6924598018311811E-6</v>
      </c>
      <c r="S557" s="23">
        <v>270822.17645377631</v>
      </c>
      <c r="T557" s="30">
        <v>2.7229007913081915E-4</v>
      </c>
      <c r="U557" s="23">
        <v>3672.5539292217827</v>
      </c>
      <c r="V557" s="27">
        <v>1.356075775370859</v>
      </c>
    </row>
    <row r="558" spans="1:22" x14ac:dyDescent="0.25">
      <c r="A558" s="19" t="s">
        <v>81</v>
      </c>
      <c r="B558" s="19" t="s">
        <v>82</v>
      </c>
      <c r="C558" s="19" t="s">
        <v>75</v>
      </c>
      <c r="D558" s="22">
        <v>60300027</v>
      </c>
      <c r="E558" s="22">
        <v>2</v>
      </c>
      <c r="F558" s="27">
        <v>67</v>
      </c>
      <c r="G558" s="19" t="s">
        <v>130</v>
      </c>
      <c r="H558" s="19" t="s">
        <v>131</v>
      </c>
      <c r="I558" s="23">
        <v>71.5</v>
      </c>
      <c r="J558" s="19" t="s">
        <v>200</v>
      </c>
      <c r="K558" s="19" t="s">
        <v>201</v>
      </c>
      <c r="L558" s="23">
        <v>50</v>
      </c>
      <c r="M558" s="19" t="s">
        <v>110</v>
      </c>
      <c r="N558" s="19" t="s">
        <v>111</v>
      </c>
      <c r="O558" s="30">
        <v>5.1901008403361353E-3</v>
      </c>
      <c r="Q558" s="22">
        <v>1.5</v>
      </c>
      <c r="R558" s="30">
        <v>3.6924598018311811E-6</v>
      </c>
      <c r="S558" s="23">
        <v>270822.17645377631</v>
      </c>
      <c r="T558" s="30">
        <v>2.7229007913081915E-4</v>
      </c>
      <c r="U558" s="23">
        <v>3672.5539292217827</v>
      </c>
      <c r="V558" s="27">
        <v>1.356075775370859</v>
      </c>
    </row>
    <row r="559" spans="1:22" x14ac:dyDescent="0.25">
      <c r="A559" s="19" t="s">
        <v>81</v>
      </c>
      <c r="B559" s="19" t="s">
        <v>82</v>
      </c>
      <c r="C559" s="19" t="s">
        <v>75</v>
      </c>
      <c r="D559" s="22">
        <v>60300027</v>
      </c>
      <c r="E559" s="22">
        <v>2</v>
      </c>
      <c r="F559" s="27">
        <v>67</v>
      </c>
      <c r="G559" s="19" t="s">
        <v>148</v>
      </c>
      <c r="H559" s="19" t="s">
        <v>149</v>
      </c>
      <c r="I559" s="23">
        <v>288</v>
      </c>
      <c r="J559" s="19" t="s">
        <v>202</v>
      </c>
      <c r="K559" s="19" t="s">
        <v>203</v>
      </c>
      <c r="L559" s="23">
        <v>288</v>
      </c>
      <c r="M559" s="19" t="s">
        <v>98</v>
      </c>
      <c r="N559" s="19" t="s">
        <v>99</v>
      </c>
      <c r="O559" s="30">
        <v>1.8834113576226327E-3</v>
      </c>
      <c r="Q559" s="22">
        <v>2.8</v>
      </c>
      <c r="R559" s="30">
        <v>2.8913777771605451E-6</v>
      </c>
      <c r="S559" s="23">
        <v>345855.87808662007</v>
      </c>
      <c r="T559" s="30">
        <v>2.7229007913081915E-4</v>
      </c>
      <c r="U559" s="23">
        <v>3672.5539292217827</v>
      </c>
      <c r="V559" s="27">
        <v>1.0618740816375503</v>
      </c>
    </row>
    <row r="560" spans="1:22" x14ac:dyDescent="0.25">
      <c r="A560" s="19" t="s">
        <v>81</v>
      </c>
      <c r="B560" s="19" t="s">
        <v>82</v>
      </c>
      <c r="C560" s="19" t="s">
        <v>75</v>
      </c>
      <c r="D560" s="22">
        <v>60300027</v>
      </c>
      <c r="E560" s="22">
        <v>2</v>
      </c>
      <c r="F560" s="27">
        <v>67</v>
      </c>
      <c r="G560" s="19" t="s">
        <v>166</v>
      </c>
      <c r="H560" s="19" t="s">
        <v>167</v>
      </c>
      <c r="I560" s="23">
        <v>2264</v>
      </c>
      <c r="J560" s="19" t="s">
        <v>202</v>
      </c>
      <c r="K560" s="19" t="s">
        <v>203</v>
      </c>
      <c r="L560" s="23">
        <v>2264</v>
      </c>
      <c r="M560" s="19" t="s">
        <v>172</v>
      </c>
      <c r="N560" s="19" t="s">
        <v>173</v>
      </c>
      <c r="O560" s="30">
        <v>5.0000000000000002E-5</v>
      </c>
      <c r="Q560" s="22">
        <v>0.6</v>
      </c>
      <c r="R560" s="30">
        <v>2.8159203980099506E-6</v>
      </c>
      <c r="S560" s="23">
        <v>355123.67491166072</v>
      </c>
      <c r="T560" s="30">
        <v>2.7229007913081915E-4</v>
      </c>
      <c r="U560" s="23">
        <v>3672.5539292217827</v>
      </c>
      <c r="V560" s="27">
        <v>1.0341619522087211</v>
      </c>
    </row>
    <row r="561" spans="1:22" x14ac:dyDescent="0.25">
      <c r="A561" s="19" t="s">
        <v>81</v>
      </c>
      <c r="B561" s="19" t="s">
        <v>82</v>
      </c>
      <c r="C561" s="19" t="s">
        <v>75</v>
      </c>
      <c r="D561" s="22">
        <v>60300036</v>
      </c>
      <c r="E561" s="22">
        <v>2</v>
      </c>
      <c r="F561" s="27">
        <v>49</v>
      </c>
      <c r="G561" s="19" t="s">
        <v>108</v>
      </c>
      <c r="H561" s="19" t="s">
        <v>109</v>
      </c>
      <c r="I561" s="23">
        <v>681.21900000000005</v>
      </c>
      <c r="J561" s="19" t="s">
        <v>207</v>
      </c>
      <c r="K561" s="19" t="s">
        <v>208</v>
      </c>
      <c r="L561" s="23">
        <v>442.35</v>
      </c>
      <c r="M561" s="19" t="s">
        <v>110</v>
      </c>
      <c r="N561" s="19" t="s">
        <v>111</v>
      </c>
      <c r="O561" s="30">
        <v>9.9157987639060616E-3</v>
      </c>
      <c r="Q561" s="22">
        <v>1.5</v>
      </c>
      <c r="R561" s="30">
        <v>9.1902456029242487E-5</v>
      </c>
      <c r="S561" s="23">
        <v>10881.102020622926</v>
      </c>
      <c r="T561" s="30">
        <v>2.7389472178790099E-4</v>
      </c>
      <c r="U561" s="23">
        <v>3651.0378640095937</v>
      </c>
      <c r="V561" s="27">
        <v>33.553934675824109</v>
      </c>
    </row>
    <row r="562" spans="1:22" x14ac:dyDescent="0.25">
      <c r="A562" s="19" t="s">
        <v>81</v>
      </c>
      <c r="B562" s="19" t="s">
        <v>82</v>
      </c>
      <c r="C562" s="19" t="s">
        <v>75</v>
      </c>
      <c r="D562" s="22">
        <v>60300036</v>
      </c>
      <c r="E562" s="22">
        <v>2</v>
      </c>
      <c r="F562" s="27">
        <v>49</v>
      </c>
      <c r="G562" s="19" t="s">
        <v>148</v>
      </c>
      <c r="H562" s="19" t="s">
        <v>149</v>
      </c>
      <c r="I562" s="23">
        <v>117.05</v>
      </c>
      <c r="J562" s="19" t="s">
        <v>202</v>
      </c>
      <c r="K562" s="19" t="s">
        <v>203</v>
      </c>
      <c r="L562" s="23">
        <v>117.05</v>
      </c>
      <c r="M562" s="19" t="s">
        <v>110</v>
      </c>
      <c r="N562" s="19" t="s">
        <v>111</v>
      </c>
      <c r="O562" s="30">
        <v>5.1681299099804429E-2</v>
      </c>
      <c r="Q562" s="22">
        <v>1.5</v>
      </c>
      <c r="R562" s="30">
        <v>8.2303347750096718E-5</v>
      </c>
      <c r="S562" s="23">
        <v>12150.174049254574</v>
      </c>
      <c r="T562" s="30">
        <v>2.7389472178790099E-4</v>
      </c>
      <c r="U562" s="23">
        <v>3651.0378640095937</v>
      </c>
      <c r="V562" s="27">
        <v>30.049263897035196</v>
      </c>
    </row>
    <row r="563" spans="1:22" x14ac:dyDescent="0.25">
      <c r="A563" s="19" t="s">
        <v>81</v>
      </c>
      <c r="B563" s="19" t="s">
        <v>82</v>
      </c>
      <c r="C563" s="19" t="s">
        <v>75</v>
      </c>
      <c r="D563" s="22">
        <v>60300036</v>
      </c>
      <c r="E563" s="22">
        <v>2</v>
      </c>
      <c r="F563" s="27">
        <v>49</v>
      </c>
      <c r="G563" s="19" t="s">
        <v>128</v>
      </c>
      <c r="H563" s="19" t="s">
        <v>129</v>
      </c>
      <c r="I563" s="23">
        <v>119.51712500000001</v>
      </c>
      <c r="J563" s="19" t="s">
        <v>207</v>
      </c>
      <c r="K563" s="19" t="s">
        <v>208</v>
      </c>
      <c r="L563" s="23">
        <v>89.862499999999997</v>
      </c>
      <c r="M563" s="19" t="s">
        <v>110</v>
      </c>
      <c r="N563" s="19" t="s">
        <v>111</v>
      </c>
      <c r="O563" s="30">
        <v>1.3969122566371676E-2</v>
      </c>
      <c r="Q563" s="22">
        <v>1.5</v>
      </c>
      <c r="R563" s="30">
        <v>2.2714957386467545E-5</v>
      </c>
      <c r="S563" s="23">
        <v>44023.855426457936</v>
      </c>
      <c r="T563" s="30">
        <v>2.7389472178790099E-4</v>
      </c>
      <c r="U563" s="23">
        <v>3651.0378640095937</v>
      </c>
      <c r="V563" s="27">
        <v>8.2933169497357397</v>
      </c>
    </row>
    <row r="564" spans="1:22" x14ac:dyDescent="0.25">
      <c r="A564" s="19" t="s">
        <v>81</v>
      </c>
      <c r="B564" s="19" t="s">
        <v>82</v>
      </c>
      <c r="C564" s="19" t="s">
        <v>75</v>
      </c>
      <c r="D564" s="22">
        <v>60300036</v>
      </c>
      <c r="E564" s="22">
        <v>2</v>
      </c>
      <c r="F564" s="27">
        <v>49</v>
      </c>
      <c r="G564" s="19" t="s">
        <v>108</v>
      </c>
      <c r="H564" s="19" t="s">
        <v>109</v>
      </c>
      <c r="I564" s="23">
        <v>681.21900000000005</v>
      </c>
      <c r="J564" s="19" t="s">
        <v>207</v>
      </c>
      <c r="K564" s="19" t="s">
        <v>208</v>
      </c>
      <c r="L564" s="23">
        <v>442.35</v>
      </c>
      <c r="M564" s="19" t="s">
        <v>112</v>
      </c>
      <c r="N564" s="19" t="s">
        <v>113</v>
      </c>
      <c r="O564" s="30">
        <v>1.1220156242274404E-2</v>
      </c>
      <c r="Q564" s="22">
        <v>7.7</v>
      </c>
      <c r="R564" s="30">
        <v>2.0258106586816665E-5</v>
      </c>
      <c r="S564" s="23">
        <v>49362.954810928299</v>
      </c>
      <c r="T564" s="30">
        <v>2.7389472178790099E-4</v>
      </c>
      <c r="U564" s="23">
        <v>3651.0378640095937</v>
      </c>
      <c r="V564" s="27">
        <v>7.3963114201609796</v>
      </c>
    </row>
    <row r="565" spans="1:22" x14ac:dyDescent="0.25">
      <c r="A565" s="19" t="s">
        <v>81</v>
      </c>
      <c r="B565" s="19" t="s">
        <v>82</v>
      </c>
      <c r="C565" s="19" t="s">
        <v>75</v>
      </c>
      <c r="D565" s="22">
        <v>60300036</v>
      </c>
      <c r="E565" s="22">
        <v>2</v>
      </c>
      <c r="F565" s="27">
        <v>49</v>
      </c>
      <c r="G565" s="19" t="s">
        <v>108</v>
      </c>
      <c r="H565" s="19" t="s">
        <v>109</v>
      </c>
      <c r="I565" s="23">
        <v>80.115749999999991</v>
      </c>
      <c r="J565" s="19" t="s">
        <v>206</v>
      </c>
      <c r="K565" s="19" t="s">
        <v>230</v>
      </c>
      <c r="L565" s="23">
        <v>59.344999999999999</v>
      </c>
      <c r="M565" s="19" t="s">
        <v>110</v>
      </c>
      <c r="N565" s="19" t="s">
        <v>111</v>
      </c>
      <c r="O565" s="30">
        <v>9.9157987639060616E-3</v>
      </c>
      <c r="Q565" s="22">
        <v>1.5</v>
      </c>
      <c r="R565" s="30">
        <v>1.0808321834277646E-5</v>
      </c>
      <c r="S565" s="23">
        <v>92521.301209646408</v>
      </c>
      <c r="T565" s="30">
        <v>2.7389472178790099E-4</v>
      </c>
      <c r="U565" s="23">
        <v>3651.0378640095937</v>
      </c>
      <c r="V565" s="27">
        <v>3.946159226334931</v>
      </c>
    </row>
    <row r="566" spans="1:22" x14ac:dyDescent="0.25">
      <c r="A566" s="19" t="s">
        <v>81</v>
      </c>
      <c r="B566" s="19" t="s">
        <v>82</v>
      </c>
      <c r="C566" s="19" t="s">
        <v>75</v>
      </c>
      <c r="D566" s="22">
        <v>60300036</v>
      </c>
      <c r="E566" s="22">
        <v>2</v>
      </c>
      <c r="F566" s="27">
        <v>49</v>
      </c>
      <c r="G566" s="19" t="s">
        <v>166</v>
      </c>
      <c r="H566" s="19" t="s">
        <v>167</v>
      </c>
      <c r="I566" s="23">
        <v>1863.1708902105599</v>
      </c>
      <c r="J566" s="19" t="s">
        <v>202</v>
      </c>
      <c r="K566" s="19" t="s">
        <v>203</v>
      </c>
      <c r="L566" s="23">
        <v>1863.1708902105599</v>
      </c>
      <c r="M566" s="19" t="s">
        <v>168</v>
      </c>
      <c r="N566" s="19" t="s">
        <v>169</v>
      </c>
      <c r="O566" s="30">
        <v>5.0000000000000002E-5</v>
      </c>
      <c r="Q566" s="22">
        <v>0.3</v>
      </c>
      <c r="R566" s="30">
        <v>6.3373159530971429E-6</v>
      </c>
      <c r="S566" s="23">
        <v>157795.50955026707</v>
      </c>
      <c r="T566" s="30">
        <v>2.7389472178790099E-4</v>
      </c>
      <c r="U566" s="23">
        <v>3651.0378640095937</v>
      </c>
      <c r="V566" s="27">
        <v>2.3137780500949714</v>
      </c>
    </row>
    <row r="567" spans="1:22" x14ac:dyDescent="0.25">
      <c r="A567" s="19" t="s">
        <v>81</v>
      </c>
      <c r="B567" s="19" t="s">
        <v>82</v>
      </c>
      <c r="C567" s="19" t="s">
        <v>75</v>
      </c>
      <c r="D567" s="22">
        <v>60300036</v>
      </c>
      <c r="E567" s="22">
        <v>2</v>
      </c>
      <c r="F567" s="27">
        <v>49</v>
      </c>
      <c r="G567" s="19" t="s">
        <v>134</v>
      </c>
      <c r="H567" s="19" t="s">
        <v>135</v>
      </c>
      <c r="I567" s="23">
        <v>70.900000000000006</v>
      </c>
      <c r="J567" s="19" t="s">
        <v>202</v>
      </c>
      <c r="K567" s="19" t="s">
        <v>203</v>
      </c>
      <c r="L567" s="23">
        <v>70.900000000000006</v>
      </c>
      <c r="M567" s="19" t="s">
        <v>110</v>
      </c>
      <c r="N567" s="19" t="s">
        <v>111</v>
      </c>
      <c r="O567" s="30">
        <v>6.3109714285714286E-3</v>
      </c>
      <c r="Q567" s="22">
        <v>1.5</v>
      </c>
      <c r="R567" s="30">
        <v>6.0877261807580173E-6</v>
      </c>
      <c r="S567" s="23">
        <v>164264.94397214896</v>
      </c>
      <c r="T567" s="30">
        <v>2.7389472178790099E-4</v>
      </c>
      <c r="U567" s="23">
        <v>3651.0378640095937</v>
      </c>
      <c r="V567" s="27">
        <v>2.2226518791670036</v>
      </c>
    </row>
    <row r="568" spans="1:22" x14ac:dyDescent="0.25">
      <c r="A568" s="19" t="s">
        <v>81</v>
      </c>
      <c r="B568" s="19" t="s">
        <v>82</v>
      </c>
      <c r="C568" s="19" t="s">
        <v>75</v>
      </c>
      <c r="D568" s="22">
        <v>60300036</v>
      </c>
      <c r="E568" s="22">
        <v>2</v>
      </c>
      <c r="F568" s="27">
        <v>49</v>
      </c>
      <c r="G568" s="19" t="s">
        <v>128</v>
      </c>
      <c r="H568" s="19" t="s">
        <v>129</v>
      </c>
      <c r="I568" s="23">
        <v>119.51712500000001</v>
      </c>
      <c r="J568" s="19" t="s">
        <v>207</v>
      </c>
      <c r="K568" s="19" t="s">
        <v>208</v>
      </c>
      <c r="L568" s="23">
        <v>89.862499999999997</v>
      </c>
      <c r="M568" s="19" t="s">
        <v>112</v>
      </c>
      <c r="N568" s="19" t="s">
        <v>113</v>
      </c>
      <c r="O568" s="30">
        <v>1.8912688108407016E-2</v>
      </c>
      <c r="Q568" s="22">
        <v>7.7</v>
      </c>
      <c r="R568" s="30">
        <v>5.9909623873270478E-6</v>
      </c>
      <c r="S568" s="23">
        <v>166918.09017451771</v>
      </c>
      <c r="T568" s="30">
        <v>2.7389472178790099E-4</v>
      </c>
      <c r="U568" s="23">
        <v>3651.0378640095937</v>
      </c>
      <c r="V568" s="27">
        <v>2.187323051798836</v>
      </c>
    </row>
    <row r="569" spans="1:22" x14ac:dyDescent="0.25">
      <c r="A569" s="19" t="s">
        <v>81</v>
      </c>
      <c r="B569" s="19" t="s">
        <v>82</v>
      </c>
      <c r="C569" s="19" t="s">
        <v>75</v>
      </c>
      <c r="D569" s="22">
        <v>60300036</v>
      </c>
      <c r="E569" s="22">
        <v>2</v>
      </c>
      <c r="F569" s="27">
        <v>49</v>
      </c>
      <c r="G569" s="19" t="s">
        <v>166</v>
      </c>
      <c r="H569" s="19" t="s">
        <v>167</v>
      </c>
      <c r="I569" s="23">
        <v>1863.1708902105599</v>
      </c>
      <c r="J569" s="19" t="s">
        <v>202</v>
      </c>
      <c r="K569" s="19" t="s">
        <v>203</v>
      </c>
      <c r="L569" s="23">
        <v>1863.1708902105599</v>
      </c>
      <c r="M569" s="19" t="s">
        <v>172</v>
      </c>
      <c r="N569" s="19" t="s">
        <v>173</v>
      </c>
      <c r="O569" s="30">
        <v>5.0000000000000002E-5</v>
      </c>
      <c r="Q569" s="22">
        <v>0.6</v>
      </c>
      <c r="R569" s="30">
        <v>3.1686579765485714E-6</v>
      </c>
      <c r="S569" s="23">
        <v>315591.01910053415</v>
      </c>
      <c r="T569" s="30">
        <v>2.7389472178790099E-4</v>
      </c>
      <c r="U569" s="23">
        <v>3651.0378640095937</v>
      </c>
      <c r="V569" s="27">
        <v>1.1568890250474857</v>
      </c>
    </row>
    <row r="570" spans="1:22" x14ac:dyDescent="0.25">
      <c r="A570" s="19" t="s">
        <v>81</v>
      </c>
      <c r="B570" s="19" t="s">
        <v>82</v>
      </c>
      <c r="C570" s="19" t="s">
        <v>75</v>
      </c>
      <c r="D570" s="22">
        <v>60300037</v>
      </c>
      <c r="E570" s="22">
        <v>2</v>
      </c>
      <c r="F570" s="27">
        <v>51</v>
      </c>
      <c r="G570" s="19" t="s">
        <v>108</v>
      </c>
      <c r="H570" s="19" t="s">
        <v>109</v>
      </c>
      <c r="I570" s="23">
        <v>1432.2</v>
      </c>
      <c r="J570" s="19" t="s">
        <v>207</v>
      </c>
      <c r="K570" s="19" t="s">
        <v>208</v>
      </c>
      <c r="L570" s="23">
        <v>930</v>
      </c>
      <c r="M570" s="19" t="s">
        <v>110</v>
      </c>
      <c r="N570" s="19" t="s">
        <v>111</v>
      </c>
      <c r="O570" s="30">
        <v>9.9157987639060616E-3</v>
      </c>
      <c r="Q570" s="22">
        <v>1.5</v>
      </c>
      <c r="R570" s="30">
        <v>1.8563930705446093E-4</v>
      </c>
      <c r="S570" s="23">
        <v>5386.7902001305702</v>
      </c>
      <c r="T570" s="30">
        <v>2.8561167493929999E-4</v>
      </c>
      <c r="U570" s="23">
        <v>3501.2574335853965</v>
      </c>
      <c r="V570" s="27">
        <v>64.997100379007335</v>
      </c>
    </row>
    <row r="571" spans="1:22" x14ac:dyDescent="0.25">
      <c r="A571" s="19" t="s">
        <v>81</v>
      </c>
      <c r="B571" s="19" t="s">
        <v>82</v>
      </c>
      <c r="C571" s="19" t="s">
        <v>75</v>
      </c>
      <c r="D571" s="22">
        <v>60300037</v>
      </c>
      <c r="E571" s="22">
        <v>2</v>
      </c>
      <c r="F571" s="27">
        <v>51</v>
      </c>
      <c r="G571" s="19" t="s">
        <v>108</v>
      </c>
      <c r="H571" s="19" t="s">
        <v>109</v>
      </c>
      <c r="I571" s="23">
        <v>1432.2</v>
      </c>
      <c r="J571" s="19" t="s">
        <v>207</v>
      </c>
      <c r="K571" s="19" t="s">
        <v>208</v>
      </c>
      <c r="L571" s="23">
        <v>930</v>
      </c>
      <c r="M571" s="19" t="s">
        <v>112</v>
      </c>
      <c r="N571" s="19" t="s">
        <v>113</v>
      </c>
      <c r="O571" s="30">
        <v>1.1220156242274404E-2</v>
      </c>
      <c r="Q571" s="22">
        <v>7.7</v>
      </c>
      <c r="R571" s="30">
        <v>4.0920569824765479E-5</v>
      </c>
      <c r="S571" s="23">
        <v>24437.587362109298</v>
      </c>
      <c r="T571" s="30">
        <v>2.8561167493929999E-4</v>
      </c>
      <c r="U571" s="23">
        <v>3501.2574335853965</v>
      </c>
      <c r="V571" s="27">
        <v>14.327344928551039</v>
      </c>
    </row>
    <row r="572" spans="1:22" x14ac:dyDescent="0.25">
      <c r="A572" s="19" t="s">
        <v>81</v>
      </c>
      <c r="B572" s="19" t="s">
        <v>82</v>
      </c>
      <c r="C572" s="19" t="s">
        <v>75</v>
      </c>
      <c r="D572" s="22">
        <v>60300037</v>
      </c>
      <c r="E572" s="22">
        <v>2</v>
      </c>
      <c r="F572" s="27">
        <v>51</v>
      </c>
      <c r="G572" s="19" t="s">
        <v>130</v>
      </c>
      <c r="H572" s="19" t="s">
        <v>131</v>
      </c>
      <c r="I572" s="23">
        <v>107.25</v>
      </c>
      <c r="J572" s="19" t="s">
        <v>200</v>
      </c>
      <c r="K572" s="19" t="s">
        <v>201</v>
      </c>
      <c r="L572" s="23">
        <v>75</v>
      </c>
      <c r="M572" s="19" t="s">
        <v>112</v>
      </c>
      <c r="N572" s="19" t="s">
        <v>113</v>
      </c>
      <c r="O572" s="30">
        <v>4.8249881092436948E-2</v>
      </c>
      <c r="Q572" s="22">
        <v>7.7</v>
      </c>
      <c r="R572" s="30">
        <v>1.3177488533648745E-5</v>
      </c>
      <c r="S572" s="23">
        <v>75886.994509348107</v>
      </c>
      <c r="T572" s="30">
        <v>2.8561167493929999E-4</v>
      </c>
      <c r="U572" s="23">
        <v>3501.2574335853965</v>
      </c>
      <c r="V572" s="27">
        <v>4.613777968442399</v>
      </c>
    </row>
    <row r="573" spans="1:22" x14ac:dyDescent="0.25">
      <c r="A573" s="19" t="s">
        <v>81</v>
      </c>
      <c r="B573" s="19" t="s">
        <v>82</v>
      </c>
      <c r="C573" s="19" t="s">
        <v>75</v>
      </c>
      <c r="D573" s="22">
        <v>60300037</v>
      </c>
      <c r="E573" s="22">
        <v>2</v>
      </c>
      <c r="F573" s="27">
        <v>51</v>
      </c>
      <c r="G573" s="19" t="s">
        <v>130</v>
      </c>
      <c r="H573" s="19" t="s">
        <v>131</v>
      </c>
      <c r="I573" s="23">
        <v>107.25</v>
      </c>
      <c r="J573" s="19" t="s">
        <v>200</v>
      </c>
      <c r="K573" s="19" t="s">
        <v>201</v>
      </c>
      <c r="L573" s="23">
        <v>75</v>
      </c>
      <c r="M573" s="19" t="s">
        <v>110</v>
      </c>
      <c r="N573" s="19" t="s">
        <v>111</v>
      </c>
      <c r="O573" s="30">
        <v>5.1901008403361353E-3</v>
      </c>
      <c r="Q573" s="22">
        <v>1.5</v>
      </c>
      <c r="R573" s="30">
        <v>7.2763178447849743E-6</v>
      </c>
      <c r="S573" s="23">
        <v>137432.14924519992</v>
      </c>
      <c r="T573" s="30">
        <v>2.8561167493929999E-4</v>
      </c>
      <c r="U573" s="23">
        <v>3501.2574335853965</v>
      </c>
      <c r="V573" s="27">
        <v>2.547626194318346</v>
      </c>
    </row>
    <row r="574" spans="1:22" x14ac:dyDescent="0.25">
      <c r="A574" s="19" t="s">
        <v>81</v>
      </c>
      <c r="B574" s="19" t="s">
        <v>82</v>
      </c>
      <c r="C574" s="19" t="s">
        <v>75</v>
      </c>
      <c r="D574" s="22">
        <v>60300037</v>
      </c>
      <c r="E574" s="22">
        <v>2</v>
      </c>
      <c r="F574" s="27">
        <v>51</v>
      </c>
      <c r="G574" s="19" t="s">
        <v>128</v>
      </c>
      <c r="H574" s="19" t="s">
        <v>129</v>
      </c>
      <c r="I574" s="23">
        <v>39</v>
      </c>
      <c r="J574" s="19" t="s">
        <v>220</v>
      </c>
      <c r="K574" s="19" t="s">
        <v>233</v>
      </c>
      <c r="L574" s="23">
        <v>9.75</v>
      </c>
      <c r="M574" s="19" t="s">
        <v>110</v>
      </c>
      <c r="N574" s="19" t="s">
        <v>111</v>
      </c>
      <c r="O574" s="30">
        <v>1.3969122566371676E-2</v>
      </c>
      <c r="Q574" s="22">
        <v>1.5</v>
      </c>
      <c r="R574" s="30">
        <v>7.1215134652090896E-6</v>
      </c>
      <c r="S574" s="23">
        <v>140419.5898646159</v>
      </c>
      <c r="T574" s="30">
        <v>2.8561167493929999E-4</v>
      </c>
      <c r="U574" s="23">
        <v>3501.2574335853965</v>
      </c>
      <c r="V574" s="27">
        <v>2.493425195844182</v>
      </c>
    </row>
    <row r="575" spans="1:22" x14ac:dyDescent="0.25">
      <c r="A575" s="19" t="s">
        <v>81</v>
      </c>
      <c r="B575" s="19" t="s">
        <v>82</v>
      </c>
      <c r="C575" s="19" t="s">
        <v>75</v>
      </c>
      <c r="D575" s="22">
        <v>60300037</v>
      </c>
      <c r="E575" s="22">
        <v>2</v>
      </c>
      <c r="F575" s="27">
        <v>51</v>
      </c>
      <c r="G575" s="19" t="s">
        <v>166</v>
      </c>
      <c r="H575" s="19" t="s">
        <v>167</v>
      </c>
      <c r="I575" s="23">
        <v>2096.0828016299997</v>
      </c>
      <c r="J575" s="19" t="s">
        <v>202</v>
      </c>
      <c r="K575" s="19" t="s">
        <v>203</v>
      </c>
      <c r="L575" s="23">
        <v>2096.0828016299997</v>
      </c>
      <c r="M575" s="19" t="s">
        <v>168</v>
      </c>
      <c r="N575" s="19" t="s">
        <v>169</v>
      </c>
      <c r="O575" s="30">
        <v>5.0000000000000002E-5</v>
      </c>
      <c r="Q575" s="22">
        <v>0.3</v>
      </c>
      <c r="R575" s="30">
        <v>6.8499437961764703E-6</v>
      </c>
      <c r="S575" s="23">
        <v>145986.59927081212</v>
      </c>
      <c r="T575" s="30">
        <v>2.8561167493929999E-4</v>
      </c>
      <c r="U575" s="23">
        <v>3501.2574335853965</v>
      </c>
      <c r="V575" s="27">
        <v>2.3983416636005037</v>
      </c>
    </row>
    <row r="576" spans="1:22" x14ac:dyDescent="0.25">
      <c r="A576" s="19" t="s">
        <v>81</v>
      </c>
      <c r="B576" s="19" t="s">
        <v>82</v>
      </c>
      <c r="C576" s="19" t="s">
        <v>75</v>
      </c>
      <c r="D576" s="22">
        <v>60300037</v>
      </c>
      <c r="E576" s="22">
        <v>2</v>
      </c>
      <c r="F576" s="27">
        <v>51</v>
      </c>
      <c r="G576" s="19" t="s">
        <v>108</v>
      </c>
      <c r="H576" s="19" t="s">
        <v>109</v>
      </c>
      <c r="I576" s="23">
        <v>33.5486</v>
      </c>
      <c r="J576" s="19" t="s">
        <v>202</v>
      </c>
      <c r="K576" s="19" t="s">
        <v>203</v>
      </c>
      <c r="L576" s="23">
        <v>33.5486</v>
      </c>
      <c r="M576" s="19" t="s">
        <v>110</v>
      </c>
      <c r="N576" s="19" t="s">
        <v>111</v>
      </c>
      <c r="O576" s="30">
        <v>9.9157987639060616E-3</v>
      </c>
      <c r="Q576" s="22">
        <v>1.5</v>
      </c>
      <c r="R576" s="30">
        <v>4.3485119792258684E-6</v>
      </c>
      <c r="S576" s="23">
        <v>229963.72202199203</v>
      </c>
      <c r="T576" s="30">
        <v>2.8561167493929999E-4</v>
      </c>
      <c r="U576" s="23">
        <v>3501.2574335853965</v>
      </c>
      <c r="V576" s="27">
        <v>1.5225259892299716</v>
      </c>
    </row>
    <row r="577" spans="1:22" x14ac:dyDescent="0.25">
      <c r="A577" s="19" t="s">
        <v>81</v>
      </c>
      <c r="B577" s="19" t="s">
        <v>82</v>
      </c>
      <c r="C577" s="19" t="s">
        <v>75</v>
      </c>
      <c r="D577" s="22">
        <v>60300037</v>
      </c>
      <c r="E577" s="22">
        <v>2</v>
      </c>
      <c r="F577" s="27">
        <v>51</v>
      </c>
      <c r="G577" s="19" t="s">
        <v>166</v>
      </c>
      <c r="H577" s="19" t="s">
        <v>167</v>
      </c>
      <c r="I577" s="23">
        <v>2096.0828016299997</v>
      </c>
      <c r="J577" s="19" t="s">
        <v>202</v>
      </c>
      <c r="K577" s="19" t="s">
        <v>203</v>
      </c>
      <c r="L577" s="23">
        <v>2096.0828016299997</v>
      </c>
      <c r="M577" s="19" t="s">
        <v>172</v>
      </c>
      <c r="N577" s="19" t="s">
        <v>173</v>
      </c>
      <c r="O577" s="30">
        <v>5.0000000000000002E-5</v>
      </c>
      <c r="Q577" s="22">
        <v>0.6</v>
      </c>
      <c r="R577" s="30">
        <v>3.4249718980882352E-6</v>
      </c>
      <c r="S577" s="23">
        <v>291973.19854162424</v>
      </c>
      <c r="T577" s="30">
        <v>2.8561167493929999E-4</v>
      </c>
      <c r="U577" s="23">
        <v>3501.2574335853965</v>
      </c>
      <c r="V577" s="27">
        <v>1.1991708318002519</v>
      </c>
    </row>
    <row r="578" spans="1:22" x14ac:dyDescent="0.25">
      <c r="A578" s="19" t="s">
        <v>81</v>
      </c>
      <c r="B578" s="19" t="s">
        <v>82</v>
      </c>
      <c r="C578" s="19" t="s">
        <v>75</v>
      </c>
      <c r="D578" s="22">
        <v>60300037</v>
      </c>
      <c r="E578" s="22">
        <v>2</v>
      </c>
      <c r="F578" s="27">
        <v>51</v>
      </c>
      <c r="G578" s="19" t="s">
        <v>136</v>
      </c>
      <c r="H578" s="19" t="s">
        <v>137</v>
      </c>
      <c r="I578" s="23">
        <v>141</v>
      </c>
      <c r="J578" s="19" t="s">
        <v>217</v>
      </c>
      <c r="K578" s="19" t="s">
        <v>235</v>
      </c>
      <c r="L578" s="23">
        <v>141</v>
      </c>
      <c r="M578" s="19" t="s">
        <v>112</v>
      </c>
      <c r="N578" s="19" t="s">
        <v>113</v>
      </c>
      <c r="O578" s="30">
        <v>8.2706821829855465E-3</v>
      </c>
      <c r="Q578" s="22">
        <v>7.7</v>
      </c>
      <c r="R578" s="30">
        <v>2.9696108678404943E-6</v>
      </c>
      <c r="S578" s="23">
        <v>336744.45727200666</v>
      </c>
      <c r="T578" s="30">
        <v>2.8561167493929999E-4</v>
      </c>
      <c r="U578" s="23">
        <v>3501.2574335853965</v>
      </c>
      <c r="V578" s="27">
        <v>1.0397372125882511</v>
      </c>
    </row>
    <row r="579" spans="1:22" x14ac:dyDescent="0.25">
      <c r="A579" s="19" t="s">
        <v>81</v>
      </c>
      <c r="B579" s="19" t="s">
        <v>82</v>
      </c>
      <c r="C579" s="19" t="s">
        <v>75</v>
      </c>
      <c r="D579" s="22">
        <v>60300130</v>
      </c>
      <c r="E579" s="22">
        <v>2</v>
      </c>
      <c r="F579" s="27">
        <v>69.878504672897193</v>
      </c>
      <c r="G579" s="19" t="s">
        <v>108</v>
      </c>
      <c r="H579" s="19" t="s">
        <v>109</v>
      </c>
      <c r="I579" s="23">
        <v>1541.54</v>
      </c>
      <c r="J579" s="19" t="s">
        <v>207</v>
      </c>
      <c r="K579" s="19" t="s">
        <v>208</v>
      </c>
      <c r="L579" s="23">
        <v>1001</v>
      </c>
      <c r="M579" s="19" t="s">
        <v>110</v>
      </c>
      <c r="N579" s="19" t="s">
        <v>111</v>
      </c>
      <c r="O579" s="30">
        <v>9.9157987639060616E-3</v>
      </c>
      <c r="Q579" s="22">
        <v>1.5</v>
      </c>
      <c r="R579" s="30">
        <v>1.4583025684425637E-4</v>
      </c>
      <c r="S579" s="23">
        <v>6857.2875179667199</v>
      </c>
      <c r="T579" s="30">
        <v>2.5857149056614221E-4</v>
      </c>
      <c r="U579" s="23">
        <v>3867.4023876742958</v>
      </c>
      <c r="V579" s="27">
        <v>56.398428351463295</v>
      </c>
    </row>
    <row r="580" spans="1:22" x14ac:dyDescent="0.25">
      <c r="A580" s="19" t="s">
        <v>81</v>
      </c>
      <c r="B580" s="19" t="s">
        <v>82</v>
      </c>
      <c r="C580" s="19" t="s">
        <v>75</v>
      </c>
      <c r="D580" s="22">
        <v>60300130</v>
      </c>
      <c r="E580" s="22">
        <v>2</v>
      </c>
      <c r="F580" s="27">
        <v>69.878504672897193</v>
      </c>
      <c r="G580" s="19" t="s">
        <v>148</v>
      </c>
      <c r="H580" s="19" t="s">
        <v>149</v>
      </c>
      <c r="I580" s="23">
        <v>96</v>
      </c>
      <c r="J580" s="19" t="s">
        <v>202</v>
      </c>
      <c r="K580" s="19" t="s">
        <v>203</v>
      </c>
      <c r="L580" s="23">
        <v>96</v>
      </c>
      <c r="M580" s="19" t="s">
        <v>110</v>
      </c>
      <c r="N580" s="19" t="s">
        <v>111</v>
      </c>
      <c r="O580" s="30">
        <v>5.1681299099804429E-2</v>
      </c>
      <c r="Q580" s="22">
        <v>1.5</v>
      </c>
      <c r="R580" s="30">
        <v>4.7333627957129962E-5</v>
      </c>
      <c r="S580" s="23">
        <v>21126.629061809912</v>
      </c>
      <c r="T580" s="30">
        <v>2.5857149056614221E-4</v>
      </c>
      <c r="U580" s="23">
        <v>3867.4023876742958</v>
      </c>
      <c r="V580" s="27">
        <v>18.305818577869122</v>
      </c>
    </row>
    <row r="581" spans="1:22" x14ac:dyDescent="0.25">
      <c r="A581" s="19" t="s">
        <v>81</v>
      </c>
      <c r="B581" s="19" t="s">
        <v>82</v>
      </c>
      <c r="C581" s="19" t="s">
        <v>75</v>
      </c>
      <c r="D581" s="22">
        <v>60300130</v>
      </c>
      <c r="E581" s="22">
        <v>2</v>
      </c>
      <c r="F581" s="27">
        <v>69.878504672897193</v>
      </c>
      <c r="G581" s="19" t="s">
        <v>108</v>
      </c>
      <c r="H581" s="19" t="s">
        <v>109</v>
      </c>
      <c r="I581" s="23">
        <v>1541.54</v>
      </c>
      <c r="J581" s="19" t="s">
        <v>207</v>
      </c>
      <c r="K581" s="19" t="s">
        <v>208</v>
      </c>
      <c r="L581" s="23">
        <v>1001</v>
      </c>
      <c r="M581" s="19" t="s">
        <v>112</v>
      </c>
      <c r="N581" s="19" t="s">
        <v>113</v>
      </c>
      <c r="O581" s="30">
        <v>1.1220156242274404E-2</v>
      </c>
      <c r="Q581" s="22">
        <v>7.7</v>
      </c>
      <c r="R581" s="30">
        <v>3.2145440006454054E-5</v>
      </c>
      <c r="S581" s="23">
        <v>31108.611355116725</v>
      </c>
      <c r="T581" s="30">
        <v>2.5857149056614221E-4</v>
      </c>
      <c r="U581" s="23">
        <v>3867.4023876742958</v>
      </c>
      <c r="V581" s="27">
        <v>12.431935143380123</v>
      </c>
    </row>
    <row r="582" spans="1:22" x14ac:dyDescent="0.25">
      <c r="A582" s="19" t="s">
        <v>81</v>
      </c>
      <c r="B582" s="19" t="s">
        <v>82</v>
      </c>
      <c r="C582" s="19" t="s">
        <v>75</v>
      </c>
      <c r="D582" s="22">
        <v>60300130</v>
      </c>
      <c r="E582" s="22">
        <v>2</v>
      </c>
      <c r="F582" s="27">
        <v>69.878504672897193</v>
      </c>
      <c r="G582" s="19" t="s">
        <v>108</v>
      </c>
      <c r="H582" s="19" t="s">
        <v>109</v>
      </c>
      <c r="I582" s="23">
        <v>135.85</v>
      </c>
      <c r="J582" s="19" t="s">
        <v>221</v>
      </c>
      <c r="K582" s="19" t="s">
        <v>222</v>
      </c>
      <c r="L582" s="23">
        <v>95</v>
      </c>
      <c r="M582" s="19" t="s">
        <v>110</v>
      </c>
      <c r="N582" s="19" t="s">
        <v>111</v>
      </c>
      <c r="O582" s="30">
        <v>9.9157987639060616E-3</v>
      </c>
      <c r="Q582" s="22">
        <v>1.5</v>
      </c>
      <c r="R582" s="30">
        <v>1.2851460482564338E-5</v>
      </c>
      <c r="S582" s="23">
        <v>77812.167835453933</v>
      </c>
      <c r="T582" s="30">
        <v>2.5857149056614221E-4</v>
      </c>
      <c r="U582" s="23">
        <v>3867.4023876742958</v>
      </c>
      <c r="V582" s="27">
        <v>4.9701768955371177</v>
      </c>
    </row>
    <row r="583" spans="1:22" x14ac:dyDescent="0.25">
      <c r="A583" s="19" t="s">
        <v>81</v>
      </c>
      <c r="B583" s="19" t="s">
        <v>82</v>
      </c>
      <c r="C583" s="19" t="s">
        <v>75</v>
      </c>
      <c r="D583" s="22">
        <v>60300130</v>
      </c>
      <c r="E583" s="22">
        <v>2</v>
      </c>
      <c r="F583" s="27">
        <v>69.878504672897193</v>
      </c>
      <c r="G583" s="19" t="s">
        <v>166</v>
      </c>
      <c r="H583" s="19" t="s">
        <v>167</v>
      </c>
      <c r="I583" s="23">
        <v>2105.5859158000003</v>
      </c>
      <c r="J583" s="19" t="s">
        <v>202</v>
      </c>
      <c r="K583" s="19" t="s">
        <v>203</v>
      </c>
      <c r="L583" s="23">
        <v>2105.5859158000003</v>
      </c>
      <c r="M583" s="19" t="s">
        <v>168</v>
      </c>
      <c r="N583" s="19" t="s">
        <v>169</v>
      </c>
      <c r="O583" s="30">
        <v>5.0000000000000002E-5</v>
      </c>
      <c r="Q583" s="22">
        <v>0.3</v>
      </c>
      <c r="R583" s="30">
        <v>5.0220162496232895E-6</v>
      </c>
      <c r="S583" s="23">
        <v>199123.21073732324</v>
      </c>
      <c r="T583" s="30">
        <v>2.5857149056614221E-4</v>
      </c>
      <c r="U583" s="23">
        <v>3867.4023876742958</v>
      </c>
      <c r="V583" s="27">
        <v>1.942215763473222</v>
      </c>
    </row>
    <row r="584" spans="1:22" x14ac:dyDescent="0.25">
      <c r="A584" s="19" t="s">
        <v>81</v>
      </c>
      <c r="B584" s="19" t="s">
        <v>82</v>
      </c>
      <c r="C584" s="19" t="s">
        <v>75</v>
      </c>
      <c r="D584" s="22">
        <v>60300130</v>
      </c>
      <c r="E584" s="22">
        <v>2</v>
      </c>
      <c r="F584" s="27">
        <v>69.878504672897193</v>
      </c>
      <c r="G584" s="19" t="s">
        <v>156</v>
      </c>
      <c r="H584" s="19" t="s">
        <v>157</v>
      </c>
      <c r="I584" s="23">
        <v>53.118125000000006</v>
      </c>
      <c r="J584" s="19" t="s">
        <v>229</v>
      </c>
      <c r="K584" s="19" t="s">
        <v>250</v>
      </c>
      <c r="L584" s="23">
        <v>10.623625000000001</v>
      </c>
      <c r="M584" s="19" t="s">
        <v>245</v>
      </c>
      <c r="N584" s="19" t="s">
        <v>246</v>
      </c>
      <c r="O584" s="30">
        <v>8.156250000000002E-3</v>
      </c>
      <c r="Q584" s="22">
        <v>1.94</v>
      </c>
      <c r="R584" s="30">
        <v>3.1958613736657549E-6</v>
      </c>
      <c r="S584" s="23">
        <v>312904.6861168975</v>
      </c>
      <c r="T584" s="30">
        <v>2.5857149056614221E-4</v>
      </c>
      <c r="U584" s="23">
        <v>3867.4023876742958</v>
      </c>
      <c r="V584" s="27">
        <v>1.2359681907190996</v>
      </c>
    </row>
    <row r="585" spans="1:22" x14ac:dyDescent="0.25">
      <c r="A585" s="19" t="s">
        <v>81</v>
      </c>
      <c r="B585" s="19" t="s">
        <v>82</v>
      </c>
      <c r="C585" s="19" t="s">
        <v>75</v>
      </c>
      <c r="D585" s="22">
        <v>60300130</v>
      </c>
      <c r="E585" s="22">
        <v>2</v>
      </c>
      <c r="F585" s="27">
        <v>69.878504672897193</v>
      </c>
      <c r="G585" s="19" t="s">
        <v>108</v>
      </c>
      <c r="H585" s="19" t="s">
        <v>109</v>
      </c>
      <c r="I585" s="23">
        <v>135.85</v>
      </c>
      <c r="J585" s="19" t="s">
        <v>221</v>
      </c>
      <c r="K585" s="19" t="s">
        <v>222</v>
      </c>
      <c r="L585" s="23">
        <v>95</v>
      </c>
      <c r="M585" s="19" t="s">
        <v>112</v>
      </c>
      <c r="N585" s="19" t="s">
        <v>113</v>
      </c>
      <c r="O585" s="30">
        <v>1.1220156242274404E-2</v>
      </c>
      <c r="Q585" s="22">
        <v>7.7</v>
      </c>
      <c r="R585" s="30">
        <v>2.8328541749658022E-6</v>
      </c>
      <c r="S585" s="23">
        <v>353000.87411385088</v>
      </c>
      <c r="T585" s="30">
        <v>2.5857149056614221E-4</v>
      </c>
      <c r="U585" s="23">
        <v>3867.4023876742958</v>
      </c>
      <c r="V585" s="27">
        <v>1.0955787000195842</v>
      </c>
    </row>
    <row r="586" spans="1:22" x14ac:dyDescent="0.25">
      <c r="A586" s="19" t="s">
        <v>81</v>
      </c>
      <c r="B586" s="19" t="s">
        <v>82</v>
      </c>
      <c r="C586" s="19" t="s">
        <v>75</v>
      </c>
      <c r="D586" s="22">
        <v>60300155</v>
      </c>
      <c r="E586" s="22">
        <v>2</v>
      </c>
      <c r="F586" s="27">
        <v>58</v>
      </c>
      <c r="G586" s="19" t="s">
        <v>108</v>
      </c>
      <c r="H586" s="19" t="s">
        <v>109</v>
      </c>
      <c r="I586" s="23">
        <v>2448.6</v>
      </c>
      <c r="J586" s="19" t="s">
        <v>207</v>
      </c>
      <c r="K586" s="19" t="s">
        <v>208</v>
      </c>
      <c r="L586" s="23">
        <v>1590</v>
      </c>
      <c r="M586" s="19" t="s">
        <v>110</v>
      </c>
      <c r="N586" s="19" t="s">
        <v>111</v>
      </c>
      <c r="O586" s="30">
        <v>9.9157987639060616E-3</v>
      </c>
      <c r="Q586" s="22">
        <v>1.5</v>
      </c>
      <c r="R586" s="30">
        <v>2.7907844658965955E-4</v>
      </c>
      <c r="S586" s="23">
        <v>3583.2218941305091</v>
      </c>
      <c r="T586" s="30">
        <v>3.5790512700462936E-4</v>
      </c>
      <c r="U586" s="23">
        <v>2794.0365324441564</v>
      </c>
      <c r="V586" s="27">
        <v>77.97553751892741</v>
      </c>
    </row>
    <row r="587" spans="1:22" x14ac:dyDescent="0.25">
      <c r="A587" s="19" t="s">
        <v>81</v>
      </c>
      <c r="B587" s="19" t="s">
        <v>82</v>
      </c>
      <c r="C587" s="19" t="s">
        <v>75</v>
      </c>
      <c r="D587" s="22">
        <v>60300155</v>
      </c>
      <c r="E587" s="22">
        <v>2</v>
      </c>
      <c r="F587" s="27">
        <v>58</v>
      </c>
      <c r="G587" s="19" t="s">
        <v>108</v>
      </c>
      <c r="H587" s="19" t="s">
        <v>109</v>
      </c>
      <c r="I587" s="23">
        <v>2448.6</v>
      </c>
      <c r="J587" s="19" t="s">
        <v>207</v>
      </c>
      <c r="K587" s="19" t="s">
        <v>208</v>
      </c>
      <c r="L587" s="23">
        <v>1590</v>
      </c>
      <c r="M587" s="19" t="s">
        <v>112</v>
      </c>
      <c r="N587" s="19" t="s">
        <v>113</v>
      </c>
      <c r="O587" s="30">
        <v>1.1220156242274404E-2</v>
      </c>
      <c r="Q587" s="22">
        <v>7.7</v>
      </c>
      <c r="R587" s="30">
        <v>6.1517408362814837E-5</v>
      </c>
      <c r="S587" s="23">
        <v>16255.561256778588</v>
      </c>
      <c r="T587" s="30">
        <v>3.5790512700462936E-4</v>
      </c>
      <c r="U587" s="23">
        <v>2794.0365324441564</v>
      </c>
      <c r="V587" s="27">
        <v>17.188188634699031</v>
      </c>
    </row>
    <row r="588" spans="1:22" x14ac:dyDescent="0.25">
      <c r="A588" s="19" t="s">
        <v>81</v>
      </c>
      <c r="B588" s="19" t="s">
        <v>82</v>
      </c>
      <c r="C588" s="19" t="s">
        <v>75</v>
      </c>
      <c r="D588" s="22">
        <v>60300155</v>
      </c>
      <c r="E588" s="22">
        <v>2</v>
      </c>
      <c r="F588" s="27">
        <v>58</v>
      </c>
      <c r="G588" s="19" t="s">
        <v>166</v>
      </c>
      <c r="H588" s="19" t="s">
        <v>167</v>
      </c>
      <c r="I588" s="23">
        <v>1288.0025026999999</v>
      </c>
      <c r="J588" s="19" t="s">
        <v>202</v>
      </c>
      <c r="K588" s="19" t="s">
        <v>203</v>
      </c>
      <c r="L588" s="23">
        <v>1288.0025026999999</v>
      </c>
      <c r="M588" s="19" t="s">
        <v>168</v>
      </c>
      <c r="N588" s="19" t="s">
        <v>169</v>
      </c>
      <c r="O588" s="30">
        <v>5.0000000000000002E-5</v>
      </c>
      <c r="Q588" s="22">
        <v>0.3</v>
      </c>
      <c r="R588" s="30">
        <v>3.7011566169540229E-6</v>
      </c>
      <c r="S588" s="23">
        <v>270185.81040836358</v>
      </c>
      <c r="T588" s="30">
        <v>3.5790512700462936E-4</v>
      </c>
      <c r="U588" s="23">
        <v>2794.0365324441564</v>
      </c>
      <c r="V588" s="27">
        <v>1.0341166800066963</v>
      </c>
    </row>
    <row r="589" spans="1:22" x14ac:dyDescent="0.25">
      <c r="A589" s="19" t="s">
        <v>81</v>
      </c>
      <c r="B589" s="19" t="s">
        <v>82</v>
      </c>
      <c r="C589" s="19" t="s">
        <v>75</v>
      </c>
      <c r="D589" s="22">
        <v>60300165</v>
      </c>
      <c r="E589" s="22">
        <v>2</v>
      </c>
      <c r="F589" s="27">
        <v>65</v>
      </c>
      <c r="G589" s="19" t="s">
        <v>108</v>
      </c>
      <c r="H589" s="19" t="s">
        <v>109</v>
      </c>
      <c r="I589" s="23">
        <v>1067.22</v>
      </c>
      <c r="J589" s="19" t="s">
        <v>207</v>
      </c>
      <c r="K589" s="19" t="s">
        <v>208</v>
      </c>
      <c r="L589" s="23">
        <v>693</v>
      </c>
      <c r="M589" s="19" t="s">
        <v>110</v>
      </c>
      <c r="N589" s="19" t="s">
        <v>111</v>
      </c>
      <c r="O589" s="30">
        <v>9.9157987639060616E-3</v>
      </c>
      <c r="Q589" s="22">
        <v>1.5</v>
      </c>
      <c r="R589" s="30">
        <v>1.0853680776221362E-4</v>
      </c>
      <c r="S589" s="23">
        <v>9213.4642672634727</v>
      </c>
      <c r="T589" s="30">
        <v>2.9296654012096442E-4</v>
      </c>
      <c r="U589" s="23">
        <v>3413.3590804844303</v>
      </c>
      <c r="V589" s="27">
        <v>37.047509834194486</v>
      </c>
    </row>
    <row r="590" spans="1:22" x14ac:dyDescent="0.25">
      <c r="A590" s="19" t="s">
        <v>81</v>
      </c>
      <c r="B590" s="19" t="s">
        <v>82</v>
      </c>
      <c r="C590" s="19" t="s">
        <v>75</v>
      </c>
      <c r="D590" s="22">
        <v>60300165</v>
      </c>
      <c r="E590" s="22">
        <v>2</v>
      </c>
      <c r="F590" s="27">
        <v>65</v>
      </c>
      <c r="G590" s="19" t="s">
        <v>148</v>
      </c>
      <c r="H590" s="19" t="s">
        <v>149</v>
      </c>
      <c r="I590" s="23">
        <v>100.5</v>
      </c>
      <c r="J590" s="19" t="s">
        <v>202</v>
      </c>
      <c r="K590" s="19" t="s">
        <v>203</v>
      </c>
      <c r="L590" s="23">
        <v>100.5</v>
      </c>
      <c r="M590" s="19" t="s">
        <v>110</v>
      </c>
      <c r="N590" s="19" t="s">
        <v>111</v>
      </c>
      <c r="O590" s="30">
        <v>5.1681299099804429E-2</v>
      </c>
      <c r="Q590" s="22">
        <v>1.5</v>
      </c>
      <c r="R590" s="30">
        <v>5.3271492918259946E-5</v>
      </c>
      <c r="S590" s="23">
        <v>18771.766008780814</v>
      </c>
      <c r="T590" s="30">
        <v>2.9296654012096442E-4</v>
      </c>
      <c r="U590" s="23">
        <v>3413.3590804844303</v>
      </c>
      <c r="V590" s="27">
        <v>18.183473408350459</v>
      </c>
    </row>
    <row r="591" spans="1:22" x14ac:dyDescent="0.25">
      <c r="A591" s="19" t="s">
        <v>81</v>
      </c>
      <c r="B591" s="19" t="s">
        <v>82</v>
      </c>
      <c r="C591" s="19" t="s">
        <v>75</v>
      </c>
      <c r="D591" s="22">
        <v>60300165</v>
      </c>
      <c r="E591" s="22">
        <v>2</v>
      </c>
      <c r="F591" s="27">
        <v>65</v>
      </c>
      <c r="G591" s="19" t="s">
        <v>124</v>
      </c>
      <c r="H591" s="19" t="s">
        <v>125</v>
      </c>
      <c r="I591" s="23">
        <v>118.15</v>
      </c>
      <c r="J591" s="19" t="s">
        <v>202</v>
      </c>
      <c r="K591" s="19" t="s">
        <v>203</v>
      </c>
      <c r="L591" s="23">
        <v>118.15</v>
      </c>
      <c r="M591" s="19" t="s">
        <v>110</v>
      </c>
      <c r="N591" s="19" t="s">
        <v>111</v>
      </c>
      <c r="O591" s="30">
        <v>2.8396187614678874E-2</v>
      </c>
      <c r="Q591" s="22">
        <v>1.5</v>
      </c>
      <c r="R591" s="30">
        <v>3.4410354529992912E-5</v>
      </c>
      <c r="S591" s="23">
        <v>29061.019965033356</v>
      </c>
      <c r="T591" s="30">
        <v>2.9296654012096442E-4</v>
      </c>
      <c r="U591" s="23">
        <v>3413.3590804844303</v>
      </c>
      <c r="V591" s="27">
        <v>11.745489609763984</v>
      </c>
    </row>
    <row r="592" spans="1:22" x14ac:dyDescent="0.25">
      <c r="A592" s="19" t="s">
        <v>81</v>
      </c>
      <c r="B592" s="19" t="s">
        <v>82</v>
      </c>
      <c r="C592" s="19" t="s">
        <v>75</v>
      </c>
      <c r="D592" s="22">
        <v>60300165</v>
      </c>
      <c r="E592" s="22">
        <v>2</v>
      </c>
      <c r="F592" s="27">
        <v>65</v>
      </c>
      <c r="G592" s="19" t="s">
        <v>108</v>
      </c>
      <c r="H592" s="19" t="s">
        <v>109</v>
      </c>
      <c r="I592" s="23">
        <v>1067.22</v>
      </c>
      <c r="J592" s="19" t="s">
        <v>207</v>
      </c>
      <c r="K592" s="19" t="s">
        <v>208</v>
      </c>
      <c r="L592" s="23">
        <v>693</v>
      </c>
      <c r="M592" s="19" t="s">
        <v>112</v>
      </c>
      <c r="N592" s="19" t="s">
        <v>113</v>
      </c>
      <c r="O592" s="30">
        <v>1.1220156242274404E-2</v>
      </c>
      <c r="Q592" s="22">
        <v>7.7</v>
      </c>
      <c r="R592" s="30">
        <v>2.3924825464295882E-5</v>
      </c>
      <c r="S592" s="23">
        <v>41797.588094941217</v>
      </c>
      <c r="T592" s="30">
        <v>2.9296654012096442E-4</v>
      </c>
      <c r="U592" s="23">
        <v>3413.3590804844303</v>
      </c>
      <c r="V592" s="27">
        <v>8.1664020247559481</v>
      </c>
    </row>
    <row r="593" spans="1:22" x14ac:dyDescent="0.25">
      <c r="A593" s="19" t="s">
        <v>81</v>
      </c>
      <c r="B593" s="19" t="s">
        <v>82</v>
      </c>
      <c r="C593" s="19" t="s">
        <v>75</v>
      </c>
      <c r="D593" s="22">
        <v>60300165</v>
      </c>
      <c r="E593" s="22">
        <v>2</v>
      </c>
      <c r="F593" s="27">
        <v>65</v>
      </c>
      <c r="G593" s="19" t="s">
        <v>108</v>
      </c>
      <c r="H593" s="19" t="s">
        <v>109</v>
      </c>
      <c r="I593" s="23">
        <v>215.50200000000001</v>
      </c>
      <c r="J593" s="19" t="s">
        <v>202</v>
      </c>
      <c r="K593" s="19" t="s">
        <v>203</v>
      </c>
      <c r="L593" s="23">
        <v>215.50200000000001</v>
      </c>
      <c r="M593" s="19" t="s">
        <v>110</v>
      </c>
      <c r="N593" s="19" t="s">
        <v>111</v>
      </c>
      <c r="O593" s="30">
        <v>9.9157987639060616E-3</v>
      </c>
      <c r="Q593" s="22">
        <v>1.5</v>
      </c>
      <c r="R593" s="30">
        <v>2.1916661181736248E-5</v>
      </c>
      <c r="S593" s="23">
        <v>45627.387844701785</v>
      </c>
      <c r="T593" s="30">
        <v>2.9296654012096442E-4</v>
      </c>
      <c r="U593" s="23">
        <v>3413.3590804844303</v>
      </c>
      <c r="V593" s="27">
        <v>7.4809434458580046</v>
      </c>
    </row>
    <row r="594" spans="1:22" x14ac:dyDescent="0.25">
      <c r="A594" s="19" t="s">
        <v>81</v>
      </c>
      <c r="B594" s="19" t="s">
        <v>82</v>
      </c>
      <c r="C594" s="19" t="s">
        <v>75</v>
      </c>
      <c r="D594" s="22">
        <v>60300165</v>
      </c>
      <c r="E594" s="22">
        <v>2</v>
      </c>
      <c r="F594" s="27">
        <v>65</v>
      </c>
      <c r="G594" s="19" t="s">
        <v>132</v>
      </c>
      <c r="H594" s="19" t="s">
        <v>133</v>
      </c>
      <c r="I594" s="23">
        <v>21.250350000000001</v>
      </c>
      <c r="J594" s="19" t="s">
        <v>207</v>
      </c>
      <c r="K594" s="19" t="s">
        <v>208</v>
      </c>
      <c r="L594" s="23">
        <v>13.365</v>
      </c>
      <c r="M594" s="19" t="s">
        <v>110</v>
      </c>
      <c r="N594" s="19" t="s">
        <v>111</v>
      </c>
      <c r="O594" s="30">
        <v>3.9433609419354559E-2</v>
      </c>
      <c r="Q594" s="22">
        <v>1.5</v>
      </c>
      <c r="R594" s="30">
        <v>8.5946461735854484E-6</v>
      </c>
      <c r="S594" s="23">
        <v>116351.50299419803</v>
      </c>
      <c r="T594" s="30">
        <v>2.9296654012096442E-4</v>
      </c>
      <c r="U594" s="23">
        <v>3413.3590804844303</v>
      </c>
      <c r="V594" s="27">
        <v>2.9336613560158651</v>
      </c>
    </row>
    <row r="595" spans="1:22" x14ac:dyDescent="0.25">
      <c r="A595" s="19" t="s">
        <v>81</v>
      </c>
      <c r="B595" s="19" t="s">
        <v>82</v>
      </c>
      <c r="C595" s="19" t="s">
        <v>75</v>
      </c>
      <c r="D595" s="22">
        <v>60300165</v>
      </c>
      <c r="E595" s="22">
        <v>2</v>
      </c>
      <c r="F595" s="27">
        <v>65</v>
      </c>
      <c r="G595" s="19" t="s">
        <v>132</v>
      </c>
      <c r="H595" s="19" t="s">
        <v>133</v>
      </c>
      <c r="I595" s="23">
        <v>19.459999999999997</v>
      </c>
      <c r="J595" s="19" t="s">
        <v>206</v>
      </c>
      <c r="K595" s="19" t="s">
        <v>230</v>
      </c>
      <c r="L595" s="23">
        <v>14</v>
      </c>
      <c r="M595" s="19" t="s">
        <v>110</v>
      </c>
      <c r="N595" s="19" t="s">
        <v>111</v>
      </c>
      <c r="O595" s="30">
        <v>3.9433609419354559E-2</v>
      </c>
      <c r="Q595" s="22">
        <v>1.5</v>
      </c>
      <c r="R595" s="30">
        <v>7.8705439928270732E-6</v>
      </c>
      <c r="S595" s="23">
        <v>127056.02063991556</v>
      </c>
      <c r="T595" s="30">
        <v>2.9296654012096442E-4</v>
      </c>
      <c r="U595" s="23">
        <v>3413.3590804844303</v>
      </c>
      <c r="V595" s="27">
        <v>2.6864992806268475</v>
      </c>
    </row>
    <row r="596" spans="1:22" x14ac:dyDescent="0.25">
      <c r="A596" s="19" t="s">
        <v>81</v>
      </c>
      <c r="B596" s="19" t="s">
        <v>82</v>
      </c>
      <c r="C596" s="19" t="s">
        <v>75</v>
      </c>
      <c r="D596" s="22">
        <v>60300165</v>
      </c>
      <c r="E596" s="22">
        <v>2</v>
      </c>
      <c r="F596" s="27">
        <v>65</v>
      </c>
      <c r="G596" s="19" t="s">
        <v>156</v>
      </c>
      <c r="H596" s="19" t="s">
        <v>157</v>
      </c>
      <c r="I596" s="23">
        <v>87.465000000000003</v>
      </c>
      <c r="J596" s="19" t="s">
        <v>229</v>
      </c>
      <c r="K596" s="19" t="s">
        <v>250</v>
      </c>
      <c r="L596" s="23">
        <v>17.493000000000002</v>
      </c>
      <c r="M596" s="19" t="s">
        <v>245</v>
      </c>
      <c r="N596" s="19" t="s">
        <v>246</v>
      </c>
      <c r="O596" s="30">
        <v>8.156250000000002E-3</v>
      </c>
      <c r="Q596" s="22">
        <v>1.94</v>
      </c>
      <c r="R596" s="30">
        <v>5.6573069488501206E-6</v>
      </c>
      <c r="S596" s="23">
        <v>176762.54957374296</v>
      </c>
      <c r="T596" s="30">
        <v>2.9296654012096442E-4</v>
      </c>
      <c r="U596" s="23">
        <v>3413.3590804844303</v>
      </c>
      <c r="V596" s="27">
        <v>1.9310420044945222</v>
      </c>
    </row>
    <row r="597" spans="1:22" x14ac:dyDescent="0.25">
      <c r="A597" s="19" t="s">
        <v>81</v>
      </c>
      <c r="B597" s="19" t="s">
        <v>82</v>
      </c>
      <c r="C597" s="19" t="s">
        <v>75</v>
      </c>
      <c r="D597" s="22">
        <v>60300165</v>
      </c>
      <c r="E597" s="22">
        <v>2</v>
      </c>
      <c r="F597" s="27">
        <v>65</v>
      </c>
      <c r="G597" s="19" t="s">
        <v>108</v>
      </c>
      <c r="H597" s="19" t="s">
        <v>109</v>
      </c>
      <c r="I597" s="23">
        <v>215.50200000000001</v>
      </c>
      <c r="J597" s="19" t="s">
        <v>202</v>
      </c>
      <c r="K597" s="19" t="s">
        <v>203</v>
      </c>
      <c r="L597" s="23">
        <v>215.50200000000001</v>
      </c>
      <c r="M597" s="19" t="s">
        <v>112</v>
      </c>
      <c r="N597" s="19" t="s">
        <v>113</v>
      </c>
      <c r="O597" s="30">
        <v>1.1220156242274404E-2</v>
      </c>
      <c r="Q597" s="22">
        <v>7.7</v>
      </c>
      <c r="R597" s="30">
        <v>4.8311011199253112E-6</v>
      </c>
      <c r="S597" s="23">
        <v>206992.14841014546</v>
      </c>
      <c r="T597" s="30">
        <v>2.9296654012096442E-4</v>
      </c>
      <c r="U597" s="23">
        <v>3413.3590804844303</v>
      </c>
      <c r="V597" s="27">
        <v>1.6490282876435562</v>
      </c>
    </row>
    <row r="598" spans="1:22" x14ac:dyDescent="0.25">
      <c r="A598" s="19" t="s">
        <v>81</v>
      </c>
      <c r="B598" s="19" t="s">
        <v>82</v>
      </c>
      <c r="C598" s="19" t="s">
        <v>75</v>
      </c>
      <c r="D598" s="22">
        <v>60300165</v>
      </c>
      <c r="E598" s="22">
        <v>2</v>
      </c>
      <c r="F598" s="27">
        <v>65</v>
      </c>
      <c r="G598" s="19" t="s">
        <v>166</v>
      </c>
      <c r="H598" s="19" t="s">
        <v>167</v>
      </c>
      <c r="I598" s="23">
        <v>1783.6369382000003</v>
      </c>
      <c r="J598" s="19" t="s">
        <v>202</v>
      </c>
      <c r="K598" s="19" t="s">
        <v>203</v>
      </c>
      <c r="L598" s="23">
        <v>1783.6369382000003</v>
      </c>
      <c r="M598" s="19" t="s">
        <v>168</v>
      </c>
      <c r="N598" s="19" t="s">
        <v>169</v>
      </c>
      <c r="O598" s="30">
        <v>5.0000000000000002E-5</v>
      </c>
      <c r="Q598" s="22">
        <v>0.3</v>
      </c>
      <c r="R598" s="30">
        <v>4.573428046666667E-6</v>
      </c>
      <c r="S598" s="23">
        <v>218654.36381552953</v>
      </c>
      <c r="T598" s="30">
        <v>2.9296654012096442E-4</v>
      </c>
      <c r="U598" s="23">
        <v>3413.3590804844303</v>
      </c>
      <c r="V598" s="27">
        <v>1.5610752152031837</v>
      </c>
    </row>
    <row r="599" spans="1:22" x14ac:dyDescent="0.25">
      <c r="A599" s="19" t="s">
        <v>81</v>
      </c>
      <c r="B599" s="19" t="s">
        <v>82</v>
      </c>
      <c r="C599" s="19" t="s">
        <v>75</v>
      </c>
      <c r="D599" s="22">
        <v>60300563</v>
      </c>
      <c r="E599" s="22">
        <v>2</v>
      </c>
      <c r="F599" s="27">
        <v>57</v>
      </c>
      <c r="G599" s="19" t="s">
        <v>148</v>
      </c>
      <c r="H599" s="19" t="s">
        <v>149</v>
      </c>
      <c r="I599" s="23">
        <v>204.4</v>
      </c>
      <c r="J599" s="19" t="s">
        <v>202</v>
      </c>
      <c r="K599" s="19" t="s">
        <v>203</v>
      </c>
      <c r="L599" s="23">
        <v>204.4</v>
      </c>
      <c r="M599" s="19" t="s">
        <v>110</v>
      </c>
      <c r="N599" s="19" t="s">
        <v>111</v>
      </c>
      <c r="O599" s="30">
        <v>5.1681299099804429E-2</v>
      </c>
      <c r="Q599" s="22">
        <v>1.5</v>
      </c>
      <c r="R599" s="30">
        <v>1.2355155012865529E-4</v>
      </c>
      <c r="S599" s="23">
        <v>8093.7875644513679</v>
      </c>
      <c r="T599" s="30">
        <v>2.8998330150742081E-4</v>
      </c>
      <c r="U599" s="23">
        <v>3448.4744287057147</v>
      </c>
      <c r="V599" s="27">
        <v>42.606436124562002</v>
      </c>
    </row>
    <row r="600" spans="1:22" x14ac:dyDescent="0.25">
      <c r="A600" s="19" t="s">
        <v>81</v>
      </c>
      <c r="B600" s="19" t="s">
        <v>82</v>
      </c>
      <c r="C600" s="19" t="s">
        <v>75</v>
      </c>
      <c r="D600" s="22">
        <v>60300563</v>
      </c>
      <c r="E600" s="22">
        <v>2</v>
      </c>
      <c r="F600" s="27">
        <v>57</v>
      </c>
      <c r="G600" s="19" t="s">
        <v>108</v>
      </c>
      <c r="H600" s="19" t="s">
        <v>109</v>
      </c>
      <c r="I600" s="23">
        <v>423.5</v>
      </c>
      <c r="J600" s="19" t="s">
        <v>207</v>
      </c>
      <c r="K600" s="19" t="s">
        <v>208</v>
      </c>
      <c r="L600" s="23">
        <v>275</v>
      </c>
      <c r="M600" s="19" t="s">
        <v>110</v>
      </c>
      <c r="N600" s="19" t="s">
        <v>111</v>
      </c>
      <c r="O600" s="30">
        <v>9.9157987639060616E-3</v>
      </c>
      <c r="Q600" s="22">
        <v>1.5</v>
      </c>
      <c r="R600" s="30">
        <v>4.9115096801335875E-5</v>
      </c>
      <c r="S600" s="23">
        <v>20360.33857461116</v>
      </c>
      <c r="T600" s="30">
        <v>2.8998330150742081E-4</v>
      </c>
      <c r="U600" s="23">
        <v>3448.4744287057147</v>
      </c>
      <c r="V600" s="27">
        <v>16.937215538281261</v>
      </c>
    </row>
    <row r="601" spans="1:22" x14ac:dyDescent="0.25">
      <c r="A601" s="19" t="s">
        <v>81</v>
      </c>
      <c r="B601" s="19" t="s">
        <v>82</v>
      </c>
      <c r="C601" s="19" t="s">
        <v>75</v>
      </c>
      <c r="D601" s="22">
        <v>60300563</v>
      </c>
      <c r="E601" s="22">
        <v>2</v>
      </c>
      <c r="F601" s="27">
        <v>57</v>
      </c>
      <c r="G601" s="19" t="s">
        <v>124</v>
      </c>
      <c r="H601" s="19" t="s">
        <v>125</v>
      </c>
      <c r="I601" s="23">
        <v>50.65</v>
      </c>
      <c r="J601" s="19" t="s">
        <v>202</v>
      </c>
      <c r="K601" s="19" t="s">
        <v>203</v>
      </c>
      <c r="L601" s="23">
        <v>50.65</v>
      </c>
      <c r="M601" s="19" t="s">
        <v>110</v>
      </c>
      <c r="N601" s="19" t="s">
        <v>111</v>
      </c>
      <c r="O601" s="30">
        <v>2.8396187614678874E-2</v>
      </c>
      <c r="Q601" s="22">
        <v>1.5</v>
      </c>
      <c r="R601" s="30">
        <v>1.6821835119105085E-5</v>
      </c>
      <c r="S601" s="23">
        <v>59446.546284612472</v>
      </c>
      <c r="T601" s="30">
        <v>2.8998330150742081E-4</v>
      </c>
      <c r="U601" s="23">
        <v>3448.4744287057147</v>
      </c>
      <c r="V601" s="27">
        <v>5.8009668252137638</v>
      </c>
    </row>
    <row r="602" spans="1:22" x14ac:dyDescent="0.25">
      <c r="A602" s="19" t="s">
        <v>81</v>
      </c>
      <c r="B602" s="19" t="s">
        <v>82</v>
      </c>
      <c r="C602" s="19" t="s">
        <v>75</v>
      </c>
      <c r="D602" s="22">
        <v>60300563</v>
      </c>
      <c r="E602" s="22">
        <v>2</v>
      </c>
      <c r="F602" s="27">
        <v>57</v>
      </c>
      <c r="G602" s="19" t="s">
        <v>122</v>
      </c>
      <c r="H602" s="19" t="s">
        <v>123</v>
      </c>
      <c r="I602" s="23">
        <v>54.4</v>
      </c>
      <c r="J602" s="19" t="s">
        <v>202</v>
      </c>
      <c r="K602" s="19" t="s">
        <v>203</v>
      </c>
      <c r="L602" s="23">
        <v>54.4</v>
      </c>
      <c r="M602" s="19" t="s">
        <v>110</v>
      </c>
      <c r="N602" s="19" t="s">
        <v>111</v>
      </c>
      <c r="O602" s="30">
        <v>2.3301542756539208E-2</v>
      </c>
      <c r="Q602" s="22">
        <v>1.5</v>
      </c>
      <c r="R602" s="30">
        <v>1.4825776911762957E-5</v>
      </c>
      <c r="S602" s="23">
        <v>67450.09087561458</v>
      </c>
      <c r="T602" s="30">
        <v>2.8998330150742081E-4</v>
      </c>
      <c r="U602" s="23">
        <v>3448.4744287057147</v>
      </c>
      <c r="V602" s="27">
        <v>5.1126312565910137</v>
      </c>
    </row>
    <row r="603" spans="1:22" x14ac:dyDescent="0.25">
      <c r="A603" s="19" t="s">
        <v>81</v>
      </c>
      <c r="B603" s="19" t="s">
        <v>82</v>
      </c>
      <c r="C603" s="19" t="s">
        <v>75</v>
      </c>
      <c r="D603" s="22">
        <v>60300563</v>
      </c>
      <c r="E603" s="22">
        <v>2</v>
      </c>
      <c r="F603" s="27">
        <v>57</v>
      </c>
      <c r="G603" s="19" t="s">
        <v>108</v>
      </c>
      <c r="H603" s="19" t="s">
        <v>109</v>
      </c>
      <c r="I603" s="23">
        <v>105.1947</v>
      </c>
      <c r="J603" s="19" t="s">
        <v>206</v>
      </c>
      <c r="K603" s="19" t="s">
        <v>230</v>
      </c>
      <c r="L603" s="23">
        <v>77.921999999999997</v>
      </c>
      <c r="M603" s="19" t="s">
        <v>110</v>
      </c>
      <c r="N603" s="19" t="s">
        <v>111</v>
      </c>
      <c r="O603" s="30">
        <v>9.9157987639060616E-3</v>
      </c>
      <c r="Q603" s="22">
        <v>1.5</v>
      </c>
      <c r="R603" s="30">
        <v>1.2199876914964548E-5</v>
      </c>
      <c r="S603" s="23">
        <v>81968.04008517375</v>
      </c>
      <c r="T603" s="30">
        <v>2.8998330150742081E-4</v>
      </c>
      <c r="U603" s="23">
        <v>3448.4744287057147</v>
      </c>
      <c r="V603" s="27">
        <v>4.207096357461241</v>
      </c>
    </row>
    <row r="604" spans="1:22" x14ac:dyDescent="0.25">
      <c r="A604" s="19" t="s">
        <v>81</v>
      </c>
      <c r="B604" s="19" t="s">
        <v>82</v>
      </c>
      <c r="C604" s="19" t="s">
        <v>75</v>
      </c>
      <c r="D604" s="22">
        <v>60300563</v>
      </c>
      <c r="E604" s="22">
        <v>2</v>
      </c>
      <c r="F604" s="27">
        <v>57</v>
      </c>
      <c r="G604" s="19" t="s">
        <v>108</v>
      </c>
      <c r="H604" s="19" t="s">
        <v>109</v>
      </c>
      <c r="I604" s="23">
        <v>423.5</v>
      </c>
      <c r="J604" s="19" t="s">
        <v>207</v>
      </c>
      <c r="K604" s="19" t="s">
        <v>208</v>
      </c>
      <c r="L604" s="23">
        <v>275</v>
      </c>
      <c r="M604" s="19" t="s">
        <v>112</v>
      </c>
      <c r="N604" s="19" t="s">
        <v>113</v>
      </c>
      <c r="O604" s="30">
        <v>1.1220156242274404E-2</v>
      </c>
      <c r="Q604" s="22">
        <v>7.7</v>
      </c>
      <c r="R604" s="30">
        <v>1.0826466549563022E-5</v>
      </c>
      <c r="S604" s="23">
        <v>92366.239291651626</v>
      </c>
      <c r="T604" s="30">
        <v>2.8998330150742081E-4</v>
      </c>
      <c r="U604" s="23">
        <v>3448.4744287057147</v>
      </c>
      <c r="V604" s="27">
        <v>3.7334793049405874</v>
      </c>
    </row>
    <row r="605" spans="1:22" x14ac:dyDescent="0.25">
      <c r="A605" s="19" t="s">
        <v>81</v>
      </c>
      <c r="B605" s="19" t="s">
        <v>82</v>
      </c>
      <c r="C605" s="19" t="s">
        <v>75</v>
      </c>
      <c r="D605" s="22">
        <v>60300563</v>
      </c>
      <c r="E605" s="22">
        <v>2</v>
      </c>
      <c r="F605" s="27">
        <v>57</v>
      </c>
      <c r="G605" s="19" t="s">
        <v>128</v>
      </c>
      <c r="H605" s="19" t="s">
        <v>129</v>
      </c>
      <c r="I605" s="23">
        <v>60</v>
      </c>
      <c r="J605" s="19" t="s">
        <v>220</v>
      </c>
      <c r="K605" s="19" t="s">
        <v>233</v>
      </c>
      <c r="L605" s="23">
        <v>15</v>
      </c>
      <c r="M605" s="19" t="s">
        <v>110</v>
      </c>
      <c r="N605" s="19" t="s">
        <v>111</v>
      </c>
      <c r="O605" s="30">
        <v>1.3969122566371676E-2</v>
      </c>
      <c r="Q605" s="22">
        <v>1.5</v>
      </c>
      <c r="R605" s="30">
        <v>9.8028930290327554E-6</v>
      </c>
      <c r="S605" s="23">
        <v>102010.70204870625</v>
      </c>
      <c r="T605" s="30">
        <v>2.8998330150742081E-4</v>
      </c>
      <c r="U605" s="23">
        <v>3448.4744287057147</v>
      </c>
      <c r="V605" s="27">
        <v>3.3805025937956965</v>
      </c>
    </row>
    <row r="606" spans="1:22" x14ac:dyDescent="0.25">
      <c r="A606" s="19" t="s">
        <v>81</v>
      </c>
      <c r="B606" s="19" t="s">
        <v>82</v>
      </c>
      <c r="C606" s="19" t="s">
        <v>75</v>
      </c>
      <c r="D606" s="22">
        <v>60300563</v>
      </c>
      <c r="E606" s="22">
        <v>2</v>
      </c>
      <c r="F606" s="27">
        <v>57</v>
      </c>
      <c r="G606" s="19" t="s">
        <v>156</v>
      </c>
      <c r="H606" s="19" t="s">
        <v>157</v>
      </c>
      <c r="I606" s="23">
        <v>121.2775</v>
      </c>
      <c r="J606" s="19" t="s">
        <v>229</v>
      </c>
      <c r="K606" s="19" t="s">
        <v>250</v>
      </c>
      <c r="L606" s="23">
        <v>24.255500000000005</v>
      </c>
      <c r="M606" s="19" t="s">
        <v>245</v>
      </c>
      <c r="N606" s="19" t="s">
        <v>246</v>
      </c>
      <c r="O606" s="30">
        <v>8.156250000000002E-3</v>
      </c>
      <c r="Q606" s="22">
        <v>1.94</v>
      </c>
      <c r="R606" s="30">
        <v>8.945284946418884E-6</v>
      </c>
      <c r="S606" s="23">
        <v>111790.73735379839</v>
      </c>
      <c r="T606" s="30">
        <v>2.8998330150742081E-4</v>
      </c>
      <c r="U606" s="23">
        <v>3448.4744287057147</v>
      </c>
      <c r="V606" s="27">
        <v>3.0847586395211688</v>
      </c>
    </row>
    <row r="607" spans="1:22" x14ac:dyDescent="0.25">
      <c r="A607" s="19" t="s">
        <v>81</v>
      </c>
      <c r="B607" s="19" t="s">
        <v>82</v>
      </c>
      <c r="C607" s="19" t="s">
        <v>75</v>
      </c>
      <c r="D607" s="22">
        <v>60300563</v>
      </c>
      <c r="E607" s="22">
        <v>2</v>
      </c>
      <c r="F607" s="27">
        <v>57</v>
      </c>
      <c r="G607" s="19" t="s">
        <v>108</v>
      </c>
      <c r="H607" s="19" t="s">
        <v>109</v>
      </c>
      <c r="I607" s="23">
        <v>63.75</v>
      </c>
      <c r="J607" s="19" t="s">
        <v>202</v>
      </c>
      <c r="K607" s="19" t="s">
        <v>203</v>
      </c>
      <c r="L607" s="23">
        <v>63.75</v>
      </c>
      <c r="M607" s="19" t="s">
        <v>110</v>
      </c>
      <c r="N607" s="19" t="s">
        <v>111</v>
      </c>
      <c r="O607" s="30">
        <v>9.9157987639060616E-3</v>
      </c>
      <c r="Q607" s="22">
        <v>1.5</v>
      </c>
      <c r="R607" s="30">
        <v>7.3933587274738176E-6</v>
      </c>
      <c r="S607" s="23">
        <v>135256.5237074169</v>
      </c>
      <c r="T607" s="30">
        <v>2.8998330150742081E-4</v>
      </c>
      <c r="U607" s="23">
        <v>3448.4744287057147</v>
      </c>
      <c r="V607" s="27">
        <v>2.5495808513941682</v>
      </c>
    </row>
    <row r="608" spans="1:22" x14ac:dyDescent="0.25">
      <c r="A608" s="19" t="s">
        <v>81</v>
      </c>
      <c r="B608" s="19" t="s">
        <v>82</v>
      </c>
      <c r="C608" s="19" t="s">
        <v>75</v>
      </c>
      <c r="D608" s="22">
        <v>60300563</v>
      </c>
      <c r="E608" s="22">
        <v>2</v>
      </c>
      <c r="F608" s="27">
        <v>57</v>
      </c>
      <c r="G608" s="19" t="s">
        <v>132</v>
      </c>
      <c r="H608" s="19" t="s">
        <v>133</v>
      </c>
      <c r="I608" s="23">
        <v>12.400189999999998</v>
      </c>
      <c r="J608" s="19" t="s">
        <v>206</v>
      </c>
      <c r="K608" s="19" t="s">
        <v>230</v>
      </c>
      <c r="L608" s="23">
        <v>8.9209999999999994</v>
      </c>
      <c r="M608" s="19" t="s">
        <v>110</v>
      </c>
      <c r="N608" s="19" t="s">
        <v>111</v>
      </c>
      <c r="O608" s="30">
        <v>3.9433609419354559E-2</v>
      </c>
      <c r="Q608" s="22">
        <v>1.5</v>
      </c>
      <c r="R608" s="30">
        <v>5.7191140255647511E-6</v>
      </c>
      <c r="S608" s="23">
        <v>174852.25780251023</v>
      </c>
      <c r="T608" s="30">
        <v>2.8998330150742081E-4</v>
      </c>
      <c r="U608" s="23">
        <v>3448.4744287057147</v>
      </c>
      <c r="V608" s="27">
        <v>1.9722218472012245</v>
      </c>
    </row>
    <row r="609" spans="1:22" x14ac:dyDescent="0.25">
      <c r="A609" s="19" t="s">
        <v>81</v>
      </c>
      <c r="B609" s="19" t="s">
        <v>82</v>
      </c>
      <c r="C609" s="19" t="s">
        <v>75</v>
      </c>
      <c r="D609" s="22">
        <v>60300563</v>
      </c>
      <c r="E609" s="22">
        <v>2</v>
      </c>
      <c r="F609" s="27">
        <v>57</v>
      </c>
      <c r="G609" s="19" t="s">
        <v>166</v>
      </c>
      <c r="H609" s="19" t="s">
        <v>167</v>
      </c>
      <c r="I609" s="23">
        <v>1767.6199316000002</v>
      </c>
      <c r="J609" s="19" t="s">
        <v>202</v>
      </c>
      <c r="K609" s="19" t="s">
        <v>203</v>
      </c>
      <c r="L609" s="23">
        <v>1767.6199316000002</v>
      </c>
      <c r="M609" s="19" t="s">
        <v>168</v>
      </c>
      <c r="N609" s="19" t="s">
        <v>169</v>
      </c>
      <c r="O609" s="30">
        <v>5.0000000000000002E-5</v>
      </c>
      <c r="Q609" s="22">
        <v>0.3</v>
      </c>
      <c r="R609" s="30">
        <v>5.168479332163743E-6</v>
      </c>
      <c r="S609" s="23">
        <v>193480.50668925824</v>
      </c>
      <c r="T609" s="30">
        <v>2.8998330150742081E-4</v>
      </c>
      <c r="U609" s="23">
        <v>3448.4744287057147</v>
      </c>
      <c r="V609" s="27">
        <v>1.7823368812260658</v>
      </c>
    </row>
    <row r="610" spans="1:22" x14ac:dyDescent="0.25">
      <c r="A610" s="19" t="s">
        <v>81</v>
      </c>
      <c r="B610" s="19" t="s">
        <v>82</v>
      </c>
      <c r="C610" s="19" t="s">
        <v>75</v>
      </c>
      <c r="D610" s="22">
        <v>60300563</v>
      </c>
      <c r="E610" s="22">
        <v>2</v>
      </c>
      <c r="F610" s="27">
        <v>57</v>
      </c>
      <c r="G610" s="19" t="s">
        <v>122</v>
      </c>
      <c r="H610" s="19" t="s">
        <v>123</v>
      </c>
      <c r="I610" s="23">
        <v>54.4</v>
      </c>
      <c r="J610" s="19" t="s">
        <v>202</v>
      </c>
      <c r="K610" s="19" t="s">
        <v>203</v>
      </c>
      <c r="L610" s="23">
        <v>54.4</v>
      </c>
      <c r="M610" s="19" t="s">
        <v>112</v>
      </c>
      <c r="N610" s="19" t="s">
        <v>113</v>
      </c>
      <c r="O610" s="30">
        <v>2.7195613430583482E-2</v>
      </c>
      <c r="Q610" s="22">
        <v>7.7</v>
      </c>
      <c r="R610" s="30">
        <v>3.3707937357569868E-6</v>
      </c>
      <c r="S610" s="23">
        <v>296666.03132434853</v>
      </c>
      <c r="T610" s="30">
        <v>2.8998330150742081E-4</v>
      </c>
      <c r="U610" s="23">
        <v>3448.4744287057147</v>
      </c>
      <c r="V610" s="27">
        <v>1.1624096002199376</v>
      </c>
    </row>
    <row r="611" spans="1:22" x14ac:dyDescent="0.25">
      <c r="A611" s="19" t="s">
        <v>81</v>
      </c>
      <c r="B611" s="19" t="s">
        <v>82</v>
      </c>
      <c r="C611" s="19" t="s">
        <v>75</v>
      </c>
      <c r="D611" s="22">
        <v>60300671</v>
      </c>
      <c r="E611" s="22">
        <v>2</v>
      </c>
      <c r="F611" s="27">
        <v>69.878504672897193</v>
      </c>
      <c r="G611" s="19" t="s">
        <v>148</v>
      </c>
      <c r="H611" s="19" t="s">
        <v>149</v>
      </c>
      <c r="I611" s="23">
        <v>170.65</v>
      </c>
      <c r="J611" s="19" t="s">
        <v>202</v>
      </c>
      <c r="K611" s="19" t="s">
        <v>203</v>
      </c>
      <c r="L611" s="23">
        <v>170.65</v>
      </c>
      <c r="M611" s="19" t="s">
        <v>110</v>
      </c>
      <c r="N611" s="19" t="s">
        <v>111</v>
      </c>
      <c r="O611" s="30">
        <v>5.1681299099804429E-2</v>
      </c>
      <c r="Q611" s="22">
        <v>1.5</v>
      </c>
      <c r="R611" s="30">
        <v>8.4140454280044047E-5</v>
      </c>
      <c r="S611" s="23">
        <v>11884.889481006454</v>
      </c>
      <c r="T611" s="30">
        <v>2.8049382790494088E-4</v>
      </c>
      <c r="U611" s="23">
        <v>3565.1408356083298</v>
      </c>
      <c r="V611" s="27">
        <v>29.997256948042072</v>
      </c>
    </row>
    <row r="612" spans="1:22" x14ac:dyDescent="0.25">
      <c r="A612" s="19" t="s">
        <v>81</v>
      </c>
      <c r="B612" s="19" t="s">
        <v>82</v>
      </c>
      <c r="C612" s="19" t="s">
        <v>75</v>
      </c>
      <c r="D612" s="22">
        <v>60300671</v>
      </c>
      <c r="E612" s="22">
        <v>2</v>
      </c>
      <c r="F612" s="27">
        <v>69.878504672897193</v>
      </c>
      <c r="G612" s="19" t="s">
        <v>108</v>
      </c>
      <c r="H612" s="19" t="s">
        <v>109</v>
      </c>
      <c r="I612" s="23">
        <v>845.46</v>
      </c>
      <c r="J612" s="19" t="s">
        <v>207</v>
      </c>
      <c r="K612" s="19" t="s">
        <v>208</v>
      </c>
      <c r="L612" s="23">
        <v>549</v>
      </c>
      <c r="M612" s="19" t="s">
        <v>110</v>
      </c>
      <c r="N612" s="19" t="s">
        <v>111</v>
      </c>
      <c r="O612" s="30">
        <v>9.9157987639060616E-3</v>
      </c>
      <c r="Q612" s="22">
        <v>1.5</v>
      </c>
      <c r="R612" s="30">
        <v>7.9980830177319429E-5</v>
      </c>
      <c r="S612" s="23">
        <v>12502.996002704347</v>
      </c>
      <c r="T612" s="30">
        <v>2.8049382790494088E-4</v>
      </c>
      <c r="U612" s="23">
        <v>3565.1408356083298</v>
      </c>
      <c r="V612" s="27">
        <v>28.51429237310165</v>
      </c>
    </row>
    <row r="613" spans="1:22" x14ac:dyDescent="0.25">
      <c r="A613" s="19" t="s">
        <v>81</v>
      </c>
      <c r="B613" s="19" t="s">
        <v>82</v>
      </c>
      <c r="C613" s="19" t="s">
        <v>75</v>
      </c>
      <c r="D613" s="22">
        <v>60300671</v>
      </c>
      <c r="E613" s="22">
        <v>2</v>
      </c>
      <c r="F613" s="27">
        <v>69.878504672897193</v>
      </c>
      <c r="G613" s="19" t="s">
        <v>124</v>
      </c>
      <c r="H613" s="19" t="s">
        <v>125</v>
      </c>
      <c r="I613" s="23">
        <v>101.25</v>
      </c>
      <c r="J613" s="19" t="s">
        <v>202</v>
      </c>
      <c r="K613" s="19" t="s">
        <v>203</v>
      </c>
      <c r="L613" s="23">
        <v>101.25</v>
      </c>
      <c r="M613" s="19" t="s">
        <v>110</v>
      </c>
      <c r="N613" s="19" t="s">
        <v>111</v>
      </c>
      <c r="O613" s="30">
        <v>2.8396187614678874E-2</v>
      </c>
      <c r="Q613" s="22">
        <v>1.5</v>
      </c>
      <c r="R613" s="30">
        <v>2.7429646254783761E-5</v>
      </c>
      <c r="S613" s="23">
        <v>36456.904719491191</v>
      </c>
      <c r="T613" s="30">
        <v>2.8049382790494088E-4</v>
      </c>
      <c r="U613" s="23">
        <v>3565.1408356083298</v>
      </c>
      <c r="V613" s="27">
        <v>9.7790551969220676</v>
      </c>
    </row>
    <row r="614" spans="1:22" x14ac:dyDescent="0.25">
      <c r="A614" s="19" t="s">
        <v>81</v>
      </c>
      <c r="B614" s="19" t="s">
        <v>82</v>
      </c>
      <c r="C614" s="19" t="s">
        <v>75</v>
      </c>
      <c r="D614" s="22">
        <v>60300671</v>
      </c>
      <c r="E614" s="22">
        <v>2</v>
      </c>
      <c r="F614" s="27">
        <v>69.878504672897193</v>
      </c>
      <c r="G614" s="19" t="s">
        <v>108</v>
      </c>
      <c r="H614" s="19" t="s">
        <v>109</v>
      </c>
      <c r="I614" s="23">
        <v>845.46</v>
      </c>
      <c r="J614" s="19" t="s">
        <v>207</v>
      </c>
      <c r="K614" s="19" t="s">
        <v>208</v>
      </c>
      <c r="L614" s="23">
        <v>549</v>
      </c>
      <c r="M614" s="19" t="s">
        <v>112</v>
      </c>
      <c r="N614" s="19" t="s">
        <v>113</v>
      </c>
      <c r="O614" s="30">
        <v>1.1220156242274404E-2</v>
      </c>
      <c r="Q614" s="22">
        <v>7.7</v>
      </c>
      <c r="R614" s="30">
        <v>1.7630216347196077E-5</v>
      </c>
      <c r="S614" s="23">
        <v>56720.801396123577</v>
      </c>
      <c r="T614" s="30">
        <v>2.8049382790494088E-4</v>
      </c>
      <c r="U614" s="23">
        <v>3565.1408356083298</v>
      </c>
      <c r="V614" s="27">
        <v>6.2854204239998257</v>
      </c>
    </row>
    <row r="615" spans="1:22" x14ac:dyDescent="0.25">
      <c r="A615" s="19" t="s">
        <v>81</v>
      </c>
      <c r="B615" s="19" t="s">
        <v>82</v>
      </c>
      <c r="C615" s="19" t="s">
        <v>75</v>
      </c>
      <c r="D615" s="22">
        <v>60300671</v>
      </c>
      <c r="E615" s="22">
        <v>2</v>
      </c>
      <c r="F615" s="27">
        <v>69.878504672897193</v>
      </c>
      <c r="G615" s="19" t="s">
        <v>108</v>
      </c>
      <c r="H615" s="19" t="s">
        <v>109</v>
      </c>
      <c r="I615" s="23">
        <v>127.5</v>
      </c>
      <c r="J615" s="19" t="s">
        <v>202</v>
      </c>
      <c r="K615" s="19" t="s">
        <v>203</v>
      </c>
      <c r="L615" s="23">
        <v>127.5</v>
      </c>
      <c r="M615" s="19" t="s">
        <v>110</v>
      </c>
      <c r="N615" s="19" t="s">
        <v>111</v>
      </c>
      <c r="O615" s="30">
        <v>9.9157987639060616E-3</v>
      </c>
      <c r="Q615" s="22">
        <v>1.5</v>
      </c>
      <c r="R615" s="30">
        <v>1.2061547379661044E-5</v>
      </c>
      <c r="S615" s="23">
        <v>82908.101964285626</v>
      </c>
      <c r="T615" s="30">
        <v>2.8049382790494088E-4</v>
      </c>
      <c r="U615" s="23">
        <v>3565.1408356083298</v>
      </c>
      <c r="V615" s="27">
        <v>4.3001115103854239</v>
      </c>
    </row>
    <row r="616" spans="1:22" x14ac:dyDescent="0.25">
      <c r="A616" s="19" t="s">
        <v>81</v>
      </c>
      <c r="B616" s="19" t="s">
        <v>82</v>
      </c>
      <c r="C616" s="19" t="s">
        <v>75</v>
      </c>
      <c r="D616" s="22">
        <v>60300671</v>
      </c>
      <c r="E616" s="22">
        <v>2</v>
      </c>
      <c r="F616" s="27">
        <v>69.878504672897193</v>
      </c>
      <c r="G616" s="19" t="s">
        <v>130</v>
      </c>
      <c r="H616" s="19" t="s">
        <v>131</v>
      </c>
      <c r="I616" s="23">
        <v>126.35</v>
      </c>
      <c r="J616" s="19" t="s">
        <v>202</v>
      </c>
      <c r="K616" s="19" t="s">
        <v>203</v>
      </c>
      <c r="L616" s="23">
        <v>126.35</v>
      </c>
      <c r="M616" s="19" t="s">
        <v>112</v>
      </c>
      <c r="N616" s="19" t="s">
        <v>113</v>
      </c>
      <c r="O616" s="30">
        <v>4.8249881092436948E-2</v>
      </c>
      <c r="Q616" s="22">
        <v>7.7</v>
      </c>
      <c r="R616" s="30">
        <v>1.1330189289320961E-5</v>
      </c>
      <c r="S616" s="23">
        <v>88259.778761377762</v>
      </c>
      <c r="T616" s="30">
        <v>2.8049382790494088E-4</v>
      </c>
      <c r="U616" s="23">
        <v>3565.1408356083298</v>
      </c>
      <c r="V616" s="27">
        <v>4.0393720510530278</v>
      </c>
    </row>
    <row r="617" spans="1:22" x14ac:dyDescent="0.25">
      <c r="A617" s="19" t="s">
        <v>81</v>
      </c>
      <c r="B617" s="19" t="s">
        <v>82</v>
      </c>
      <c r="C617" s="19" t="s">
        <v>75</v>
      </c>
      <c r="D617" s="22">
        <v>60300671</v>
      </c>
      <c r="E617" s="22">
        <v>2</v>
      </c>
      <c r="F617" s="27">
        <v>69.878504672897193</v>
      </c>
      <c r="G617" s="19" t="s">
        <v>132</v>
      </c>
      <c r="H617" s="19" t="s">
        <v>133</v>
      </c>
      <c r="I617" s="23">
        <v>26.373165</v>
      </c>
      <c r="J617" s="19" t="s">
        <v>206</v>
      </c>
      <c r="K617" s="19" t="s">
        <v>230</v>
      </c>
      <c r="L617" s="23">
        <v>18.973500000000001</v>
      </c>
      <c r="M617" s="19" t="s">
        <v>110</v>
      </c>
      <c r="N617" s="19" t="s">
        <v>111</v>
      </c>
      <c r="O617" s="30">
        <v>3.9433609419354559E-2</v>
      </c>
      <c r="Q617" s="22">
        <v>1.5</v>
      </c>
      <c r="R617" s="30">
        <v>9.9218788632298643E-6</v>
      </c>
      <c r="S617" s="23">
        <v>100787.36233174193</v>
      </c>
      <c r="T617" s="30">
        <v>2.8049382790494088E-4</v>
      </c>
      <c r="U617" s="23">
        <v>3565.1408356083298</v>
      </c>
      <c r="V617" s="27">
        <v>3.5372895501259944</v>
      </c>
    </row>
    <row r="618" spans="1:22" x14ac:dyDescent="0.25">
      <c r="A618" s="19" t="s">
        <v>81</v>
      </c>
      <c r="B618" s="19" t="s">
        <v>82</v>
      </c>
      <c r="C618" s="19" t="s">
        <v>75</v>
      </c>
      <c r="D618" s="22">
        <v>60300671</v>
      </c>
      <c r="E618" s="22">
        <v>2</v>
      </c>
      <c r="F618" s="27">
        <v>69.878504672897193</v>
      </c>
      <c r="G618" s="19" t="s">
        <v>130</v>
      </c>
      <c r="H618" s="19" t="s">
        <v>131</v>
      </c>
      <c r="I618" s="23">
        <v>126.35</v>
      </c>
      <c r="J618" s="19" t="s">
        <v>202</v>
      </c>
      <c r="K618" s="19" t="s">
        <v>203</v>
      </c>
      <c r="L618" s="23">
        <v>126.35</v>
      </c>
      <c r="M618" s="19" t="s">
        <v>110</v>
      </c>
      <c r="N618" s="19" t="s">
        <v>111</v>
      </c>
      <c r="O618" s="30">
        <v>5.1901008403361353E-3</v>
      </c>
      <c r="Q618" s="22">
        <v>1.5</v>
      </c>
      <c r="R618" s="30">
        <v>6.2562800415391522E-6</v>
      </c>
      <c r="S618" s="23">
        <v>159839.39231626576</v>
      </c>
      <c r="T618" s="30">
        <v>2.8049382790494088E-4</v>
      </c>
      <c r="U618" s="23">
        <v>3565.1408356083298</v>
      </c>
      <c r="V618" s="27">
        <v>2.2304519455092611</v>
      </c>
    </row>
    <row r="619" spans="1:22" x14ac:dyDescent="0.25">
      <c r="A619" s="19" t="s">
        <v>81</v>
      </c>
      <c r="B619" s="19" t="s">
        <v>82</v>
      </c>
      <c r="C619" s="19" t="s">
        <v>75</v>
      </c>
      <c r="D619" s="22">
        <v>60300671</v>
      </c>
      <c r="E619" s="22">
        <v>2</v>
      </c>
      <c r="F619" s="27">
        <v>69.878504672897193</v>
      </c>
      <c r="G619" s="19" t="s">
        <v>166</v>
      </c>
      <c r="H619" s="19" t="s">
        <v>167</v>
      </c>
      <c r="I619" s="23">
        <v>2504.4004912499995</v>
      </c>
      <c r="J619" s="19" t="s">
        <v>202</v>
      </c>
      <c r="K619" s="19" t="s">
        <v>203</v>
      </c>
      <c r="L619" s="23">
        <v>2504.4004912499995</v>
      </c>
      <c r="M619" s="19" t="s">
        <v>168</v>
      </c>
      <c r="N619" s="19" t="s">
        <v>169</v>
      </c>
      <c r="O619" s="30">
        <v>5.0000000000000002E-5</v>
      </c>
      <c r="Q619" s="22">
        <v>0.3</v>
      </c>
      <c r="R619" s="30">
        <v>5.9732257269794032E-6</v>
      </c>
      <c r="S619" s="23">
        <v>167413.73015308587</v>
      </c>
      <c r="T619" s="30">
        <v>2.8049382790494088E-4</v>
      </c>
      <c r="U619" s="23">
        <v>3565.1408356083298</v>
      </c>
      <c r="V619" s="27">
        <v>2.1295390959560523</v>
      </c>
    </row>
    <row r="620" spans="1:22" x14ac:dyDescent="0.25">
      <c r="A620" s="19" t="s">
        <v>81</v>
      </c>
      <c r="B620" s="19" t="s">
        <v>82</v>
      </c>
      <c r="C620" s="19" t="s">
        <v>75</v>
      </c>
      <c r="D620" s="22">
        <v>60300671</v>
      </c>
      <c r="E620" s="22">
        <v>2</v>
      </c>
      <c r="F620" s="27">
        <v>69.878504672897193</v>
      </c>
      <c r="G620" s="19" t="s">
        <v>130</v>
      </c>
      <c r="H620" s="19" t="s">
        <v>131</v>
      </c>
      <c r="I620" s="23">
        <v>57.199999999999996</v>
      </c>
      <c r="J620" s="19" t="s">
        <v>200</v>
      </c>
      <c r="K620" s="19" t="s">
        <v>201</v>
      </c>
      <c r="L620" s="23">
        <v>40</v>
      </c>
      <c r="M620" s="19" t="s">
        <v>112</v>
      </c>
      <c r="N620" s="19" t="s">
        <v>113</v>
      </c>
      <c r="O620" s="30">
        <v>4.8249881092436948E-2</v>
      </c>
      <c r="Q620" s="22">
        <v>7.7</v>
      </c>
      <c r="R620" s="30">
        <v>5.1292981982521479E-6</v>
      </c>
      <c r="S620" s="23">
        <v>194958.44486888257</v>
      </c>
      <c r="T620" s="30">
        <v>2.8049382790494088E-4</v>
      </c>
      <c r="U620" s="23">
        <v>3565.1408356083298</v>
      </c>
      <c r="V620" s="27">
        <v>1.8286670464600963</v>
      </c>
    </row>
    <row r="621" spans="1:22" x14ac:dyDescent="0.25">
      <c r="A621" s="19" t="s">
        <v>81</v>
      </c>
      <c r="B621" s="19" t="s">
        <v>82</v>
      </c>
      <c r="C621" s="19" t="s">
        <v>75</v>
      </c>
      <c r="D621" s="22">
        <v>60300671</v>
      </c>
      <c r="E621" s="22">
        <v>2</v>
      </c>
      <c r="F621" s="27">
        <v>69.878504672897193</v>
      </c>
      <c r="G621" s="19" t="s">
        <v>166</v>
      </c>
      <c r="H621" s="19" t="s">
        <v>167</v>
      </c>
      <c r="I621" s="23">
        <v>2504.4004912499995</v>
      </c>
      <c r="J621" s="19" t="s">
        <v>202</v>
      </c>
      <c r="K621" s="19" t="s">
        <v>203</v>
      </c>
      <c r="L621" s="23">
        <v>2504.4004912499995</v>
      </c>
      <c r="M621" s="19" t="s">
        <v>172</v>
      </c>
      <c r="N621" s="19" t="s">
        <v>173</v>
      </c>
      <c r="O621" s="30">
        <v>5.0000000000000002E-5</v>
      </c>
      <c r="Q621" s="22">
        <v>0.6</v>
      </c>
      <c r="R621" s="30">
        <v>2.9866128634897016E-6</v>
      </c>
      <c r="S621" s="23">
        <v>334827.46030617174</v>
      </c>
      <c r="T621" s="30">
        <v>2.8049382790494088E-4</v>
      </c>
      <c r="U621" s="23">
        <v>3565.1408356083298</v>
      </c>
      <c r="V621" s="27">
        <v>1.0647695479780261</v>
      </c>
    </row>
    <row r="622" spans="1:22" x14ac:dyDescent="0.25">
      <c r="A622" s="19" t="s">
        <v>81</v>
      </c>
      <c r="B622" s="19" t="s">
        <v>82</v>
      </c>
      <c r="C622" s="19" t="s">
        <v>75</v>
      </c>
      <c r="D622" s="22">
        <v>60300671</v>
      </c>
      <c r="E622" s="22">
        <v>2</v>
      </c>
      <c r="F622" s="27">
        <v>69.878504672897193</v>
      </c>
      <c r="G622" s="19" t="s">
        <v>130</v>
      </c>
      <c r="H622" s="19" t="s">
        <v>131</v>
      </c>
      <c r="I622" s="23">
        <v>57.199999999999996</v>
      </c>
      <c r="J622" s="19" t="s">
        <v>200</v>
      </c>
      <c r="K622" s="19" t="s">
        <v>201</v>
      </c>
      <c r="L622" s="23">
        <v>40</v>
      </c>
      <c r="M622" s="19" t="s">
        <v>110</v>
      </c>
      <c r="N622" s="19" t="s">
        <v>111</v>
      </c>
      <c r="O622" s="30">
        <v>5.1901008403361353E-3</v>
      </c>
      <c r="Q622" s="22">
        <v>1.5</v>
      </c>
      <c r="R622" s="30">
        <v>2.8322850682709896E-6</v>
      </c>
      <c r="S622" s="23">
        <v>353071.80453077232</v>
      </c>
      <c r="T622" s="30">
        <v>2.8049382790494088E-4</v>
      </c>
      <c r="U622" s="23">
        <v>3565.1408356083298</v>
      </c>
      <c r="V622" s="27">
        <v>1.0097495154976632</v>
      </c>
    </row>
    <row r="623" spans="1:22" x14ac:dyDescent="0.25">
      <c r="A623" s="19" t="s">
        <v>81</v>
      </c>
      <c r="B623" s="19" t="s">
        <v>82</v>
      </c>
      <c r="C623" s="19" t="s">
        <v>75</v>
      </c>
      <c r="D623" s="22">
        <v>60300674</v>
      </c>
      <c r="E623" s="22">
        <v>2</v>
      </c>
      <c r="F623" s="27">
        <v>57</v>
      </c>
      <c r="G623" s="19" t="s">
        <v>148</v>
      </c>
      <c r="H623" s="19" t="s">
        <v>149</v>
      </c>
      <c r="I623" s="23">
        <v>438.5</v>
      </c>
      <c r="J623" s="19" t="s">
        <v>202</v>
      </c>
      <c r="K623" s="19" t="s">
        <v>203</v>
      </c>
      <c r="L623" s="23">
        <v>438.5</v>
      </c>
      <c r="M623" s="19" t="s">
        <v>110</v>
      </c>
      <c r="N623" s="19" t="s">
        <v>111</v>
      </c>
      <c r="O623" s="30">
        <v>5.1681299099804429E-2</v>
      </c>
      <c r="Q623" s="22">
        <v>1.5</v>
      </c>
      <c r="R623" s="30">
        <v>2.6505555152355837E-4</v>
      </c>
      <c r="S623" s="23">
        <v>3772.7940209210037</v>
      </c>
      <c r="T623" s="30">
        <v>3.1387280878617592E-4</v>
      </c>
      <c r="U623" s="23">
        <v>3186.0039226311073</v>
      </c>
      <c r="V623" s="27">
        <v>84.446802686920847</v>
      </c>
    </row>
    <row r="624" spans="1:22" x14ac:dyDescent="0.25">
      <c r="A624" s="19" t="s">
        <v>81</v>
      </c>
      <c r="B624" s="19" t="s">
        <v>82</v>
      </c>
      <c r="C624" s="19" t="s">
        <v>75</v>
      </c>
      <c r="D624" s="22">
        <v>60300674</v>
      </c>
      <c r="E624" s="22">
        <v>2</v>
      </c>
      <c r="F624" s="27">
        <v>57</v>
      </c>
      <c r="G624" s="19" t="s">
        <v>166</v>
      </c>
      <c r="H624" s="19" t="s">
        <v>167</v>
      </c>
      <c r="I624" s="23">
        <v>3905.9691587360003</v>
      </c>
      <c r="J624" s="19" t="s">
        <v>202</v>
      </c>
      <c r="K624" s="19" t="s">
        <v>203</v>
      </c>
      <c r="L624" s="23">
        <v>3905.9691587360003</v>
      </c>
      <c r="M624" s="19" t="s">
        <v>168</v>
      </c>
      <c r="N624" s="19" t="s">
        <v>169</v>
      </c>
      <c r="O624" s="30">
        <v>5.0000000000000002E-5</v>
      </c>
      <c r="Q624" s="22">
        <v>0.3</v>
      </c>
      <c r="R624" s="30">
        <v>1.1420962452444445E-5</v>
      </c>
      <c r="S624" s="23">
        <v>87558.295035456365</v>
      </c>
      <c r="T624" s="30">
        <v>3.1387280878617592E-4</v>
      </c>
      <c r="U624" s="23">
        <v>3186.0039226311073</v>
      </c>
      <c r="V624" s="27">
        <v>3.6387231173710592</v>
      </c>
    </row>
    <row r="625" spans="1:22" x14ac:dyDescent="0.25">
      <c r="A625" s="19" t="s">
        <v>81</v>
      </c>
      <c r="B625" s="19" t="s">
        <v>82</v>
      </c>
      <c r="C625" s="19" t="s">
        <v>75</v>
      </c>
      <c r="D625" s="22">
        <v>60300674</v>
      </c>
      <c r="E625" s="22">
        <v>2</v>
      </c>
      <c r="F625" s="27">
        <v>57</v>
      </c>
      <c r="G625" s="19" t="s">
        <v>156</v>
      </c>
      <c r="H625" s="19" t="s">
        <v>157</v>
      </c>
      <c r="I625" s="23">
        <v>87.75</v>
      </c>
      <c r="J625" s="19" t="s">
        <v>229</v>
      </c>
      <c r="K625" s="19" t="s">
        <v>250</v>
      </c>
      <c r="L625" s="23">
        <v>17.55</v>
      </c>
      <c r="M625" s="19" t="s">
        <v>245</v>
      </c>
      <c r="N625" s="19" t="s">
        <v>246</v>
      </c>
      <c r="O625" s="30">
        <v>8.156250000000002E-3</v>
      </c>
      <c r="Q625" s="22">
        <v>1.94</v>
      </c>
      <c r="R625" s="30">
        <v>6.4723362045577884E-6</v>
      </c>
      <c r="S625" s="23">
        <v>154503.71680256733</v>
      </c>
      <c r="T625" s="30">
        <v>3.1387280878617592E-4</v>
      </c>
      <c r="U625" s="23">
        <v>3186.0039226311073</v>
      </c>
      <c r="V625" s="27">
        <v>2.0620888536308444</v>
      </c>
    </row>
    <row r="626" spans="1:22" x14ac:dyDescent="0.25">
      <c r="A626" s="19" t="s">
        <v>81</v>
      </c>
      <c r="B626" s="19" t="s">
        <v>82</v>
      </c>
      <c r="C626" s="19" t="s">
        <v>75</v>
      </c>
      <c r="D626" s="22">
        <v>60300674</v>
      </c>
      <c r="E626" s="22">
        <v>2</v>
      </c>
      <c r="F626" s="27">
        <v>57</v>
      </c>
      <c r="G626" s="19" t="s">
        <v>166</v>
      </c>
      <c r="H626" s="19" t="s">
        <v>167</v>
      </c>
      <c r="I626" s="23">
        <v>3905.9691587360003</v>
      </c>
      <c r="J626" s="19" t="s">
        <v>202</v>
      </c>
      <c r="K626" s="19" t="s">
        <v>203</v>
      </c>
      <c r="L626" s="23">
        <v>3905.9691587360003</v>
      </c>
      <c r="M626" s="19" t="s">
        <v>172</v>
      </c>
      <c r="N626" s="19" t="s">
        <v>173</v>
      </c>
      <c r="O626" s="30">
        <v>5.0000000000000002E-5</v>
      </c>
      <c r="Q626" s="22">
        <v>0.6</v>
      </c>
      <c r="R626" s="30">
        <v>5.7104812262222226E-6</v>
      </c>
      <c r="S626" s="23">
        <v>175116.59007091273</v>
      </c>
      <c r="T626" s="30">
        <v>3.1387280878617592E-4</v>
      </c>
      <c r="U626" s="23">
        <v>3186.0039226311073</v>
      </c>
      <c r="V626" s="27">
        <v>1.8193615586855296</v>
      </c>
    </row>
    <row r="627" spans="1:22" x14ac:dyDescent="0.25">
      <c r="A627" s="19" t="s">
        <v>81</v>
      </c>
      <c r="B627" s="19" t="s">
        <v>82</v>
      </c>
      <c r="C627" s="19" t="s">
        <v>75</v>
      </c>
      <c r="D627" s="22">
        <v>60300674</v>
      </c>
      <c r="E627" s="22">
        <v>2</v>
      </c>
      <c r="F627" s="27">
        <v>57</v>
      </c>
      <c r="G627" s="19" t="s">
        <v>130</v>
      </c>
      <c r="H627" s="19" t="s">
        <v>131</v>
      </c>
      <c r="I627" s="23">
        <v>50.423704000000001</v>
      </c>
      <c r="J627" s="19" t="s">
        <v>209</v>
      </c>
      <c r="K627" s="19" t="s">
        <v>231</v>
      </c>
      <c r="L627" s="23">
        <v>50.423704000000001</v>
      </c>
      <c r="M627" s="19" t="s">
        <v>112</v>
      </c>
      <c r="N627" s="19" t="s">
        <v>113</v>
      </c>
      <c r="O627" s="30">
        <v>4.8249881092436948E-2</v>
      </c>
      <c r="Q627" s="22">
        <v>7.7</v>
      </c>
      <c r="R627" s="30">
        <v>5.5432620693557474E-6</v>
      </c>
      <c r="S627" s="23">
        <v>180399.1922965718</v>
      </c>
      <c r="T627" s="30">
        <v>3.1387280878617592E-4</v>
      </c>
      <c r="U627" s="23">
        <v>3186.0039226311073</v>
      </c>
      <c r="V627" s="27">
        <v>1.7660854697139641</v>
      </c>
    </row>
    <row r="628" spans="1:22" x14ac:dyDescent="0.25">
      <c r="A628" s="19" t="s">
        <v>81</v>
      </c>
      <c r="B628" s="19" t="s">
        <v>82</v>
      </c>
      <c r="C628" s="19" t="s">
        <v>75</v>
      </c>
      <c r="D628" s="22">
        <v>60300674</v>
      </c>
      <c r="E628" s="22">
        <v>2</v>
      </c>
      <c r="F628" s="27">
        <v>57</v>
      </c>
      <c r="G628" s="19" t="s">
        <v>148</v>
      </c>
      <c r="H628" s="19" t="s">
        <v>149</v>
      </c>
      <c r="I628" s="23">
        <v>438.5</v>
      </c>
      <c r="J628" s="19" t="s">
        <v>202</v>
      </c>
      <c r="K628" s="19" t="s">
        <v>203</v>
      </c>
      <c r="L628" s="23">
        <v>438.5</v>
      </c>
      <c r="M628" s="19" t="s">
        <v>98</v>
      </c>
      <c r="N628" s="19" t="s">
        <v>99</v>
      </c>
      <c r="O628" s="30">
        <v>1.8834113576226327E-3</v>
      </c>
      <c r="Q628" s="22">
        <v>2.8</v>
      </c>
      <c r="R628" s="30">
        <v>5.1746609042451409E-6</v>
      </c>
      <c r="S628" s="23">
        <v>193249.37778620995</v>
      </c>
      <c r="T628" s="30">
        <v>3.1387280878617592E-4</v>
      </c>
      <c r="U628" s="23">
        <v>3186.0039226311073</v>
      </c>
      <c r="V628" s="27">
        <v>1.6486489939210851</v>
      </c>
    </row>
    <row r="629" spans="1:22" x14ac:dyDescent="0.25">
      <c r="A629" s="19" t="s">
        <v>81</v>
      </c>
      <c r="B629" s="19" t="s">
        <v>82</v>
      </c>
      <c r="C629" s="19" t="s">
        <v>75</v>
      </c>
      <c r="D629" s="22">
        <v>60300719</v>
      </c>
      <c r="E629" s="22">
        <v>2</v>
      </c>
      <c r="F629" s="27">
        <v>82</v>
      </c>
      <c r="G629" s="19" t="s">
        <v>108</v>
      </c>
      <c r="H629" s="19" t="s">
        <v>109</v>
      </c>
      <c r="I629" s="23">
        <v>1848.7314999999999</v>
      </c>
      <c r="J629" s="19" t="s">
        <v>207</v>
      </c>
      <c r="K629" s="19" t="s">
        <v>208</v>
      </c>
      <c r="L629" s="23">
        <v>1200.4749999999999</v>
      </c>
      <c r="M629" s="19" t="s">
        <v>110</v>
      </c>
      <c r="N629" s="19" t="s">
        <v>111</v>
      </c>
      <c r="O629" s="30">
        <v>9.9157987639060616E-3</v>
      </c>
      <c r="Q629" s="22">
        <v>1.5</v>
      </c>
      <c r="R629" s="30">
        <v>1.4903780099588778E-4</v>
      </c>
      <c r="S629" s="23">
        <v>6709.7071569620903</v>
      </c>
      <c r="T629" s="30">
        <v>2.8466432921744449E-4</v>
      </c>
      <c r="U629" s="23">
        <v>3512.9094071921359</v>
      </c>
      <c r="V629" s="27">
        <v>52.355629314568375</v>
      </c>
    </row>
    <row r="630" spans="1:22" x14ac:dyDescent="0.25">
      <c r="A630" s="19" t="s">
        <v>81</v>
      </c>
      <c r="B630" s="19" t="s">
        <v>82</v>
      </c>
      <c r="C630" s="19" t="s">
        <v>75</v>
      </c>
      <c r="D630" s="22">
        <v>60300719</v>
      </c>
      <c r="E630" s="22">
        <v>2</v>
      </c>
      <c r="F630" s="27">
        <v>82</v>
      </c>
      <c r="G630" s="19" t="s">
        <v>148</v>
      </c>
      <c r="H630" s="19" t="s">
        <v>149</v>
      </c>
      <c r="I630" s="23">
        <v>159</v>
      </c>
      <c r="J630" s="19" t="s">
        <v>202</v>
      </c>
      <c r="K630" s="19" t="s">
        <v>203</v>
      </c>
      <c r="L630" s="23">
        <v>159</v>
      </c>
      <c r="M630" s="19" t="s">
        <v>110</v>
      </c>
      <c r="N630" s="19" t="s">
        <v>111</v>
      </c>
      <c r="O630" s="30">
        <v>5.1681299099804429E-2</v>
      </c>
      <c r="Q630" s="22">
        <v>1.5</v>
      </c>
      <c r="R630" s="30">
        <v>6.6807532982674026E-5</v>
      </c>
      <c r="S630" s="23">
        <v>14968.371908888503</v>
      </c>
      <c r="T630" s="30">
        <v>2.8466432921744449E-4</v>
      </c>
      <c r="U630" s="23">
        <v>3512.9094071921359</v>
      </c>
      <c r="V630" s="27">
        <v>23.468881108613449</v>
      </c>
    </row>
    <row r="631" spans="1:22" x14ac:dyDescent="0.25">
      <c r="A631" s="19" t="s">
        <v>81</v>
      </c>
      <c r="B631" s="19" t="s">
        <v>82</v>
      </c>
      <c r="C631" s="19" t="s">
        <v>75</v>
      </c>
      <c r="D631" s="22">
        <v>60300719</v>
      </c>
      <c r="E631" s="22">
        <v>2</v>
      </c>
      <c r="F631" s="27">
        <v>82</v>
      </c>
      <c r="G631" s="19" t="s">
        <v>108</v>
      </c>
      <c r="H631" s="19" t="s">
        <v>109</v>
      </c>
      <c r="I631" s="23">
        <v>1848.7314999999999</v>
      </c>
      <c r="J631" s="19" t="s">
        <v>207</v>
      </c>
      <c r="K631" s="19" t="s">
        <v>208</v>
      </c>
      <c r="L631" s="23">
        <v>1200.4749999999999</v>
      </c>
      <c r="M631" s="19" t="s">
        <v>112</v>
      </c>
      <c r="N631" s="19" t="s">
        <v>113</v>
      </c>
      <c r="O631" s="30">
        <v>1.1220156242274404E-2</v>
      </c>
      <c r="Q631" s="22">
        <v>7.7</v>
      </c>
      <c r="R631" s="30">
        <v>3.2852480646205768E-5</v>
      </c>
      <c r="S631" s="23">
        <v>30439.101715611025</v>
      </c>
      <c r="T631" s="30">
        <v>2.8466432921744449E-4</v>
      </c>
      <c r="U631" s="23">
        <v>3512.9094071921359</v>
      </c>
      <c r="V631" s="27">
        <v>11.540778831165383</v>
      </c>
    </row>
    <row r="632" spans="1:22" x14ac:dyDescent="0.25">
      <c r="A632" s="19" t="s">
        <v>81</v>
      </c>
      <c r="B632" s="19" t="s">
        <v>82</v>
      </c>
      <c r="C632" s="19" t="s">
        <v>75</v>
      </c>
      <c r="D632" s="22">
        <v>60300719</v>
      </c>
      <c r="E632" s="22">
        <v>2</v>
      </c>
      <c r="F632" s="27">
        <v>82</v>
      </c>
      <c r="G632" s="19" t="s">
        <v>132</v>
      </c>
      <c r="H632" s="19" t="s">
        <v>133</v>
      </c>
      <c r="I632" s="23">
        <v>49.600759999999994</v>
      </c>
      <c r="J632" s="19" t="s">
        <v>206</v>
      </c>
      <c r="K632" s="19" t="s">
        <v>230</v>
      </c>
      <c r="L632" s="23">
        <v>35.683999999999997</v>
      </c>
      <c r="M632" s="19" t="s">
        <v>110</v>
      </c>
      <c r="N632" s="19" t="s">
        <v>111</v>
      </c>
      <c r="O632" s="30">
        <v>3.9433609419354559E-2</v>
      </c>
      <c r="Q632" s="22">
        <v>1.5</v>
      </c>
      <c r="R632" s="30">
        <v>1.5901926802789793E-5</v>
      </c>
      <c r="S632" s="23">
        <v>62885.461139499312</v>
      </c>
      <c r="T632" s="30">
        <v>2.8466432921744449E-4</v>
      </c>
      <c r="U632" s="23">
        <v>3512.9094071921359</v>
      </c>
      <c r="V632" s="27">
        <v>5.5862028258001031</v>
      </c>
    </row>
    <row r="633" spans="1:22" x14ac:dyDescent="0.25">
      <c r="A633" s="19" t="s">
        <v>81</v>
      </c>
      <c r="B633" s="19" t="s">
        <v>82</v>
      </c>
      <c r="C633" s="19" t="s">
        <v>75</v>
      </c>
      <c r="D633" s="22">
        <v>60300719</v>
      </c>
      <c r="E633" s="22">
        <v>2</v>
      </c>
      <c r="F633" s="27">
        <v>82</v>
      </c>
      <c r="G633" s="19" t="s">
        <v>128</v>
      </c>
      <c r="H633" s="19" t="s">
        <v>129</v>
      </c>
      <c r="I633" s="23">
        <v>53.33</v>
      </c>
      <c r="J633" s="19" t="s">
        <v>220</v>
      </c>
      <c r="K633" s="19" t="s">
        <v>233</v>
      </c>
      <c r="L633" s="23">
        <v>13.3325</v>
      </c>
      <c r="M633" s="19" t="s">
        <v>110</v>
      </c>
      <c r="N633" s="19" t="s">
        <v>111</v>
      </c>
      <c r="O633" s="30">
        <v>1.3969122566371676E-2</v>
      </c>
      <c r="Q633" s="22">
        <v>1.5</v>
      </c>
      <c r="R633" s="30">
        <v>6.0566935484926952E-6</v>
      </c>
      <c r="S633" s="23">
        <v>165106.58695103799</v>
      </c>
      <c r="T633" s="30">
        <v>2.8466432921744449E-4</v>
      </c>
      <c r="U633" s="23">
        <v>3512.9094071921359</v>
      </c>
      <c r="V633" s="27">
        <v>2.1276615742979907</v>
      </c>
    </row>
    <row r="634" spans="1:22" x14ac:dyDescent="0.25">
      <c r="A634" s="19" t="s">
        <v>81</v>
      </c>
      <c r="B634" s="19" t="s">
        <v>82</v>
      </c>
      <c r="C634" s="19" t="s">
        <v>75</v>
      </c>
      <c r="D634" s="22">
        <v>60300741</v>
      </c>
      <c r="E634" s="22">
        <v>2</v>
      </c>
      <c r="F634" s="27">
        <v>64</v>
      </c>
      <c r="G634" s="19" t="s">
        <v>108</v>
      </c>
      <c r="H634" s="19" t="s">
        <v>109</v>
      </c>
      <c r="I634" s="23">
        <v>1878.7999999999997</v>
      </c>
      <c r="J634" s="19" t="s">
        <v>207</v>
      </c>
      <c r="K634" s="19" t="s">
        <v>208</v>
      </c>
      <c r="L634" s="23">
        <v>1220</v>
      </c>
      <c r="M634" s="19" t="s">
        <v>110</v>
      </c>
      <c r="N634" s="19" t="s">
        <v>111</v>
      </c>
      <c r="O634" s="30">
        <v>9.9157987639060616E-3</v>
      </c>
      <c r="Q634" s="22">
        <v>1.5</v>
      </c>
      <c r="R634" s="30">
        <v>1.9406044497527819E-4</v>
      </c>
      <c r="S634" s="23">
        <v>5153.0336340689746</v>
      </c>
      <c r="T634" s="30">
        <v>2.7190479564781928E-4</v>
      </c>
      <c r="U634" s="23">
        <v>3677.7578623336804</v>
      </c>
      <c r="V634" s="27">
        <v>71.37073272758019</v>
      </c>
    </row>
    <row r="635" spans="1:22" x14ac:dyDescent="0.25">
      <c r="A635" s="19" t="s">
        <v>81</v>
      </c>
      <c r="B635" s="19" t="s">
        <v>82</v>
      </c>
      <c r="C635" s="19" t="s">
        <v>75</v>
      </c>
      <c r="D635" s="22">
        <v>60300741</v>
      </c>
      <c r="E635" s="22">
        <v>2</v>
      </c>
      <c r="F635" s="27">
        <v>64</v>
      </c>
      <c r="G635" s="19" t="s">
        <v>108</v>
      </c>
      <c r="H635" s="19" t="s">
        <v>109</v>
      </c>
      <c r="I635" s="23">
        <v>1878.7999999999997</v>
      </c>
      <c r="J635" s="19" t="s">
        <v>207</v>
      </c>
      <c r="K635" s="19" t="s">
        <v>208</v>
      </c>
      <c r="L635" s="23">
        <v>1220</v>
      </c>
      <c r="M635" s="19" t="s">
        <v>112</v>
      </c>
      <c r="N635" s="19" t="s">
        <v>113</v>
      </c>
      <c r="O635" s="30">
        <v>1.1220156242274404E-2</v>
      </c>
      <c r="Q635" s="22">
        <v>7.7</v>
      </c>
      <c r="R635" s="30">
        <v>4.2776845673671158E-5</v>
      </c>
      <c r="S635" s="23">
        <v>23377.132751410252</v>
      </c>
      <c r="T635" s="30">
        <v>2.7190479564781928E-4</v>
      </c>
      <c r="U635" s="23">
        <v>3677.7578623336804</v>
      </c>
      <c r="V635" s="27">
        <v>15.732288050217857</v>
      </c>
    </row>
    <row r="636" spans="1:22" x14ac:dyDescent="0.25">
      <c r="A636" s="19" t="s">
        <v>81</v>
      </c>
      <c r="B636" s="19" t="s">
        <v>82</v>
      </c>
      <c r="C636" s="19" t="s">
        <v>75</v>
      </c>
      <c r="D636" s="22">
        <v>60300741</v>
      </c>
      <c r="E636" s="22">
        <v>2</v>
      </c>
      <c r="F636" s="27">
        <v>64</v>
      </c>
      <c r="G636" s="19" t="s">
        <v>130</v>
      </c>
      <c r="H636" s="19" t="s">
        <v>131</v>
      </c>
      <c r="I636" s="23">
        <v>156.30000000000001</v>
      </c>
      <c r="J636" s="19" t="s">
        <v>202</v>
      </c>
      <c r="K636" s="19" t="s">
        <v>203</v>
      </c>
      <c r="L636" s="23">
        <v>156.30000000000001</v>
      </c>
      <c r="M636" s="19" t="s">
        <v>112</v>
      </c>
      <c r="N636" s="19" t="s">
        <v>113</v>
      </c>
      <c r="O636" s="30">
        <v>4.8249881092436948E-2</v>
      </c>
      <c r="Q636" s="22">
        <v>7.7</v>
      </c>
      <c r="R636" s="30">
        <v>1.5303280062394268E-5</v>
      </c>
      <c r="S636" s="23">
        <v>65345.468156030431</v>
      </c>
      <c r="T636" s="30">
        <v>2.7190479564781928E-4</v>
      </c>
      <c r="U636" s="23">
        <v>3677.7578623336804</v>
      </c>
      <c r="V636" s="27">
        <v>5.628175856896477</v>
      </c>
    </row>
    <row r="637" spans="1:22" x14ac:dyDescent="0.25">
      <c r="A637" s="19" t="s">
        <v>81</v>
      </c>
      <c r="B637" s="19" t="s">
        <v>82</v>
      </c>
      <c r="C637" s="19" t="s">
        <v>75</v>
      </c>
      <c r="D637" s="22">
        <v>60300741</v>
      </c>
      <c r="E637" s="22">
        <v>2</v>
      </c>
      <c r="F637" s="27">
        <v>64</v>
      </c>
      <c r="G637" s="19" t="s">
        <v>130</v>
      </c>
      <c r="H637" s="19" t="s">
        <v>131</v>
      </c>
      <c r="I637" s="23">
        <v>156.30000000000001</v>
      </c>
      <c r="J637" s="19" t="s">
        <v>202</v>
      </c>
      <c r="K637" s="19" t="s">
        <v>203</v>
      </c>
      <c r="L637" s="23">
        <v>156.30000000000001</v>
      </c>
      <c r="M637" s="19" t="s">
        <v>110</v>
      </c>
      <c r="N637" s="19" t="s">
        <v>111</v>
      </c>
      <c r="O637" s="30">
        <v>5.1901008403361353E-3</v>
      </c>
      <c r="Q637" s="22">
        <v>1.5</v>
      </c>
      <c r="R637" s="30">
        <v>8.4501329306722702E-6</v>
      </c>
      <c r="S637" s="23">
        <v>118341.33358662354</v>
      </c>
      <c r="T637" s="30">
        <v>2.7190479564781928E-4</v>
      </c>
      <c r="U637" s="23">
        <v>3677.7578623336804</v>
      </c>
      <c r="V637" s="27">
        <v>3.1077542823544682</v>
      </c>
    </row>
    <row r="638" spans="1:22" x14ac:dyDescent="0.25">
      <c r="A638" s="19" t="s">
        <v>81</v>
      </c>
      <c r="B638" s="19" t="s">
        <v>82</v>
      </c>
      <c r="C638" s="19" t="s">
        <v>75</v>
      </c>
      <c r="D638" s="22">
        <v>60300741</v>
      </c>
      <c r="E638" s="22">
        <v>2</v>
      </c>
      <c r="F638" s="27">
        <v>64</v>
      </c>
      <c r="G638" s="19" t="s">
        <v>166</v>
      </c>
      <c r="H638" s="19" t="s">
        <v>167</v>
      </c>
      <c r="I638" s="23">
        <v>1322.5385419749998</v>
      </c>
      <c r="J638" s="19" t="s">
        <v>202</v>
      </c>
      <c r="K638" s="19" t="s">
        <v>203</v>
      </c>
      <c r="L638" s="23">
        <v>1322.5385419749998</v>
      </c>
      <c r="M638" s="19" t="s">
        <v>168</v>
      </c>
      <c r="N638" s="19" t="s">
        <v>169</v>
      </c>
      <c r="O638" s="30">
        <v>5.0000000000000002E-5</v>
      </c>
      <c r="Q638" s="22">
        <v>0.3</v>
      </c>
      <c r="R638" s="30">
        <v>3.4441107863932288E-6</v>
      </c>
      <c r="S638" s="23">
        <v>290350.70647283929</v>
      </c>
      <c r="T638" s="30">
        <v>2.7190479564781928E-4</v>
      </c>
      <c r="U638" s="23">
        <v>3677.7578623336804</v>
      </c>
      <c r="V638" s="27">
        <v>1.2666605523405932</v>
      </c>
    </row>
    <row r="639" spans="1:22" x14ac:dyDescent="0.25">
      <c r="A639" s="19" t="s">
        <v>81</v>
      </c>
      <c r="B639" s="19" t="s">
        <v>82</v>
      </c>
      <c r="C639" s="19" t="s">
        <v>75</v>
      </c>
      <c r="D639" s="22">
        <v>60300937</v>
      </c>
      <c r="E639" s="22">
        <v>2</v>
      </c>
      <c r="F639" s="27">
        <v>66</v>
      </c>
      <c r="G639" s="19" t="s">
        <v>148</v>
      </c>
      <c r="H639" s="19" t="s">
        <v>149</v>
      </c>
      <c r="I639" s="23">
        <v>325</v>
      </c>
      <c r="J639" s="19" t="s">
        <v>202</v>
      </c>
      <c r="K639" s="19" t="s">
        <v>203</v>
      </c>
      <c r="L639" s="23">
        <v>325</v>
      </c>
      <c r="M639" s="19" t="s">
        <v>110</v>
      </c>
      <c r="N639" s="19" t="s">
        <v>111</v>
      </c>
      <c r="O639" s="30">
        <v>5.1681299099804429E-2</v>
      </c>
      <c r="Q639" s="22">
        <v>1.5</v>
      </c>
      <c r="R639" s="30">
        <v>1.6966083037814583E-4</v>
      </c>
      <c r="S639" s="23">
        <v>5894.1123756801499</v>
      </c>
      <c r="T639" s="30">
        <v>2.8519644816714758E-4</v>
      </c>
      <c r="U639" s="23">
        <v>3506.3550280048412</v>
      </c>
      <c r="V639" s="27">
        <v>59.48911056518881</v>
      </c>
    </row>
    <row r="640" spans="1:22" x14ac:dyDescent="0.25">
      <c r="A640" s="19" t="s">
        <v>81</v>
      </c>
      <c r="B640" s="19" t="s">
        <v>82</v>
      </c>
      <c r="C640" s="19" t="s">
        <v>75</v>
      </c>
      <c r="D640" s="22">
        <v>60300937</v>
      </c>
      <c r="E640" s="22">
        <v>2</v>
      </c>
      <c r="F640" s="27">
        <v>66</v>
      </c>
      <c r="G640" s="19" t="s">
        <v>122</v>
      </c>
      <c r="H640" s="19" t="s">
        <v>123</v>
      </c>
      <c r="I640" s="23">
        <v>119.65</v>
      </c>
      <c r="J640" s="19" t="s">
        <v>202</v>
      </c>
      <c r="K640" s="19" t="s">
        <v>203</v>
      </c>
      <c r="L640" s="23">
        <v>119.65</v>
      </c>
      <c r="M640" s="19" t="s">
        <v>110</v>
      </c>
      <c r="N640" s="19" t="s">
        <v>111</v>
      </c>
      <c r="O640" s="30">
        <v>2.3301542756539208E-2</v>
      </c>
      <c r="Q640" s="22">
        <v>1.5</v>
      </c>
      <c r="R640" s="30">
        <v>2.8161915058787034E-5</v>
      </c>
      <c r="S640" s="23">
        <v>35508.948802399776</v>
      </c>
      <c r="T640" s="30">
        <v>2.8519644816714758E-4</v>
      </c>
      <c r="U640" s="23">
        <v>3506.3550280048412</v>
      </c>
      <c r="V640" s="27">
        <v>9.8745672464623162</v>
      </c>
    </row>
    <row r="641" spans="1:22" x14ac:dyDescent="0.25">
      <c r="A641" s="19" t="s">
        <v>81</v>
      </c>
      <c r="B641" s="19" t="s">
        <v>82</v>
      </c>
      <c r="C641" s="19" t="s">
        <v>75</v>
      </c>
      <c r="D641" s="22">
        <v>60300937</v>
      </c>
      <c r="E641" s="22">
        <v>2</v>
      </c>
      <c r="F641" s="27">
        <v>66</v>
      </c>
      <c r="G641" s="19" t="s">
        <v>108</v>
      </c>
      <c r="H641" s="19" t="s">
        <v>109</v>
      </c>
      <c r="I641" s="23">
        <v>223.15</v>
      </c>
      <c r="J641" s="19" t="s">
        <v>202</v>
      </c>
      <c r="K641" s="19" t="s">
        <v>203</v>
      </c>
      <c r="L641" s="23">
        <v>223.15</v>
      </c>
      <c r="M641" s="19" t="s">
        <v>110</v>
      </c>
      <c r="N641" s="19" t="s">
        <v>111</v>
      </c>
      <c r="O641" s="30">
        <v>9.9157987639060616E-3</v>
      </c>
      <c r="Q641" s="22">
        <v>1.5</v>
      </c>
      <c r="R641" s="30">
        <v>2.2350611052178157E-5</v>
      </c>
      <c r="S641" s="23">
        <v>44741.506067349597</v>
      </c>
      <c r="T641" s="30">
        <v>2.8519644816714758E-4</v>
      </c>
      <c r="U641" s="23">
        <v>3506.3550280048412</v>
      </c>
      <c r="V641" s="27">
        <v>7.8369177441785451</v>
      </c>
    </row>
    <row r="642" spans="1:22" x14ac:dyDescent="0.25">
      <c r="A642" s="19" t="s">
        <v>81</v>
      </c>
      <c r="B642" s="19" t="s">
        <v>82</v>
      </c>
      <c r="C642" s="19" t="s">
        <v>75</v>
      </c>
      <c r="D642" s="22">
        <v>60300937</v>
      </c>
      <c r="E642" s="22">
        <v>2</v>
      </c>
      <c r="F642" s="27">
        <v>66</v>
      </c>
      <c r="G642" s="19" t="s">
        <v>130</v>
      </c>
      <c r="H642" s="19" t="s">
        <v>131</v>
      </c>
      <c r="I642" s="23">
        <v>138.69999999999999</v>
      </c>
      <c r="J642" s="19" t="s">
        <v>202</v>
      </c>
      <c r="K642" s="19" t="s">
        <v>203</v>
      </c>
      <c r="L642" s="23">
        <v>138.69999999999999</v>
      </c>
      <c r="M642" s="19" t="s">
        <v>112</v>
      </c>
      <c r="N642" s="19" t="s">
        <v>113</v>
      </c>
      <c r="O642" s="30">
        <v>4.8249881092436948E-2</v>
      </c>
      <c r="Q642" s="22">
        <v>7.7</v>
      </c>
      <c r="R642" s="30">
        <v>1.3168552749942946E-5</v>
      </c>
      <c r="S642" s="23">
        <v>75938.489140678925</v>
      </c>
      <c r="T642" s="30">
        <v>2.8519644816714758E-4</v>
      </c>
      <c r="U642" s="23">
        <v>3506.3550280048412</v>
      </c>
      <c r="V642" s="27">
        <v>4.6173621146309429</v>
      </c>
    </row>
    <row r="643" spans="1:22" x14ac:dyDescent="0.25">
      <c r="A643" s="19" t="s">
        <v>81</v>
      </c>
      <c r="B643" s="19" t="s">
        <v>82</v>
      </c>
      <c r="C643" s="19" t="s">
        <v>75</v>
      </c>
      <c r="D643" s="22">
        <v>60300937</v>
      </c>
      <c r="E643" s="22">
        <v>2</v>
      </c>
      <c r="F643" s="27">
        <v>66</v>
      </c>
      <c r="G643" s="19" t="s">
        <v>130</v>
      </c>
      <c r="H643" s="19" t="s">
        <v>131</v>
      </c>
      <c r="I643" s="23">
        <v>138.69999999999999</v>
      </c>
      <c r="J643" s="19" t="s">
        <v>202</v>
      </c>
      <c r="K643" s="19" t="s">
        <v>203</v>
      </c>
      <c r="L643" s="23">
        <v>138.69999999999999</v>
      </c>
      <c r="M643" s="19" t="s">
        <v>110</v>
      </c>
      <c r="N643" s="19" t="s">
        <v>111</v>
      </c>
      <c r="O643" s="30">
        <v>5.1901008403361353E-3</v>
      </c>
      <c r="Q643" s="22">
        <v>1.5</v>
      </c>
      <c r="R643" s="30">
        <v>7.2713837025719386E-6</v>
      </c>
      <c r="S643" s="23">
        <v>137525.40656688123</v>
      </c>
      <c r="T643" s="30">
        <v>2.8519644816714758E-4</v>
      </c>
      <c r="U643" s="23">
        <v>3506.3550280048412</v>
      </c>
      <c r="V643" s="27">
        <v>2.5496052806065577</v>
      </c>
    </row>
    <row r="644" spans="1:22" x14ac:dyDescent="0.25">
      <c r="A644" s="19" t="s">
        <v>81</v>
      </c>
      <c r="B644" s="19" t="s">
        <v>82</v>
      </c>
      <c r="C644" s="19" t="s">
        <v>75</v>
      </c>
      <c r="D644" s="22">
        <v>60300937</v>
      </c>
      <c r="E644" s="22">
        <v>2</v>
      </c>
      <c r="F644" s="27">
        <v>66</v>
      </c>
      <c r="G644" s="19" t="s">
        <v>122</v>
      </c>
      <c r="H644" s="19" t="s">
        <v>123</v>
      </c>
      <c r="I644" s="23">
        <v>119.65</v>
      </c>
      <c r="J644" s="19" t="s">
        <v>202</v>
      </c>
      <c r="K644" s="19" t="s">
        <v>203</v>
      </c>
      <c r="L644" s="23">
        <v>119.65</v>
      </c>
      <c r="M644" s="19" t="s">
        <v>112</v>
      </c>
      <c r="N644" s="19" t="s">
        <v>113</v>
      </c>
      <c r="O644" s="30">
        <v>2.7195613430583482E-2</v>
      </c>
      <c r="Q644" s="22">
        <v>7.7</v>
      </c>
      <c r="R644" s="30">
        <v>6.4029026898254896E-6</v>
      </c>
      <c r="S644" s="23">
        <v>156179.16567575617</v>
      </c>
      <c r="T644" s="30">
        <v>2.8519644816714758E-4</v>
      </c>
      <c r="U644" s="23">
        <v>3506.3550280048412</v>
      </c>
      <c r="V644" s="27">
        <v>2.2450850040295327</v>
      </c>
    </row>
    <row r="645" spans="1:22" x14ac:dyDescent="0.25">
      <c r="A645" s="19" t="s">
        <v>81</v>
      </c>
      <c r="B645" s="19" t="s">
        <v>82</v>
      </c>
      <c r="C645" s="19" t="s">
        <v>75</v>
      </c>
      <c r="D645" s="22">
        <v>60300937</v>
      </c>
      <c r="E645" s="22">
        <v>2</v>
      </c>
      <c r="F645" s="27">
        <v>66</v>
      </c>
      <c r="G645" s="19" t="s">
        <v>108</v>
      </c>
      <c r="H645" s="19" t="s">
        <v>109</v>
      </c>
      <c r="I645" s="23">
        <v>223.15</v>
      </c>
      <c r="J645" s="19" t="s">
        <v>202</v>
      </c>
      <c r="K645" s="19" t="s">
        <v>203</v>
      </c>
      <c r="L645" s="23">
        <v>223.15</v>
      </c>
      <c r="M645" s="19" t="s">
        <v>112</v>
      </c>
      <c r="N645" s="19" t="s">
        <v>113</v>
      </c>
      <c r="O645" s="30">
        <v>1.1220156242274404E-2</v>
      </c>
      <c r="Q645" s="22">
        <v>7.7</v>
      </c>
      <c r="R645" s="30">
        <v>4.9267569174803883E-6</v>
      </c>
      <c r="S645" s="23">
        <v>202973.27770565427</v>
      </c>
      <c r="T645" s="30">
        <v>2.8519644816714758E-4</v>
      </c>
      <c r="U645" s="23">
        <v>3506.3550280048412</v>
      </c>
      <c r="V645" s="27">
        <v>1.7274958889364991</v>
      </c>
    </row>
    <row r="646" spans="1:22" x14ac:dyDescent="0.25">
      <c r="A646" s="19" t="s">
        <v>81</v>
      </c>
      <c r="B646" s="19" t="s">
        <v>82</v>
      </c>
      <c r="C646" s="19" t="s">
        <v>75</v>
      </c>
      <c r="D646" s="22">
        <v>60300937</v>
      </c>
      <c r="E646" s="22">
        <v>2</v>
      </c>
      <c r="F646" s="27">
        <v>66</v>
      </c>
      <c r="G646" s="19" t="s">
        <v>150</v>
      </c>
      <c r="H646" s="19" t="s">
        <v>151</v>
      </c>
      <c r="I646" s="23">
        <v>161.23250000000002</v>
      </c>
      <c r="J646" s="19" t="s">
        <v>226</v>
      </c>
      <c r="K646" s="19" t="s">
        <v>227</v>
      </c>
      <c r="L646" s="23">
        <v>112.75</v>
      </c>
      <c r="M646" s="19" t="s">
        <v>98</v>
      </c>
      <c r="N646" s="19" t="s">
        <v>99</v>
      </c>
      <c r="O646" s="30">
        <v>5.1979648473635988E-3</v>
      </c>
      <c r="Q646" s="22">
        <v>2.8</v>
      </c>
      <c r="R646" s="30">
        <v>4.5350696279899969E-6</v>
      </c>
      <c r="S646" s="23">
        <v>220503.780984552</v>
      </c>
      <c r="T646" s="30">
        <v>2.8519644816714758E-4</v>
      </c>
      <c r="U646" s="23">
        <v>3506.3550280048412</v>
      </c>
      <c r="V646" s="27">
        <v>1.5901564192454771</v>
      </c>
    </row>
    <row r="647" spans="1:22" x14ac:dyDescent="0.25">
      <c r="A647" s="19" t="s">
        <v>81</v>
      </c>
      <c r="B647" s="19" t="s">
        <v>82</v>
      </c>
      <c r="C647" s="19" t="s">
        <v>75</v>
      </c>
      <c r="D647" s="22">
        <v>60300937</v>
      </c>
      <c r="E647" s="22">
        <v>2</v>
      </c>
      <c r="F647" s="27">
        <v>66</v>
      </c>
      <c r="G647" s="19" t="s">
        <v>166</v>
      </c>
      <c r="H647" s="19" t="s">
        <v>167</v>
      </c>
      <c r="I647" s="23">
        <v>1505.605</v>
      </c>
      <c r="J647" s="19" t="s">
        <v>202</v>
      </c>
      <c r="K647" s="19" t="s">
        <v>203</v>
      </c>
      <c r="L647" s="23">
        <v>1505.605</v>
      </c>
      <c r="M647" s="19" t="s">
        <v>168</v>
      </c>
      <c r="N647" s="19" t="s">
        <v>169</v>
      </c>
      <c r="O647" s="30">
        <v>5.0000000000000002E-5</v>
      </c>
      <c r="Q647" s="22">
        <v>0.3</v>
      </c>
      <c r="R647" s="30">
        <v>3.8020328282828288E-6</v>
      </c>
      <c r="S647" s="23">
        <v>263017.19242430781</v>
      </c>
      <c r="T647" s="30">
        <v>2.8519644816714758E-4</v>
      </c>
      <c r="U647" s="23">
        <v>3506.3550280048412</v>
      </c>
      <c r="V647" s="27">
        <v>1.3331276924088964</v>
      </c>
    </row>
    <row r="648" spans="1:22" x14ac:dyDescent="0.25">
      <c r="A648" s="19" t="s">
        <v>81</v>
      </c>
      <c r="B648" s="19" t="s">
        <v>82</v>
      </c>
      <c r="C648" s="19" t="s">
        <v>75</v>
      </c>
      <c r="D648" s="22">
        <v>60300937</v>
      </c>
      <c r="E648" s="22">
        <v>2</v>
      </c>
      <c r="F648" s="27">
        <v>66</v>
      </c>
      <c r="G648" s="19" t="s">
        <v>132</v>
      </c>
      <c r="H648" s="19" t="s">
        <v>133</v>
      </c>
      <c r="I648" s="23">
        <v>9.25</v>
      </c>
      <c r="J648" s="19" t="s">
        <v>202</v>
      </c>
      <c r="K648" s="19" t="s">
        <v>203</v>
      </c>
      <c r="L648" s="23">
        <v>9.25</v>
      </c>
      <c r="M648" s="19" t="s">
        <v>110</v>
      </c>
      <c r="N648" s="19" t="s">
        <v>111</v>
      </c>
      <c r="O648" s="30">
        <v>3.9433609419354559E-2</v>
      </c>
      <c r="Q648" s="22">
        <v>1.5</v>
      </c>
      <c r="R648" s="30">
        <v>3.6844534053437339E-6</v>
      </c>
      <c r="S648" s="23">
        <v>271410.67886749591</v>
      </c>
      <c r="T648" s="30">
        <v>2.8519644816714758E-4</v>
      </c>
      <c r="U648" s="23">
        <v>3506.3550280048412</v>
      </c>
      <c r="V648" s="27">
        <v>1.2919001723276562</v>
      </c>
    </row>
    <row r="649" spans="1:22" x14ac:dyDescent="0.25">
      <c r="A649" s="19" t="s">
        <v>81</v>
      </c>
      <c r="B649" s="19" t="s">
        <v>82</v>
      </c>
      <c r="C649" s="19" t="s">
        <v>75</v>
      </c>
      <c r="D649" s="22">
        <v>60300937</v>
      </c>
      <c r="E649" s="22">
        <v>2</v>
      </c>
      <c r="F649" s="27">
        <v>66</v>
      </c>
      <c r="G649" s="19" t="s">
        <v>148</v>
      </c>
      <c r="H649" s="19" t="s">
        <v>149</v>
      </c>
      <c r="I649" s="23">
        <v>325</v>
      </c>
      <c r="J649" s="19" t="s">
        <v>202</v>
      </c>
      <c r="K649" s="19" t="s">
        <v>203</v>
      </c>
      <c r="L649" s="23">
        <v>325</v>
      </c>
      <c r="M649" s="19" t="s">
        <v>98</v>
      </c>
      <c r="N649" s="19" t="s">
        <v>99</v>
      </c>
      <c r="O649" s="30">
        <v>1.8834113576226327E-3</v>
      </c>
      <c r="Q649" s="22">
        <v>2.8</v>
      </c>
      <c r="R649" s="30">
        <v>3.312276467680496E-6</v>
      </c>
      <c r="S649" s="23">
        <v>301907.16558762226</v>
      </c>
      <c r="T649" s="30">
        <v>2.8519644816714758E-4</v>
      </c>
      <c r="U649" s="23">
        <v>3506.3550280048412</v>
      </c>
      <c r="V649" s="27">
        <v>1.1614017246593622</v>
      </c>
    </row>
    <row r="650" spans="1:22" x14ac:dyDescent="0.25">
      <c r="A650" s="19" t="s">
        <v>81</v>
      </c>
      <c r="B650" s="19" t="s">
        <v>82</v>
      </c>
      <c r="C650" s="19" t="s">
        <v>75</v>
      </c>
      <c r="D650" s="22">
        <v>60300937</v>
      </c>
      <c r="E650" s="22">
        <v>2</v>
      </c>
      <c r="F650" s="27">
        <v>66</v>
      </c>
      <c r="G650" s="19" t="s">
        <v>134</v>
      </c>
      <c r="H650" s="19" t="s">
        <v>135</v>
      </c>
      <c r="I650" s="23">
        <v>47.25</v>
      </c>
      <c r="J650" s="19" t="s">
        <v>202</v>
      </c>
      <c r="K650" s="19" t="s">
        <v>203</v>
      </c>
      <c r="L650" s="23">
        <v>47.25</v>
      </c>
      <c r="M650" s="19" t="s">
        <v>110</v>
      </c>
      <c r="N650" s="19" t="s">
        <v>111</v>
      </c>
      <c r="O650" s="30">
        <v>6.3109714285714286E-3</v>
      </c>
      <c r="Q650" s="22">
        <v>1.5</v>
      </c>
      <c r="R650" s="30">
        <v>3.0120545454545455E-6</v>
      </c>
      <c r="S650" s="23">
        <v>331999.29978329502</v>
      </c>
      <c r="T650" s="30">
        <v>2.8519644816714758E-4</v>
      </c>
      <c r="U650" s="23">
        <v>3506.3550280048412</v>
      </c>
      <c r="V650" s="27">
        <v>1.0561332600079383</v>
      </c>
    </row>
    <row r="651" spans="1:22" x14ac:dyDescent="0.25">
      <c r="A651" s="19" t="s">
        <v>81</v>
      </c>
      <c r="B651" s="19" t="s">
        <v>82</v>
      </c>
      <c r="C651" s="19" t="s">
        <v>75</v>
      </c>
      <c r="D651" s="22">
        <v>60300937</v>
      </c>
      <c r="E651" s="22">
        <v>2</v>
      </c>
      <c r="F651" s="27">
        <v>66</v>
      </c>
      <c r="G651" s="19" t="s">
        <v>150</v>
      </c>
      <c r="H651" s="19" t="s">
        <v>151</v>
      </c>
      <c r="I651" s="23">
        <v>161.23250000000002</v>
      </c>
      <c r="J651" s="19" t="s">
        <v>226</v>
      </c>
      <c r="K651" s="19" t="s">
        <v>227</v>
      </c>
      <c r="L651" s="23">
        <v>112.75</v>
      </c>
      <c r="M651" s="19" t="s">
        <v>110</v>
      </c>
      <c r="N651" s="19" t="s">
        <v>111</v>
      </c>
      <c r="O651" s="30">
        <v>1.8226064516129032E-3</v>
      </c>
      <c r="Q651" s="22">
        <v>1.5</v>
      </c>
      <c r="R651" s="30">
        <v>2.9683171182795701E-6</v>
      </c>
      <c r="S651" s="23">
        <v>336891.22831309808</v>
      </c>
      <c r="T651" s="30">
        <v>2.8519644816714758E-4</v>
      </c>
      <c r="U651" s="23">
        <v>3506.3550280048412</v>
      </c>
      <c r="V651" s="27">
        <v>1.0407973652392413</v>
      </c>
    </row>
    <row r="652" spans="1:22" x14ac:dyDescent="0.25">
      <c r="A652" s="19" t="s">
        <v>81</v>
      </c>
      <c r="B652" s="19" t="s">
        <v>82</v>
      </c>
      <c r="C652" s="19" t="s">
        <v>75</v>
      </c>
      <c r="D652" s="22">
        <v>60301551</v>
      </c>
      <c r="E652" s="22">
        <v>2</v>
      </c>
      <c r="F652" s="27">
        <v>67</v>
      </c>
      <c r="G652" s="19" t="s">
        <v>128</v>
      </c>
      <c r="H652" s="19" t="s">
        <v>129</v>
      </c>
      <c r="I652" s="23">
        <v>1625.04</v>
      </c>
      <c r="J652" s="19" t="s">
        <v>220</v>
      </c>
      <c r="K652" s="19" t="s">
        <v>233</v>
      </c>
      <c r="L652" s="23">
        <v>406.26</v>
      </c>
      <c r="M652" s="19" t="s">
        <v>110</v>
      </c>
      <c r="N652" s="19" t="s">
        <v>111</v>
      </c>
      <c r="O652" s="30">
        <v>1.3969122566371676E-2</v>
      </c>
      <c r="Q652" s="22">
        <v>1.5</v>
      </c>
      <c r="R652" s="30">
        <v>2.2587445706723013E-4</v>
      </c>
      <c r="S652" s="23">
        <v>4427.2380905042137</v>
      </c>
      <c r="T652" s="30">
        <v>3.2470781663708042E-4</v>
      </c>
      <c r="U652" s="23">
        <v>3079.6917990972802</v>
      </c>
      <c r="V652" s="27">
        <v>69.562371305549945</v>
      </c>
    </row>
    <row r="653" spans="1:22" x14ac:dyDescent="0.25">
      <c r="A653" s="19" t="s">
        <v>81</v>
      </c>
      <c r="B653" s="19" t="s">
        <v>82</v>
      </c>
      <c r="C653" s="19" t="s">
        <v>75</v>
      </c>
      <c r="D653" s="22">
        <v>60301551</v>
      </c>
      <c r="E653" s="22">
        <v>2</v>
      </c>
      <c r="F653" s="27">
        <v>67</v>
      </c>
      <c r="G653" s="19" t="s">
        <v>128</v>
      </c>
      <c r="H653" s="19" t="s">
        <v>129</v>
      </c>
      <c r="I653" s="23">
        <v>1625.04</v>
      </c>
      <c r="J653" s="19" t="s">
        <v>220</v>
      </c>
      <c r="K653" s="19" t="s">
        <v>233</v>
      </c>
      <c r="L653" s="23">
        <v>406.26</v>
      </c>
      <c r="M653" s="19" t="s">
        <v>112</v>
      </c>
      <c r="N653" s="19" t="s">
        <v>113</v>
      </c>
      <c r="O653" s="30">
        <v>1.8912688108407016E-2</v>
      </c>
      <c r="Q653" s="22">
        <v>7.7</v>
      </c>
      <c r="R653" s="30">
        <v>5.9573317859441242E-5</v>
      </c>
      <c r="S653" s="23">
        <v>16786.038379789836</v>
      </c>
      <c r="T653" s="30">
        <v>3.2470781663708042E-4</v>
      </c>
      <c r="U653" s="23">
        <v>3079.6917990972802</v>
      </c>
      <c r="V653" s="27">
        <v>18.346745845673674</v>
      </c>
    </row>
    <row r="654" spans="1:22" x14ac:dyDescent="0.25">
      <c r="A654" s="19" t="s">
        <v>81</v>
      </c>
      <c r="B654" s="19" t="s">
        <v>82</v>
      </c>
      <c r="C654" s="19" t="s">
        <v>75</v>
      </c>
      <c r="D654" s="22">
        <v>60301551</v>
      </c>
      <c r="E654" s="22">
        <v>2</v>
      </c>
      <c r="F654" s="27">
        <v>67</v>
      </c>
      <c r="G654" s="19" t="s">
        <v>166</v>
      </c>
      <c r="H654" s="19" t="s">
        <v>167</v>
      </c>
      <c r="I654" s="23">
        <v>2582.35005</v>
      </c>
      <c r="J654" s="19" t="s">
        <v>202</v>
      </c>
      <c r="K654" s="19" t="s">
        <v>203</v>
      </c>
      <c r="L654" s="23">
        <v>2582.35005</v>
      </c>
      <c r="M654" s="19" t="s">
        <v>168</v>
      </c>
      <c r="N654" s="19" t="s">
        <v>169</v>
      </c>
      <c r="O654" s="30">
        <v>5.0000000000000002E-5</v>
      </c>
      <c r="Q654" s="22">
        <v>0.3</v>
      </c>
      <c r="R654" s="30">
        <v>6.423756343283584E-6</v>
      </c>
      <c r="S654" s="23">
        <v>155672.15606575098</v>
      </c>
      <c r="T654" s="30">
        <v>3.2470781663708042E-4</v>
      </c>
      <c r="U654" s="23">
        <v>3079.6917990972802</v>
      </c>
      <c r="V654" s="27">
        <v>1.9783189729809587</v>
      </c>
    </row>
    <row r="655" spans="1:22" x14ac:dyDescent="0.25">
      <c r="A655" s="19" t="s">
        <v>81</v>
      </c>
      <c r="B655" s="19" t="s">
        <v>82</v>
      </c>
      <c r="C655" s="19" t="s">
        <v>75</v>
      </c>
      <c r="D655" s="22">
        <v>60301551</v>
      </c>
      <c r="E655" s="22">
        <v>2</v>
      </c>
      <c r="F655" s="27">
        <v>67</v>
      </c>
      <c r="G655" s="19" t="s">
        <v>128</v>
      </c>
      <c r="H655" s="19" t="s">
        <v>129</v>
      </c>
      <c r="I655" s="23">
        <v>1625.04</v>
      </c>
      <c r="J655" s="19" t="s">
        <v>220</v>
      </c>
      <c r="K655" s="19" t="s">
        <v>233</v>
      </c>
      <c r="L655" s="23">
        <v>406.26</v>
      </c>
      <c r="M655" s="19" t="s">
        <v>96</v>
      </c>
      <c r="N655" s="19" t="s">
        <v>97</v>
      </c>
      <c r="O655" s="30">
        <v>2.2689363817097637E-3</v>
      </c>
      <c r="Q655" s="22">
        <v>8.6999999999999993</v>
      </c>
      <c r="R655" s="30">
        <v>6.3254629914799009E-6</v>
      </c>
      <c r="S655" s="23">
        <v>158091.19448599298</v>
      </c>
      <c r="T655" s="30">
        <v>3.2470781663708042E-4</v>
      </c>
      <c r="U655" s="23">
        <v>3079.6917990972802</v>
      </c>
      <c r="V655" s="27">
        <v>1.9480476500354</v>
      </c>
    </row>
    <row r="656" spans="1:22" x14ac:dyDescent="0.25">
      <c r="A656" s="19" t="s">
        <v>81</v>
      </c>
      <c r="B656" s="19" t="s">
        <v>82</v>
      </c>
      <c r="C656" s="19" t="s">
        <v>75</v>
      </c>
      <c r="D656" s="22">
        <v>60301551</v>
      </c>
      <c r="E656" s="22">
        <v>2</v>
      </c>
      <c r="F656" s="27">
        <v>67</v>
      </c>
      <c r="G656" s="19" t="s">
        <v>128</v>
      </c>
      <c r="H656" s="19" t="s">
        <v>129</v>
      </c>
      <c r="I656" s="23">
        <v>1625.04</v>
      </c>
      <c r="J656" s="19" t="s">
        <v>220</v>
      </c>
      <c r="K656" s="19" t="s">
        <v>233</v>
      </c>
      <c r="L656" s="23">
        <v>406.26</v>
      </c>
      <c r="M656" s="19" t="s">
        <v>98</v>
      </c>
      <c r="N656" s="19" t="s">
        <v>99</v>
      </c>
      <c r="O656" s="30">
        <v>6.8097854990249729E-4</v>
      </c>
      <c r="Q656" s="22">
        <v>2.8</v>
      </c>
      <c r="R656" s="30">
        <v>5.8988133407971968E-6</v>
      </c>
      <c r="S656" s="23">
        <v>169525.62188802107</v>
      </c>
      <c r="T656" s="30">
        <v>3.2470781663708042E-4</v>
      </c>
      <c r="U656" s="23">
        <v>3079.6917990972802</v>
      </c>
      <c r="V656" s="27">
        <v>1.8166527070058756</v>
      </c>
    </row>
    <row r="657" spans="1:22" x14ac:dyDescent="0.25">
      <c r="A657" s="19" t="s">
        <v>81</v>
      </c>
      <c r="B657" s="19" t="s">
        <v>82</v>
      </c>
      <c r="C657" s="19" t="s">
        <v>75</v>
      </c>
      <c r="D657" s="22">
        <v>60301551</v>
      </c>
      <c r="E657" s="22">
        <v>2</v>
      </c>
      <c r="F657" s="27">
        <v>67</v>
      </c>
      <c r="G657" s="19" t="s">
        <v>134</v>
      </c>
      <c r="H657" s="19" t="s">
        <v>135</v>
      </c>
      <c r="I657" s="23">
        <v>86.65</v>
      </c>
      <c r="J657" s="19" t="s">
        <v>202</v>
      </c>
      <c r="K657" s="19" t="s">
        <v>203</v>
      </c>
      <c r="L657" s="23">
        <v>86.65</v>
      </c>
      <c r="M657" s="19" t="s">
        <v>110</v>
      </c>
      <c r="N657" s="19" t="s">
        <v>111</v>
      </c>
      <c r="O657" s="30">
        <v>6.3109714285714286E-3</v>
      </c>
      <c r="Q657" s="22">
        <v>1.5</v>
      </c>
      <c r="R657" s="30">
        <v>5.4412504904051169E-6</v>
      </c>
      <c r="S657" s="23">
        <v>183781.28368899022</v>
      </c>
      <c r="T657" s="30">
        <v>3.2470781663708042E-4</v>
      </c>
      <c r="U657" s="23">
        <v>3079.6917990972802</v>
      </c>
      <c r="V657" s="27">
        <v>1.6757374512134695</v>
      </c>
    </row>
    <row r="658" spans="1:22" x14ac:dyDescent="0.25">
      <c r="A658" s="19" t="s">
        <v>81</v>
      </c>
      <c r="B658" s="19" t="s">
        <v>82</v>
      </c>
      <c r="C658" s="19" t="s">
        <v>75</v>
      </c>
      <c r="D658" s="22">
        <v>60301865</v>
      </c>
      <c r="E658" s="22">
        <v>2</v>
      </c>
      <c r="F658" s="27">
        <v>55</v>
      </c>
      <c r="G658" s="19" t="s">
        <v>108</v>
      </c>
      <c r="H658" s="19" t="s">
        <v>109</v>
      </c>
      <c r="I658" s="23">
        <v>1316.7</v>
      </c>
      <c r="J658" s="19" t="s">
        <v>207</v>
      </c>
      <c r="K658" s="19" t="s">
        <v>208</v>
      </c>
      <c r="L658" s="23">
        <v>855</v>
      </c>
      <c r="M658" s="19" t="s">
        <v>110</v>
      </c>
      <c r="N658" s="19" t="s">
        <v>111</v>
      </c>
      <c r="O658" s="30">
        <v>9.9157987639060616E-3</v>
      </c>
      <c r="Q658" s="22">
        <v>1.5</v>
      </c>
      <c r="R658" s="30">
        <v>1.5825614827194074E-4</v>
      </c>
      <c r="S658" s="23">
        <v>6318.8698254025612</v>
      </c>
      <c r="T658" s="30">
        <v>3.1215430484777905E-4</v>
      </c>
      <c r="U658" s="23">
        <v>3203.5438386398241</v>
      </c>
      <c r="V658" s="27">
        <v>50.698050872344623</v>
      </c>
    </row>
    <row r="659" spans="1:22" x14ac:dyDescent="0.25">
      <c r="A659" s="19" t="s">
        <v>81</v>
      </c>
      <c r="B659" s="19" t="s">
        <v>82</v>
      </c>
      <c r="C659" s="19" t="s">
        <v>75</v>
      </c>
      <c r="D659" s="22">
        <v>60301865</v>
      </c>
      <c r="E659" s="22">
        <v>2</v>
      </c>
      <c r="F659" s="27">
        <v>55</v>
      </c>
      <c r="G659" s="19" t="s">
        <v>130</v>
      </c>
      <c r="H659" s="19" t="s">
        <v>131</v>
      </c>
      <c r="I659" s="23">
        <v>464.75</v>
      </c>
      <c r="J659" s="19" t="s">
        <v>200</v>
      </c>
      <c r="K659" s="19" t="s">
        <v>201</v>
      </c>
      <c r="L659" s="23">
        <v>325</v>
      </c>
      <c r="M659" s="19" t="s">
        <v>112</v>
      </c>
      <c r="N659" s="19" t="s">
        <v>113</v>
      </c>
      <c r="O659" s="30">
        <v>4.8249881092436948E-2</v>
      </c>
      <c r="Q659" s="22">
        <v>7.7</v>
      </c>
      <c r="R659" s="30">
        <v>5.294954483520678E-5</v>
      </c>
      <c r="S659" s="23">
        <v>18885.903610923735</v>
      </c>
      <c r="T659" s="30">
        <v>3.1215430484777905E-4</v>
      </c>
      <c r="U659" s="23">
        <v>3203.5438386398241</v>
      </c>
      <c r="V659" s="27">
        <v>16.962618811560979</v>
      </c>
    </row>
    <row r="660" spans="1:22" x14ac:dyDescent="0.25">
      <c r="A660" s="19" t="s">
        <v>81</v>
      </c>
      <c r="B660" s="19" t="s">
        <v>82</v>
      </c>
      <c r="C660" s="19" t="s">
        <v>75</v>
      </c>
      <c r="D660" s="22">
        <v>60301865</v>
      </c>
      <c r="E660" s="22">
        <v>2</v>
      </c>
      <c r="F660" s="27">
        <v>55</v>
      </c>
      <c r="G660" s="19" t="s">
        <v>108</v>
      </c>
      <c r="H660" s="19" t="s">
        <v>109</v>
      </c>
      <c r="I660" s="23">
        <v>1316.7</v>
      </c>
      <c r="J660" s="19" t="s">
        <v>207</v>
      </c>
      <c r="K660" s="19" t="s">
        <v>208</v>
      </c>
      <c r="L660" s="23">
        <v>855</v>
      </c>
      <c r="M660" s="19" t="s">
        <v>112</v>
      </c>
      <c r="N660" s="19" t="s">
        <v>113</v>
      </c>
      <c r="O660" s="30">
        <v>1.1220156242274404E-2</v>
      </c>
      <c r="Q660" s="22">
        <v>7.7</v>
      </c>
      <c r="R660" s="30">
        <v>3.4884485771434972E-5</v>
      </c>
      <c r="S660" s="23">
        <v>28666.038150943481</v>
      </c>
      <c r="T660" s="30">
        <v>3.1215430484777905E-4</v>
      </c>
      <c r="U660" s="23">
        <v>3203.5438386398241</v>
      </c>
      <c r="V660" s="27">
        <v>11.175397945719912</v>
      </c>
    </row>
    <row r="661" spans="1:22" x14ac:dyDescent="0.25">
      <c r="A661" s="19" t="s">
        <v>81</v>
      </c>
      <c r="B661" s="19" t="s">
        <v>82</v>
      </c>
      <c r="C661" s="19" t="s">
        <v>75</v>
      </c>
      <c r="D661" s="22">
        <v>60301865</v>
      </c>
      <c r="E661" s="22">
        <v>2</v>
      </c>
      <c r="F661" s="27">
        <v>55</v>
      </c>
      <c r="G661" s="19" t="s">
        <v>130</v>
      </c>
      <c r="H661" s="19" t="s">
        <v>131</v>
      </c>
      <c r="I661" s="23">
        <v>464.75</v>
      </c>
      <c r="J661" s="19" t="s">
        <v>200</v>
      </c>
      <c r="K661" s="19" t="s">
        <v>201</v>
      </c>
      <c r="L661" s="23">
        <v>325</v>
      </c>
      <c r="M661" s="19" t="s">
        <v>110</v>
      </c>
      <c r="N661" s="19" t="s">
        <v>111</v>
      </c>
      <c r="O661" s="30">
        <v>5.1901008403361353E-3</v>
      </c>
      <c r="Q661" s="22">
        <v>1.5</v>
      </c>
      <c r="R661" s="30">
        <v>2.9237568067226896E-5</v>
      </c>
      <c r="S661" s="23">
        <v>34202.57107912215</v>
      </c>
      <c r="T661" s="30">
        <v>3.1215430484777905E-4</v>
      </c>
      <c r="U661" s="23">
        <v>3203.5438386398241</v>
      </c>
      <c r="V661" s="27">
        <v>9.3663831038577197</v>
      </c>
    </row>
    <row r="662" spans="1:22" x14ac:dyDescent="0.25">
      <c r="A662" s="19" t="s">
        <v>81</v>
      </c>
      <c r="B662" s="19" t="s">
        <v>82</v>
      </c>
      <c r="C662" s="19" t="s">
        <v>75</v>
      </c>
      <c r="D662" s="22">
        <v>60301865</v>
      </c>
      <c r="E662" s="22">
        <v>2</v>
      </c>
      <c r="F662" s="27">
        <v>55</v>
      </c>
      <c r="G662" s="19" t="s">
        <v>132</v>
      </c>
      <c r="H662" s="19" t="s">
        <v>133</v>
      </c>
      <c r="I662" s="23">
        <v>24.324999999999999</v>
      </c>
      <c r="J662" s="19" t="s">
        <v>206</v>
      </c>
      <c r="K662" s="19" t="s">
        <v>230</v>
      </c>
      <c r="L662" s="23">
        <v>17.5</v>
      </c>
      <c r="M662" s="19" t="s">
        <v>110</v>
      </c>
      <c r="N662" s="19" t="s">
        <v>111</v>
      </c>
      <c r="O662" s="30">
        <v>3.9433609419354559E-2</v>
      </c>
      <c r="Q662" s="22">
        <v>1.5</v>
      </c>
      <c r="R662" s="30">
        <v>1.1626939989403631E-5</v>
      </c>
      <c r="S662" s="23">
        <v>86007.1524331736</v>
      </c>
      <c r="T662" s="30">
        <v>3.1215430484777905E-4</v>
      </c>
      <c r="U662" s="23">
        <v>3203.5438386398241</v>
      </c>
      <c r="V662" s="27">
        <v>3.7247411965288988</v>
      </c>
    </row>
    <row r="663" spans="1:22" x14ac:dyDescent="0.25">
      <c r="A663" s="19" t="s">
        <v>81</v>
      </c>
      <c r="B663" s="19" t="s">
        <v>82</v>
      </c>
      <c r="C663" s="19" t="s">
        <v>75</v>
      </c>
      <c r="D663" s="22">
        <v>60301865</v>
      </c>
      <c r="E663" s="22">
        <v>2</v>
      </c>
      <c r="F663" s="27">
        <v>55</v>
      </c>
      <c r="G663" s="19" t="s">
        <v>166</v>
      </c>
      <c r="H663" s="19" t="s">
        <v>167</v>
      </c>
      <c r="I663" s="23">
        <v>1807.8452499999999</v>
      </c>
      <c r="J663" s="19" t="s">
        <v>202</v>
      </c>
      <c r="K663" s="19" t="s">
        <v>203</v>
      </c>
      <c r="L663" s="23">
        <v>1807.8452499999999</v>
      </c>
      <c r="M663" s="19" t="s">
        <v>168</v>
      </c>
      <c r="N663" s="19" t="s">
        <v>169</v>
      </c>
      <c r="O663" s="30">
        <v>5.0000000000000002E-5</v>
      </c>
      <c r="Q663" s="22">
        <v>0.3</v>
      </c>
      <c r="R663" s="30">
        <v>5.4783189393939397E-6</v>
      </c>
      <c r="S663" s="23">
        <v>182537.74763077757</v>
      </c>
      <c r="T663" s="30">
        <v>3.1215430484777905E-4</v>
      </c>
      <c r="U663" s="23">
        <v>3203.5438386398241</v>
      </c>
      <c r="V663" s="27">
        <v>1.7550034884399313</v>
      </c>
    </row>
    <row r="664" spans="1:22" x14ac:dyDescent="0.25">
      <c r="A664" s="19" t="s">
        <v>81</v>
      </c>
      <c r="B664" s="19" t="s">
        <v>82</v>
      </c>
      <c r="C664" s="19" t="s">
        <v>75</v>
      </c>
      <c r="D664" s="22">
        <v>60301865</v>
      </c>
      <c r="E664" s="22">
        <v>2</v>
      </c>
      <c r="F664" s="27">
        <v>55</v>
      </c>
      <c r="G664" s="19" t="s">
        <v>134</v>
      </c>
      <c r="H664" s="19" t="s">
        <v>135</v>
      </c>
      <c r="I664" s="23">
        <v>47.25</v>
      </c>
      <c r="J664" s="19" t="s">
        <v>202</v>
      </c>
      <c r="K664" s="19" t="s">
        <v>203</v>
      </c>
      <c r="L664" s="23">
        <v>47.25</v>
      </c>
      <c r="M664" s="19" t="s">
        <v>110</v>
      </c>
      <c r="N664" s="19" t="s">
        <v>111</v>
      </c>
      <c r="O664" s="30">
        <v>6.3109714285714286E-3</v>
      </c>
      <c r="Q664" s="22">
        <v>1.5</v>
      </c>
      <c r="R664" s="30">
        <v>3.6144654545454546E-6</v>
      </c>
      <c r="S664" s="23">
        <v>276666.08315274585</v>
      </c>
      <c r="T664" s="30">
        <v>3.1215430484777905E-4</v>
      </c>
      <c r="U664" s="23">
        <v>3203.5438386398241</v>
      </c>
      <c r="V664" s="27">
        <v>1.1579098536885581</v>
      </c>
    </row>
    <row r="665" spans="1:22" x14ac:dyDescent="0.25">
      <c r="A665" s="19" t="s">
        <v>81</v>
      </c>
      <c r="B665" s="19" t="s">
        <v>82</v>
      </c>
      <c r="C665" s="19" t="s">
        <v>75</v>
      </c>
      <c r="D665" s="22">
        <v>60302064</v>
      </c>
      <c r="E665" s="22">
        <v>2</v>
      </c>
      <c r="F665" s="27">
        <v>73</v>
      </c>
      <c r="G665" s="19" t="s">
        <v>122</v>
      </c>
      <c r="H665" s="19" t="s">
        <v>123</v>
      </c>
      <c r="I665" s="23">
        <v>925</v>
      </c>
      <c r="J665" s="19" t="s">
        <v>207</v>
      </c>
      <c r="K665" s="19" t="s">
        <v>208</v>
      </c>
      <c r="L665" s="23">
        <v>500</v>
      </c>
      <c r="M665" s="19" t="s">
        <v>110</v>
      </c>
      <c r="N665" s="19" t="s">
        <v>111</v>
      </c>
      <c r="O665" s="30">
        <v>2.3301542756539208E-2</v>
      </c>
      <c r="Q665" s="22">
        <v>1.5</v>
      </c>
      <c r="R665" s="30">
        <v>1.9683951643651842E-4</v>
      </c>
      <c r="S665" s="23">
        <v>5080.2807185441561</v>
      </c>
      <c r="T665" s="30">
        <v>3.6059577340879904E-4</v>
      </c>
      <c r="U665" s="23">
        <v>2773.1883558888067</v>
      </c>
      <c r="V665" s="27">
        <v>54.587305496053617</v>
      </c>
    </row>
    <row r="666" spans="1:22" x14ac:dyDescent="0.25">
      <c r="A666" s="19" t="s">
        <v>81</v>
      </c>
      <c r="B666" s="19" t="s">
        <v>82</v>
      </c>
      <c r="C666" s="19" t="s">
        <v>75</v>
      </c>
      <c r="D666" s="22">
        <v>60302064</v>
      </c>
      <c r="E666" s="22">
        <v>2</v>
      </c>
      <c r="F666" s="27">
        <v>73</v>
      </c>
      <c r="G666" s="19" t="s">
        <v>148</v>
      </c>
      <c r="H666" s="19" t="s">
        <v>149</v>
      </c>
      <c r="I666" s="23">
        <v>218.2</v>
      </c>
      <c r="J666" s="19" t="s">
        <v>202</v>
      </c>
      <c r="K666" s="19" t="s">
        <v>203</v>
      </c>
      <c r="L666" s="23">
        <v>218.2</v>
      </c>
      <c r="M666" s="19" t="s">
        <v>110</v>
      </c>
      <c r="N666" s="19" t="s">
        <v>111</v>
      </c>
      <c r="O666" s="30">
        <v>5.1681299099804429E-2</v>
      </c>
      <c r="Q666" s="22">
        <v>1.5</v>
      </c>
      <c r="R666" s="30">
        <v>1.0298501793221302E-4</v>
      </c>
      <c r="S666" s="23">
        <v>9710.1502731030414</v>
      </c>
      <c r="T666" s="30">
        <v>3.6059577340879904E-4</v>
      </c>
      <c r="U666" s="23">
        <v>2773.1883558888067</v>
      </c>
      <c r="V666" s="27">
        <v>28.559685256061307</v>
      </c>
    </row>
    <row r="667" spans="1:22" x14ac:dyDescent="0.25">
      <c r="A667" s="19" t="s">
        <v>81</v>
      </c>
      <c r="B667" s="19" t="s">
        <v>82</v>
      </c>
      <c r="C667" s="19" t="s">
        <v>75</v>
      </c>
      <c r="D667" s="22">
        <v>60302064</v>
      </c>
      <c r="E667" s="22">
        <v>2</v>
      </c>
      <c r="F667" s="27">
        <v>73</v>
      </c>
      <c r="G667" s="19" t="s">
        <v>122</v>
      </c>
      <c r="H667" s="19" t="s">
        <v>123</v>
      </c>
      <c r="I667" s="23">
        <v>925</v>
      </c>
      <c r="J667" s="19" t="s">
        <v>207</v>
      </c>
      <c r="K667" s="19" t="s">
        <v>208</v>
      </c>
      <c r="L667" s="23">
        <v>500</v>
      </c>
      <c r="M667" s="19" t="s">
        <v>112</v>
      </c>
      <c r="N667" s="19" t="s">
        <v>113</v>
      </c>
      <c r="O667" s="30">
        <v>2.7195613430583482E-2</v>
      </c>
      <c r="Q667" s="22">
        <v>7.7</v>
      </c>
      <c r="R667" s="30">
        <v>4.4753500130385561E-5</v>
      </c>
      <c r="S667" s="23">
        <v>22344.621025988672</v>
      </c>
      <c r="T667" s="30">
        <v>3.6059577340879904E-4</v>
      </c>
      <c r="U667" s="23">
        <v>2773.1883558888067</v>
      </c>
      <c r="V667" s="27">
        <v>12.410988544685342</v>
      </c>
    </row>
    <row r="668" spans="1:22" x14ac:dyDescent="0.25">
      <c r="A668" s="19" t="s">
        <v>81</v>
      </c>
      <c r="B668" s="19" t="s">
        <v>82</v>
      </c>
      <c r="C668" s="19" t="s">
        <v>75</v>
      </c>
      <c r="D668" s="22">
        <v>60302273</v>
      </c>
      <c r="E668" s="22">
        <v>2</v>
      </c>
      <c r="F668" s="27">
        <v>78</v>
      </c>
      <c r="G668" s="19" t="s">
        <v>148</v>
      </c>
      <c r="H668" s="19" t="s">
        <v>149</v>
      </c>
      <c r="I668" s="23">
        <v>298</v>
      </c>
      <c r="J668" s="19" t="s">
        <v>202</v>
      </c>
      <c r="K668" s="19" t="s">
        <v>203</v>
      </c>
      <c r="L668" s="23">
        <v>298</v>
      </c>
      <c r="M668" s="19" t="s">
        <v>110</v>
      </c>
      <c r="N668" s="19" t="s">
        <v>111</v>
      </c>
      <c r="O668" s="30">
        <v>5.1681299099804429E-2</v>
      </c>
      <c r="Q668" s="22">
        <v>1.5</v>
      </c>
      <c r="R668" s="30">
        <v>1.31632710527707E-4</v>
      </c>
      <c r="S668" s="23">
        <v>7596.8959082515648</v>
      </c>
      <c r="T668" s="30">
        <v>2.6566064941678096E-4</v>
      </c>
      <c r="U668" s="23">
        <v>3764.200690600409</v>
      </c>
      <c r="V668" s="27">
        <v>49.549193987399839</v>
      </c>
    </row>
    <row r="669" spans="1:22" x14ac:dyDescent="0.25">
      <c r="A669" s="19" t="s">
        <v>81</v>
      </c>
      <c r="B669" s="19" t="s">
        <v>82</v>
      </c>
      <c r="C669" s="19" t="s">
        <v>75</v>
      </c>
      <c r="D669" s="22">
        <v>60302273</v>
      </c>
      <c r="E669" s="22">
        <v>2</v>
      </c>
      <c r="F669" s="27">
        <v>78</v>
      </c>
      <c r="G669" s="19" t="s">
        <v>130</v>
      </c>
      <c r="H669" s="19" t="s">
        <v>131</v>
      </c>
      <c r="I669" s="23">
        <v>536.25</v>
      </c>
      <c r="J669" s="19" t="s">
        <v>200</v>
      </c>
      <c r="K669" s="19" t="s">
        <v>201</v>
      </c>
      <c r="L669" s="23">
        <v>375</v>
      </c>
      <c r="M669" s="19" t="s">
        <v>112</v>
      </c>
      <c r="N669" s="19" t="s">
        <v>113</v>
      </c>
      <c r="O669" s="30">
        <v>4.8249881092436948E-2</v>
      </c>
      <c r="Q669" s="22">
        <v>7.7</v>
      </c>
      <c r="R669" s="30">
        <v>4.3080250975390129E-5</v>
      </c>
      <c r="S669" s="23">
        <v>23212.492438153538</v>
      </c>
      <c r="T669" s="30">
        <v>2.6566064941678096E-4</v>
      </c>
      <c r="U669" s="23">
        <v>3764.200690600409</v>
      </c>
      <c r="V669" s="27">
        <v>16.216271047280244</v>
      </c>
    </row>
    <row r="670" spans="1:22" x14ac:dyDescent="0.25">
      <c r="A670" s="19" t="s">
        <v>81</v>
      </c>
      <c r="B670" s="19" t="s">
        <v>82</v>
      </c>
      <c r="C670" s="19" t="s">
        <v>75</v>
      </c>
      <c r="D670" s="22">
        <v>60302273</v>
      </c>
      <c r="E670" s="22">
        <v>2</v>
      </c>
      <c r="F670" s="27">
        <v>78</v>
      </c>
      <c r="G670" s="19" t="s">
        <v>130</v>
      </c>
      <c r="H670" s="19" t="s">
        <v>131</v>
      </c>
      <c r="I670" s="23">
        <v>536.25</v>
      </c>
      <c r="J670" s="19" t="s">
        <v>200</v>
      </c>
      <c r="K670" s="19" t="s">
        <v>201</v>
      </c>
      <c r="L670" s="23">
        <v>375</v>
      </c>
      <c r="M670" s="19" t="s">
        <v>110</v>
      </c>
      <c r="N670" s="19" t="s">
        <v>111</v>
      </c>
      <c r="O670" s="30">
        <v>5.1901008403361353E-3</v>
      </c>
      <c r="Q670" s="22">
        <v>1.5</v>
      </c>
      <c r="R670" s="30">
        <v>2.3787962184873956E-5</v>
      </c>
      <c r="S670" s="23">
        <v>42038.069180884675</v>
      </c>
      <c r="T670" s="30">
        <v>2.6566064941678096E-4</v>
      </c>
      <c r="U670" s="23">
        <v>3764.200690600409</v>
      </c>
      <c r="V670" s="27">
        <v>8.9542663684278967</v>
      </c>
    </row>
    <row r="671" spans="1:22" x14ac:dyDescent="0.25">
      <c r="A671" s="19" t="s">
        <v>81</v>
      </c>
      <c r="B671" s="19" t="s">
        <v>82</v>
      </c>
      <c r="C671" s="19" t="s">
        <v>75</v>
      </c>
      <c r="D671" s="22">
        <v>60302273</v>
      </c>
      <c r="E671" s="22">
        <v>2</v>
      </c>
      <c r="F671" s="27">
        <v>78</v>
      </c>
      <c r="G671" s="19" t="s">
        <v>130</v>
      </c>
      <c r="H671" s="19" t="s">
        <v>131</v>
      </c>
      <c r="I671" s="23">
        <v>161.94749999999999</v>
      </c>
      <c r="J671" s="19" t="s">
        <v>211</v>
      </c>
      <c r="K671" s="19" t="s">
        <v>212</v>
      </c>
      <c r="L671" s="23">
        <v>113.25</v>
      </c>
      <c r="M671" s="19" t="s">
        <v>112</v>
      </c>
      <c r="N671" s="19" t="s">
        <v>113</v>
      </c>
      <c r="O671" s="30">
        <v>4.8249881092436948E-2</v>
      </c>
      <c r="Q671" s="22">
        <v>7.7</v>
      </c>
      <c r="R671" s="30">
        <v>1.301023579456782E-5</v>
      </c>
      <c r="S671" s="23">
        <v>76862.557742230259</v>
      </c>
      <c r="T671" s="30">
        <v>2.6566064941678096E-4</v>
      </c>
      <c r="U671" s="23">
        <v>3764.200690600409</v>
      </c>
      <c r="V671" s="27">
        <v>4.8973138562786342</v>
      </c>
    </row>
    <row r="672" spans="1:22" x14ac:dyDescent="0.25">
      <c r="A672" s="19" t="s">
        <v>81</v>
      </c>
      <c r="B672" s="19" t="s">
        <v>82</v>
      </c>
      <c r="C672" s="19" t="s">
        <v>75</v>
      </c>
      <c r="D672" s="22">
        <v>60302273</v>
      </c>
      <c r="E672" s="22">
        <v>2</v>
      </c>
      <c r="F672" s="27">
        <v>78</v>
      </c>
      <c r="G672" s="19" t="s">
        <v>108</v>
      </c>
      <c r="H672" s="19" t="s">
        <v>109</v>
      </c>
      <c r="I672" s="23">
        <v>95.65</v>
      </c>
      <c r="J672" s="19" t="s">
        <v>202</v>
      </c>
      <c r="K672" s="19" t="s">
        <v>203</v>
      </c>
      <c r="L672" s="23">
        <v>95.65</v>
      </c>
      <c r="M672" s="19" t="s">
        <v>110</v>
      </c>
      <c r="N672" s="19" t="s">
        <v>111</v>
      </c>
      <c r="O672" s="30">
        <v>9.9157987639060616E-3</v>
      </c>
      <c r="Q672" s="22">
        <v>1.5</v>
      </c>
      <c r="R672" s="30">
        <v>8.1063773655351689E-6</v>
      </c>
      <c r="S672" s="23">
        <v>123359.66547172723</v>
      </c>
      <c r="T672" s="30">
        <v>2.6566064941678096E-4</v>
      </c>
      <c r="U672" s="23">
        <v>3764.200690600409</v>
      </c>
      <c r="V672" s="27">
        <v>3.0514031277615006</v>
      </c>
    </row>
    <row r="673" spans="1:22" x14ac:dyDescent="0.25">
      <c r="A673" s="19" t="s">
        <v>81</v>
      </c>
      <c r="B673" s="19" t="s">
        <v>82</v>
      </c>
      <c r="C673" s="19" t="s">
        <v>75</v>
      </c>
      <c r="D673" s="22">
        <v>60302273</v>
      </c>
      <c r="E673" s="22">
        <v>2</v>
      </c>
      <c r="F673" s="27">
        <v>78</v>
      </c>
      <c r="G673" s="19" t="s">
        <v>130</v>
      </c>
      <c r="H673" s="19" t="s">
        <v>131</v>
      </c>
      <c r="I673" s="23">
        <v>161.94749999999999</v>
      </c>
      <c r="J673" s="19" t="s">
        <v>211</v>
      </c>
      <c r="K673" s="19" t="s">
        <v>212</v>
      </c>
      <c r="L673" s="23">
        <v>113.25</v>
      </c>
      <c r="M673" s="19" t="s">
        <v>110</v>
      </c>
      <c r="N673" s="19" t="s">
        <v>111</v>
      </c>
      <c r="O673" s="30">
        <v>5.1901008403361353E-3</v>
      </c>
      <c r="Q673" s="22">
        <v>1.5</v>
      </c>
      <c r="R673" s="30">
        <v>7.1839645798319334E-6</v>
      </c>
      <c r="S673" s="23">
        <v>139198.90457246584</v>
      </c>
      <c r="T673" s="30">
        <v>2.6566064941678096E-4</v>
      </c>
      <c r="U673" s="23">
        <v>3764.200690600409</v>
      </c>
      <c r="V673" s="27">
        <v>2.7041884432652239</v>
      </c>
    </row>
    <row r="674" spans="1:22" x14ac:dyDescent="0.25">
      <c r="A674" s="19" t="s">
        <v>81</v>
      </c>
      <c r="B674" s="19" t="s">
        <v>82</v>
      </c>
      <c r="C674" s="19" t="s">
        <v>75</v>
      </c>
      <c r="D674" s="22">
        <v>60302273</v>
      </c>
      <c r="E674" s="22">
        <v>2</v>
      </c>
      <c r="F674" s="27">
        <v>78</v>
      </c>
      <c r="G674" s="19" t="s">
        <v>166</v>
      </c>
      <c r="H674" s="19" t="s">
        <v>167</v>
      </c>
      <c r="I674" s="23">
        <v>3360.2964499999998</v>
      </c>
      <c r="J674" s="19" t="s">
        <v>202</v>
      </c>
      <c r="K674" s="19" t="s">
        <v>203</v>
      </c>
      <c r="L674" s="23">
        <v>3360.2964499999998</v>
      </c>
      <c r="M674" s="19" t="s">
        <v>168</v>
      </c>
      <c r="N674" s="19" t="s">
        <v>169</v>
      </c>
      <c r="O674" s="30">
        <v>5.0000000000000002E-5</v>
      </c>
      <c r="Q674" s="22">
        <v>0.3</v>
      </c>
      <c r="R674" s="30">
        <v>7.1801206196581205E-6</v>
      </c>
      <c r="S674" s="23">
        <v>139273.42630737237</v>
      </c>
      <c r="T674" s="30">
        <v>2.6566064941678096E-4</v>
      </c>
      <c r="U674" s="23">
        <v>3764.200690600409</v>
      </c>
      <c r="V674" s="27">
        <v>2.7027414995111334</v>
      </c>
    </row>
    <row r="675" spans="1:22" x14ac:dyDescent="0.25">
      <c r="A675" s="19" t="s">
        <v>81</v>
      </c>
      <c r="B675" s="19" t="s">
        <v>82</v>
      </c>
      <c r="C675" s="19" t="s">
        <v>75</v>
      </c>
      <c r="D675" s="22">
        <v>60302273</v>
      </c>
      <c r="E675" s="22">
        <v>2</v>
      </c>
      <c r="F675" s="27">
        <v>78</v>
      </c>
      <c r="G675" s="19" t="s">
        <v>130</v>
      </c>
      <c r="H675" s="19" t="s">
        <v>131</v>
      </c>
      <c r="I675" s="23">
        <v>53.15625</v>
      </c>
      <c r="J675" s="19" t="s">
        <v>209</v>
      </c>
      <c r="K675" s="19" t="s">
        <v>231</v>
      </c>
      <c r="L675" s="23">
        <v>53.15625</v>
      </c>
      <c r="M675" s="19" t="s">
        <v>112</v>
      </c>
      <c r="N675" s="19" t="s">
        <v>113</v>
      </c>
      <c r="O675" s="30">
        <v>4.8249881092436948E-2</v>
      </c>
      <c r="Q675" s="22">
        <v>7.7</v>
      </c>
      <c r="R675" s="30">
        <v>4.270367535497589E-6</v>
      </c>
      <c r="S675" s="23">
        <v>234171.8813866635</v>
      </c>
      <c r="T675" s="30">
        <v>2.6566064941678096E-4</v>
      </c>
      <c r="U675" s="23">
        <v>3764.200690600409</v>
      </c>
      <c r="V675" s="27">
        <v>1.6074520426237593</v>
      </c>
    </row>
    <row r="676" spans="1:22" x14ac:dyDescent="0.25">
      <c r="A676" s="19" t="s">
        <v>81</v>
      </c>
      <c r="B676" s="19" t="s">
        <v>82</v>
      </c>
      <c r="C676" s="19" t="s">
        <v>75</v>
      </c>
      <c r="D676" s="22">
        <v>60302273</v>
      </c>
      <c r="E676" s="22">
        <v>2</v>
      </c>
      <c r="F676" s="27">
        <v>78</v>
      </c>
      <c r="G676" s="19" t="s">
        <v>166</v>
      </c>
      <c r="H676" s="19" t="s">
        <v>167</v>
      </c>
      <c r="I676" s="23">
        <v>3360.2964499999998</v>
      </c>
      <c r="J676" s="19" t="s">
        <v>202</v>
      </c>
      <c r="K676" s="19" t="s">
        <v>203</v>
      </c>
      <c r="L676" s="23">
        <v>3360.2964499999998</v>
      </c>
      <c r="M676" s="19" t="s">
        <v>172</v>
      </c>
      <c r="N676" s="19" t="s">
        <v>173</v>
      </c>
      <c r="O676" s="30">
        <v>5.0000000000000002E-5</v>
      </c>
      <c r="Q676" s="22">
        <v>0.6</v>
      </c>
      <c r="R676" s="30">
        <v>3.5900603098290602E-6</v>
      </c>
      <c r="S676" s="23">
        <v>278546.85261474474</v>
      </c>
      <c r="T676" s="30">
        <v>2.6566064941678096E-4</v>
      </c>
      <c r="U676" s="23">
        <v>3764.200690600409</v>
      </c>
      <c r="V676" s="27">
        <v>1.3513707497555667</v>
      </c>
    </row>
    <row r="677" spans="1:22" x14ac:dyDescent="0.25">
      <c r="A677" s="19" t="s">
        <v>81</v>
      </c>
      <c r="B677" s="19" t="s">
        <v>82</v>
      </c>
      <c r="C677" s="19" t="s">
        <v>75</v>
      </c>
      <c r="D677" s="22">
        <v>60302273</v>
      </c>
      <c r="E677" s="22">
        <v>2</v>
      </c>
      <c r="F677" s="27">
        <v>78</v>
      </c>
      <c r="G677" s="19" t="s">
        <v>128</v>
      </c>
      <c r="H677" s="19" t="s">
        <v>129</v>
      </c>
      <c r="I677" s="23">
        <v>30</v>
      </c>
      <c r="J677" s="19" t="s">
        <v>220</v>
      </c>
      <c r="K677" s="19" t="s">
        <v>233</v>
      </c>
      <c r="L677" s="23">
        <v>7.5</v>
      </c>
      <c r="M677" s="19" t="s">
        <v>110</v>
      </c>
      <c r="N677" s="19" t="s">
        <v>111</v>
      </c>
      <c r="O677" s="30">
        <v>1.3969122566371676E-2</v>
      </c>
      <c r="Q677" s="22">
        <v>1.5</v>
      </c>
      <c r="R677" s="30">
        <v>3.5818262990696608E-6</v>
      </c>
      <c r="S677" s="23">
        <v>279187.18455435394</v>
      </c>
      <c r="T677" s="30">
        <v>2.6566064941678096E-4</v>
      </c>
      <c r="U677" s="23">
        <v>3764.200690600409</v>
      </c>
      <c r="V677" s="27">
        <v>1.3482713028568725</v>
      </c>
    </row>
    <row r="678" spans="1:22" x14ac:dyDescent="0.25">
      <c r="A678" s="19" t="s">
        <v>81</v>
      </c>
      <c r="B678" s="19" t="s">
        <v>82</v>
      </c>
      <c r="C678" s="19" t="s">
        <v>75</v>
      </c>
      <c r="D678" s="22">
        <v>60302321</v>
      </c>
      <c r="E678" s="22">
        <v>2</v>
      </c>
      <c r="F678" s="27">
        <v>66</v>
      </c>
      <c r="G678" s="19" t="s">
        <v>128</v>
      </c>
      <c r="H678" s="19" t="s">
        <v>129</v>
      </c>
      <c r="I678" s="23">
        <v>848.57158749999996</v>
      </c>
      <c r="J678" s="19" t="s">
        <v>207</v>
      </c>
      <c r="K678" s="19" t="s">
        <v>208</v>
      </c>
      <c r="L678" s="23">
        <v>638.02374999999995</v>
      </c>
      <c r="M678" s="19" t="s">
        <v>110</v>
      </c>
      <c r="N678" s="19" t="s">
        <v>111</v>
      </c>
      <c r="O678" s="30">
        <v>1.3969122566371676E-2</v>
      </c>
      <c r="Q678" s="22">
        <v>1.5</v>
      </c>
      <c r="R678" s="30">
        <v>1.1973535870836452E-4</v>
      </c>
      <c r="S678" s="23">
        <v>8351.7518199086644</v>
      </c>
      <c r="T678" s="30">
        <v>2.7268627999780685E-4</v>
      </c>
      <c r="U678" s="23">
        <v>3667.2178739907367</v>
      </c>
      <c r="V678" s="27">
        <v>43.909564760400677</v>
      </c>
    </row>
    <row r="679" spans="1:22" x14ac:dyDescent="0.25">
      <c r="A679" s="19" t="s">
        <v>81</v>
      </c>
      <c r="B679" s="19" t="s">
        <v>82</v>
      </c>
      <c r="C679" s="19" t="s">
        <v>75</v>
      </c>
      <c r="D679" s="22">
        <v>60302321</v>
      </c>
      <c r="E679" s="22">
        <v>2</v>
      </c>
      <c r="F679" s="27">
        <v>66</v>
      </c>
      <c r="G679" s="19" t="s">
        <v>108</v>
      </c>
      <c r="H679" s="19" t="s">
        <v>109</v>
      </c>
      <c r="I679" s="23">
        <v>693</v>
      </c>
      <c r="J679" s="19" t="s">
        <v>207</v>
      </c>
      <c r="K679" s="19" t="s">
        <v>208</v>
      </c>
      <c r="L679" s="23">
        <v>450</v>
      </c>
      <c r="M679" s="19" t="s">
        <v>110</v>
      </c>
      <c r="N679" s="19" t="s">
        <v>111</v>
      </c>
      <c r="O679" s="30">
        <v>9.9157987639060616E-3</v>
      </c>
      <c r="Q679" s="22">
        <v>1.5</v>
      </c>
      <c r="R679" s="30">
        <v>6.9410591347342433E-5</v>
      </c>
      <c r="S679" s="23">
        <v>14407.023201917838</v>
      </c>
      <c r="T679" s="30">
        <v>2.7268627999780685E-4</v>
      </c>
      <c r="U679" s="23">
        <v>3667.2178739907367</v>
      </c>
      <c r="V679" s="27">
        <v>25.454376123324096</v>
      </c>
    </row>
    <row r="680" spans="1:22" x14ac:dyDescent="0.25">
      <c r="A680" s="19" t="s">
        <v>81</v>
      </c>
      <c r="B680" s="19" t="s">
        <v>82</v>
      </c>
      <c r="C680" s="19" t="s">
        <v>75</v>
      </c>
      <c r="D680" s="22">
        <v>60302321</v>
      </c>
      <c r="E680" s="22">
        <v>2</v>
      </c>
      <c r="F680" s="27">
        <v>66</v>
      </c>
      <c r="G680" s="19" t="s">
        <v>128</v>
      </c>
      <c r="H680" s="19" t="s">
        <v>129</v>
      </c>
      <c r="I680" s="23">
        <v>848.57158749999996</v>
      </c>
      <c r="J680" s="19" t="s">
        <v>207</v>
      </c>
      <c r="K680" s="19" t="s">
        <v>208</v>
      </c>
      <c r="L680" s="23">
        <v>638.02374999999995</v>
      </c>
      <c r="M680" s="19" t="s">
        <v>112</v>
      </c>
      <c r="N680" s="19" t="s">
        <v>113</v>
      </c>
      <c r="O680" s="30">
        <v>1.8912688108407016E-2</v>
      </c>
      <c r="Q680" s="22">
        <v>7.7</v>
      </c>
      <c r="R680" s="30">
        <v>3.1579633553804238E-5</v>
      </c>
      <c r="S680" s="23">
        <v>31665.978590164326</v>
      </c>
      <c r="T680" s="30">
        <v>2.7268627999780685E-4</v>
      </c>
      <c r="U680" s="23">
        <v>3667.2178739907367</v>
      </c>
      <c r="V680" s="27">
        <v>11.580939662258851</v>
      </c>
    </row>
    <row r="681" spans="1:22" x14ac:dyDescent="0.25">
      <c r="A681" s="19" t="s">
        <v>81</v>
      </c>
      <c r="B681" s="19" t="s">
        <v>82</v>
      </c>
      <c r="C681" s="19" t="s">
        <v>75</v>
      </c>
      <c r="D681" s="22">
        <v>60302321</v>
      </c>
      <c r="E681" s="22">
        <v>2</v>
      </c>
      <c r="F681" s="27">
        <v>66</v>
      </c>
      <c r="G681" s="19" t="s">
        <v>108</v>
      </c>
      <c r="H681" s="19" t="s">
        <v>109</v>
      </c>
      <c r="I681" s="23">
        <v>693</v>
      </c>
      <c r="J681" s="19" t="s">
        <v>207</v>
      </c>
      <c r="K681" s="19" t="s">
        <v>208</v>
      </c>
      <c r="L681" s="23">
        <v>450</v>
      </c>
      <c r="M681" s="19" t="s">
        <v>112</v>
      </c>
      <c r="N681" s="19" t="s">
        <v>113</v>
      </c>
      <c r="O681" s="30">
        <v>1.1220156242274404E-2</v>
      </c>
      <c r="Q681" s="22">
        <v>7.7</v>
      </c>
      <c r="R681" s="30">
        <v>1.5300213057646913E-5</v>
      </c>
      <c r="S681" s="23">
        <v>65358.566984151163</v>
      </c>
      <c r="T681" s="30">
        <v>2.7268627999780685E-4</v>
      </c>
      <c r="U681" s="23">
        <v>3667.2178739907367</v>
      </c>
      <c r="V681" s="27">
        <v>5.6109214800869225</v>
      </c>
    </row>
    <row r="682" spans="1:22" x14ac:dyDescent="0.25">
      <c r="A682" s="19" t="s">
        <v>81</v>
      </c>
      <c r="B682" s="19" t="s">
        <v>82</v>
      </c>
      <c r="C682" s="19" t="s">
        <v>75</v>
      </c>
      <c r="D682" s="22">
        <v>60302321</v>
      </c>
      <c r="E682" s="22">
        <v>2</v>
      </c>
      <c r="F682" s="27">
        <v>66</v>
      </c>
      <c r="G682" s="19" t="s">
        <v>108</v>
      </c>
      <c r="H682" s="19" t="s">
        <v>109</v>
      </c>
      <c r="I682" s="23">
        <v>95.65</v>
      </c>
      <c r="J682" s="19" t="s">
        <v>202</v>
      </c>
      <c r="K682" s="19" t="s">
        <v>203</v>
      </c>
      <c r="L682" s="23">
        <v>95.65</v>
      </c>
      <c r="M682" s="19" t="s">
        <v>110</v>
      </c>
      <c r="N682" s="19" t="s">
        <v>111</v>
      </c>
      <c r="O682" s="30">
        <v>9.9157987639060616E-3</v>
      </c>
      <c r="Q682" s="22">
        <v>1.5</v>
      </c>
      <c r="R682" s="30">
        <v>9.5802641592688369E-6</v>
      </c>
      <c r="S682" s="23">
        <v>104381.2553991538</v>
      </c>
      <c r="T682" s="30">
        <v>2.7268627999780685E-4</v>
      </c>
      <c r="U682" s="23">
        <v>3667.2178739907367</v>
      </c>
      <c r="V682" s="27">
        <v>3.5132915962423517</v>
      </c>
    </row>
    <row r="683" spans="1:22" x14ac:dyDescent="0.25">
      <c r="A683" s="19" t="s">
        <v>81</v>
      </c>
      <c r="B683" s="19" t="s">
        <v>82</v>
      </c>
      <c r="C683" s="19" t="s">
        <v>75</v>
      </c>
      <c r="D683" s="22">
        <v>60302321</v>
      </c>
      <c r="E683" s="22">
        <v>2</v>
      </c>
      <c r="F683" s="27">
        <v>66</v>
      </c>
      <c r="G683" s="19" t="s">
        <v>166</v>
      </c>
      <c r="H683" s="19" t="s">
        <v>167</v>
      </c>
      <c r="I683" s="23">
        <v>2310.8077499999999</v>
      </c>
      <c r="J683" s="19" t="s">
        <v>202</v>
      </c>
      <c r="K683" s="19" t="s">
        <v>203</v>
      </c>
      <c r="L683" s="23">
        <v>2310.8077499999999</v>
      </c>
      <c r="M683" s="19" t="s">
        <v>168</v>
      </c>
      <c r="N683" s="19" t="s">
        <v>169</v>
      </c>
      <c r="O683" s="30">
        <v>5.0000000000000002E-5</v>
      </c>
      <c r="Q683" s="22">
        <v>0.3</v>
      </c>
      <c r="R683" s="30">
        <v>5.8353731060606066E-6</v>
      </c>
      <c r="S683" s="23">
        <v>171368.64804092853</v>
      </c>
      <c r="T683" s="30">
        <v>2.7268627999780685E-4</v>
      </c>
      <c r="U683" s="23">
        <v>3667.2178739907367</v>
      </c>
      <c r="V683" s="27">
        <v>2.1399584555950297</v>
      </c>
    </row>
    <row r="684" spans="1:22" x14ac:dyDescent="0.25">
      <c r="A684" s="19" t="s">
        <v>81</v>
      </c>
      <c r="B684" s="19" t="s">
        <v>82</v>
      </c>
      <c r="C684" s="19" t="s">
        <v>75</v>
      </c>
      <c r="D684" s="22">
        <v>60302321</v>
      </c>
      <c r="E684" s="22">
        <v>2</v>
      </c>
      <c r="F684" s="27">
        <v>66</v>
      </c>
      <c r="G684" s="19" t="s">
        <v>128</v>
      </c>
      <c r="H684" s="19" t="s">
        <v>129</v>
      </c>
      <c r="I684" s="23">
        <v>848.57158749999996</v>
      </c>
      <c r="J684" s="19" t="s">
        <v>207</v>
      </c>
      <c r="K684" s="19" t="s">
        <v>208</v>
      </c>
      <c r="L684" s="23">
        <v>638.02374999999995</v>
      </c>
      <c r="M684" s="19" t="s">
        <v>96</v>
      </c>
      <c r="N684" s="19" t="s">
        <v>97</v>
      </c>
      <c r="O684" s="30">
        <v>2.2689363817097637E-3</v>
      </c>
      <c r="Q684" s="22">
        <v>8.6999999999999993</v>
      </c>
      <c r="R684" s="30">
        <v>3.3531085812677812E-6</v>
      </c>
      <c r="S684" s="23">
        <v>298230.72404708969</v>
      </c>
      <c r="T684" s="30">
        <v>2.7268627999780685E-4</v>
      </c>
      <c r="U684" s="23">
        <v>3667.2178739907367</v>
      </c>
      <c r="V684" s="27">
        <v>1.2296579722656928</v>
      </c>
    </row>
    <row r="685" spans="1:22" x14ac:dyDescent="0.25">
      <c r="A685" s="19" t="s">
        <v>81</v>
      </c>
      <c r="B685" s="19" t="s">
        <v>82</v>
      </c>
      <c r="C685" s="19" t="s">
        <v>75</v>
      </c>
      <c r="D685" s="22">
        <v>60302321</v>
      </c>
      <c r="E685" s="22">
        <v>2</v>
      </c>
      <c r="F685" s="27">
        <v>66</v>
      </c>
      <c r="G685" s="19" t="s">
        <v>128</v>
      </c>
      <c r="H685" s="19" t="s">
        <v>129</v>
      </c>
      <c r="I685" s="23">
        <v>848.57158749999996</v>
      </c>
      <c r="J685" s="19" t="s">
        <v>207</v>
      </c>
      <c r="K685" s="19" t="s">
        <v>208</v>
      </c>
      <c r="L685" s="23">
        <v>638.02374999999995</v>
      </c>
      <c r="M685" s="19" t="s">
        <v>98</v>
      </c>
      <c r="N685" s="19" t="s">
        <v>99</v>
      </c>
      <c r="O685" s="30">
        <v>6.8097854990249729E-4</v>
      </c>
      <c r="Q685" s="22">
        <v>2.8</v>
      </c>
      <c r="R685" s="30">
        <v>3.1269429066245132E-6</v>
      </c>
      <c r="S685" s="23">
        <v>319801.16998026182</v>
      </c>
      <c r="T685" s="30">
        <v>2.7268627999780685E-4</v>
      </c>
      <c r="U685" s="23">
        <v>3667.2178739907367</v>
      </c>
      <c r="V685" s="27">
        <v>1.1467180918121962</v>
      </c>
    </row>
    <row r="686" spans="1:22" x14ac:dyDescent="0.25">
      <c r="A686" s="19" t="s">
        <v>81</v>
      </c>
      <c r="B686" s="19" t="s">
        <v>82</v>
      </c>
      <c r="C686" s="19" t="s">
        <v>75</v>
      </c>
      <c r="D686" s="22">
        <v>60302321</v>
      </c>
      <c r="E686" s="22">
        <v>2</v>
      </c>
      <c r="F686" s="27">
        <v>66</v>
      </c>
      <c r="G686" s="19" t="s">
        <v>166</v>
      </c>
      <c r="H686" s="19" t="s">
        <v>167</v>
      </c>
      <c r="I686" s="23">
        <v>2310.8077499999999</v>
      </c>
      <c r="J686" s="19" t="s">
        <v>202</v>
      </c>
      <c r="K686" s="19" t="s">
        <v>203</v>
      </c>
      <c r="L686" s="23">
        <v>2310.8077499999999</v>
      </c>
      <c r="M686" s="19" t="s">
        <v>172</v>
      </c>
      <c r="N686" s="19" t="s">
        <v>173</v>
      </c>
      <c r="O686" s="30">
        <v>5.0000000000000002E-5</v>
      </c>
      <c r="Q686" s="22">
        <v>0.6</v>
      </c>
      <c r="R686" s="30">
        <v>2.9176865530303033E-6</v>
      </c>
      <c r="S686" s="23">
        <v>342737.29608185706</v>
      </c>
      <c r="T686" s="30">
        <v>2.7268627999780685E-4</v>
      </c>
      <c r="U686" s="23">
        <v>3667.2178739907367</v>
      </c>
      <c r="V686" s="27">
        <v>1.0699792277975149</v>
      </c>
    </row>
    <row r="687" spans="1:22" x14ac:dyDescent="0.25">
      <c r="A687" s="19" t="s">
        <v>81</v>
      </c>
      <c r="B687" s="19" t="s">
        <v>82</v>
      </c>
      <c r="C687" s="19" t="s">
        <v>75</v>
      </c>
      <c r="D687" s="22">
        <v>60302450</v>
      </c>
      <c r="E687" s="22">
        <v>2</v>
      </c>
      <c r="F687" s="27">
        <v>72</v>
      </c>
      <c r="G687" s="19" t="s">
        <v>130</v>
      </c>
      <c r="H687" s="19" t="s">
        <v>131</v>
      </c>
      <c r="I687" s="23">
        <v>1072.5</v>
      </c>
      <c r="J687" s="19" t="s">
        <v>200</v>
      </c>
      <c r="K687" s="19" t="s">
        <v>201</v>
      </c>
      <c r="L687" s="23">
        <v>750</v>
      </c>
      <c r="M687" s="19" t="s">
        <v>112</v>
      </c>
      <c r="N687" s="19" t="s">
        <v>113</v>
      </c>
      <c r="O687" s="30">
        <v>4.8249881092436948E-2</v>
      </c>
      <c r="Q687" s="22">
        <v>7.7</v>
      </c>
      <c r="R687" s="30">
        <v>9.3340543780011956E-5</v>
      </c>
      <c r="S687" s="23">
        <v>10713.458048378556</v>
      </c>
      <c r="T687" s="30">
        <v>3.1722786914181505E-4</v>
      </c>
      <c r="U687" s="23">
        <v>3152.3081585021623</v>
      </c>
      <c r="V687" s="27">
        <v>29.423815767675997</v>
      </c>
    </row>
    <row r="688" spans="1:22" x14ac:dyDescent="0.25">
      <c r="A688" s="19" t="s">
        <v>81</v>
      </c>
      <c r="B688" s="19" t="s">
        <v>82</v>
      </c>
      <c r="C688" s="19" t="s">
        <v>75</v>
      </c>
      <c r="D688" s="22">
        <v>60302450</v>
      </c>
      <c r="E688" s="22">
        <v>2</v>
      </c>
      <c r="F688" s="27">
        <v>72</v>
      </c>
      <c r="G688" s="19" t="s">
        <v>148</v>
      </c>
      <c r="H688" s="19" t="s">
        <v>149</v>
      </c>
      <c r="I688" s="23">
        <v>192</v>
      </c>
      <c r="J688" s="19" t="s">
        <v>202</v>
      </c>
      <c r="K688" s="19" t="s">
        <v>203</v>
      </c>
      <c r="L688" s="23">
        <v>192</v>
      </c>
      <c r="M688" s="19" t="s">
        <v>110</v>
      </c>
      <c r="N688" s="19" t="s">
        <v>111</v>
      </c>
      <c r="O688" s="30">
        <v>5.1681299099804429E-2</v>
      </c>
      <c r="Q688" s="22">
        <v>1.5</v>
      </c>
      <c r="R688" s="30">
        <v>9.1877865066318981E-5</v>
      </c>
      <c r="S688" s="23">
        <v>10884.014330091184</v>
      </c>
      <c r="T688" s="30">
        <v>3.1722786914181505E-4</v>
      </c>
      <c r="U688" s="23">
        <v>3152.3081585021623</v>
      </c>
      <c r="V688" s="27">
        <v>28.962734363431814</v>
      </c>
    </row>
    <row r="689" spans="1:22" x14ac:dyDescent="0.25">
      <c r="A689" s="19" t="s">
        <v>81</v>
      </c>
      <c r="B689" s="19" t="s">
        <v>82</v>
      </c>
      <c r="C689" s="19" t="s">
        <v>75</v>
      </c>
      <c r="D689" s="22">
        <v>60302450</v>
      </c>
      <c r="E689" s="22">
        <v>2</v>
      </c>
      <c r="F689" s="27">
        <v>72</v>
      </c>
      <c r="G689" s="19" t="s">
        <v>130</v>
      </c>
      <c r="H689" s="19" t="s">
        <v>131</v>
      </c>
      <c r="I689" s="23">
        <v>1072.5</v>
      </c>
      <c r="J689" s="19" t="s">
        <v>200</v>
      </c>
      <c r="K689" s="19" t="s">
        <v>201</v>
      </c>
      <c r="L689" s="23">
        <v>750</v>
      </c>
      <c r="M689" s="19" t="s">
        <v>110</v>
      </c>
      <c r="N689" s="19" t="s">
        <v>111</v>
      </c>
      <c r="O689" s="30">
        <v>5.1901008403361353E-3</v>
      </c>
      <c r="Q689" s="22">
        <v>1.5</v>
      </c>
      <c r="R689" s="30">
        <v>5.1540584733893573E-5</v>
      </c>
      <c r="S689" s="23">
        <v>19402.185775792928</v>
      </c>
      <c r="T689" s="30">
        <v>3.1722786914181505E-4</v>
      </c>
      <c r="U689" s="23">
        <v>3152.3081585021623</v>
      </c>
      <c r="V689" s="27">
        <v>16.247180575062472</v>
      </c>
    </row>
    <row r="690" spans="1:22" x14ac:dyDescent="0.25">
      <c r="A690" s="19" t="s">
        <v>81</v>
      </c>
      <c r="B690" s="19" t="s">
        <v>82</v>
      </c>
      <c r="C690" s="19" t="s">
        <v>75</v>
      </c>
      <c r="D690" s="22">
        <v>60302450</v>
      </c>
      <c r="E690" s="22">
        <v>2</v>
      </c>
      <c r="F690" s="27">
        <v>72</v>
      </c>
      <c r="G690" s="19" t="s">
        <v>130</v>
      </c>
      <c r="H690" s="19" t="s">
        <v>131</v>
      </c>
      <c r="I690" s="23">
        <v>379.66500000000002</v>
      </c>
      <c r="J690" s="19" t="s">
        <v>211</v>
      </c>
      <c r="K690" s="19" t="s">
        <v>212</v>
      </c>
      <c r="L690" s="23">
        <v>265.5</v>
      </c>
      <c r="M690" s="19" t="s">
        <v>112</v>
      </c>
      <c r="N690" s="19" t="s">
        <v>113</v>
      </c>
      <c r="O690" s="30">
        <v>4.8249881092436948E-2</v>
      </c>
      <c r="Q690" s="22">
        <v>7.7</v>
      </c>
      <c r="R690" s="30">
        <v>3.304255249812423E-5</v>
      </c>
      <c r="S690" s="23">
        <v>30264.005786380101</v>
      </c>
      <c r="T690" s="30">
        <v>3.1722786914181505E-4</v>
      </c>
      <c r="U690" s="23">
        <v>3152.3081585021623</v>
      </c>
      <c r="V690" s="27">
        <v>10.416030781757302</v>
      </c>
    </row>
    <row r="691" spans="1:22" x14ac:dyDescent="0.25">
      <c r="A691" s="19" t="s">
        <v>81</v>
      </c>
      <c r="B691" s="19" t="s">
        <v>82</v>
      </c>
      <c r="C691" s="19" t="s">
        <v>75</v>
      </c>
      <c r="D691" s="22">
        <v>60302450</v>
      </c>
      <c r="E691" s="22">
        <v>2</v>
      </c>
      <c r="F691" s="27">
        <v>72</v>
      </c>
      <c r="G691" s="19" t="s">
        <v>130</v>
      </c>
      <c r="H691" s="19" t="s">
        <v>131</v>
      </c>
      <c r="I691" s="23">
        <v>379.66500000000002</v>
      </c>
      <c r="J691" s="19" t="s">
        <v>211</v>
      </c>
      <c r="K691" s="19" t="s">
        <v>212</v>
      </c>
      <c r="L691" s="23">
        <v>265.5</v>
      </c>
      <c r="M691" s="19" t="s">
        <v>110</v>
      </c>
      <c r="N691" s="19" t="s">
        <v>111</v>
      </c>
      <c r="O691" s="30">
        <v>5.1901008403361353E-3</v>
      </c>
      <c r="Q691" s="22">
        <v>1.5</v>
      </c>
      <c r="R691" s="30">
        <v>1.8245366995798323E-5</v>
      </c>
      <c r="S691" s="23">
        <v>54808.434394895281</v>
      </c>
      <c r="T691" s="30">
        <v>3.1722786914181505E-4</v>
      </c>
      <c r="U691" s="23">
        <v>3152.3081585021623</v>
      </c>
      <c r="V691" s="27">
        <v>5.7515019235721141</v>
      </c>
    </row>
    <row r="692" spans="1:22" x14ac:dyDescent="0.25">
      <c r="A692" s="19" t="s">
        <v>81</v>
      </c>
      <c r="B692" s="19" t="s">
        <v>82</v>
      </c>
      <c r="C692" s="19" t="s">
        <v>75</v>
      </c>
      <c r="D692" s="22">
        <v>60302450</v>
      </c>
      <c r="E692" s="22">
        <v>2</v>
      </c>
      <c r="F692" s="27">
        <v>72</v>
      </c>
      <c r="G692" s="19" t="s">
        <v>108</v>
      </c>
      <c r="H692" s="19" t="s">
        <v>109</v>
      </c>
      <c r="I692" s="23">
        <v>115.5</v>
      </c>
      <c r="J692" s="19" t="s">
        <v>207</v>
      </c>
      <c r="K692" s="19" t="s">
        <v>208</v>
      </c>
      <c r="L692" s="23">
        <v>75</v>
      </c>
      <c r="M692" s="19" t="s">
        <v>110</v>
      </c>
      <c r="N692" s="19" t="s">
        <v>111</v>
      </c>
      <c r="O692" s="30">
        <v>9.9157987639060616E-3</v>
      </c>
      <c r="Q692" s="22">
        <v>1.5</v>
      </c>
      <c r="R692" s="30">
        <v>1.0604395900288427E-5</v>
      </c>
      <c r="S692" s="23">
        <v>94300.515503462215</v>
      </c>
      <c r="T692" s="30">
        <v>3.1722786914181505E-4</v>
      </c>
      <c r="U692" s="23">
        <v>3152.3081585021623</v>
      </c>
      <c r="V692" s="27">
        <v>3.3428323712466095</v>
      </c>
    </row>
    <row r="693" spans="1:22" x14ac:dyDescent="0.25">
      <c r="A693" s="19" t="s">
        <v>81</v>
      </c>
      <c r="B693" s="19" t="s">
        <v>82</v>
      </c>
      <c r="C693" s="19" t="s">
        <v>75</v>
      </c>
      <c r="D693" s="22">
        <v>60302450</v>
      </c>
      <c r="E693" s="22">
        <v>2</v>
      </c>
      <c r="F693" s="27">
        <v>72</v>
      </c>
      <c r="G693" s="19" t="s">
        <v>166</v>
      </c>
      <c r="H693" s="19" t="s">
        <v>167</v>
      </c>
      <c r="I693" s="23">
        <v>1825.23325</v>
      </c>
      <c r="J693" s="19" t="s">
        <v>202</v>
      </c>
      <c r="K693" s="19" t="s">
        <v>203</v>
      </c>
      <c r="L693" s="23">
        <v>1825.23325</v>
      </c>
      <c r="M693" s="19" t="s">
        <v>168</v>
      </c>
      <c r="N693" s="19" t="s">
        <v>169</v>
      </c>
      <c r="O693" s="30">
        <v>5.0000000000000002E-5</v>
      </c>
      <c r="Q693" s="22">
        <v>0.3</v>
      </c>
      <c r="R693" s="30">
        <v>4.2250769675925931E-6</v>
      </c>
      <c r="S693" s="23">
        <v>236682.0788521138</v>
      </c>
      <c r="T693" s="30">
        <v>3.1722786914181505E-4</v>
      </c>
      <c r="U693" s="23">
        <v>3152.3081585021623</v>
      </c>
      <c r="V693" s="27">
        <v>1.3318744595241709</v>
      </c>
    </row>
    <row r="694" spans="1:22" x14ac:dyDescent="0.25">
      <c r="A694" s="19" t="s">
        <v>81</v>
      </c>
      <c r="B694" s="19" t="s">
        <v>82</v>
      </c>
      <c r="C694" s="19" t="s">
        <v>75</v>
      </c>
      <c r="D694" s="22">
        <v>60302532</v>
      </c>
      <c r="E694" s="22">
        <v>2</v>
      </c>
      <c r="F694" s="27">
        <v>73</v>
      </c>
      <c r="G694" s="19" t="s">
        <v>108</v>
      </c>
      <c r="H694" s="19" t="s">
        <v>109</v>
      </c>
      <c r="I694" s="23">
        <v>3311</v>
      </c>
      <c r="J694" s="19" t="s">
        <v>207</v>
      </c>
      <c r="K694" s="19" t="s">
        <v>208</v>
      </c>
      <c r="L694" s="23">
        <v>2150</v>
      </c>
      <c r="M694" s="19" t="s">
        <v>110</v>
      </c>
      <c r="N694" s="19" t="s">
        <v>111</v>
      </c>
      <c r="O694" s="30">
        <v>9.9157987639060616E-3</v>
      </c>
      <c r="Q694" s="22">
        <v>1.5</v>
      </c>
      <c r="R694" s="30">
        <v>2.9982839915336046E-4</v>
      </c>
      <c r="S694" s="23">
        <v>3335.241100655398</v>
      </c>
      <c r="T694" s="30">
        <v>4.5697299627874113E-4</v>
      </c>
      <c r="U694" s="23">
        <v>2188.3131129044377</v>
      </c>
      <c r="V694" s="27">
        <v>65.611841748844441</v>
      </c>
    </row>
    <row r="695" spans="1:22" x14ac:dyDescent="0.25">
      <c r="A695" s="19" t="s">
        <v>81</v>
      </c>
      <c r="B695" s="19" t="s">
        <v>82</v>
      </c>
      <c r="C695" s="19" t="s">
        <v>75</v>
      </c>
      <c r="D695" s="22">
        <v>60302532</v>
      </c>
      <c r="E695" s="22">
        <v>2</v>
      </c>
      <c r="F695" s="27">
        <v>73</v>
      </c>
      <c r="G695" s="19" t="s">
        <v>108</v>
      </c>
      <c r="H695" s="19" t="s">
        <v>109</v>
      </c>
      <c r="I695" s="23">
        <v>3311</v>
      </c>
      <c r="J695" s="19" t="s">
        <v>207</v>
      </c>
      <c r="K695" s="19" t="s">
        <v>208</v>
      </c>
      <c r="L695" s="23">
        <v>2150</v>
      </c>
      <c r="M695" s="19" t="s">
        <v>112</v>
      </c>
      <c r="N695" s="19" t="s">
        <v>113</v>
      </c>
      <c r="O695" s="30">
        <v>1.1220156242274404E-2</v>
      </c>
      <c r="Q695" s="22">
        <v>7.7</v>
      </c>
      <c r="R695" s="30">
        <v>6.6091331290109496E-5</v>
      </c>
      <c r="S695" s="23">
        <v>15130.577346225269</v>
      </c>
      <c r="T695" s="30">
        <v>4.5697299627874113E-4</v>
      </c>
      <c r="U695" s="23">
        <v>2188.3131129044377</v>
      </c>
      <c r="V695" s="27">
        <v>14.462852691145796</v>
      </c>
    </row>
    <row r="696" spans="1:22" x14ac:dyDescent="0.25">
      <c r="A696" s="19" t="s">
        <v>81</v>
      </c>
      <c r="B696" s="19" t="s">
        <v>82</v>
      </c>
      <c r="C696" s="19" t="s">
        <v>75</v>
      </c>
      <c r="D696" s="22">
        <v>60302532</v>
      </c>
      <c r="E696" s="22">
        <v>2</v>
      </c>
      <c r="F696" s="27">
        <v>73</v>
      </c>
      <c r="G696" s="19" t="s">
        <v>148</v>
      </c>
      <c r="H696" s="19" t="s">
        <v>149</v>
      </c>
      <c r="I696" s="23">
        <v>50</v>
      </c>
      <c r="J696" s="19" t="s">
        <v>202</v>
      </c>
      <c r="K696" s="19" t="s">
        <v>203</v>
      </c>
      <c r="L696" s="23">
        <v>50</v>
      </c>
      <c r="M696" s="19" t="s">
        <v>110</v>
      </c>
      <c r="N696" s="19" t="s">
        <v>111</v>
      </c>
      <c r="O696" s="30">
        <v>5.1681299099804429E-2</v>
      </c>
      <c r="Q696" s="22">
        <v>1.5</v>
      </c>
      <c r="R696" s="30">
        <v>2.3598766712239467E-5</v>
      </c>
      <c r="S696" s="23">
        <v>42375.095791821674</v>
      </c>
      <c r="T696" s="30">
        <v>4.5697299627874113E-4</v>
      </c>
      <c r="U696" s="23">
        <v>2188.3131129044377</v>
      </c>
      <c r="V696" s="27">
        <v>5.1641490644766375</v>
      </c>
    </row>
    <row r="697" spans="1:22" x14ac:dyDescent="0.25">
      <c r="A697" s="19" t="s">
        <v>81</v>
      </c>
      <c r="B697" s="19" t="s">
        <v>82</v>
      </c>
      <c r="C697" s="19" t="s">
        <v>75</v>
      </c>
      <c r="D697" s="22">
        <v>60302532</v>
      </c>
      <c r="E697" s="22">
        <v>2</v>
      </c>
      <c r="F697" s="27">
        <v>73</v>
      </c>
      <c r="G697" s="19" t="s">
        <v>122</v>
      </c>
      <c r="H697" s="19" t="s">
        <v>123</v>
      </c>
      <c r="I697" s="23">
        <v>65.25</v>
      </c>
      <c r="J697" s="19" t="s">
        <v>202</v>
      </c>
      <c r="K697" s="19" t="s">
        <v>203</v>
      </c>
      <c r="L697" s="23">
        <v>65.25</v>
      </c>
      <c r="M697" s="19" t="s">
        <v>110</v>
      </c>
      <c r="N697" s="19" t="s">
        <v>111</v>
      </c>
      <c r="O697" s="30">
        <v>2.3301542756539208E-2</v>
      </c>
      <c r="Q697" s="22">
        <v>1.5</v>
      </c>
      <c r="R697" s="30">
        <v>1.3885165889170625E-5</v>
      </c>
      <c r="S697" s="23">
        <v>72019.305205415236</v>
      </c>
      <c r="T697" s="30">
        <v>4.5697299627874113E-4</v>
      </c>
      <c r="U697" s="23">
        <v>2188.3131129044377</v>
      </c>
      <c r="V697" s="27">
        <v>3.0385090590125485</v>
      </c>
    </row>
    <row r="698" spans="1:22" x14ac:dyDescent="0.25">
      <c r="A698" s="19" t="s">
        <v>81</v>
      </c>
      <c r="B698" s="19" t="s">
        <v>82</v>
      </c>
      <c r="C698" s="19" t="s">
        <v>75</v>
      </c>
      <c r="D698" s="22">
        <v>60302532</v>
      </c>
      <c r="E698" s="22">
        <v>2</v>
      </c>
      <c r="F698" s="27">
        <v>73</v>
      </c>
      <c r="G698" s="19" t="s">
        <v>94</v>
      </c>
      <c r="H698" s="19" t="s">
        <v>95</v>
      </c>
      <c r="I698" s="23">
        <v>3412.5</v>
      </c>
      <c r="J698" s="19" t="s">
        <v>207</v>
      </c>
      <c r="K698" s="19" t="s">
        <v>208</v>
      </c>
      <c r="L698" s="23">
        <v>1875</v>
      </c>
      <c r="M698" s="19" t="s">
        <v>247</v>
      </c>
      <c r="N698" s="19" t="s">
        <v>248</v>
      </c>
      <c r="O698" s="30">
        <v>2.1358291032148879E-2</v>
      </c>
      <c r="Q698" s="22">
        <v>75</v>
      </c>
      <c r="R698" s="30">
        <v>1.3312359478942109E-5</v>
      </c>
      <c r="S698" s="23">
        <v>75118.163807237186</v>
      </c>
      <c r="T698" s="30">
        <v>4.5697299627874113E-4</v>
      </c>
      <c r="U698" s="23">
        <v>2188.3131129044377</v>
      </c>
      <c r="V698" s="27">
        <v>2.9131610811466704</v>
      </c>
    </row>
    <row r="699" spans="1:22" x14ac:dyDescent="0.25">
      <c r="A699" s="19" t="s">
        <v>81</v>
      </c>
      <c r="B699" s="19" t="s">
        <v>82</v>
      </c>
      <c r="C699" s="19" t="s">
        <v>75</v>
      </c>
      <c r="D699" s="22">
        <v>60302532</v>
      </c>
      <c r="E699" s="22">
        <v>2</v>
      </c>
      <c r="F699" s="27">
        <v>73</v>
      </c>
      <c r="G699" s="19" t="s">
        <v>108</v>
      </c>
      <c r="H699" s="19" t="s">
        <v>109</v>
      </c>
      <c r="I699" s="23">
        <v>95.65</v>
      </c>
      <c r="J699" s="19" t="s">
        <v>202</v>
      </c>
      <c r="K699" s="19" t="s">
        <v>203</v>
      </c>
      <c r="L699" s="23">
        <v>95.65</v>
      </c>
      <c r="M699" s="19" t="s">
        <v>110</v>
      </c>
      <c r="N699" s="19" t="s">
        <v>111</v>
      </c>
      <c r="O699" s="30">
        <v>9.9157987639060616E-3</v>
      </c>
      <c r="Q699" s="22">
        <v>1.5</v>
      </c>
      <c r="R699" s="30">
        <v>8.6616086919416877E-6</v>
      </c>
      <c r="S699" s="23">
        <v>115451.99460815497</v>
      </c>
      <c r="T699" s="30">
        <v>4.5697299627874113E-4</v>
      </c>
      <c r="U699" s="23">
        <v>2188.3131129044377</v>
      </c>
      <c r="V699" s="27">
        <v>1.8954311879423049</v>
      </c>
    </row>
    <row r="700" spans="1:22" x14ac:dyDescent="0.25">
      <c r="A700" s="19" t="s">
        <v>81</v>
      </c>
      <c r="B700" s="19" t="s">
        <v>82</v>
      </c>
      <c r="C700" s="19" t="s">
        <v>75</v>
      </c>
      <c r="D700" s="22">
        <v>60302532</v>
      </c>
      <c r="E700" s="22">
        <v>2</v>
      </c>
      <c r="F700" s="27">
        <v>73</v>
      </c>
      <c r="G700" s="19" t="s">
        <v>156</v>
      </c>
      <c r="H700" s="19" t="s">
        <v>157</v>
      </c>
      <c r="I700" s="23">
        <v>148.08405000000002</v>
      </c>
      <c r="J700" s="19" t="s">
        <v>229</v>
      </c>
      <c r="K700" s="19" t="s">
        <v>250</v>
      </c>
      <c r="L700" s="23">
        <v>29.616810000000001</v>
      </c>
      <c r="M700" s="19" t="s">
        <v>245</v>
      </c>
      <c r="N700" s="19" t="s">
        <v>246</v>
      </c>
      <c r="O700" s="30">
        <v>8.156250000000002E-3</v>
      </c>
      <c r="Q700" s="22">
        <v>1.94</v>
      </c>
      <c r="R700" s="30">
        <v>8.5285308064715465E-6</v>
      </c>
      <c r="S700" s="23">
        <v>117253.48980872399</v>
      </c>
      <c r="T700" s="30">
        <v>4.5697299627874113E-4</v>
      </c>
      <c r="U700" s="23">
        <v>2188.3131129044377</v>
      </c>
      <c r="V700" s="27">
        <v>1.8663095797611144</v>
      </c>
    </row>
    <row r="701" spans="1:22" x14ac:dyDescent="0.25">
      <c r="A701" s="19" t="s">
        <v>81</v>
      </c>
      <c r="B701" s="19" t="s">
        <v>82</v>
      </c>
      <c r="C701" s="19" t="s">
        <v>75</v>
      </c>
      <c r="D701" s="22">
        <v>60302588</v>
      </c>
      <c r="E701" s="22">
        <v>2</v>
      </c>
      <c r="F701" s="27">
        <v>84.979388297872305</v>
      </c>
      <c r="G701" s="19" t="s">
        <v>108</v>
      </c>
      <c r="H701" s="19" t="s">
        <v>109</v>
      </c>
      <c r="I701" s="23">
        <v>2117.5</v>
      </c>
      <c r="J701" s="19" t="s">
        <v>207</v>
      </c>
      <c r="K701" s="19" t="s">
        <v>208</v>
      </c>
      <c r="L701" s="23">
        <v>1375</v>
      </c>
      <c r="M701" s="19" t="s">
        <v>110</v>
      </c>
      <c r="N701" s="19" t="s">
        <v>111</v>
      </c>
      <c r="O701" s="30">
        <v>9.9157987639060616E-3</v>
      </c>
      <c r="Q701" s="22">
        <v>1.5</v>
      </c>
      <c r="R701" s="30">
        <v>1.6471997349892906E-4</v>
      </c>
      <c r="S701" s="23">
        <v>6070.9091845895764</v>
      </c>
      <c r="T701" s="30">
        <v>3.5839646751887851E-4</v>
      </c>
      <c r="U701" s="23">
        <v>2790.2060724059033</v>
      </c>
      <c r="V701" s="27">
        <v>45.960267030325134</v>
      </c>
    </row>
    <row r="702" spans="1:22" x14ac:dyDescent="0.25">
      <c r="A702" s="19" t="s">
        <v>81</v>
      </c>
      <c r="B702" s="19" t="s">
        <v>82</v>
      </c>
      <c r="C702" s="19" t="s">
        <v>75</v>
      </c>
      <c r="D702" s="22">
        <v>60302588</v>
      </c>
      <c r="E702" s="22">
        <v>2</v>
      </c>
      <c r="F702" s="27">
        <v>84.979388297872305</v>
      </c>
      <c r="G702" s="19" t="s">
        <v>108</v>
      </c>
      <c r="H702" s="19" t="s">
        <v>109</v>
      </c>
      <c r="I702" s="23">
        <v>1126.0549999999998</v>
      </c>
      <c r="J702" s="19" t="s">
        <v>202</v>
      </c>
      <c r="K702" s="19" t="s">
        <v>203</v>
      </c>
      <c r="L702" s="23">
        <v>1126.0549999999998</v>
      </c>
      <c r="M702" s="19" t="s">
        <v>110</v>
      </c>
      <c r="N702" s="19" t="s">
        <v>111</v>
      </c>
      <c r="O702" s="30">
        <v>9.9157987639060616E-3</v>
      </c>
      <c r="Q702" s="22">
        <v>1.5</v>
      </c>
      <c r="R702" s="30">
        <v>8.7595631526959393E-5</v>
      </c>
      <c r="S702" s="23">
        <v>11416.094416674523</v>
      </c>
      <c r="T702" s="30">
        <v>3.5839646751887851E-4</v>
      </c>
      <c r="U702" s="23">
        <v>2790.2060724059033</v>
      </c>
      <c r="V702" s="27">
        <v>24.44098630027521</v>
      </c>
    </row>
    <row r="703" spans="1:22" x14ac:dyDescent="0.25">
      <c r="A703" s="19" t="s">
        <v>81</v>
      </c>
      <c r="B703" s="19" t="s">
        <v>82</v>
      </c>
      <c r="C703" s="19" t="s">
        <v>75</v>
      </c>
      <c r="D703" s="22">
        <v>60302588</v>
      </c>
      <c r="E703" s="22">
        <v>2</v>
      </c>
      <c r="F703" s="27">
        <v>84.979388297872305</v>
      </c>
      <c r="G703" s="19" t="s">
        <v>108</v>
      </c>
      <c r="H703" s="19" t="s">
        <v>109</v>
      </c>
      <c r="I703" s="23">
        <v>2117.5</v>
      </c>
      <c r="J703" s="19" t="s">
        <v>207</v>
      </c>
      <c r="K703" s="19" t="s">
        <v>208</v>
      </c>
      <c r="L703" s="23">
        <v>1375</v>
      </c>
      <c r="M703" s="19" t="s">
        <v>112</v>
      </c>
      <c r="N703" s="19" t="s">
        <v>113</v>
      </c>
      <c r="O703" s="30">
        <v>1.1220156242274404E-2</v>
      </c>
      <c r="Q703" s="22">
        <v>7.7</v>
      </c>
      <c r="R703" s="30">
        <v>3.6309310156598484E-5</v>
      </c>
      <c r="S703" s="23">
        <v>27541.145664489308</v>
      </c>
      <c r="T703" s="30">
        <v>3.5839646751887851E-4</v>
      </c>
      <c r="U703" s="23">
        <v>2790.2060724059033</v>
      </c>
      <c r="V703" s="27">
        <v>10.131045768381044</v>
      </c>
    </row>
    <row r="704" spans="1:22" x14ac:dyDescent="0.25">
      <c r="A704" s="19" t="s">
        <v>81</v>
      </c>
      <c r="B704" s="19" t="s">
        <v>82</v>
      </c>
      <c r="C704" s="19" t="s">
        <v>75</v>
      </c>
      <c r="D704" s="22">
        <v>60302588</v>
      </c>
      <c r="E704" s="22">
        <v>2</v>
      </c>
      <c r="F704" s="27">
        <v>84.979388297872305</v>
      </c>
      <c r="G704" s="19" t="s">
        <v>108</v>
      </c>
      <c r="H704" s="19" t="s">
        <v>109</v>
      </c>
      <c r="I704" s="23">
        <v>1126.0549999999998</v>
      </c>
      <c r="J704" s="19" t="s">
        <v>202</v>
      </c>
      <c r="K704" s="19" t="s">
        <v>203</v>
      </c>
      <c r="L704" s="23">
        <v>1126.0549999999998</v>
      </c>
      <c r="M704" s="19" t="s">
        <v>112</v>
      </c>
      <c r="N704" s="19" t="s">
        <v>113</v>
      </c>
      <c r="O704" s="30">
        <v>1.1220156242274404E-2</v>
      </c>
      <c r="Q704" s="22">
        <v>7.7</v>
      </c>
      <c r="R704" s="30">
        <v>1.9308751002780877E-5</v>
      </c>
      <c r="S704" s="23">
        <v>51789.988894464404</v>
      </c>
      <c r="T704" s="30">
        <v>3.5839646751887851E-4</v>
      </c>
      <c r="U704" s="23">
        <v>2790.2060724059033</v>
      </c>
      <c r="V704" s="27">
        <v>5.3875394298532786</v>
      </c>
    </row>
    <row r="705" spans="1:22" x14ac:dyDescent="0.25">
      <c r="A705" s="19" t="s">
        <v>81</v>
      </c>
      <c r="B705" s="19" t="s">
        <v>82</v>
      </c>
      <c r="C705" s="19" t="s">
        <v>75</v>
      </c>
      <c r="D705" s="22">
        <v>60302588</v>
      </c>
      <c r="E705" s="22">
        <v>2</v>
      </c>
      <c r="F705" s="27">
        <v>84.979388297872305</v>
      </c>
      <c r="G705" s="19" t="s">
        <v>134</v>
      </c>
      <c r="H705" s="19" t="s">
        <v>135</v>
      </c>
      <c r="I705" s="23">
        <v>378</v>
      </c>
      <c r="J705" s="19" t="s">
        <v>202</v>
      </c>
      <c r="K705" s="19" t="s">
        <v>203</v>
      </c>
      <c r="L705" s="23">
        <v>378</v>
      </c>
      <c r="M705" s="19" t="s">
        <v>110</v>
      </c>
      <c r="N705" s="19" t="s">
        <v>111</v>
      </c>
      <c r="O705" s="30">
        <v>6.3109714285714286E-3</v>
      </c>
      <c r="Q705" s="22">
        <v>1.5</v>
      </c>
      <c r="R705" s="30">
        <v>1.8714712259700029E-5</v>
      </c>
      <c r="S705" s="23">
        <v>53433.896611565033</v>
      </c>
      <c r="T705" s="30">
        <v>3.5839646751887851E-4</v>
      </c>
      <c r="U705" s="23">
        <v>2790.2060724059033</v>
      </c>
      <c r="V705" s="27">
        <v>5.2217903790344229</v>
      </c>
    </row>
    <row r="706" spans="1:22" x14ac:dyDescent="0.25">
      <c r="A706" s="19" t="s">
        <v>81</v>
      </c>
      <c r="B706" s="19" t="s">
        <v>82</v>
      </c>
      <c r="C706" s="19" t="s">
        <v>75</v>
      </c>
      <c r="D706" s="22">
        <v>60302588</v>
      </c>
      <c r="E706" s="22">
        <v>2</v>
      </c>
      <c r="F706" s="27">
        <v>84.979388297872305</v>
      </c>
      <c r="G706" s="19" t="s">
        <v>166</v>
      </c>
      <c r="H706" s="19" t="s">
        <v>167</v>
      </c>
      <c r="I706" s="23">
        <v>3263.7474499999998</v>
      </c>
      <c r="J706" s="19" t="s">
        <v>202</v>
      </c>
      <c r="K706" s="19" t="s">
        <v>203</v>
      </c>
      <c r="L706" s="23">
        <v>3263.7474499999998</v>
      </c>
      <c r="M706" s="19" t="s">
        <v>168</v>
      </c>
      <c r="N706" s="19" t="s">
        <v>169</v>
      </c>
      <c r="O706" s="30">
        <v>5.0000000000000002E-5</v>
      </c>
      <c r="Q706" s="22">
        <v>0.3</v>
      </c>
      <c r="R706" s="30">
        <v>6.4010570001590951E-6</v>
      </c>
      <c r="S706" s="23">
        <v>156224.19859331756</v>
      </c>
      <c r="T706" s="30">
        <v>3.5839646751887851E-4</v>
      </c>
      <c r="U706" s="23">
        <v>2790.2060724059033</v>
      </c>
      <c r="V706" s="27">
        <v>1.7860268111660225</v>
      </c>
    </row>
    <row r="707" spans="1:22" x14ac:dyDescent="0.25">
      <c r="A707" s="19" t="s">
        <v>81</v>
      </c>
      <c r="B707" s="19" t="s">
        <v>82</v>
      </c>
      <c r="C707" s="19" t="s">
        <v>75</v>
      </c>
      <c r="D707" s="22">
        <v>60302588</v>
      </c>
      <c r="E707" s="22">
        <v>2</v>
      </c>
      <c r="F707" s="27">
        <v>84.979388297872305</v>
      </c>
      <c r="G707" s="19" t="s">
        <v>134</v>
      </c>
      <c r="H707" s="19" t="s">
        <v>135</v>
      </c>
      <c r="I707" s="23">
        <v>378</v>
      </c>
      <c r="J707" s="19" t="s">
        <v>202</v>
      </c>
      <c r="K707" s="19" t="s">
        <v>203</v>
      </c>
      <c r="L707" s="23">
        <v>378</v>
      </c>
      <c r="M707" s="19" t="s">
        <v>96</v>
      </c>
      <c r="N707" s="19" t="s">
        <v>97</v>
      </c>
      <c r="O707" s="30">
        <v>1.2242166344294007E-2</v>
      </c>
      <c r="Q707" s="22">
        <v>8.6999999999999993</v>
      </c>
      <c r="R707" s="30">
        <v>6.2591768560605189E-6</v>
      </c>
      <c r="S707" s="23">
        <v>159765.41692247259</v>
      </c>
      <c r="T707" s="30">
        <v>3.5839646751887851E-4</v>
      </c>
      <c r="U707" s="23">
        <v>2790.2060724059033</v>
      </c>
      <c r="V707" s="27">
        <v>1.7464393272042553</v>
      </c>
    </row>
    <row r="708" spans="1:22" x14ac:dyDescent="0.25">
      <c r="A708" s="19" t="s">
        <v>81</v>
      </c>
      <c r="B708" s="19" t="s">
        <v>82</v>
      </c>
      <c r="C708" s="19" t="s">
        <v>75</v>
      </c>
      <c r="D708" s="22">
        <v>60302702</v>
      </c>
      <c r="E708" s="22">
        <v>2</v>
      </c>
      <c r="F708" s="27">
        <v>55</v>
      </c>
      <c r="G708" s="19" t="s">
        <v>148</v>
      </c>
      <c r="H708" s="19" t="s">
        <v>149</v>
      </c>
      <c r="I708" s="23">
        <v>288</v>
      </c>
      <c r="J708" s="19" t="s">
        <v>202</v>
      </c>
      <c r="K708" s="19" t="s">
        <v>203</v>
      </c>
      <c r="L708" s="23">
        <v>288</v>
      </c>
      <c r="M708" s="19" t="s">
        <v>110</v>
      </c>
      <c r="N708" s="19" t="s">
        <v>111</v>
      </c>
      <c r="O708" s="30">
        <v>5.1681299099804429E-2</v>
      </c>
      <c r="Q708" s="22">
        <v>1.5</v>
      </c>
      <c r="R708" s="30">
        <v>1.8041471685749911E-4</v>
      </c>
      <c r="S708" s="23">
        <v>5542.7850755093987</v>
      </c>
      <c r="T708" s="30">
        <v>3.0081985400746752E-4</v>
      </c>
      <c r="U708" s="23">
        <v>3324.2486713499175</v>
      </c>
      <c r="V708" s="27">
        <v>59.974338280551301</v>
      </c>
    </row>
    <row r="709" spans="1:22" x14ac:dyDescent="0.25">
      <c r="A709" s="19" t="s">
        <v>81</v>
      </c>
      <c r="B709" s="19" t="s">
        <v>82</v>
      </c>
      <c r="C709" s="19" t="s">
        <v>75</v>
      </c>
      <c r="D709" s="22">
        <v>60302702</v>
      </c>
      <c r="E709" s="22">
        <v>2</v>
      </c>
      <c r="F709" s="27">
        <v>55</v>
      </c>
      <c r="G709" s="19" t="s">
        <v>108</v>
      </c>
      <c r="H709" s="19" t="s">
        <v>109</v>
      </c>
      <c r="I709" s="23">
        <v>318.75</v>
      </c>
      <c r="J709" s="19" t="s">
        <v>202</v>
      </c>
      <c r="K709" s="19" t="s">
        <v>203</v>
      </c>
      <c r="L709" s="23">
        <v>318.75</v>
      </c>
      <c r="M709" s="19" t="s">
        <v>110</v>
      </c>
      <c r="N709" s="19" t="s">
        <v>111</v>
      </c>
      <c r="O709" s="30">
        <v>9.9157987639060616E-3</v>
      </c>
      <c r="Q709" s="22">
        <v>1.5</v>
      </c>
      <c r="R709" s="30">
        <v>3.8311040678727964E-5</v>
      </c>
      <c r="S709" s="23">
        <v>26102.136154062908</v>
      </c>
      <c r="T709" s="30">
        <v>3.0081985400746752E-4</v>
      </c>
      <c r="U709" s="23">
        <v>3324.2486713499175</v>
      </c>
      <c r="V709" s="27">
        <v>12.735542607429407</v>
      </c>
    </row>
    <row r="710" spans="1:22" x14ac:dyDescent="0.25">
      <c r="A710" s="19" t="s">
        <v>81</v>
      </c>
      <c r="B710" s="19" t="s">
        <v>82</v>
      </c>
      <c r="C710" s="19" t="s">
        <v>75</v>
      </c>
      <c r="D710" s="22">
        <v>60302702</v>
      </c>
      <c r="E710" s="22">
        <v>2</v>
      </c>
      <c r="F710" s="27">
        <v>55</v>
      </c>
      <c r="G710" s="19" t="s">
        <v>132</v>
      </c>
      <c r="H710" s="19" t="s">
        <v>133</v>
      </c>
      <c r="I710" s="23">
        <v>32.810426526000001</v>
      </c>
      <c r="J710" s="19" t="s">
        <v>206</v>
      </c>
      <c r="K710" s="19" t="s">
        <v>230</v>
      </c>
      <c r="L710" s="23">
        <v>23.604623400000001</v>
      </c>
      <c r="M710" s="19" t="s">
        <v>110</v>
      </c>
      <c r="N710" s="19" t="s">
        <v>111</v>
      </c>
      <c r="O710" s="30">
        <v>3.9433609419354559E-2</v>
      </c>
      <c r="Q710" s="22">
        <v>1.5</v>
      </c>
      <c r="R710" s="30">
        <v>1.568283084252987E-5</v>
      </c>
      <c r="S710" s="23">
        <v>63763.998352142233</v>
      </c>
      <c r="T710" s="30">
        <v>3.0081985400746752E-4</v>
      </c>
      <c r="U710" s="23">
        <v>3324.2486713499175</v>
      </c>
      <c r="V710" s="27">
        <v>5.213362959128542</v>
      </c>
    </row>
    <row r="711" spans="1:22" x14ac:dyDescent="0.25">
      <c r="A711" s="19" t="s">
        <v>81</v>
      </c>
      <c r="B711" s="19" t="s">
        <v>82</v>
      </c>
      <c r="C711" s="19" t="s">
        <v>75</v>
      </c>
      <c r="D711" s="22">
        <v>60302702</v>
      </c>
      <c r="E711" s="22">
        <v>2</v>
      </c>
      <c r="F711" s="27">
        <v>55</v>
      </c>
      <c r="G711" s="19" t="s">
        <v>130</v>
      </c>
      <c r="H711" s="19" t="s">
        <v>131</v>
      </c>
      <c r="I711" s="23">
        <v>89.375</v>
      </c>
      <c r="J711" s="19" t="s">
        <v>211</v>
      </c>
      <c r="K711" s="19" t="s">
        <v>212</v>
      </c>
      <c r="L711" s="23">
        <v>62.5</v>
      </c>
      <c r="M711" s="19" t="s">
        <v>112</v>
      </c>
      <c r="N711" s="19" t="s">
        <v>113</v>
      </c>
      <c r="O711" s="30">
        <v>4.8249881092436948E-2</v>
      </c>
      <c r="Q711" s="22">
        <v>7.7</v>
      </c>
      <c r="R711" s="30">
        <v>1.0182604776001304E-5</v>
      </c>
      <c r="S711" s="23">
        <v>98206.698776803431</v>
      </c>
      <c r="T711" s="30">
        <v>3.0081985400746752E-4</v>
      </c>
      <c r="U711" s="23">
        <v>3324.2486713499175</v>
      </c>
      <c r="V711" s="27">
        <v>3.3849510397503653</v>
      </c>
    </row>
    <row r="712" spans="1:22" x14ac:dyDescent="0.25">
      <c r="A712" s="19" t="s">
        <v>81</v>
      </c>
      <c r="B712" s="19" t="s">
        <v>82</v>
      </c>
      <c r="C712" s="19" t="s">
        <v>75</v>
      </c>
      <c r="D712" s="22">
        <v>60302702</v>
      </c>
      <c r="E712" s="22">
        <v>2</v>
      </c>
      <c r="F712" s="27">
        <v>55</v>
      </c>
      <c r="G712" s="19" t="s">
        <v>130</v>
      </c>
      <c r="H712" s="19" t="s">
        <v>131</v>
      </c>
      <c r="I712" s="23">
        <v>89.375</v>
      </c>
      <c r="J712" s="19" t="s">
        <v>200</v>
      </c>
      <c r="K712" s="19" t="s">
        <v>201</v>
      </c>
      <c r="L712" s="23">
        <v>62.5</v>
      </c>
      <c r="M712" s="19" t="s">
        <v>112</v>
      </c>
      <c r="N712" s="19" t="s">
        <v>113</v>
      </c>
      <c r="O712" s="30">
        <v>4.8249881092436948E-2</v>
      </c>
      <c r="Q712" s="22">
        <v>7.7</v>
      </c>
      <c r="R712" s="30">
        <v>1.0182604776001304E-5</v>
      </c>
      <c r="S712" s="23">
        <v>98206.698776803431</v>
      </c>
      <c r="T712" s="30">
        <v>3.0081985400746752E-4</v>
      </c>
      <c r="U712" s="23">
        <v>3324.2486713499175</v>
      </c>
      <c r="V712" s="27">
        <v>3.3849510397503653</v>
      </c>
    </row>
    <row r="713" spans="1:22" x14ac:dyDescent="0.25">
      <c r="A713" s="19" t="s">
        <v>81</v>
      </c>
      <c r="B713" s="19" t="s">
        <v>82</v>
      </c>
      <c r="C713" s="19" t="s">
        <v>75</v>
      </c>
      <c r="D713" s="22">
        <v>60302702</v>
      </c>
      <c r="E713" s="22">
        <v>2</v>
      </c>
      <c r="F713" s="27">
        <v>55</v>
      </c>
      <c r="G713" s="19" t="s">
        <v>108</v>
      </c>
      <c r="H713" s="19" t="s">
        <v>109</v>
      </c>
      <c r="I713" s="23">
        <v>318.75</v>
      </c>
      <c r="J713" s="19" t="s">
        <v>202</v>
      </c>
      <c r="K713" s="19" t="s">
        <v>203</v>
      </c>
      <c r="L713" s="23">
        <v>318.75</v>
      </c>
      <c r="M713" s="19" t="s">
        <v>112</v>
      </c>
      <c r="N713" s="19" t="s">
        <v>113</v>
      </c>
      <c r="O713" s="30">
        <v>1.1220156242274404E-2</v>
      </c>
      <c r="Q713" s="22">
        <v>7.7</v>
      </c>
      <c r="R713" s="30">
        <v>8.444922791558362E-6</v>
      </c>
      <c r="S713" s="23">
        <v>118414.34488893268</v>
      </c>
      <c r="T713" s="30">
        <v>3.0081985400746752E-4</v>
      </c>
      <c r="U713" s="23">
        <v>3324.2486713499175</v>
      </c>
      <c r="V713" s="27">
        <v>2.8073023369490522</v>
      </c>
    </row>
    <row r="714" spans="1:22" x14ac:dyDescent="0.25">
      <c r="A714" s="19" t="s">
        <v>81</v>
      </c>
      <c r="B714" s="19" t="s">
        <v>82</v>
      </c>
      <c r="C714" s="19" t="s">
        <v>75</v>
      </c>
      <c r="D714" s="22">
        <v>60302702</v>
      </c>
      <c r="E714" s="22">
        <v>2</v>
      </c>
      <c r="F714" s="27">
        <v>55</v>
      </c>
      <c r="G714" s="19" t="s">
        <v>166</v>
      </c>
      <c r="H714" s="19" t="s">
        <v>167</v>
      </c>
      <c r="I714" s="23">
        <v>2454.5464315999998</v>
      </c>
      <c r="J714" s="19" t="s">
        <v>202</v>
      </c>
      <c r="K714" s="19" t="s">
        <v>203</v>
      </c>
      <c r="L714" s="23">
        <v>2454.5464315999998</v>
      </c>
      <c r="M714" s="19" t="s">
        <v>168</v>
      </c>
      <c r="N714" s="19" t="s">
        <v>169</v>
      </c>
      <c r="O714" s="30">
        <v>5.0000000000000002E-5</v>
      </c>
      <c r="Q714" s="22">
        <v>0.3</v>
      </c>
      <c r="R714" s="30">
        <v>7.4380194896969697E-6</v>
      </c>
      <c r="S714" s="23">
        <v>134444.39092760978</v>
      </c>
      <c r="T714" s="30">
        <v>3.0081985400746752E-4</v>
      </c>
      <c r="U714" s="23">
        <v>3324.2486713499175</v>
      </c>
      <c r="V714" s="27">
        <v>2.472582640609994</v>
      </c>
    </row>
    <row r="715" spans="1:22" x14ac:dyDescent="0.25">
      <c r="A715" s="19" t="s">
        <v>81</v>
      </c>
      <c r="B715" s="19" t="s">
        <v>82</v>
      </c>
      <c r="C715" s="19" t="s">
        <v>75</v>
      </c>
      <c r="D715" s="22">
        <v>60302702</v>
      </c>
      <c r="E715" s="22">
        <v>2</v>
      </c>
      <c r="F715" s="27">
        <v>55</v>
      </c>
      <c r="G715" s="19" t="s">
        <v>130</v>
      </c>
      <c r="H715" s="19" t="s">
        <v>131</v>
      </c>
      <c r="I715" s="23">
        <v>89.375</v>
      </c>
      <c r="J715" s="19" t="s">
        <v>211</v>
      </c>
      <c r="K715" s="19" t="s">
        <v>212</v>
      </c>
      <c r="L715" s="23">
        <v>62.5</v>
      </c>
      <c r="M715" s="19" t="s">
        <v>110</v>
      </c>
      <c r="N715" s="19" t="s">
        <v>111</v>
      </c>
      <c r="O715" s="30">
        <v>5.1901008403361353E-3</v>
      </c>
      <c r="Q715" s="22">
        <v>1.5</v>
      </c>
      <c r="R715" s="30">
        <v>5.6226092436974799E-6</v>
      </c>
      <c r="S715" s="23">
        <v>177853.36961143519</v>
      </c>
      <c r="T715" s="30">
        <v>3.0081985400746752E-4</v>
      </c>
      <c r="U715" s="23">
        <v>3324.2486713499175</v>
      </c>
      <c r="V715" s="27">
        <v>1.869095130788111</v>
      </c>
    </row>
    <row r="716" spans="1:22" x14ac:dyDescent="0.25">
      <c r="A716" s="19" t="s">
        <v>81</v>
      </c>
      <c r="B716" s="19" t="s">
        <v>82</v>
      </c>
      <c r="C716" s="19" t="s">
        <v>75</v>
      </c>
      <c r="D716" s="22">
        <v>60302702</v>
      </c>
      <c r="E716" s="22">
        <v>2</v>
      </c>
      <c r="F716" s="27">
        <v>55</v>
      </c>
      <c r="G716" s="19" t="s">
        <v>130</v>
      </c>
      <c r="H716" s="19" t="s">
        <v>131</v>
      </c>
      <c r="I716" s="23">
        <v>89.375</v>
      </c>
      <c r="J716" s="19" t="s">
        <v>200</v>
      </c>
      <c r="K716" s="19" t="s">
        <v>201</v>
      </c>
      <c r="L716" s="23">
        <v>62.5</v>
      </c>
      <c r="M716" s="19" t="s">
        <v>110</v>
      </c>
      <c r="N716" s="19" t="s">
        <v>111</v>
      </c>
      <c r="O716" s="30">
        <v>5.1901008403361353E-3</v>
      </c>
      <c r="Q716" s="22">
        <v>1.5</v>
      </c>
      <c r="R716" s="30">
        <v>5.6226092436974799E-6</v>
      </c>
      <c r="S716" s="23">
        <v>177853.36961143519</v>
      </c>
      <c r="T716" s="30">
        <v>3.0081985400746752E-4</v>
      </c>
      <c r="U716" s="23">
        <v>3324.2486713499175</v>
      </c>
      <c r="V716" s="27">
        <v>1.869095130788111</v>
      </c>
    </row>
    <row r="717" spans="1:22" x14ac:dyDescent="0.25">
      <c r="A717" s="19" t="s">
        <v>81</v>
      </c>
      <c r="B717" s="19" t="s">
        <v>82</v>
      </c>
      <c r="C717" s="19" t="s">
        <v>75</v>
      </c>
      <c r="D717" s="22">
        <v>60302702</v>
      </c>
      <c r="E717" s="22">
        <v>2</v>
      </c>
      <c r="F717" s="27">
        <v>55</v>
      </c>
      <c r="G717" s="19" t="s">
        <v>166</v>
      </c>
      <c r="H717" s="19" t="s">
        <v>167</v>
      </c>
      <c r="I717" s="23">
        <v>2454.5464315999998</v>
      </c>
      <c r="J717" s="19" t="s">
        <v>202</v>
      </c>
      <c r="K717" s="19" t="s">
        <v>203</v>
      </c>
      <c r="L717" s="23">
        <v>2454.5464315999998</v>
      </c>
      <c r="M717" s="19" t="s">
        <v>172</v>
      </c>
      <c r="N717" s="19" t="s">
        <v>173</v>
      </c>
      <c r="O717" s="30">
        <v>5.0000000000000002E-5</v>
      </c>
      <c r="Q717" s="22">
        <v>0.6</v>
      </c>
      <c r="R717" s="30">
        <v>3.7190097448484848E-6</v>
      </c>
      <c r="S717" s="23">
        <v>268888.78185521957</v>
      </c>
      <c r="T717" s="30">
        <v>3.0081985400746752E-4</v>
      </c>
      <c r="U717" s="23">
        <v>3324.2486713499175</v>
      </c>
      <c r="V717" s="27">
        <v>1.236291320304997</v>
      </c>
    </row>
    <row r="718" spans="1:22" x14ac:dyDescent="0.25">
      <c r="A718" s="19" t="s">
        <v>81</v>
      </c>
      <c r="B718" s="19" t="s">
        <v>82</v>
      </c>
      <c r="C718" s="19" t="s">
        <v>75</v>
      </c>
      <c r="D718" s="22">
        <v>60302702</v>
      </c>
      <c r="E718" s="22">
        <v>2</v>
      </c>
      <c r="F718" s="27">
        <v>55</v>
      </c>
      <c r="G718" s="19" t="s">
        <v>148</v>
      </c>
      <c r="H718" s="19" t="s">
        <v>149</v>
      </c>
      <c r="I718" s="23">
        <v>288</v>
      </c>
      <c r="J718" s="19" t="s">
        <v>202</v>
      </c>
      <c r="K718" s="19" t="s">
        <v>203</v>
      </c>
      <c r="L718" s="23">
        <v>288</v>
      </c>
      <c r="M718" s="19" t="s">
        <v>98</v>
      </c>
      <c r="N718" s="19" t="s">
        <v>99</v>
      </c>
      <c r="O718" s="30">
        <v>1.8834113576226327E-3</v>
      </c>
      <c r="Q718" s="22">
        <v>2.8</v>
      </c>
      <c r="R718" s="30">
        <v>3.5222238376319369E-6</v>
      </c>
      <c r="S718" s="23">
        <v>283911.54171289707</v>
      </c>
      <c r="T718" s="30">
        <v>3.0081985400746752E-4</v>
      </c>
      <c r="U718" s="23">
        <v>3324.2486713499175</v>
      </c>
      <c r="V718" s="27">
        <v>1.1708747912444972</v>
      </c>
    </row>
    <row r="719" spans="1:22" x14ac:dyDescent="0.25">
      <c r="A719" s="19" t="s">
        <v>81</v>
      </c>
      <c r="B719" s="19" t="s">
        <v>82</v>
      </c>
      <c r="C719" s="19" t="s">
        <v>75</v>
      </c>
      <c r="D719" s="22">
        <v>60302820</v>
      </c>
      <c r="E719" s="22">
        <v>2</v>
      </c>
      <c r="F719" s="27">
        <v>55</v>
      </c>
      <c r="G719" s="19" t="s">
        <v>108</v>
      </c>
      <c r="H719" s="19" t="s">
        <v>109</v>
      </c>
      <c r="I719" s="23">
        <v>693</v>
      </c>
      <c r="J719" s="19" t="s">
        <v>207</v>
      </c>
      <c r="K719" s="19" t="s">
        <v>208</v>
      </c>
      <c r="L719" s="23">
        <v>450</v>
      </c>
      <c r="M719" s="19" t="s">
        <v>110</v>
      </c>
      <c r="N719" s="19" t="s">
        <v>111</v>
      </c>
      <c r="O719" s="30">
        <v>9.9157987639060616E-3</v>
      </c>
      <c r="Q719" s="22">
        <v>1.5</v>
      </c>
      <c r="R719" s="30">
        <v>8.3292709616810911E-5</v>
      </c>
      <c r="S719" s="23">
        <v>12005.852668264866</v>
      </c>
      <c r="T719" s="30">
        <v>2.7491879482529231E-4</v>
      </c>
      <c r="U719" s="23">
        <v>3637.4377409717963</v>
      </c>
      <c r="V719" s="27">
        <v>30.29720455079925</v>
      </c>
    </row>
    <row r="720" spans="1:22" x14ac:dyDescent="0.25">
      <c r="A720" s="19" t="s">
        <v>81</v>
      </c>
      <c r="B720" s="19" t="s">
        <v>82</v>
      </c>
      <c r="C720" s="19" t="s">
        <v>75</v>
      </c>
      <c r="D720" s="22">
        <v>60302820</v>
      </c>
      <c r="E720" s="22">
        <v>2</v>
      </c>
      <c r="F720" s="27">
        <v>55</v>
      </c>
      <c r="G720" s="19" t="s">
        <v>128</v>
      </c>
      <c r="H720" s="19" t="s">
        <v>129</v>
      </c>
      <c r="I720" s="23">
        <v>478.06850000000003</v>
      </c>
      <c r="J720" s="19" t="s">
        <v>207</v>
      </c>
      <c r="K720" s="19" t="s">
        <v>208</v>
      </c>
      <c r="L720" s="23">
        <v>359.45</v>
      </c>
      <c r="M720" s="19" t="s">
        <v>110</v>
      </c>
      <c r="N720" s="19" t="s">
        <v>111</v>
      </c>
      <c r="O720" s="30">
        <v>1.3969122566371676E-2</v>
      </c>
      <c r="Q720" s="22">
        <v>1.5</v>
      </c>
      <c r="R720" s="30">
        <v>8.0947848140866156E-5</v>
      </c>
      <c r="S720" s="23">
        <v>12353.632900281564</v>
      </c>
      <c r="T720" s="30">
        <v>2.7491879482529231E-4</v>
      </c>
      <c r="U720" s="23">
        <v>3637.4377409717963</v>
      </c>
      <c r="V720" s="27">
        <v>29.44427578780402</v>
      </c>
    </row>
    <row r="721" spans="1:22" x14ac:dyDescent="0.25">
      <c r="A721" s="19" t="s">
        <v>81</v>
      </c>
      <c r="B721" s="19" t="s">
        <v>82</v>
      </c>
      <c r="C721" s="19" t="s">
        <v>75</v>
      </c>
      <c r="D721" s="22">
        <v>60302820</v>
      </c>
      <c r="E721" s="22">
        <v>2</v>
      </c>
      <c r="F721" s="27">
        <v>55</v>
      </c>
      <c r="G721" s="19" t="s">
        <v>108</v>
      </c>
      <c r="H721" s="19" t="s">
        <v>109</v>
      </c>
      <c r="I721" s="23">
        <v>286.95000000000005</v>
      </c>
      <c r="J721" s="19" t="s">
        <v>202</v>
      </c>
      <c r="K721" s="19" t="s">
        <v>203</v>
      </c>
      <c r="L721" s="23">
        <v>286.95000000000005</v>
      </c>
      <c r="M721" s="19" t="s">
        <v>110</v>
      </c>
      <c r="N721" s="19" t="s">
        <v>111</v>
      </c>
      <c r="O721" s="30">
        <v>9.9157987639060616E-3</v>
      </c>
      <c r="Q721" s="22">
        <v>1.5</v>
      </c>
      <c r="R721" s="30">
        <v>3.4488950973367814E-5</v>
      </c>
      <c r="S721" s="23">
        <v>28994.793166431613</v>
      </c>
      <c r="T721" s="30">
        <v>2.7491879482529231E-4</v>
      </c>
      <c r="U721" s="23">
        <v>3637.4377409717963</v>
      </c>
      <c r="V721" s="27">
        <v>12.545141191705406</v>
      </c>
    </row>
    <row r="722" spans="1:22" x14ac:dyDescent="0.25">
      <c r="A722" s="19" t="s">
        <v>81</v>
      </c>
      <c r="B722" s="19" t="s">
        <v>82</v>
      </c>
      <c r="C722" s="19" t="s">
        <v>75</v>
      </c>
      <c r="D722" s="22">
        <v>60302820</v>
      </c>
      <c r="E722" s="22">
        <v>2</v>
      </c>
      <c r="F722" s="27">
        <v>55</v>
      </c>
      <c r="G722" s="19" t="s">
        <v>128</v>
      </c>
      <c r="H722" s="19" t="s">
        <v>129</v>
      </c>
      <c r="I722" s="23">
        <v>478.06850000000003</v>
      </c>
      <c r="J722" s="19" t="s">
        <v>207</v>
      </c>
      <c r="K722" s="19" t="s">
        <v>208</v>
      </c>
      <c r="L722" s="23">
        <v>359.45</v>
      </c>
      <c r="M722" s="19" t="s">
        <v>112</v>
      </c>
      <c r="N722" s="19" t="s">
        <v>113</v>
      </c>
      <c r="O722" s="30">
        <v>1.8912688108407016E-2</v>
      </c>
      <c r="Q722" s="22">
        <v>7.7</v>
      </c>
      <c r="R722" s="30">
        <v>2.1349611416656391E-5</v>
      </c>
      <c r="S722" s="23">
        <v>46839.259997951391</v>
      </c>
      <c r="T722" s="30">
        <v>2.7491879482529231E-4</v>
      </c>
      <c r="U722" s="23">
        <v>3637.4377409717963</v>
      </c>
      <c r="V722" s="27">
        <v>7.7657882322028291</v>
      </c>
    </row>
    <row r="723" spans="1:22" x14ac:dyDescent="0.25">
      <c r="A723" s="19" t="s">
        <v>81</v>
      </c>
      <c r="B723" s="19" t="s">
        <v>82</v>
      </c>
      <c r="C723" s="19" t="s">
        <v>75</v>
      </c>
      <c r="D723" s="22">
        <v>60302820</v>
      </c>
      <c r="E723" s="22">
        <v>2</v>
      </c>
      <c r="F723" s="27">
        <v>55</v>
      </c>
      <c r="G723" s="19" t="s">
        <v>108</v>
      </c>
      <c r="H723" s="19" t="s">
        <v>109</v>
      </c>
      <c r="I723" s="23">
        <v>693</v>
      </c>
      <c r="J723" s="19" t="s">
        <v>207</v>
      </c>
      <c r="K723" s="19" t="s">
        <v>208</v>
      </c>
      <c r="L723" s="23">
        <v>450</v>
      </c>
      <c r="M723" s="19" t="s">
        <v>112</v>
      </c>
      <c r="N723" s="19" t="s">
        <v>113</v>
      </c>
      <c r="O723" s="30">
        <v>1.1220156242274404E-2</v>
      </c>
      <c r="Q723" s="22">
        <v>7.7</v>
      </c>
      <c r="R723" s="30">
        <v>1.8360255669176297E-5</v>
      </c>
      <c r="S723" s="23">
        <v>54465.472486792627</v>
      </c>
      <c r="T723" s="30">
        <v>2.7491879482529231E-4</v>
      </c>
      <c r="U723" s="23">
        <v>3637.4377409717963</v>
      </c>
      <c r="V723" s="27">
        <v>6.6784286904953252</v>
      </c>
    </row>
    <row r="724" spans="1:22" x14ac:dyDescent="0.25">
      <c r="A724" s="19" t="s">
        <v>81</v>
      </c>
      <c r="B724" s="19" t="s">
        <v>82</v>
      </c>
      <c r="C724" s="19" t="s">
        <v>75</v>
      </c>
      <c r="D724" s="22">
        <v>60302820</v>
      </c>
      <c r="E724" s="22">
        <v>2</v>
      </c>
      <c r="F724" s="27">
        <v>55</v>
      </c>
      <c r="G724" s="19" t="s">
        <v>108</v>
      </c>
      <c r="H724" s="19" t="s">
        <v>109</v>
      </c>
      <c r="I724" s="23">
        <v>286.95000000000005</v>
      </c>
      <c r="J724" s="19" t="s">
        <v>202</v>
      </c>
      <c r="K724" s="19" t="s">
        <v>203</v>
      </c>
      <c r="L724" s="23">
        <v>286.95000000000005</v>
      </c>
      <c r="M724" s="19" t="s">
        <v>112</v>
      </c>
      <c r="N724" s="19" t="s">
        <v>113</v>
      </c>
      <c r="O724" s="30">
        <v>1.1220156242274404E-2</v>
      </c>
      <c r="Q724" s="22">
        <v>7.7</v>
      </c>
      <c r="R724" s="30">
        <v>7.6024175530593633E-6</v>
      </c>
      <c r="S724" s="23">
        <v>131537.10553527545</v>
      </c>
      <c r="T724" s="30">
        <v>2.7491879482529231E-4</v>
      </c>
      <c r="U724" s="23">
        <v>3637.4377409717963</v>
      </c>
      <c r="V724" s="27">
        <v>2.7653320530124583</v>
      </c>
    </row>
    <row r="725" spans="1:22" x14ac:dyDescent="0.25">
      <c r="A725" s="19" t="s">
        <v>81</v>
      </c>
      <c r="B725" s="19" t="s">
        <v>82</v>
      </c>
      <c r="C725" s="19" t="s">
        <v>75</v>
      </c>
      <c r="D725" s="22">
        <v>60302820</v>
      </c>
      <c r="E725" s="22">
        <v>2</v>
      </c>
      <c r="F725" s="27">
        <v>55</v>
      </c>
      <c r="G725" s="19" t="s">
        <v>148</v>
      </c>
      <c r="H725" s="19" t="s">
        <v>149</v>
      </c>
      <c r="I725" s="23">
        <v>10</v>
      </c>
      <c r="J725" s="19" t="s">
        <v>202</v>
      </c>
      <c r="K725" s="19" t="s">
        <v>203</v>
      </c>
      <c r="L725" s="23">
        <v>10</v>
      </c>
      <c r="M725" s="19" t="s">
        <v>110</v>
      </c>
      <c r="N725" s="19" t="s">
        <v>111</v>
      </c>
      <c r="O725" s="30">
        <v>5.1681299099804429E-2</v>
      </c>
      <c r="Q725" s="22">
        <v>1.5</v>
      </c>
      <c r="R725" s="30">
        <v>6.2643998908853857E-6</v>
      </c>
      <c r="S725" s="23">
        <v>159632.21017467068</v>
      </c>
      <c r="T725" s="30">
        <v>2.7491879482529231E-4</v>
      </c>
      <c r="U725" s="23">
        <v>3637.4377409717963</v>
      </c>
      <c r="V725" s="27">
        <v>2.2786364587646104</v>
      </c>
    </row>
    <row r="726" spans="1:22" x14ac:dyDescent="0.25">
      <c r="A726" s="19" t="s">
        <v>81</v>
      </c>
      <c r="B726" s="19" t="s">
        <v>82</v>
      </c>
      <c r="C726" s="19" t="s">
        <v>75</v>
      </c>
      <c r="D726" s="22">
        <v>60302820</v>
      </c>
      <c r="E726" s="22">
        <v>2</v>
      </c>
      <c r="F726" s="27">
        <v>55</v>
      </c>
      <c r="G726" s="19" t="s">
        <v>166</v>
      </c>
      <c r="H726" s="19" t="s">
        <v>167</v>
      </c>
      <c r="I726" s="23">
        <v>1780.1523999999999</v>
      </c>
      <c r="J726" s="19" t="s">
        <v>202</v>
      </c>
      <c r="K726" s="19" t="s">
        <v>203</v>
      </c>
      <c r="L726" s="23">
        <v>1780.1523999999999</v>
      </c>
      <c r="M726" s="19" t="s">
        <v>168</v>
      </c>
      <c r="N726" s="19" t="s">
        <v>169</v>
      </c>
      <c r="O726" s="30">
        <v>5.0000000000000002E-5</v>
      </c>
      <c r="Q726" s="22">
        <v>0.3</v>
      </c>
      <c r="R726" s="30">
        <v>5.3944012121212122E-6</v>
      </c>
      <c r="S726" s="23">
        <v>185377.38679002988</v>
      </c>
      <c r="T726" s="30">
        <v>2.7491879482529231E-4</v>
      </c>
      <c r="U726" s="23">
        <v>3637.4377409717963</v>
      </c>
      <c r="V726" s="27">
        <v>1.9621798558913703</v>
      </c>
    </row>
    <row r="727" spans="1:22" x14ac:dyDescent="0.25">
      <c r="A727" s="19" t="s">
        <v>81</v>
      </c>
      <c r="B727" s="19" t="s">
        <v>82</v>
      </c>
      <c r="C727" s="19" t="s">
        <v>75</v>
      </c>
      <c r="D727" s="22">
        <v>60302861</v>
      </c>
      <c r="E727" s="22">
        <v>2</v>
      </c>
      <c r="F727" s="27">
        <v>48</v>
      </c>
      <c r="G727" s="19" t="s">
        <v>108</v>
      </c>
      <c r="H727" s="19" t="s">
        <v>109</v>
      </c>
      <c r="I727" s="23">
        <v>1381.38</v>
      </c>
      <c r="J727" s="19" t="s">
        <v>207</v>
      </c>
      <c r="K727" s="19" t="s">
        <v>208</v>
      </c>
      <c r="L727" s="23">
        <v>897</v>
      </c>
      <c r="M727" s="19" t="s">
        <v>110</v>
      </c>
      <c r="N727" s="19" t="s">
        <v>111</v>
      </c>
      <c r="O727" s="30">
        <v>9.9157987639060616E-3</v>
      </c>
      <c r="Q727" s="22">
        <v>1.5</v>
      </c>
      <c r="R727" s="30">
        <v>1.9024286245117439E-4</v>
      </c>
      <c r="S727" s="23">
        <v>5256.4389912743709</v>
      </c>
      <c r="T727" s="30">
        <v>3.3323033534415002E-4</v>
      </c>
      <c r="U727" s="23">
        <v>3000.9272684229986</v>
      </c>
      <c r="V727" s="27">
        <v>57.090499355257506</v>
      </c>
    </row>
    <row r="728" spans="1:22" x14ac:dyDescent="0.25">
      <c r="A728" s="19" t="s">
        <v>81</v>
      </c>
      <c r="B728" s="19" t="s">
        <v>82</v>
      </c>
      <c r="C728" s="19" t="s">
        <v>75</v>
      </c>
      <c r="D728" s="22">
        <v>60302861</v>
      </c>
      <c r="E728" s="22">
        <v>2</v>
      </c>
      <c r="F728" s="27">
        <v>48</v>
      </c>
      <c r="G728" s="19" t="s">
        <v>108</v>
      </c>
      <c r="H728" s="19" t="s">
        <v>109</v>
      </c>
      <c r="I728" s="23">
        <v>1381.38</v>
      </c>
      <c r="J728" s="19" t="s">
        <v>207</v>
      </c>
      <c r="K728" s="19" t="s">
        <v>208</v>
      </c>
      <c r="L728" s="23">
        <v>897</v>
      </c>
      <c r="M728" s="19" t="s">
        <v>112</v>
      </c>
      <c r="N728" s="19" t="s">
        <v>113</v>
      </c>
      <c r="O728" s="30">
        <v>1.1220156242274404E-2</v>
      </c>
      <c r="Q728" s="22">
        <v>7.7</v>
      </c>
      <c r="R728" s="30">
        <v>4.1935333955500587E-5</v>
      </c>
      <c r="S728" s="23">
        <v>23846.239094247911</v>
      </c>
      <c r="T728" s="30">
        <v>3.3323033534415002E-4</v>
      </c>
      <c r="U728" s="23">
        <v>3000.9272684229986</v>
      </c>
      <c r="V728" s="27">
        <v>12.584488717748659</v>
      </c>
    </row>
    <row r="729" spans="1:22" x14ac:dyDescent="0.25">
      <c r="A729" s="19" t="s">
        <v>81</v>
      </c>
      <c r="B729" s="19" t="s">
        <v>82</v>
      </c>
      <c r="C729" s="19" t="s">
        <v>75</v>
      </c>
      <c r="D729" s="22">
        <v>60302861</v>
      </c>
      <c r="E729" s="22">
        <v>2</v>
      </c>
      <c r="F729" s="27">
        <v>48</v>
      </c>
      <c r="G729" s="19" t="s">
        <v>130</v>
      </c>
      <c r="H729" s="19" t="s">
        <v>131</v>
      </c>
      <c r="I729" s="23">
        <v>250.25</v>
      </c>
      <c r="J729" s="19" t="s">
        <v>200</v>
      </c>
      <c r="K729" s="19" t="s">
        <v>201</v>
      </c>
      <c r="L729" s="23">
        <v>175</v>
      </c>
      <c r="M729" s="19" t="s">
        <v>112</v>
      </c>
      <c r="N729" s="19" t="s">
        <v>113</v>
      </c>
      <c r="O729" s="30">
        <v>4.8249881092436948E-2</v>
      </c>
      <c r="Q729" s="22">
        <v>7.7</v>
      </c>
      <c r="R729" s="30">
        <v>3.2669190323004185E-5</v>
      </c>
      <c r="S729" s="23">
        <v>30609.880138224446</v>
      </c>
      <c r="T729" s="30">
        <v>3.3323033534415002E-4</v>
      </c>
      <c r="U729" s="23">
        <v>3000.9272684229986</v>
      </c>
      <c r="V729" s="27">
        <v>9.8037864077604002</v>
      </c>
    </row>
    <row r="730" spans="1:22" x14ac:dyDescent="0.25">
      <c r="A730" s="19" t="s">
        <v>81</v>
      </c>
      <c r="B730" s="19" t="s">
        <v>82</v>
      </c>
      <c r="C730" s="19" t="s">
        <v>75</v>
      </c>
      <c r="D730" s="22">
        <v>60302861</v>
      </c>
      <c r="E730" s="22">
        <v>2</v>
      </c>
      <c r="F730" s="27">
        <v>48</v>
      </c>
      <c r="G730" s="19" t="s">
        <v>130</v>
      </c>
      <c r="H730" s="19" t="s">
        <v>131</v>
      </c>
      <c r="I730" s="23">
        <v>250.25</v>
      </c>
      <c r="J730" s="19" t="s">
        <v>200</v>
      </c>
      <c r="K730" s="19" t="s">
        <v>201</v>
      </c>
      <c r="L730" s="23">
        <v>175</v>
      </c>
      <c r="M730" s="19" t="s">
        <v>110</v>
      </c>
      <c r="N730" s="19" t="s">
        <v>111</v>
      </c>
      <c r="O730" s="30">
        <v>5.1901008403361353E-3</v>
      </c>
      <c r="Q730" s="22">
        <v>1.5</v>
      </c>
      <c r="R730" s="30">
        <v>1.803920465686275E-5</v>
      </c>
      <c r="S730" s="23">
        <v>55434.816502265508</v>
      </c>
      <c r="T730" s="30">
        <v>3.3323033534415002E-4</v>
      </c>
      <c r="U730" s="23">
        <v>3000.9272684229986</v>
      </c>
      <c r="V730" s="27">
        <v>5.4134341155442574</v>
      </c>
    </row>
    <row r="731" spans="1:22" x14ac:dyDescent="0.25">
      <c r="A731" s="19" t="s">
        <v>81</v>
      </c>
      <c r="B731" s="19" t="s">
        <v>82</v>
      </c>
      <c r="C731" s="19" t="s">
        <v>75</v>
      </c>
      <c r="D731" s="22">
        <v>60302861</v>
      </c>
      <c r="E731" s="22">
        <v>2</v>
      </c>
      <c r="F731" s="27">
        <v>48</v>
      </c>
      <c r="G731" s="19" t="s">
        <v>130</v>
      </c>
      <c r="H731" s="19" t="s">
        <v>131</v>
      </c>
      <c r="I731" s="23">
        <v>71.5</v>
      </c>
      <c r="J731" s="19" t="s">
        <v>211</v>
      </c>
      <c r="K731" s="19" t="s">
        <v>212</v>
      </c>
      <c r="L731" s="23">
        <v>50</v>
      </c>
      <c r="M731" s="19" t="s">
        <v>112</v>
      </c>
      <c r="N731" s="19" t="s">
        <v>113</v>
      </c>
      <c r="O731" s="30">
        <v>4.8249881092436948E-2</v>
      </c>
      <c r="Q731" s="22">
        <v>7.7</v>
      </c>
      <c r="R731" s="30">
        <v>9.3340543780011956E-6</v>
      </c>
      <c r="S731" s="23">
        <v>107134.58048378555</v>
      </c>
      <c r="T731" s="30">
        <v>3.3323033534415002E-4</v>
      </c>
      <c r="U731" s="23">
        <v>3000.9272684229986</v>
      </c>
      <c r="V731" s="27">
        <v>2.8010818307886862</v>
      </c>
    </row>
    <row r="732" spans="1:22" x14ac:dyDescent="0.25">
      <c r="A732" s="19" t="s">
        <v>81</v>
      </c>
      <c r="B732" s="19" t="s">
        <v>82</v>
      </c>
      <c r="C732" s="19" t="s">
        <v>75</v>
      </c>
      <c r="D732" s="22">
        <v>60302861</v>
      </c>
      <c r="E732" s="22">
        <v>2</v>
      </c>
      <c r="F732" s="27">
        <v>48</v>
      </c>
      <c r="G732" s="19" t="s">
        <v>132</v>
      </c>
      <c r="H732" s="19" t="s">
        <v>133</v>
      </c>
      <c r="I732" s="23">
        <v>16.094999999999999</v>
      </c>
      <c r="J732" s="19" t="s">
        <v>202</v>
      </c>
      <c r="K732" s="19" t="s">
        <v>203</v>
      </c>
      <c r="L732" s="23">
        <v>16.094999999999999</v>
      </c>
      <c r="M732" s="19" t="s">
        <v>110</v>
      </c>
      <c r="N732" s="19" t="s">
        <v>111</v>
      </c>
      <c r="O732" s="30">
        <v>3.9433609419354559E-2</v>
      </c>
      <c r="Q732" s="22">
        <v>1.5</v>
      </c>
      <c r="R732" s="30">
        <v>8.8150547722848855E-6</v>
      </c>
      <c r="S732" s="23">
        <v>113442.29001776212</v>
      </c>
      <c r="T732" s="30">
        <v>3.3323033534415002E-4</v>
      </c>
      <c r="U732" s="23">
        <v>3000.9272684229986</v>
      </c>
      <c r="V732" s="27">
        <v>2.6453338238791999</v>
      </c>
    </row>
    <row r="733" spans="1:22" x14ac:dyDescent="0.25">
      <c r="A733" s="19" t="s">
        <v>81</v>
      </c>
      <c r="B733" s="19" t="s">
        <v>82</v>
      </c>
      <c r="C733" s="19" t="s">
        <v>75</v>
      </c>
      <c r="D733" s="22">
        <v>60302861</v>
      </c>
      <c r="E733" s="22">
        <v>2</v>
      </c>
      <c r="F733" s="27">
        <v>48</v>
      </c>
      <c r="G733" s="19" t="s">
        <v>166</v>
      </c>
      <c r="H733" s="19" t="s">
        <v>167</v>
      </c>
      <c r="I733" s="23">
        <v>1508.6197</v>
      </c>
      <c r="J733" s="19" t="s">
        <v>202</v>
      </c>
      <c r="K733" s="19" t="s">
        <v>203</v>
      </c>
      <c r="L733" s="23">
        <v>1508.6197</v>
      </c>
      <c r="M733" s="19" t="s">
        <v>168</v>
      </c>
      <c r="N733" s="19" t="s">
        <v>169</v>
      </c>
      <c r="O733" s="30">
        <v>5.0000000000000002E-5</v>
      </c>
      <c r="Q733" s="22">
        <v>0.3</v>
      </c>
      <c r="R733" s="30">
        <v>5.2382628472222224E-6</v>
      </c>
      <c r="S733" s="23">
        <v>190902.98237521359</v>
      </c>
      <c r="T733" s="30">
        <v>3.3323033534415002E-4</v>
      </c>
      <c r="U733" s="23">
        <v>3000.9272684229986</v>
      </c>
      <c r="V733" s="27">
        <v>1.5719645817396262</v>
      </c>
    </row>
    <row r="734" spans="1:22" x14ac:dyDescent="0.25">
      <c r="A734" s="19" t="s">
        <v>81</v>
      </c>
      <c r="B734" s="19" t="s">
        <v>82</v>
      </c>
      <c r="C734" s="19" t="s">
        <v>75</v>
      </c>
      <c r="D734" s="22">
        <v>60302861</v>
      </c>
      <c r="E734" s="22">
        <v>2</v>
      </c>
      <c r="F734" s="27">
        <v>48</v>
      </c>
      <c r="G734" s="19" t="s">
        <v>130</v>
      </c>
      <c r="H734" s="19" t="s">
        <v>131</v>
      </c>
      <c r="I734" s="23">
        <v>71.5</v>
      </c>
      <c r="J734" s="19" t="s">
        <v>211</v>
      </c>
      <c r="K734" s="19" t="s">
        <v>212</v>
      </c>
      <c r="L734" s="23">
        <v>50</v>
      </c>
      <c r="M734" s="19" t="s">
        <v>110</v>
      </c>
      <c r="N734" s="19" t="s">
        <v>111</v>
      </c>
      <c r="O734" s="30">
        <v>5.1901008403361353E-3</v>
      </c>
      <c r="Q734" s="22">
        <v>1.5</v>
      </c>
      <c r="R734" s="30">
        <v>5.1540584733893573E-6</v>
      </c>
      <c r="S734" s="23">
        <v>194021.85775792928</v>
      </c>
      <c r="T734" s="30">
        <v>3.3323033534415002E-4</v>
      </c>
      <c r="U734" s="23">
        <v>3000.9272684229986</v>
      </c>
      <c r="V734" s="27">
        <v>1.5466954615840736</v>
      </c>
    </row>
    <row r="735" spans="1:22" x14ac:dyDescent="0.25">
      <c r="A735" s="19" t="s">
        <v>81</v>
      </c>
      <c r="B735" s="19" t="s">
        <v>82</v>
      </c>
      <c r="C735" s="19" t="s">
        <v>75</v>
      </c>
      <c r="D735" s="22">
        <v>60302861</v>
      </c>
      <c r="E735" s="22">
        <v>2</v>
      </c>
      <c r="F735" s="27">
        <v>48</v>
      </c>
      <c r="G735" s="19" t="s">
        <v>134</v>
      </c>
      <c r="H735" s="19" t="s">
        <v>135</v>
      </c>
      <c r="I735" s="23">
        <v>51</v>
      </c>
      <c r="J735" s="19" t="s">
        <v>202</v>
      </c>
      <c r="K735" s="19" t="s">
        <v>203</v>
      </c>
      <c r="L735" s="23">
        <v>51</v>
      </c>
      <c r="M735" s="19" t="s">
        <v>110</v>
      </c>
      <c r="N735" s="19" t="s">
        <v>111</v>
      </c>
      <c r="O735" s="30">
        <v>6.3109714285714286E-3</v>
      </c>
      <c r="Q735" s="22">
        <v>1.5</v>
      </c>
      <c r="R735" s="30">
        <v>4.4702714285714282E-6</v>
      </c>
      <c r="S735" s="23">
        <v>223700.06295558915</v>
      </c>
      <c r="T735" s="30">
        <v>3.3323033534415002E-4</v>
      </c>
      <c r="U735" s="23">
        <v>3000.9272684229986</v>
      </c>
      <c r="V735" s="27">
        <v>1.3414959427252233</v>
      </c>
    </row>
    <row r="736" spans="1:22" x14ac:dyDescent="0.25">
      <c r="A736" s="19" t="s">
        <v>81</v>
      </c>
      <c r="B736" s="19" t="s">
        <v>82</v>
      </c>
      <c r="C736" s="19" t="s">
        <v>75</v>
      </c>
      <c r="D736" s="22">
        <v>60302861</v>
      </c>
      <c r="E736" s="22">
        <v>2</v>
      </c>
      <c r="F736" s="27">
        <v>48</v>
      </c>
      <c r="G736" s="19" t="s">
        <v>156</v>
      </c>
      <c r="H736" s="19" t="s">
        <v>157</v>
      </c>
      <c r="I736" s="23">
        <v>43.3125</v>
      </c>
      <c r="J736" s="19" t="s">
        <v>229</v>
      </c>
      <c r="K736" s="19" t="s">
        <v>250</v>
      </c>
      <c r="L736" s="23">
        <v>8.6624999999999996</v>
      </c>
      <c r="M736" s="19" t="s">
        <v>245</v>
      </c>
      <c r="N736" s="19" t="s">
        <v>246</v>
      </c>
      <c r="O736" s="30">
        <v>8.156250000000002E-3</v>
      </c>
      <c r="Q736" s="22">
        <v>1.94</v>
      </c>
      <c r="R736" s="30">
        <v>3.7936810365657223E-6</v>
      </c>
      <c r="S736" s="23">
        <v>263596.2249755353</v>
      </c>
      <c r="T736" s="30">
        <v>3.3323033534415002E-4</v>
      </c>
      <c r="U736" s="23">
        <v>3000.9272684229986</v>
      </c>
      <c r="V736" s="27">
        <v>1.1384560870329303</v>
      </c>
    </row>
    <row r="737" spans="1:22" x14ac:dyDescent="0.25">
      <c r="A737" s="19" t="s">
        <v>81</v>
      </c>
      <c r="B737" s="19" t="s">
        <v>82</v>
      </c>
      <c r="C737" s="19" t="s">
        <v>75</v>
      </c>
      <c r="D737" s="22">
        <v>60302871</v>
      </c>
      <c r="E737" s="22">
        <v>2</v>
      </c>
      <c r="F737" s="27">
        <v>66</v>
      </c>
      <c r="G737" s="19" t="s">
        <v>108</v>
      </c>
      <c r="H737" s="19" t="s">
        <v>109</v>
      </c>
      <c r="I737" s="23">
        <v>1231.384</v>
      </c>
      <c r="J737" s="19" t="s">
        <v>207</v>
      </c>
      <c r="K737" s="19" t="s">
        <v>208</v>
      </c>
      <c r="L737" s="23">
        <v>799.6</v>
      </c>
      <c r="M737" s="19" t="s">
        <v>110</v>
      </c>
      <c r="N737" s="19" t="s">
        <v>111</v>
      </c>
      <c r="O737" s="30">
        <v>9.9157987639060616E-3</v>
      </c>
      <c r="Q737" s="22">
        <v>1.5</v>
      </c>
      <c r="R737" s="30">
        <v>1.2333490853630002E-4</v>
      </c>
      <c r="S737" s="23">
        <v>8108.0045533554621</v>
      </c>
      <c r="T737" s="30">
        <v>2.8500512725522037E-4</v>
      </c>
      <c r="U737" s="23">
        <v>3508.7088068577309</v>
      </c>
      <c r="V737" s="27">
        <v>43.27462797743086</v>
      </c>
    </row>
    <row r="738" spans="1:22" x14ac:dyDescent="0.25">
      <c r="A738" s="19" t="s">
        <v>81</v>
      </c>
      <c r="B738" s="19" t="s">
        <v>82</v>
      </c>
      <c r="C738" s="19" t="s">
        <v>75</v>
      </c>
      <c r="D738" s="22">
        <v>60302871</v>
      </c>
      <c r="E738" s="22">
        <v>2</v>
      </c>
      <c r="F738" s="27">
        <v>66</v>
      </c>
      <c r="G738" s="19" t="s">
        <v>130</v>
      </c>
      <c r="H738" s="19" t="s">
        <v>131</v>
      </c>
      <c r="I738" s="23">
        <v>357.5</v>
      </c>
      <c r="J738" s="19" t="s">
        <v>200</v>
      </c>
      <c r="K738" s="19" t="s">
        <v>201</v>
      </c>
      <c r="L738" s="23">
        <v>250</v>
      </c>
      <c r="M738" s="19" t="s">
        <v>112</v>
      </c>
      <c r="N738" s="19" t="s">
        <v>113</v>
      </c>
      <c r="O738" s="30">
        <v>4.8249881092436948E-2</v>
      </c>
      <c r="Q738" s="22">
        <v>7.7</v>
      </c>
      <c r="R738" s="30">
        <v>3.3942015920004343E-5</v>
      </c>
      <c r="S738" s="23">
        <v>29462.009633041031</v>
      </c>
      <c r="T738" s="30">
        <v>2.8500512725522037E-4</v>
      </c>
      <c r="U738" s="23">
        <v>3508.7088068577309</v>
      </c>
      <c r="V738" s="27">
        <v>11.909265018102454</v>
      </c>
    </row>
    <row r="739" spans="1:22" x14ac:dyDescent="0.25">
      <c r="A739" s="19" t="s">
        <v>81</v>
      </c>
      <c r="B739" s="19" t="s">
        <v>82</v>
      </c>
      <c r="C739" s="19" t="s">
        <v>75</v>
      </c>
      <c r="D739" s="22">
        <v>60302871</v>
      </c>
      <c r="E739" s="22">
        <v>2</v>
      </c>
      <c r="F739" s="27">
        <v>66</v>
      </c>
      <c r="G739" s="19" t="s">
        <v>108</v>
      </c>
      <c r="H739" s="19" t="s">
        <v>109</v>
      </c>
      <c r="I739" s="23">
        <v>1231.384</v>
      </c>
      <c r="J739" s="19" t="s">
        <v>207</v>
      </c>
      <c r="K739" s="19" t="s">
        <v>208</v>
      </c>
      <c r="L739" s="23">
        <v>799.6</v>
      </c>
      <c r="M739" s="19" t="s">
        <v>112</v>
      </c>
      <c r="N739" s="19" t="s">
        <v>113</v>
      </c>
      <c r="O739" s="30">
        <v>1.1220156242274404E-2</v>
      </c>
      <c r="Q739" s="22">
        <v>7.7</v>
      </c>
      <c r="R739" s="30">
        <v>2.7186778579765499E-5</v>
      </c>
      <c r="S739" s="23">
        <v>36782.585221195615</v>
      </c>
      <c r="T739" s="30">
        <v>2.8500512725522037E-4</v>
      </c>
      <c r="U739" s="23">
        <v>3508.7088068577309</v>
      </c>
      <c r="V739" s="27">
        <v>9.5390489432914318</v>
      </c>
    </row>
    <row r="740" spans="1:22" x14ac:dyDescent="0.25">
      <c r="A740" s="19" t="s">
        <v>81</v>
      </c>
      <c r="B740" s="19" t="s">
        <v>82</v>
      </c>
      <c r="C740" s="19" t="s">
        <v>75</v>
      </c>
      <c r="D740" s="22">
        <v>60302871</v>
      </c>
      <c r="E740" s="22">
        <v>2</v>
      </c>
      <c r="F740" s="27">
        <v>66</v>
      </c>
      <c r="G740" s="19" t="s">
        <v>148</v>
      </c>
      <c r="H740" s="19" t="s">
        <v>149</v>
      </c>
      <c r="I740" s="23">
        <v>50</v>
      </c>
      <c r="J740" s="19" t="s">
        <v>202</v>
      </c>
      <c r="K740" s="19" t="s">
        <v>203</v>
      </c>
      <c r="L740" s="23">
        <v>50</v>
      </c>
      <c r="M740" s="19" t="s">
        <v>110</v>
      </c>
      <c r="N740" s="19" t="s">
        <v>111</v>
      </c>
      <c r="O740" s="30">
        <v>5.1681299099804429E-2</v>
      </c>
      <c r="Q740" s="22">
        <v>1.5</v>
      </c>
      <c r="R740" s="30">
        <v>2.6101666212022438E-5</v>
      </c>
      <c r="S740" s="23">
        <v>38311.730441920969</v>
      </c>
      <c r="T740" s="30">
        <v>2.8500512725522037E-4</v>
      </c>
      <c r="U740" s="23">
        <v>3508.7088068577309</v>
      </c>
      <c r="V740" s="27">
        <v>9.1583146111783993</v>
      </c>
    </row>
    <row r="741" spans="1:22" x14ac:dyDescent="0.25">
      <c r="A741" s="19" t="s">
        <v>81</v>
      </c>
      <c r="B741" s="19" t="s">
        <v>82</v>
      </c>
      <c r="C741" s="19" t="s">
        <v>75</v>
      </c>
      <c r="D741" s="22">
        <v>60302871</v>
      </c>
      <c r="E741" s="22">
        <v>2</v>
      </c>
      <c r="F741" s="27">
        <v>66</v>
      </c>
      <c r="G741" s="19" t="s">
        <v>130</v>
      </c>
      <c r="H741" s="19" t="s">
        <v>131</v>
      </c>
      <c r="I741" s="23">
        <v>357.5</v>
      </c>
      <c r="J741" s="19" t="s">
        <v>200</v>
      </c>
      <c r="K741" s="19" t="s">
        <v>201</v>
      </c>
      <c r="L741" s="23">
        <v>250</v>
      </c>
      <c r="M741" s="19" t="s">
        <v>110</v>
      </c>
      <c r="N741" s="19" t="s">
        <v>111</v>
      </c>
      <c r="O741" s="30">
        <v>5.1901008403361353E-3</v>
      </c>
      <c r="Q741" s="22">
        <v>1.5</v>
      </c>
      <c r="R741" s="30">
        <v>1.8742030812324932E-5</v>
      </c>
      <c r="S741" s="23">
        <v>53356.010883430565</v>
      </c>
      <c r="T741" s="30">
        <v>2.8500512725522037E-4</v>
      </c>
      <c r="U741" s="23">
        <v>3508.7088068577309</v>
      </c>
      <c r="V741" s="27">
        <v>6.5760328569603441</v>
      </c>
    </row>
    <row r="742" spans="1:22" x14ac:dyDescent="0.25">
      <c r="A742" s="19" t="s">
        <v>81</v>
      </c>
      <c r="B742" s="19" t="s">
        <v>82</v>
      </c>
      <c r="C742" s="19" t="s">
        <v>75</v>
      </c>
      <c r="D742" s="22">
        <v>60302871</v>
      </c>
      <c r="E742" s="22">
        <v>2</v>
      </c>
      <c r="F742" s="27">
        <v>66</v>
      </c>
      <c r="G742" s="19" t="s">
        <v>108</v>
      </c>
      <c r="H742" s="19" t="s">
        <v>109</v>
      </c>
      <c r="I742" s="23">
        <v>177.5</v>
      </c>
      <c r="J742" s="19" t="s">
        <v>202</v>
      </c>
      <c r="K742" s="19" t="s">
        <v>203</v>
      </c>
      <c r="L742" s="23">
        <v>177.5</v>
      </c>
      <c r="M742" s="19" t="s">
        <v>110</v>
      </c>
      <c r="N742" s="19" t="s">
        <v>111</v>
      </c>
      <c r="O742" s="30">
        <v>9.9157987639060616E-3</v>
      </c>
      <c r="Q742" s="22">
        <v>1.5</v>
      </c>
      <c r="R742" s="30">
        <v>1.7778326066599253E-5</v>
      </c>
      <c r="S742" s="23">
        <v>56248.265233403166</v>
      </c>
      <c r="T742" s="30">
        <v>2.8500512725522037E-4</v>
      </c>
      <c r="U742" s="23">
        <v>3508.7088068577309</v>
      </c>
      <c r="V742" s="27">
        <v>6.2378969241065159</v>
      </c>
    </row>
    <row r="743" spans="1:22" x14ac:dyDescent="0.25">
      <c r="A743" s="19" t="s">
        <v>81</v>
      </c>
      <c r="B743" s="19" t="s">
        <v>82</v>
      </c>
      <c r="C743" s="19" t="s">
        <v>75</v>
      </c>
      <c r="D743" s="22">
        <v>60302871</v>
      </c>
      <c r="E743" s="22">
        <v>2</v>
      </c>
      <c r="F743" s="27">
        <v>66</v>
      </c>
      <c r="G743" s="19" t="s">
        <v>156</v>
      </c>
      <c r="H743" s="19" t="s">
        <v>157</v>
      </c>
      <c r="I743" s="23">
        <v>161.3725</v>
      </c>
      <c r="J743" s="19" t="s">
        <v>229</v>
      </c>
      <c r="K743" s="19" t="s">
        <v>250</v>
      </c>
      <c r="L743" s="23">
        <v>32.274500000000003</v>
      </c>
      <c r="M743" s="19" t="s">
        <v>245</v>
      </c>
      <c r="N743" s="19" t="s">
        <v>246</v>
      </c>
      <c r="O743" s="30">
        <v>8.156250000000002E-3</v>
      </c>
      <c r="Q743" s="22">
        <v>1.94</v>
      </c>
      <c r="R743" s="30">
        <v>1.027955680353796E-5</v>
      </c>
      <c r="S743" s="23">
        <v>97280.458594851647</v>
      </c>
      <c r="T743" s="30">
        <v>2.8500512725522037E-4</v>
      </c>
      <c r="U743" s="23">
        <v>3508.7088068577309</v>
      </c>
      <c r="V743" s="27">
        <v>3.6067971487167942</v>
      </c>
    </row>
    <row r="744" spans="1:22" x14ac:dyDescent="0.25">
      <c r="A744" s="19" t="s">
        <v>81</v>
      </c>
      <c r="B744" s="19" t="s">
        <v>82</v>
      </c>
      <c r="C744" s="19" t="s">
        <v>75</v>
      </c>
      <c r="D744" s="22">
        <v>60302871</v>
      </c>
      <c r="E744" s="22">
        <v>2</v>
      </c>
      <c r="F744" s="27">
        <v>66</v>
      </c>
      <c r="G744" s="19" t="s">
        <v>166</v>
      </c>
      <c r="H744" s="19" t="s">
        <v>167</v>
      </c>
      <c r="I744" s="23">
        <v>2465.1292409600001</v>
      </c>
      <c r="J744" s="19" t="s">
        <v>202</v>
      </c>
      <c r="K744" s="19" t="s">
        <v>203</v>
      </c>
      <c r="L744" s="23">
        <v>2465.1292409600001</v>
      </c>
      <c r="M744" s="19" t="s">
        <v>168</v>
      </c>
      <c r="N744" s="19" t="s">
        <v>169</v>
      </c>
      <c r="O744" s="30">
        <v>5.0000000000000002E-5</v>
      </c>
      <c r="Q744" s="22">
        <v>0.3</v>
      </c>
      <c r="R744" s="30">
        <v>6.2250738408080812E-6</v>
      </c>
      <c r="S744" s="23">
        <v>160640.66476522136</v>
      </c>
      <c r="T744" s="30">
        <v>2.8500512725522037E-4</v>
      </c>
      <c r="U744" s="23">
        <v>3508.7088068577309</v>
      </c>
      <c r="V744" s="27">
        <v>2.1841971408582994</v>
      </c>
    </row>
    <row r="745" spans="1:22" x14ac:dyDescent="0.25">
      <c r="A745" s="19" t="s">
        <v>81</v>
      </c>
      <c r="B745" s="19" t="s">
        <v>82</v>
      </c>
      <c r="C745" s="19" t="s">
        <v>75</v>
      </c>
      <c r="D745" s="22">
        <v>60302871</v>
      </c>
      <c r="E745" s="22">
        <v>2</v>
      </c>
      <c r="F745" s="27">
        <v>66</v>
      </c>
      <c r="G745" s="19" t="s">
        <v>108</v>
      </c>
      <c r="H745" s="19" t="s">
        <v>109</v>
      </c>
      <c r="I745" s="23">
        <v>177.5</v>
      </c>
      <c r="J745" s="19" t="s">
        <v>202</v>
      </c>
      <c r="K745" s="19" t="s">
        <v>203</v>
      </c>
      <c r="L745" s="23">
        <v>177.5</v>
      </c>
      <c r="M745" s="19" t="s">
        <v>112</v>
      </c>
      <c r="N745" s="19" t="s">
        <v>113</v>
      </c>
      <c r="O745" s="30">
        <v>1.1220156242274404E-2</v>
      </c>
      <c r="Q745" s="22">
        <v>7.7</v>
      </c>
      <c r="R745" s="30">
        <v>3.9188857398734882E-6</v>
      </c>
      <c r="S745" s="23">
        <v>255174.57419727746</v>
      </c>
      <c r="T745" s="30">
        <v>2.8500512725522037E-4</v>
      </c>
      <c r="U745" s="23">
        <v>3508.7088068577309</v>
      </c>
      <c r="V745" s="27">
        <v>1.3750228908563282</v>
      </c>
    </row>
    <row r="746" spans="1:22" x14ac:dyDescent="0.25">
      <c r="A746" s="19" t="s">
        <v>81</v>
      </c>
      <c r="B746" s="19" t="s">
        <v>82</v>
      </c>
      <c r="C746" s="19" t="s">
        <v>75</v>
      </c>
      <c r="D746" s="22">
        <v>60302871</v>
      </c>
      <c r="E746" s="22">
        <v>2</v>
      </c>
      <c r="F746" s="27">
        <v>66</v>
      </c>
      <c r="G746" s="19" t="s">
        <v>166</v>
      </c>
      <c r="H746" s="19" t="s">
        <v>167</v>
      </c>
      <c r="I746" s="23">
        <v>2465.1292409600001</v>
      </c>
      <c r="J746" s="19" t="s">
        <v>202</v>
      </c>
      <c r="K746" s="19" t="s">
        <v>203</v>
      </c>
      <c r="L746" s="23">
        <v>2465.1292409600001</v>
      </c>
      <c r="M746" s="19" t="s">
        <v>172</v>
      </c>
      <c r="N746" s="19" t="s">
        <v>173</v>
      </c>
      <c r="O746" s="30">
        <v>5.0000000000000002E-5</v>
      </c>
      <c r="Q746" s="22">
        <v>0.6</v>
      </c>
      <c r="R746" s="30">
        <v>3.1125369204040406E-6</v>
      </c>
      <c r="S746" s="23">
        <v>321281.32953044272</v>
      </c>
      <c r="T746" s="30">
        <v>2.8500512725522037E-4</v>
      </c>
      <c r="U746" s="23">
        <v>3508.7088068577309</v>
      </c>
      <c r="V746" s="27">
        <v>1.0920985704291497</v>
      </c>
    </row>
    <row r="747" spans="1:22" x14ac:dyDescent="0.25">
      <c r="A747" s="19" t="s">
        <v>81</v>
      </c>
      <c r="B747" s="19" t="s">
        <v>82</v>
      </c>
      <c r="C747" s="19" t="s">
        <v>75</v>
      </c>
      <c r="D747" s="22">
        <v>60302939</v>
      </c>
      <c r="E747" s="22">
        <v>2</v>
      </c>
      <c r="F747" s="27">
        <v>46</v>
      </c>
      <c r="G747" s="19" t="s">
        <v>130</v>
      </c>
      <c r="H747" s="19" t="s">
        <v>131</v>
      </c>
      <c r="I747" s="23">
        <v>1437.2787000000001</v>
      </c>
      <c r="J747" s="19" t="s">
        <v>211</v>
      </c>
      <c r="K747" s="19" t="s">
        <v>212</v>
      </c>
      <c r="L747" s="23">
        <v>1005.09</v>
      </c>
      <c r="M747" s="19" t="s">
        <v>112</v>
      </c>
      <c r="N747" s="19" t="s">
        <v>113</v>
      </c>
      <c r="O747" s="30">
        <v>4.8249881092436948E-2</v>
      </c>
      <c r="Q747" s="22">
        <v>7.7</v>
      </c>
      <c r="R747" s="30">
        <v>1.9578917665638725E-4</v>
      </c>
      <c r="S747" s="23">
        <v>5107.5346302467678</v>
      </c>
      <c r="T747" s="30">
        <v>3.1738047531002498E-4</v>
      </c>
      <c r="U747" s="23">
        <v>3150.7924330353831</v>
      </c>
      <c r="V747" s="27">
        <v>61.689105627917286</v>
      </c>
    </row>
    <row r="748" spans="1:22" x14ac:dyDescent="0.25">
      <c r="A748" s="19" t="s">
        <v>81</v>
      </c>
      <c r="B748" s="19" t="s">
        <v>82</v>
      </c>
      <c r="C748" s="19" t="s">
        <v>75</v>
      </c>
      <c r="D748" s="22">
        <v>60302939</v>
      </c>
      <c r="E748" s="22">
        <v>2</v>
      </c>
      <c r="F748" s="27">
        <v>46</v>
      </c>
      <c r="G748" s="19" t="s">
        <v>130</v>
      </c>
      <c r="H748" s="19" t="s">
        <v>131</v>
      </c>
      <c r="I748" s="23">
        <v>1437.2787000000001</v>
      </c>
      <c r="J748" s="19" t="s">
        <v>211</v>
      </c>
      <c r="K748" s="19" t="s">
        <v>212</v>
      </c>
      <c r="L748" s="23">
        <v>1005.09</v>
      </c>
      <c r="M748" s="19" t="s">
        <v>110</v>
      </c>
      <c r="N748" s="19" t="s">
        <v>111</v>
      </c>
      <c r="O748" s="30">
        <v>5.1901008403361353E-3</v>
      </c>
      <c r="Q748" s="22">
        <v>1.5</v>
      </c>
      <c r="R748" s="30">
        <v>1.0811045490822071E-4</v>
      </c>
      <c r="S748" s="23">
        <v>9249.799206274176</v>
      </c>
      <c r="T748" s="30">
        <v>3.1738047531002498E-4</v>
      </c>
      <c r="U748" s="23">
        <v>3150.7924330353831</v>
      </c>
      <c r="V748" s="27">
        <v>34.063360325683476</v>
      </c>
    </row>
    <row r="749" spans="1:22" x14ac:dyDescent="0.25">
      <c r="A749" s="19" t="s">
        <v>81</v>
      </c>
      <c r="B749" s="19" t="s">
        <v>82</v>
      </c>
      <c r="C749" s="19" t="s">
        <v>75</v>
      </c>
      <c r="D749" s="22">
        <v>60303023</v>
      </c>
      <c r="E749" s="22">
        <v>2</v>
      </c>
      <c r="F749" s="27">
        <v>65</v>
      </c>
      <c r="G749" s="19" t="s">
        <v>132</v>
      </c>
      <c r="H749" s="19" t="s">
        <v>133</v>
      </c>
      <c r="I749" s="23">
        <v>192.85</v>
      </c>
      <c r="J749" s="19" t="s">
        <v>202</v>
      </c>
      <c r="K749" s="19" t="s">
        <v>203</v>
      </c>
      <c r="L749" s="23">
        <v>192.85</v>
      </c>
      <c r="M749" s="19" t="s">
        <v>110</v>
      </c>
      <c r="N749" s="19" t="s">
        <v>111</v>
      </c>
      <c r="O749" s="30">
        <v>3.9433609419354559E-2</v>
      </c>
      <c r="Q749" s="22">
        <v>1.5</v>
      </c>
      <c r="R749" s="30">
        <v>7.7997657195102841E-5</v>
      </c>
      <c r="S749" s="23">
        <v>12820.897908492385</v>
      </c>
      <c r="T749" s="30">
        <v>2.6271422986437758E-4</v>
      </c>
      <c r="U749" s="23">
        <v>3806.4173399219203</v>
      </c>
      <c r="V749" s="27">
        <v>29.689163482072516</v>
      </c>
    </row>
    <row r="750" spans="1:22" x14ac:dyDescent="0.25">
      <c r="A750" s="19" t="s">
        <v>81</v>
      </c>
      <c r="B750" s="19" t="s">
        <v>82</v>
      </c>
      <c r="C750" s="19" t="s">
        <v>75</v>
      </c>
      <c r="D750" s="22">
        <v>60303023</v>
      </c>
      <c r="E750" s="22">
        <v>2</v>
      </c>
      <c r="F750" s="27">
        <v>65</v>
      </c>
      <c r="G750" s="19" t="s">
        <v>108</v>
      </c>
      <c r="H750" s="19" t="s">
        <v>109</v>
      </c>
      <c r="I750" s="23">
        <v>522.06000000000006</v>
      </c>
      <c r="J750" s="19" t="s">
        <v>207</v>
      </c>
      <c r="K750" s="19" t="s">
        <v>208</v>
      </c>
      <c r="L750" s="23">
        <v>339</v>
      </c>
      <c r="M750" s="19" t="s">
        <v>110</v>
      </c>
      <c r="N750" s="19" t="s">
        <v>111</v>
      </c>
      <c r="O750" s="30">
        <v>9.9157987639060616E-3</v>
      </c>
      <c r="Q750" s="22">
        <v>1.5</v>
      </c>
      <c r="R750" s="30">
        <v>5.309376310445948E-5</v>
      </c>
      <c r="S750" s="23">
        <v>18834.603944582854</v>
      </c>
      <c r="T750" s="30">
        <v>2.6271422986437758E-4</v>
      </c>
      <c r="U750" s="23">
        <v>3806.4173399219203</v>
      </c>
      <c r="V750" s="27">
        <v>20.209702052252123</v>
      </c>
    </row>
    <row r="751" spans="1:22" x14ac:dyDescent="0.25">
      <c r="A751" s="19" t="s">
        <v>81</v>
      </c>
      <c r="B751" s="19" t="s">
        <v>82</v>
      </c>
      <c r="C751" s="19" t="s">
        <v>75</v>
      </c>
      <c r="D751" s="22">
        <v>60303023</v>
      </c>
      <c r="E751" s="22">
        <v>2</v>
      </c>
      <c r="F751" s="27">
        <v>65</v>
      </c>
      <c r="G751" s="19" t="s">
        <v>108</v>
      </c>
      <c r="H751" s="19" t="s">
        <v>109</v>
      </c>
      <c r="I751" s="23">
        <v>286.95000000000005</v>
      </c>
      <c r="J751" s="19" t="s">
        <v>202</v>
      </c>
      <c r="K751" s="19" t="s">
        <v>203</v>
      </c>
      <c r="L751" s="23">
        <v>286.95000000000005</v>
      </c>
      <c r="M751" s="19" t="s">
        <v>110</v>
      </c>
      <c r="N751" s="19" t="s">
        <v>111</v>
      </c>
      <c r="O751" s="30">
        <v>9.9157987639060616E-3</v>
      </c>
      <c r="Q751" s="22">
        <v>1.5</v>
      </c>
      <c r="R751" s="30">
        <v>2.9182958515926609E-5</v>
      </c>
      <c r="S751" s="23">
        <v>34266.573742146451</v>
      </c>
      <c r="T751" s="30">
        <v>2.6271422986437758E-4</v>
      </c>
      <c r="U751" s="23">
        <v>3806.4173399219203</v>
      </c>
      <c r="V751" s="27">
        <v>11.108251932524512</v>
      </c>
    </row>
    <row r="752" spans="1:22" x14ac:dyDescent="0.25">
      <c r="A752" s="19" t="s">
        <v>81</v>
      </c>
      <c r="B752" s="19" t="s">
        <v>82</v>
      </c>
      <c r="C752" s="19" t="s">
        <v>75</v>
      </c>
      <c r="D752" s="22">
        <v>60303023</v>
      </c>
      <c r="E752" s="22">
        <v>2</v>
      </c>
      <c r="F752" s="27">
        <v>65</v>
      </c>
      <c r="G752" s="19" t="s">
        <v>128</v>
      </c>
      <c r="H752" s="19" t="s">
        <v>129</v>
      </c>
      <c r="I752" s="23">
        <v>176.82</v>
      </c>
      <c r="J752" s="19" t="s">
        <v>220</v>
      </c>
      <c r="K752" s="19" t="s">
        <v>233</v>
      </c>
      <c r="L752" s="23">
        <v>44.204999999999998</v>
      </c>
      <c r="M752" s="19" t="s">
        <v>110</v>
      </c>
      <c r="N752" s="19" t="s">
        <v>111</v>
      </c>
      <c r="O752" s="30">
        <v>1.3969122566371676E-2</v>
      </c>
      <c r="Q752" s="22">
        <v>1.5</v>
      </c>
      <c r="R752" s="30">
        <v>2.5333541048059893E-5</v>
      </c>
      <c r="S752" s="23">
        <v>39473.360557962049</v>
      </c>
      <c r="T752" s="30">
        <v>2.6271422986437758E-4</v>
      </c>
      <c r="U752" s="23">
        <v>3806.4173399219203</v>
      </c>
      <c r="V752" s="27">
        <v>9.6430029926958909</v>
      </c>
    </row>
    <row r="753" spans="1:22" x14ac:dyDescent="0.25">
      <c r="A753" s="19" t="s">
        <v>81</v>
      </c>
      <c r="B753" s="19" t="s">
        <v>82</v>
      </c>
      <c r="C753" s="19" t="s">
        <v>75</v>
      </c>
      <c r="D753" s="22">
        <v>60303023</v>
      </c>
      <c r="E753" s="22">
        <v>2</v>
      </c>
      <c r="F753" s="27">
        <v>65</v>
      </c>
      <c r="G753" s="19" t="s">
        <v>148</v>
      </c>
      <c r="H753" s="19" t="s">
        <v>149</v>
      </c>
      <c r="I753" s="23">
        <v>32.200000000000003</v>
      </c>
      <c r="J753" s="19" t="s">
        <v>202</v>
      </c>
      <c r="K753" s="19" t="s">
        <v>203</v>
      </c>
      <c r="L753" s="23">
        <v>32.200000000000003</v>
      </c>
      <c r="M753" s="19" t="s">
        <v>110</v>
      </c>
      <c r="N753" s="19" t="s">
        <v>111</v>
      </c>
      <c r="O753" s="30">
        <v>5.1681299099804429E-2</v>
      </c>
      <c r="Q753" s="22">
        <v>1.5</v>
      </c>
      <c r="R753" s="30">
        <v>1.7068080318089256E-5</v>
      </c>
      <c r="S753" s="23">
        <v>58588.897014983602</v>
      </c>
      <c r="T753" s="30">
        <v>2.6271422986437758E-4</v>
      </c>
      <c r="U753" s="23">
        <v>3806.4173399219203</v>
      </c>
      <c r="V753" s="27">
        <v>6.4968236881954997</v>
      </c>
    </row>
    <row r="754" spans="1:22" x14ac:dyDescent="0.25">
      <c r="A754" s="19" t="s">
        <v>81</v>
      </c>
      <c r="B754" s="19" t="s">
        <v>82</v>
      </c>
      <c r="C754" s="19" t="s">
        <v>75</v>
      </c>
      <c r="D754" s="22">
        <v>60303023</v>
      </c>
      <c r="E754" s="22">
        <v>2</v>
      </c>
      <c r="F754" s="27">
        <v>65</v>
      </c>
      <c r="G754" s="19" t="s">
        <v>124</v>
      </c>
      <c r="H754" s="19" t="s">
        <v>125</v>
      </c>
      <c r="I754" s="23">
        <v>50.65</v>
      </c>
      <c r="J754" s="19" t="s">
        <v>202</v>
      </c>
      <c r="K754" s="19" t="s">
        <v>203</v>
      </c>
      <c r="L754" s="23">
        <v>50.65</v>
      </c>
      <c r="M754" s="19" t="s">
        <v>110</v>
      </c>
      <c r="N754" s="19" t="s">
        <v>111</v>
      </c>
      <c r="O754" s="30">
        <v>2.8396187614678874E-2</v>
      </c>
      <c r="Q754" s="22">
        <v>1.5</v>
      </c>
      <c r="R754" s="30">
        <v>1.4751455412138307E-5</v>
      </c>
      <c r="S754" s="23">
        <v>67789.921201751058</v>
      </c>
      <c r="T754" s="30">
        <v>2.6271422986437758E-4</v>
      </c>
      <c r="U754" s="23">
        <v>3806.4173399219203</v>
      </c>
      <c r="V754" s="27">
        <v>5.6150195669848308</v>
      </c>
    </row>
    <row r="755" spans="1:22" x14ac:dyDescent="0.25">
      <c r="A755" s="19" t="s">
        <v>81</v>
      </c>
      <c r="B755" s="19" t="s">
        <v>82</v>
      </c>
      <c r="C755" s="19" t="s">
        <v>75</v>
      </c>
      <c r="D755" s="22">
        <v>60303023</v>
      </c>
      <c r="E755" s="22">
        <v>2</v>
      </c>
      <c r="F755" s="27">
        <v>65</v>
      </c>
      <c r="G755" s="19" t="s">
        <v>108</v>
      </c>
      <c r="H755" s="19" t="s">
        <v>109</v>
      </c>
      <c r="I755" s="23">
        <v>522.06000000000006</v>
      </c>
      <c r="J755" s="19" t="s">
        <v>207</v>
      </c>
      <c r="K755" s="19" t="s">
        <v>208</v>
      </c>
      <c r="L755" s="23">
        <v>339</v>
      </c>
      <c r="M755" s="19" t="s">
        <v>112</v>
      </c>
      <c r="N755" s="19" t="s">
        <v>113</v>
      </c>
      <c r="O755" s="30">
        <v>1.1220156242274404E-2</v>
      </c>
      <c r="Q755" s="22">
        <v>7.7</v>
      </c>
      <c r="R755" s="30">
        <v>1.1703486049633917E-5</v>
      </c>
      <c r="S755" s="23">
        <v>85444.626990543533</v>
      </c>
      <c r="T755" s="30">
        <v>2.6271422986437758E-4</v>
      </c>
      <c r="U755" s="23">
        <v>3806.4173399219203</v>
      </c>
      <c r="V755" s="27">
        <v>4.454835223686084</v>
      </c>
    </row>
    <row r="756" spans="1:22" x14ac:dyDescent="0.25">
      <c r="A756" s="19" t="s">
        <v>81</v>
      </c>
      <c r="B756" s="19" t="s">
        <v>82</v>
      </c>
      <c r="C756" s="19" t="s">
        <v>75</v>
      </c>
      <c r="D756" s="22">
        <v>60303023</v>
      </c>
      <c r="E756" s="22">
        <v>2</v>
      </c>
      <c r="F756" s="27">
        <v>65</v>
      </c>
      <c r="G756" s="19" t="s">
        <v>128</v>
      </c>
      <c r="H756" s="19" t="s">
        <v>129</v>
      </c>
      <c r="I756" s="23">
        <v>176.82</v>
      </c>
      <c r="J756" s="19" t="s">
        <v>220</v>
      </c>
      <c r="K756" s="19" t="s">
        <v>233</v>
      </c>
      <c r="L756" s="23">
        <v>44.204999999999998</v>
      </c>
      <c r="M756" s="19" t="s">
        <v>112</v>
      </c>
      <c r="N756" s="19" t="s">
        <v>113</v>
      </c>
      <c r="O756" s="30">
        <v>1.8912688108407016E-2</v>
      </c>
      <c r="Q756" s="22">
        <v>7.7</v>
      </c>
      <c r="R756" s="30">
        <v>6.6816014212358213E-6</v>
      </c>
      <c r="S756" s="23">
        <v>149664.71912283584</v>
      </c>
      <c r="T756" s="30">
        <v>2.6271422986437758E-4</v>
      </c>
      <c r="U756" s="23">
        <v>3806.4173399219203</v>
      </c>
      <c r="V756" s="27">
        <v>2.5432963508238977</v>
      </c>
    </row>
    <row r="757" spans="1:22" x14ac:dyDescent="0.25">
      <c r="A757" s="19" t="s">
        <v>81</v>
      </c>
      <c r="B757" s="19" t="s">
        <v>82</v>
      </c>
      <c r="C757" s="19" t="s">
        <v>75</v>
      </c>
      <c r="D757" s="22">
        <v>60303023</v>
      </c>
      <c r="E757" s="22">
        <v>2</v>
      </c>
      <c r="F757" s="27">
        <v>65</v>
      </c>
      <c r="G757" s="19" t="s">
        <v>166</v>
      </c>
      <c r="H757" s="19" t="s">
        <v>167</v>
      </c>
      <c r="I757" s="23">
        <v>2538.976995</v>
      </c>
      <c r="J757" s="19" t="s">
        <v>202</v>
      </c>
      <c r="K757" s="19" t="s">
        <v>203</v>
      </c>
      <c r="L757" s="23">
        <v>2538.976995</v>
      </c>
      <c r="M757" s="19" t="s">
        <v>168</v>
      </c>
      <c r="N757" s="19" t="s">
        <v>169</v>
      </c>
      <c r="O757" s="30">
        <v>5.0000000000000002E-5</v>
      </c>
      <c r="Q757" s="22">
        <v>0.3</v>
      </c>
      <c r="R757" s="30">
        <v>6.5101974230769237E-6</v>
      </c>
      <c r="S757" s="23">
        <v>153605.17277944062</v>
      </c>
      <c r="T757" s="30">
        <v>2.6271422986437758E-4</v>
      </c>
      <c r="U757" s="23">
        <v>3806.4173399219203</v>
      </c>
      <c r="V757" s="27">
        <v>2.4780528357515004</v>
      </c>
    </row>
    <row r="758" spans="1:22" x14ac:dyDescent="0.25">
      <c r="A758" s="19" t="s">
        <v>81</v>
      </c>
      <c r="B758" s="19" t="s">
        <v>82</v>
      </c>
      <c r="C758" s="19" t="s">
        <v>75</v>
      </c>
      <c r="D758" s="22">
        <v>60303023</v>
      </c>
      <c r="E758" s="22">
        <v>2</v>
      </c>
      <c r="F758" s="27">
        <v>65</v>
      </c>
      <c r="G758" s="19" t="s">
        <v>108</v>
      </c>
      <c r="H758" s="19" t="s">
        <v>109</v>
      </c>
      <c r="I758" s="23">
        <v>286.95000000000005</v>
      </c>
      <c r="J758" s="19" t="s">
        <v>202</v>
      </c>
      <c r="K758" s="19" t="s">
        <v>203</v>
      </c>
      <c r="L758" s="23">
        <v>286.95000000000005</v>
      </c>
      <c r="M758" s="19" t="s">
        <v>112</v>
      </c>
      <c r="N758" s="19" t="s">
        <v>113</v>
      </c>
      <c r="O758" s="30">
        <v>1.1220156242274404E-2</v>
      </c>
      <c r="Q758" s="22">
        <v>7.7</v>
      </c>
      <c r="R758" s="30">
        <v>6.4328148525886919E-6</v>
      </c>
      <c r="S758" s="23">
        <v>155452.94290532553</v>
      </c>
      <c r="T758" s="30">
        <v>2.6271422986437758E-4</v>
      </c>
      <c r="U758" s="23">
        <v>3806.4173399219203</v>
      </c>
      <c r="V758" s="27">
        <v>2.4485977999400865</v>
      </c>
    </row>
    <row r="759" spans="1:22" x14ac:dyDescent="0.25">
      <c r="A759" s="19" t="s">
        <v>81</v>
      </c>
      <c r="B759" s="19" t="s">
        <v>82</v>
      </c>
      <c r="C759" s="19" t="s">
        <v>75</v>
      </c>
      <c r="D759" s="22">
        <v>60303023</v>
      </c>
      <c r="E759" s="22">
        <v>2</v>
      </c>
      <c r="F759" s="27">
        <v>65</v>
      </c>
      <c r="G759" s="19" t="s">
        <v>166</v>
      </c>
      <c r="H759" s="19" t="s">
        <v>167</v>
      </c>
      <c r="I759" s="23">
        <v>2538.976995</v>
      </c>
      <c r="J759" s="19" t="s">
        <v>202</v>
      </c>
      <c r="K759" s="19" t="s">
        <v>203</v>
      </c>
      <c r="L759" s="23">
        <v>2538.976995</v>
      </c>
      <c r="M759" s="19" t="s">
        <v>172</v>
      </c>
      <c r="N759" s="19" t="s">
        <v>173</v>
      </c>
      <c r="O759" s="30">
        <v>5.0000000000000002E-5</v>
      </c>
      <c r="Q759" s="22">
        <v>0.6</v>
      </c>
      <c r="R759" s="30">
        <v>3.2550987115384619E-6</v>
      </c>
      <c r="S759" s="23">
        <v>307210.34555888124</v>
      </c>
      <c r="T759" s="30">
        <v>2.6271422986437758E-4</v>
      </c>
      <c r="U759" s="23">
        <v>3806.4173399219203</v>
      </c>
      <c r="V759" s="27">
        <v>1.2390264178757502</v>
      </c>
    </row>
    <row r="760" spans="1:22" x14ac:dyDescent="0.25">
      <c r="A760" s="19" t="s">
        <v>81</v>
      </c>
      <c r="B760" s="19" t="s">
        <v>82</v>
      </c>
      <c r="C760" s="19" t="s">
        <v>75</v>
      </c>
      <c r="D760" s="22">
        <v>60303035</v>
      </c>
      <c r="E760" s="22">
        <v>2</v>
      </c>
      <c r="F760" s="27">
        <v>69.878504672897193</v>
      </c>
      <c r="G760" s="19" t="s">
        <v>130</v>
      </c>
      <c r="H760" s="19" t="s">
        <v>131</v>
      </c>
      <c r="I760" s="23">
        <v>1072.5</v>
      </c>
      <c r="J760" s="19" t="s">
        <v>211</v>
      </c>
      <c r="K760" s="19" t="s">
        <v>212</v>
      </c>
      <c r="L760" s="23">
        <v>750</v>
      </c>
      <c r="M760" s="19" t="s">
        <v>112</v>
      </c>
      <c r="N760" s="19" t="s">
        <v>113</v>
      </c>
      <c r="O760" s="30">
        <v>4.8249881092436948E-2</v>
      </c>
      <c r="Q760" s="22">
        <v>7.7</v>
      </c>
      <c r="R760" s="30">
        <v>9.6174341217227776E-5</v>
      </c>
      <c r="S760" s="23">
        <v>10397.783726340402</v>
      </c>
      <c r="T760" s="30">
        <v>3.3008785664081597E-4</v>
      </c>
      <c r="U760" s="23">
        <v>3029.4964806540788</v>
      </c>
      <c r="V760" s="27">
        <v>29.135982824681605</v>
      </c>
    </row>
    <row r="761" spans="1:22" x14ac:dyDescent="0.25">
      <c r="A761" s="19" t="s">
        <v>81</v>
      </c>
      <c r="B761" s="19" t="s">
        <v>82</v>
      </c>
      <c r="C761" s="19" t="s">
        <v>75</v>
      </c>
      <c r="D761" s="22">
        <v>60303035</v>
      </c>
      <c r="E761" s="22">
        <v>2</v>
      </c>
      <c r="F761" s="27">
        <v>69.878504672897193</v>
      </c>
      <c r="G761" s="19" t="s">
        <v>108</v>
      </c>
      <c r="H761" s="19" t="s">
        <v>109</v>
      </c>
      <c r="I761" s="23">
        <v>693</v>
      </c>
      <c r="J761" s="19" t="s">
        <v>207</v>
      </c>
      <c r="K761" s="19" t="s">
        <v>208</v>
      </c>
      <c r="L761" s="23">
        <v>450</v>
      </c>
      <c r="M761" s="19" t="s">
        <v>110</v>
      </c>
      <c r="N761" s="19" t="s">
        <v>111</v>
      </c>
      <c r="O761" s="30">
        <v>9.9157987639060616E-3</v>
      </c>
      <c r="Q761" s="22">
        <v>1.5</v>
      </c>
      <c r="R761" s="30">
        <v>6.5558057522392975E-5</v>
      </c>
      <c r="S761" s="23">
        <v>15253.655123299302</v>
      </c>
      <c r="T761" s="30">
        <v>3.3008785664081597E-4</v>
      </c>
      <c r="U761" s="23">
        <v>3029.4964806540788</v>
      </c>
      <c r="V761" s="27">
        <v>19.860790454260716</v>
      </c>
    </row>
    <row r="762" spans="1:22" x14ac:dyDescent="0.25">
      <c r="A762" s="19" t="s">
        <v>81</v>
      </c>
      <c r="B762" s="19" t="s">
        <v>82</v>
      </c>
      <c r="C762" s="19" t="s">
        <v>75</v>
      </c>
      <c r="D762" s="22">
        <v>60303035</v>
      </c>
      <c r="E762" s="22">
        <v>2</v>
      </c>
      <c r="F762" s="27">
        <v>69.878504672897193</v>
      </c>
      <c r="G762" s="19" t="s">
        <v>130</v>
      </c>
      <c r="H762" s="19" t="s">
        <v>131</v>
      </c>
      <c r="I762" s="23">
        <v>1072.5</v>
      </c>
      <c r="J762" s="19" t="s">
        <v>211</v>
      </c>
      <c r="K762" s="19" t="s">
        <v>212</v>
      </c>
      <c r="L762" s="23">
        <v>750</v>
      </c>
      <c r="M762" s="19" t="s">
        <v>110</v>
      </c>
      <c r="N762" s="19" t="s">
        <v>111</v>
      </c>
      <c r="O762" s="30">
        <v>5.1901008403361353E-3</v>
      </c>
      <c r="Q762" s="22">
        <v>1.5</v>
      </c>
      <c r="R762" s="30">
        <v>5.3105345030081051E-5</v>
      </c>
      <c r="S762" s="23">
        <v>18830.496241641191</v>
      </c>
      <c r="T762" s="30">
        <v>3.3008785664081597E-4</v>
      </c>
      <c r="U762" s="23">
        <v>3029.4964806540788</v>
      </c>
      <c r="V762" s="27">
        <v>16.088245587255113</v>
      </c>
    </row>
    <row r="763" spans="1:22" x14ac:dyDescent="0.25">
      <c r="A763" s="19" t="s">
        <v>81</v>
      </c>
      <c r="B763" s="19" t="s">
        <v>82</v>
      </c>
      <c r="C763" s="19" t="s">
        <v>75</v>
      </c>
      <c r="D763" s="22">
        <v>60303035</v>
      </c>
      <c r="E763" s="22">
        <v>2</v>
      </c>
      <c r="F763" s="27">
        <v>69.878504672897193</v>
      </c>
      <c r="G763" s="19" t="s">
        <v>148</v>
      </c>
      <c r="H763" s="19" t="s">
        <v>149</v>
      </c>
      <c r="I763" s="23">
        <v>83</v>
      </c>
      <c r="J763" s="19" t="s">
        <v>202</v>
      </c>
      <c r="K763" s="19" t="s">
        <v>203</v>
      </c>
      <c r="L763" s="23">
        <v>83</v>
      </c>
      <c r="M763" s="19" t="s">
        <v>110</v>
      </c>
      <c r="N763" s="19" t="s">
        <v>111</v>
      </c>
      <c r="O763" s="30">
        <v>5.1681299099804429E-2</v>
      </c>
      <c r="Q763" s="22">
        <v>1.5</v>
      </c>
      <c r="R763" s="30">
        <v>4.0923865837935285E-5</v>
      </c>
      <c r="S763" s="23">
        <v>24435.619155828328</v>
      </c>
      <c r="T763" s="30">
        <v>3.3008785664081597E-4</v>
      </c>
      <c r="U763" s="23">
        <v>3029.4964806540788</v>
      </c>
      <c r="V763" s="27">
        <v>12.397870753078461</v>
      </c>
    </row>
    <row r="764" spans="1:22" x14ac:dyDescent="0.25">
      <c r="A764" s="19" t="s">
        <v>81</v>
      </c>
      <c r="B764" s="19" t="s">
        <v>82</v>
      </c>
      <c r="C764" s="19" t="s">
        <v>75</v>
      </c>
      <c r="D764" s="22">
        <v>60303035</v>
      </c>
      <c r="E764" s="22">
        <v>2</v>
      </c>
      <c r="F764" s="27">
        <v>69.878504672897193</v>
      </c>
      <c r="G764" s="19" t="s">
        <v>128</v>
      </c>
      <c r="H764" s="19" t="s">
        <v>129</v>
      </c>
      <c r="I764" s="23">
        <v>144.41999999999999</v>
      </c>
      <c r="J764" s="19" t="s">
        <v>220</v>
      </c>
      <c r="K764" s="19" t="s">
        <v>233</v>
      </c>
      <c r="L764" s="23">
        <v>36.104999999999997</v>
      </c>
      <c r="M764" s="19" t="s">
        <v>110</v>
      </c>
      <c r="N764" s="19" t="s">
        <v>111</v>
      </c>
      <c r="O764" s="30">
        <v>1.3969122566371676E-2</v>
      </c>
      <c r="Q764" s="22">
        <v>1.5</v>
      </c>
      <c r="R764" s="30">
        <v>1.9246936192839155E-5</v>
      </c>
      <c r="S764" s="23">
        <v>51956.321254499257</v>
      </c>
      <c r="T764" s="30">
        <v>3.3008785664081597E-4</v>
      </c>
      <c r="U764" s="23">
        <v>3029.4964806540788</v>
      </c>
      <c r="V764" s="27">
        <v>5.830852545957983</v>
      </c>
    </row>
    <row r="765" spans="1:22" x14ac:dyDescent="0.25">
      <c r="A765" s="19" t="s">
        <v>81</v>
      </c>
      <c r="B765" s="19" t="s">
        <v>82</v>
      </c>
      <c r="C765" s="19" t="s">
        <v>75</v>
      </c>
      <c r="D765" s="22">
        <v>60303035</v>
      </c>
      <c r="E765" s="22">
        <v>2</v>
      </c>
      <c r="F765" s="27">
        <v>69.878504672897193</v>
      </c>
      <c r="G765" s="19" t="s">
        <v>108</v>
      </c>
      <c r="H765" s="19" t="s">
        <v>109</v>
      </c>
      <c r="I765" s="23">
        <v>693</v>
      </c>
      <c r="J765" s="19" t="s">
        <v>207</v>
      </c>
      <c r="K765" s="19" t="s">
        <v>208</v>
      </c>
      <c r="L765" s="23">
        <v>450</v>
      </c>
      <c r="M765" s="19" t="s">
        <v>112</v>
      </c>
      <c r="N765" s="19" t="s">
        <v>113</v>
      </c>
      <c r="O765" s="30">
        <v>1.1220156242274404E-2</v>
      </c>
      <c r="Q765" s="22">
        <v>7.7</v>
      </c>
      <c r="R765" s="30">
        <v>1.4450997005898422E-5</v>
      </c>
      <c r="S765" s="23">
        <v>69199.377703270773</v>
      </c>
      <c r="T765" s="30">
        <v>3.3008785664081597E-4</v>
      </c>
      <c r="U765" s="23">
        <v>3029.4964806540788</v>
      </c>
      <c r="V765" s="27">
        <v>4.3779244571311899</v>
      </c>
    </row>
    <row r="766" spans="1:22" x14ac:dyDescent="0.25">
      <c r="A766" s="19" t="s">
        <v>81</v>
      </c>
      <c r="B766" s="19" t="s">
        <v>82</v>
      </c>
      <c r="C766" s="19" t="s">
        <v>75</v>
      </c>
      <c r="D766" s="22">
        <v>60303035</v>
      </c>
      <c r="E766" s="22">
        <v>2</v>
      </c>
      <c r="F766" s="27">
        <v>69.878504672897193</v>
      </c>
      <c r="G766" s="19" t="s">
        <v>108</v>
      </c>
      <c r="H766" s="19" t="s">
        <v>109</v>
      </c>
      <c r="I766" s="23">
        <v>95.65</v>
      </c>
      <c r="J766" s="19" t="s">
        <v>202</v>
      </c>
      <c r="K766" s="19" t="s">
        <v>203</v>
      </c>
      <c r="L766" s="23">
        <v>95.65</v>
      </c>
      <c r="M766" s="19" t="s">
        <v>110</v>
      </c>
      <c r="N766" s="19" t="s">
        <v>111</v>
      </c>
      <c r="O766" s="30">
        <v>9.9157987639060616E-3</v>
      </c>
      <c r="Q766" s="22">
        <v>1.5</v>
      </c>
      <c r="R766" s="30">
        <v>9.0485255440359144E-6</v>
      </c>
      <c r="S766" s="23">
        <v>110515.2430783734</v>
      </c>
      <c r="T766" s="30">
        <v>3.3008785664081597E-4</v>
      </c>
      <c r="U766" s="23">
        <v>3029.4964806540788</v>
      </c>
      <c r="V766" s="27">
        <v>2.7412476290765335</v>
      </c>
    </row>
    <row r="767" spans="1:22" x14ac:dyDescent="0.25">
      <c r="A767" s="19" t="s">
        <v>81</v>
      </c>
      <c r="B767" s="19" t="s">
        <v>82</v>
      </c>
      <c r="C767" s="19" t="s">
        <v>75</v>
      </c>
      <c r="D767" s="22">
        <v>60303035</v>
      </c>
      <c r="E767" s="22">
        <v>2</v>
      </c>
      <c r="F767" s="27">
        <v>69.878504672897193</v>
      </c>
      <c r="G767" s="19" t="s">
        <v>134</v>
      </c>
      <c r="H767" s="19" t="s">
        <v>135</v>
      </c>
      <c r="I767" s="23">
        <v>94.5</v>
      </c>
      <c r="J767" s="19" t="s">
        <v>202</v>
      </c>
      <c r="K767" s="19" t="s">
        <v>203</v>
      </c>
      <c r="L767" s="23">
        <v>94.5</v>
      </c>
      <c r="M767" s="19" t="s">
        <v>110</v>
      </c>
      <c r="N767" s="19" t="s">
        <v>111</v>
      </c>
      <c r="O767" s="30">
        <v>6.3109714285714286E-3</v>
      </c>
      <c r="Q767" s="22">
        <v>1.5</v>
      </c>
      <c r="R767" s="30">
        <v>5.6897496857028218E-6</v>
      </c>
      <c r="S767" s="23">
        <v>175754.65622201195</v>
      </c>
      <c r="T767" s="30">
        <v>3.3008785664081597E-4</v>
      </c>
      <c r="U767" s="23">
        <v>3029.4964806540788</v>
      </c>
      <c r="V767" s="27">
        <v>1.7237076648639347</v>
      </c>
    </row>
    <row r="768" spans="1:22" x14ac:dyDescent="0.25">
      <c r="A768" s="19" t="s">
        <v>81</v>
      </c>
      <c r="B768" s="19" t="s">
        <v>82</v>
      </c>
      <c r="C768" s="19" t="s">
        <v>75</v>
      </c>
      <c r="D768" s="22">
        <v>60303035</v>
      </c>
      <c r="E768" s="22">
        <v>2</v>
      </c>
      <c r="F768" s="27">
        <v>69.878504672897193</v>
      </c>
      <c r="G768" s="19" t="s">
        <v>128</v>
      </c>
      <c r="H768" s="19" t="s">
        <v>129</v>
      </c>
      <c r="I768" s="23">
        <v>144.41999999999999</v>
      </c>
      <c r="J768" s="19" t="s">
        <v>220</v>
      </c>
      <c r="K768" s="19" t="s">
        <v>233</v>
      </c>
      <c r="L768" s="23">
        <v>36.104999999999997</v>
      </c>
      <c r="M768" s="19" t="s">
        <v>112</v>
      </c>
      <c r="N768" s="19" t="s">
        <v>113</v>
      </c>
      <c r="O768" s="30">
        <v>1.8912688108407016E-2</v>
      </c>
      <c r="Q768" s="22">
        <v>7.7</v>
      </c>
      <c r="R768" s="30">
        <v>5.0762882289745199E-6</v>
      </c>
      <c r="S768" s="23">
        <v>196994.33028490853</v>
      </c>
      <c r="T768" s="30">
        <v>3.3008785664081597E-4</v>
      </c>
      <c r="U768" s="23">
        <v>3029.4964806540788</v>
      </c>
      <c r="V768" s="27">
        <v>1.5378597324464034</v>
      </c>
    </row>
    <row r="769" spans="1:22" x14ac:dyDescent="0.25">
      <c r="A769" s="19" t="s">
        <v>81</v>
      </c>
      <c r="B769" s="19" t="s">
        <v>82</v>
      </c>
      <c r="C769" s="19" t="s">
        <v>75</v>
      </c>
      <c r="D769" s="22">
        <v>60303102</v>
      </c>
      <c r="E769" s="22">
        <v>2</v>
      </c>
      <c r="F769" s="27">
        <v>73</v>
      </c>
      <c r="G769" s="19" t="s">
        <v>108</v>
      </c>
      <c r="H769" s="19" t="s">
        <v>109</v>
      </c>
      <c r="I769" s="23">
        <v>1617</v>
      </c>
      <c r="J769" s="19" t="s">
        <v>207</v>
      </c>
      <c r="K769" s="19" t="s">
        <v>208</v>
      </c>
      <c r="L769" s="23">
        <v>1050</v>
      </c>
      <c r="M769" s="19" t="s">
        <v>110</v>
      </c>
      <c r="N769" s="19" t="s">
        <v>111</v>
      </c>
      <c r="O769" s="30">
        <v>9.9157987639060616E-3</v>
      </c>
      <c r="Q769" s="22">
        <v>1.5</v>
      </c>
      <c r="R769" s="30">
        <v>1.4642782284233883E-4</v>
      </c>
      <c r="S769" s="23">
        <v>6829.3032061039103</v>
      </c>
      <c r="T769" s="30">
        <v>2.728842238533853E-4</v>
      </c>
      <c r="U769" s="23">
        <v>3664.5577596207177</v>
      </c>
      <c r="V769" s="27">
        <v>53.65932144212605</v>
      </c>
    </row>
    <row r="770" spans="1:22" x14ac:dyDescent="0.25">
      <c r="A770" s="19" t="s">
        <v>81</v>
      </c>
      <c r="B770" s="19" t="s">
        <v>82</v>
      </c>
      <c r="C770" s="19" t="s">
        <v>75</v>
      </c>
      <c r="D770" s="22">
        <v>60303102</v>
      </c>
      <c r="E770" s="22">
        <v>2</v>
      </c>
      <c r="F770" s="27">
        <v>73</v>
      </c>
      <c r="G770" s="19" t="s">
        <v>132</v>
      </c>
      <c r="H770" s="19" t="s">
        <v>133</v>
      </c>
      <c r="I770" s="23">
        <v>240</v>
      </c>
      <c r="J770" s="19" t="s">
        <v>202</v>
      </c>
      <c r="K770" s="19" t="s">
        <v>203</v>
      </c>
      <c r="L770" s="23">
        <v>240</v>
      </c>
      <c r="M770" s="19" t="s">
        <v>110</v>
      </c>
      <c r="N770" s="19" t="s">
        <v>111</v>
      </c>
      <c r="O770" s="30">
        <v>3.9433609419354559E-2</v>
      </c>
      <c r="Q770" s="22">
        <v>1.5</v>
      </c>
      <c r="R770" s="30">
        <v>8.6429828864338759E-5</v>
      </c>
      <c r="S770" s="23">
        <v>11570.079602605847</v>
      </c>
      <c r="T770" s="30">
        <v>2.728842238533853E-4</v>
      </c>
      <c r="U770" s="23">
        <v>3664.5577596207177</v>
      </c>
      <c r="V770" s="27">
        <v>31.672710002750325</v>
      </c>
    </row>
    <row r="771" spans="1:22" x14ac:dyDescent="0.25">
      <c r="A771" s="19" t="s">
        <v>81</v>
      </c>
      <c r="B771" s="19" t="s">
        <v>82</v>
      </c>
      <c r="C771" s="19" t="s">
        <v>75</v>
      </c>
      <c r="D771" s="22">
        <v>60303102</v>
      </c>
      <c r="E771" s="22">
        <v>2</v>
      </c>
      <c r="F771" s="27">
        <v>73</v>
      </c>
      <c r="G771" s="19" t="s">
        <v>108</v>
      </c>
      <c r="H771" s="19" t="s">
        <v>109</v>
      </c>
      <c r="I771" s="23">
        <v>1617</v>
      </c>
      <c r="J771" s="19" t="s">
        <v>207</v>
      </c>
      <c r="K771" s="19" t="s">
        <v>208</v>
      </c>
      <c r="L771" s="23">
        <v>1050</v>
      </c>
      <c r="M771" s="19" t="s">
        <v>112</v>
      </c>
      <c r="N771" s="19" t="s">
        <v>113</v>
      </c>
      <c r="O771" s="30">
        <v>1.1220156242274404E-2</v>
      </c>
      <c r="Q771" s="22">
        <v>7.7</v>
      </c>
      <c r="R771" s="30">
        <v>3.227716179284418E-5</v>
      </c>
      <c r="S771" s="23">
        <v>30981.658375604115</v>
      </c>
      <c r="T771" s="30">
        <v>2.728842238533853E-4</v>
      </c>
      <c r="U771" s="23">
        <v>3664.5577596207177</v>
      </c>
      <c r="V771" s="27">
        <v>11.82815237065005</v>
      </c>
    </row>
    <row r="772" spans="1:22" x14ac:dyDescent="0.25">
      <c r="A772" s="19" t="s">
        <v>81</v>
      </c>
      <c r="B772" s="19" t="s">
        <v>82</v>
      </c>
      <c r="C772" s="19" t="s">
        <v>75</v>
      </c>
      <c r="D772" s="22">
        <v>60303294</v>
      </c>
      <c r="E772" s="22">
        <v>2</v>
      </c>
      <c r="F772" s="27">
        <v>53</v>
      </c>
      <c r="G772" s="19" t="s">
        <v>148</v>
      </c>
      <c r="H772" s="19" t="s">
        <v>149</v>
      </c>
      <c r="I772" s="23">
        <v>212.5</v>
      </c>
      <c r="J772" s="19" t="s">
        <v>202</v>
      </c>
      <c r="K772" s="19" t="s">
        <v>203</v>
      </c>
      <c r="L772" s="23">
        <v>212.5</v>
      </c>
      <c r="M772" s="19" t="s">
        <v>110</v>
      </c>
      <c r="N772" s="19" t="s">
        <v>111</v>
      </c>
      <c r="O772" s="30">
        <v>5.1681299099804429E-2</v>
      </c>
      <c r="Q772" s="22">
        <v>1.5</v>
      </c>
      <c r="R772" s="30">
        <v>1.381418372164584E-4</v>
      </c>
      <c r="S772" s="23">
        <v>7238.9365897390762</v>
      </c>
      <c r="T772" s="30">
        <v>2.7654496328464518E-4</v>
      </c>
      <c r="U772" s="23">
        <v>3616.0485012005415</v>
      </c>
      <c r="V772" s="27">
        <v>49.952758341966359</v>
      </c>
    </row>
    <row r="773" spans="1:22" x14ac:dyDescent="0.25">
      <c r="A773" s="19" t="s">
        <v>81</v>
      </c>
      <c r="B773" s="19" t="s">
        <v>82</v>
      </c>
      <c r="C773" s="19" t="s">
        <v>75</v>
      </c>
      <c r="D773" s="22">
        <v>60303294</v>
      </c>
      <c r="E773" s="22">
        <v>2</v>
      </c>
      <c r="F773" s="27">
        <v>53</v>
      </c>
      <c r="G773" s="19" t="s">
        <v>130</v>
      </c>
      <c r="H773" s="19" t="s">
        <v>131</v>
      </c>
      <c r="I773" s="23">
        <v>357.5</v>
      </c>
      <c r="J773" s="19" t="s">
        <v>200</v>
      </c>
      <c r="K773" s="19" t="s">
        <v>201</v>
      </c>
      <c r="L773" s="23">
        <v>250</v>
      </c>
      <c r="M773" s="19" t="s">
        <v>112</v>
      </c>
      <c r="N773" s="19" t="s">
        <v>113</v>
      </c>
      <c r="O773" s="30">
        <v>4.8249881092436948E-2</v>
      </c>
      <c r="Q773" s="22">
        <v>7.7</v>
      </c>
      <c r="R773" s="30">
        <v>4.226741605132617E-5</v>
      </c>
      <c r="S773" s="23">
        <v>23658.886523502642</v>
      </c>
      <c r="T773" s="30">
        <v>2.7654496328464518E-4</v>
      </c>
      <c r="U773" s="23">
        <v>3616.0485012005415</v>
      </c>
      <c r="V773" s="27">
        <v>15.284102646201772</v>
      </c>
    </row>
    <row r="774" spans="1:22" x14ac:dyDescent="0.25">
      <c r="A774" s="19" t="s">
        <v>81</v>
      </c>
      <c r="B774" s="19" t="s">
        <v>82</v>
      </c>
      <c r="C774" s="19" t="s">
        <v>75</v>
      </c>
      <c r="D774" s="22">
        <v>60303294</v>
      </c>
      <c r="E774" s="22">
        <v>2</v>
      </c>
      <c r="F774" s="27">
        <v>53</v>
      </c>
      <c r="G774" s="19" t="s">
        <v>130</v>
      </c>
      <c r="H774" s="19" t="s">
        <v>131</v>
      </c>
      <c r="I774" s="23">
        <v>357.5</v>
      </c>
      <c r="J774" s="19" t="s">
        <v>200</v>
      </c>
      <c r="K774" s="19" t="s">
        <v>201</v>
      </c>
      <c r="L774" s="23">
        <v>250</v>
      </c>
      <c r="M774" s="19" t="s">
        <v>110</v>
      </c>
      <c r="N774" s="19" t="s">
        <v>111</v>
      </c>
      <c r="O774" s="30">
        <v>5.1901008403361353E-3</v>
      </c>
      <c r="Q774" s="22">
        <v>1.5</v>
      </c>
      <c r="R774" s="30">
        <v>2.3339132709687652E-5</v>
      </c>
      <c r="S774" s="23">
        <v>42846.493588209392</v>
      </c>
      <c r="T774" s="30">
        <v>2.7654496328464518E-4</v>
      </c>
      <c r="U774" s="23">
        <v>3616.0485012005415</v>
      </c>
      <c r="V774" s="27">
        <v>8.439543585418658</v>
      </c>
    </row>
    <row r="775" spans="1:22" x14ac:dyDescent="0.25">
      <c r="A775" s="19" t="s">
        <v>81</v>
      </c>
      <c r="B775" s="19" t="s">
        <v>82</v>
      </c>
      <c r="C775" s="19" t="s">
        <v>75</v>
      </c>
      <c r="D775" s="22">
        <v>60303294</v>
      </c>
      <c r="E775" s="22">
        <v>2</v>
      </c>
      <c r="F775" s="27">
        <v>53</v>
      </c>
      <c r="G775" s="19" t="s">
        <v>132</v>
      </c>
      <c r="H775" s="19" t="s">
        <v>133</v>
      </c>
      <c r="I775" s="23">
        <v>44.132499999999993</v>
      </c>
      <c r="J775" s="19" t="s">
        <v>206</v>
      </c>
      <c r="K775" s="19" t="s">
        <v>230</v>
      </c>
      <c r="L775" s="23">
        <v>31.75</v>
      </c>
      <c r="M775" s="19" t="s">
        <v>110</v>
      </c>
      <c r="N775" s="19" t="s">
        <v>111</v>
      </c>
      <c r="O775" s="30">
        <v>3.9433609419354559E-2</v>
      </c>
      <c r="Q775" s="22">
        <v>1.5</v>
      </c>
      <c r="R775" s="30">
        <v>2.1890613430184465E-5</v>
      </c>
      <c r="S775" s="23">
        <v>45681.680104090774</v>
      </c>
      <c r="T775" s="30">
        <v>2.7654496328464518E-4</v>
      </c>
      <c r="U775" s="23">
        <v>3616.0485012005415</v>
      </c>
      <c r="V775" s="27">
        <v>7.9157519884578971</v>
      </c>
    </row>
    <row r="776" spans="1:22" x14ac:dyDescent="0.25">
      <c r="A776" s="19" t="s">
        <v>81</v>
      </c>
      <c r="B776" s="19" t="s">
        <v>82</v>
      </c>
      <c r="C776" s="19" t="s">
        <v>75</v>
      </c>
      <c r="D776" s="22">
        <v>60303294</v>
      </c>
      <c r="E776" s="22">
        <v>2</v>
      </c>
      <c r="F776" s="27">
        <v>53</v>
      </c>
      <c r="G776" s="19" t="s">
        <v>128</v>
      </c>
      <c r="H776" s="19" t="s">
        <v>129</v>
      </c>
      <c r="I776" s="23">
        <v>61.919999999999995</v>
      </c>
      <c r="J776" s="19" t="s">
        <v>220</v>
      </c>
      <c r="K776" s="19" t="s">
        <v>233</v>
      </c>
      <c r="L776" s="23">
        <v>15.479999999999999</v>
      </c>
      <c r="M776" s="19" t="s">
        <v>110</v>
      </c>
      <c r="N776" s="19" t="s">
        <v>111</v>
      </c>
      <c r="O776" s="30">
        <v>1.3969122566371676E-2</v>
      </c>
      <c r="Q776" s="22">
        <v>1.5</v>
      </c>
      <c r="R776" s="30">
        <v>1.0880101500751371E-5</v>
      </c>
      <c r="S776" s="23">
        <v>91910.907258626292</v>
      </c>
      <c r="T776" s="30">
        <v>2.7654496328464518E-4</v>
      </c>
      <c r="U776" s="23">
        <v>3616.0485012005415</v>
      </c>
      <c r="V776" s="27">
        <v>3.9342974724701758</v>
      </c>
    </row>
    <row r="777" spans="1:22" x14ac:dyDescent="0.25">
      <c r="A777" s="19" t="s">
        <v>81</v>
      </c>
      <c r="B777" s="19" t="s">
        <v>82</v>
      </c>
      <c r="C777" s="19" t="s">
        <v>75</v>
      </c>
      <c r="D777" s="22">
        <v>60303294</v>
      </c>
      <c r="E777" s="22">
        <v>2</v>
      </c>
      <c r="F777" s="27">
        <v>53</v>
      </c>
      <c r="G777" s="19" t="s">
        <v>166</v>
      </c>
      <c r="H777" s="19" t="s">
        <v>167</v>
      </c>
      <c r="I777" s="23">
        <v>3204.8910162499997</v>
      </c>
      <c r="J777" s="19" t="s">
        <v>202</v>
      </c>
      <c r="K777" s="19" t="s">
        <v>203</v>
      </c>
      <c r="L777" s="23">
        <v>3204.8910162499997</v>
      </c>
      <c r="M777" s="19" t="s">
        <v>168</v>
      </c>
      <c r="N777" s="19" t="s">
        <v>169</v>
      </c>
      <c r="O777" s="30">
        <v>5.0000000000000002E-5</v>
      </c>
      <c r="Q777" s="22">
        <v>0.3</v>
      </c>
      <c r="R777" s="30">
        <v>1.0078273636006289E-5</v>
      </c>
      <c r="S777" s="23">
        <v>99223.342818092933</v>
      </c>
      <c r="T777" s="30">
        <v>2.7654496328464518E-4</v>
      </c>
      <c r="U777" s="23">
        <v>3616.0485012005415</v>
      </c>
      <c r="V777" s="27">
        <v>3.6443526276169473</v>
      </c>
    </row>
    <row r="778" spans="1:22" x14ac:dyDescent="0.25">
      <c r="A778" s="19" t="s">
        <v>81</v>
      </c>
      <c r="B778" s="19" t="s">
        <v>82</v>
      </c>
      <c r="C778" s="19" t="s">
        <v>75</v>
      </c>
      <c r="D778" s="22">
        <v>60303294</v>
      </c>
      <c r="E778" s="22">
        <v>2</v>
      </c>
      <c r="F778" s="27">
        <v>53</v>
      </c>
      <c r="G778" s="19" t="s">
        <v>166</v>
      </c>
      <c r="H778" s="19" t="s">
        <v>167</v>
      </c>
      <c r="I778" s="23">
        <v>3204.8910162499997</v>
      </c>
      <c r="J778" s="19" t="s">
        <v>202</v>
      </c>
      <c r="K778" s="19" t="s">
        <v>203</v>
      </c>
      <c r="L778" s="23">
        <v>3204.8910162499997</v>
      </c>
      <c r="M778" s="19" t="s">
        <v>172</v>
      </c>
      <c r="N778" s="19" t="s">
        <v>173</v>
      </c>
      <c r="O778" s="30">
        <v>5.0000000000000002E-5</v>
      </c>
      <c r="Q778" s="22">
        <v>0.6</v>
      </c>
      <c r="R778" s="30">
        <v>5.0391368180031443E-6</v>
      </c>
      <c r="S778" s="23">
        <v>198446.68563618587</v>
      </c>
      <c r="T778" s="30">
        <v>2.7654496328464518E-4</v>
      </c>
      <c r="U778" s="23">
        <v>3616.0485012005415</v>
      </c>
      <c r="V778" s="27">
        <v>1.8221763138084737</v>
      </c>
    </row>
    <row r="779" spans="1:22" x14ac:dyDescent="0.25">
      <c r="A779" s="19" t="s">
        <v>81</v>
      </c>
      <c r="B779" s="19" t="s">
        <v>82</v>
      </c>
      <c r="C779" s="19" t="s">
        <v>75</v>
      </c>
      <c r="D779" s="22">
        <v>60303294</v>
      </c>
      <c r="E779" s="22">
        <v>2</v>
      </c>
      <c r="F779" s="27">
        <v>53</v>
      </c>
      <c r="G779" s="19" t="s">
        <v>108</v>
      </c>
      <c r="H779" s="19" t="s">
        <v>109</v>
      </c>
      <c r="I779" s="23">
        <v>24.252000000000002</v>
      </c>
      <c r="J779" s="19" t="s">
        <v>202</v>
      </c>
      <c r="K779" s="19" t="s">
        <v>203</v>
      </c>
      <c r="L779" s="23">
        <v>24.252000000000002</v>
      </c>
      <c r="M779" s="19" t="s">
        <v>110</v>
      </c>
      <c r="N779" s="19" t="s">
        <v>111</v>
      </c>
      <c r="O779" s="30">
        <v>9.9157987639060616E-3</v>
      </c>
      <c r="Q779" s="22">
        <v>1.5</v>
      </c>
      <c r="R779" s="30">
        <v>3.0248798946194946E-6</v>
      </c>
      <c r="S779" s="23">
        <v>330591.63829239964</v>
      </c>
      <c r="T779" s="30">
        <v>2.7654496328464518E-4</v>
      </c>
      <c r="U779" s="23">
        <v>3616.0485012005415</v>
      </c>
      <c r="V779" s="27">
        <v>1.0938112409250476</v>
      </c>
    </row>
    <row r="780" spans="1:22" x14ac:dyDescent="0.25">
      <c r="A780" s="19" t="s">
        <v>81</v>
      </c>
      <c r="B780" s="19" t="s">
        <v>82</v>
      </c>
      <c r="C780" s="19" t="s">
        <v>75</v>
      </c>
      <c r="D780" s="22">
        <v>60303294</v>
      </c>
      <c r="E780" s="22">
        <v>2</v>
      </c>
      <c r="F780" s="27">
        <v>53</v>
      </c>
      <c r="G780" s="19" t="s">
        <v>128</v>
      </c>
      <c r="H780" s="19" t="s">
        <v>129</v>
      </c>
      <c r="I780" s="23">
        <v>61.919999999999995</v>
      </c>
      <c r="J780" s="19" t="s">
        <v>220</v>
      </c>
      <c r="K780" s="19" t="s">
        <v>233</v>
      </c>
      <c r="L780" s="23">
        <v>15.479999999999999</v>
      </c>
      <c r="M780" s="19" t="s">
        <v>112</v>
      </c>
      <c r="N780" s="19" t="s">
        <v>113</v>
      </c>
      <c r="O780" s="30">
        <v>1.8912688108407016E-2</v>
      </c>
      <c r="Q780" s="22">
        <v>7.7</v>
      </c>
      <c r="R780" s="30">
        <v>2.869575220957026E-6</v>
      </c>
      <c r="S780" s="23">
        <v>348483.63363916002</v>
      </c>
      <c r="T780" s="30">
        <v>2.7654496328464518E-4</v>
      </c>
      <c r="U780" s="23">
        <v>3616.0485012005415</v>
      </c>
      <c r="V780" s="27">
        <v>1.0376523176823866</v>
      </c>
    </row>
    <row r="781" spans="1:22" x14ac:dyDescent="0.25">
      <c r="A781" s="19" t="s">
        <v>81</v>
      </c>
      <c r="B781" s="19" t="s">
        <v>82</v>
      </c>
      <c r="C781" s="19" t="s">
        <v>75</v>
      </c>
      <c r="D781" s="22">
        <v>60303485</v>
      </c>
      <c r="E781" s="22">
        <v>2</v>
      </c>
      <c r="F781" s="27">
        <v>52</v>
      </c>
      <c r="G781" s="19" t="s">
        <v>108</v>
      </c>
      <c r="H781" s="19" t="s">
        <v>109</v>
      </c>
      <c r="I781" s="23">
        <v>3110.8</v>
      </c>
      <c r="J781" s="19" t="s">
        <v>207</v>
      </c>
      <c r="K781" s="19" t="s">
        <v>208</v>
      </c>
      <c r="L781" s="23">
        <v>2020</v>
      </c>
      <c r="M781" s="19" t="s">
        <v>110</v>
      </c>
      <c r="N781" s="19" t="s">
        <v>111</v>
      </c>
      <c r="O781" s="30">
        <v>9.9157987639060616E-3</v>
      </c>
      <c r="Q781" s="22">
        <v>1.5</v>
      </c>
      <c r="R781" s="30">
        <v>3.9546239480460228E-4</v>
      </c>
      <c r="S781" s="23">
        <v>2528.6854404806286</v>
      </c>
      <c r="T781" s="30">
        <v>5.6300783595264405E-4</v>
      </c>
      <c r="U781" s="23">
        <v>1776.1742131136384</v>
      </c>
      <c r="V781" s="27">
        <v>70.241010790809938</v>
      </c>
    </row>
    <row r="782" spans="1:22" x14ac:dyDescent="0.25">
      <c r="A782" s="19" t="s">
        <v>81</v>
      </c>
      <c r="B782" s="19" t="s">
        <v>82</v>
      </c>
      <c r="C782" s="19" t="s">
        <v>75</v>
      </c>
      <c r="D782" s="22">
        <v>60303485</v>
      </c>
      <c r="E782" s="22">
        <v>2</v>
      </c>
      <c r="F782" s="27">
        <v>52</v>
      </c>
      <c r="G782" s="19" t="s">
        <v>108</v>
      </c>
      <c r="H782" s="19" t="s">
        <v>109</v>
      </c>
      <c r="I782" s="23">
        <v>3110.8</v>
      </c>
      <c r="J782" s="19" t="s">
        <v>207</v>
      </c>
      <c r="K782" s="19" t="s">
        <v>208</v>
      </c>
      <c r="L782" s="23">
        <v>2020</v>
      </c>
      <c r="M782" s="19" t="s">
        <v>112</v>
      </c>
      <c r="N782" s="19" t="s">
        <v>113</v>
      </c>
      <c r="O782" s="30">
        <v>1.1220156242274404E-2</v>
      </c>
      <c r="Q782" s="22">
        <v>7.7</v>
      </c>
      <c r="R782" s="30">
        <v>8.717198311305499E-5</v>
      </c>
      <c r="S782" s="23">
        <v>11471.575663284855</v>
      </c>
      <c r="T782" s="30">
        <v>5.6300783595264405E-4</v>
      </c>
      <c r="U782" s="23">
        <v>1776.1742131136384</v>
      </c>
      <c r="V782" s="27">
        <v>15.483262851138582</v>
      </c>
    </row>
    <row r="783" spans="1:22" x14ac:dyDescent="0.25">
      <c r="A783" s="19" t="s">
        <v>81</v>
      </c>
      <c r="B783" s="19" t="s">
        <v>82</v>
      </c>
      <c r="C783" s="19" t="s">
        <v>75</v>
      </c>
      <c r="D783" s="22">
        <v>60303485</v>
      </c>
      <c r="E783" s="22">
        <v>2</v>
      </c>
      <c r="F783" s="27">
        <v>52</v>
      </c>
      <c r="G783" s="19" t="s">
        <v>148</v>
      </c>
      <c r="H783" s="19" t="s">
        <v>149</v>
      </c>
      <c r="I783" s="23">
        <v>63</v>
      </c>
      <c r="J783" s="19" t="s">
        <v>202</v>
      </c>
      <c r="K783" s="19" t="s">
        <v>203</v>
      </c>
      <c r="L783" s="23">
        <v>63</v>
      </c>
      <c r="M783" s="19" t="s">
        <v>110</v>
      </c>
      <c r="N783" s="19" t="s">
        <v>111</v>
      </c>
      <c r="O783" s="30">
        <v>5.1681299099804429E-2</v>
      </c>
      <c r="Q783" s="22">
        <v>1.5</v>
      </c>
      <c r="R783" s="30">
        <v>4.1742587734457424E-5</v>
      </c>
      <c r="S783" s="23">
        <v>23956.349001682182</v>
      </c>
      <c r="T783" s="30">
        <v>5.6300783595264405E-4</v>
      </c>
      <c r="U783" s="23">
        <v>1776.1742131136384</v>
      </c>
      <c r="V783" s="27">
        <v>7.414210792257693</v>
      </c>
    </row>
    <row r="784" spans="1:22" x14ac:dyDescent="0.25">
      <c r="A784" s="19" t="s">
        <v>81</v>
      </c>
      <c r="B784" s="19" t="s">
        <v>82</v>
      </c>
      <c r="C784" s="19" t="s">
        <v>75</v>
      </c>
      <c r="D784" s="22">
        <v>60303485</v>
      </c>
      <c r="E784" s="22">
        <v>2</v>
      </c>
      <c r="F784" s="27">
        <v>52</v>
      </c>
      <c r="G784" s="19" t="s">
        <v>132</v>
      </c>
      <c r="H784" s="19" t="s">
        <v>133</v>
      </c>
      <c r="I784" s="23">
        <v>38.919999999999995</v>
      </c>
      <c r="J784" s="19" t="s">
        <v>206</v>
      </c>
      <c r="K784" s="19" t="s">
        <v>230</v>
      </c>
      <c r="L784" s="23">
        <v>28</v>
      </c>
      <c r="M784" s="19" t="s">
        <v>110</v>
      </c>
      <c r="N784" s="19" t="s">
        <v>111</v>
      </c>
      <c r="O784" s="30">
        <v>3.9433609419354559E-2</v>
      </c>
      <c r="Q784" s="22">
        <v>1.5</v>
      </c>
      <c r="R784" s="30">
        <v>1.9676359982067683E-5</v>
      </c>
      <c r="S784" s="23">
        <v>50822.40825596622</v>
      </c>
      <c r="T784" s="30">
        <v>5.6300783595264405E-4</v>
      </c>
      <c r="U784" s="23">
        <v>1776.1742131136384</v>
      </c>
      <c r="V784" s="27">
        <v>3.4948643208089756</v>
      </c>
    </row>
    <row r="785" spans="1:22" x14ac:dyDescent="0.25">
      <c r="A785" s="19" t="s">
        <v>81</v>
      </c>
      <c r="B785" s="19" t="s">
        <v>82</v>
      </c>
      <c r="C785" s="19" t="s">
        <v>75</v>
      </c>
      <c r="D785" s="22">
        <v>60303510</v>
      </c>
      <c r="E785" s="22">
        <v>2</v>
      </c>
      <c r="F785" s="27">
        <v>53</v>
      </c>
      <c r="G785" s="19" t="s">
        <v>148</v>
      </c>
      <c r="H785" s="19" t="s">
        <v>149</v>
      </c>
      <c r="I785" s="23">
        <v>384</v>
      </c>
      <c r="J785" s="19" t="s">
        <v>202</v>
      </c>
      <c r="K785" s="19" t="s">
        <v>203</v>
      </c>
      <c r="L785" s="23">
        <v>384</v>
      </c>
      <c r="M785" s="19" t="s">
        <v>110</v>
      </c>
      <c r="N785" s="19" t="s">
        <v>111</v>
      </c>
      <c r="O785" s="30">
        <v>5.1681299099804429E-2</v>
      </c>
      <c r="Q785" s="22">
        <v>1.5</v>
      </c>
      <c r="R785" s="30">
        <v>2.4963042584056478E-4</v>
      </c>
      <c r="S785" s="23">
        <v>4005.9219409363386</v>
      </c>
      <c r="T785" s="30">
        <v>3.3281540102347005E-4</v>
      </c>
      <c r="U785" s="23">
        <v>3004.6686449149038</v>
      </c>
      <c r="V785" s="27">
        <v>75.005671333990009</v>
      </c>
    </row>
    <row r="786" spans="1:22" x14ac:dyDescent="0.25">
      <c r="A786" s="19" t="s">
        <v>81</v>
      </c>
      <c r="B786" s="19" t="s">
        <v>82</v>
      </c>
      <c r="C786" s="19" t="s">
        <v>75</v>
      </c>
      <c r="D786" s="22">
        <v>60303510</v>
      </c>
      <c r="E786" s="22">
        <v>2</v>
      </c>
      <c r="F786" s="27">
        <v>53</v>
      </c>
      <c r="G786" s="19" t="s">
        <v>108</v>
      </c>
      <c r="H786" s="19" t="s">
        <v>109</v>
      </c>
      <c r="I786" s="23">
        <v>127.5</v>
      </c>
      <c r="J786" s="19" t="s">
        <v>202</v>
      </c>
      <c r="K786" s="19" t="s">
        <v>203</v>
      </c>
      <c r="L786" s="23">
        <v>127.5</v>
      </c>
      <c r="M786" s="19" t="s">
        <v>110</v>
      </c>
      <c r="N786" s="19" t="s">
        <v>111</v>
      </c>
      <c r="O786" s="30">
        <v>9.9157987639060616E-3</v>
      </c>
      <c r="Q786" s="22">
        <v>1.5</v>
      </c>
      <c r="R786" s="30">
        <v>1.5902696130792741E-5</v>
      </c>
      <c r="S786" s="23">
        <v>62882.418916606097</v>
      </c>
      <c r="T786" s="30">
        <v>3.3281540102347005E-4</v>
      </c>
      <c r="U786" s="23">
        <v>3004.6686449149038</v>
      </c>
      <c r="V786" s="27">
        <v>4.7782332433802504</v>
      </c>
    </row>
    <row r="787" spans="1:22" x14ac:dyDescent="0.25">
      <c r="A787" s="19" t="s">
        <v>81</v>
      </c>
      <c r="B787" s="19" t="s">
        <v>82</v>
      </c>
      <c r="C787" s="19" t="s">
        <v>75</v>
      </c>
      <c r="D787" s="22">
        <v>60303510</v>
      </c>
      <c r="E787" s="22">
        <v>2</v>
      </c>
      <c r="F787" s="27">
        <v>53</v>
      </c>
      <c r="G787" s="19" t="s">
        <v>130</v>
      </c>
      <c r="H787" s="19" t="s">
        <v>131</v>
      </c>
      <c r="I787" s="23">
        <v>89.375</v>
      </c>
      <c r="J787" s="19" t="s">
        <v>211</v>
      </c>
      <c r="K787" s="19" t="s">
        <v>212</v>
      </c>
      <c r="L787" s="23">
        <v>62.5</v>
      </c>
      <c r="M787" s="19" t="s">
        <v>112</v>
      </c>
      <c r="N787" s="19" t="s">
        <v>113</v>
      </c>
      <c r="O787" s="30">
        <v>4.8249881092436948E-2</v>
      </c>
      <c r="Q787" s="22">
        <v>7.7</v>
      </c>
      <c r="R787" s="30">
        <v>1.0566854012831542E-5</v>
      </c>
      <c r="S787" s="23">
        <v>94635.54609401057</v>
      </c>
      <c r="T787" s="30">
        <v>3.3281540102347005E-4</v>
      </c>
      <c r="U787" s="23">
        <v>3004.6686449149038</v>
      </c>
      <c r="V787" s="27">
        <v>3.1749894927748166</v>
      </c>
    </row>
    <row r="788" spans="1:22" x14ac:dyDescent="0.25">
      <c r="A788" s="19" t="s">
        <v>81</v>
      </c>
      <c r="B788" s="19" t="s">
        <v>82</v>
      </c>
      <c r="C788" s="19" t="s">
        <v>75</v>
      </c>
      <c r="D788" s="22">
        <v>60303510</v>
      </c>
      <c r="E788" s="22">
        <v>2</v>
      </c>
      <c r="F788" s="27">
        <v>53</v>
      </c>
      <c r="G788" s="19" t="s">
        <v>166</v>
      </c>
      <c r="H788" s="19" t="s">
        <v>167</v>
      </c>
      <c r="I788" s="23">
        <v>2733.5497587999998</v>
      </c>
      <c r="J788" s="19" t="s">
        <v>202</v>
      </c>
      <c r="K788" s="19" t="s">
        <v>203</v>
      </c>
      <c r="L788" s="23">
        <v>2733.5497587999998</v>
      </c>
      <c r="M788" s="19" t="s">
        <v>168</v>
      </c>
      <c r="N788" s="19" t="s">
        <v>169</v>
      </c>
      <c r="O788" s="30">
        <v>5.0000000000000002E-5</v>
      </c>
      <c r="Q788" s="22">
        <v>0.3</v>
      </c>
      <c r="R788" s="30">
        <v>8.5960684238993712E-6</v>
      </c>
      <c r="S788" s="23">
        <v>116332.25222122853</v>
      </c>
      <c r="T788" s="30">
        <v>3.3281540102347005E-4</v>
      </c>
      <c r="U788" s="23">
        <v>3004.6686449149038</v>
      </c>
      <c r="V788" s="27">
        <v>2.5828337262833516</v>
      </c>
    </row>
    <row r="789" spans="1:22" x14ac:dyDescent="0.25">
      <c r="A789" s="19" t="s">
        <v>81</v>
      </c>
      <c r="B789" s="19" t="s">
        <v>82</v>
      </c>
      <c r="C789" s="19" t="s">
        <v>75</v>
      </c>
      <c r="D789" s="22">
        <v>60303510</v>
      </c>
      <c r="E789" s="22">
        <v>2</v>
      </c>
      <c r="F789" s="27">
        <v>53</v>
      </c>
      <c r="G789" s="19" t="s">
        <v>134</v>
      </c>
      <c r="H789" s="19" t="s">
        <v>135</v>
      </c>
      <c r="I789" s="23">
        <v>94.5</v>
      </c>
      <c r="J789" s="19" t="s">
        <v>202</v>
      </c>
      <c r="K789" s="19" t="s">
        <v>203</v>
      </c>
      <c r="L789" s="23">
        <v>94.5</v>
      </c>
      <c r="M789" s="19" t="s">
        <v>110</v>
      </c>
      <c r="N789" s="19" t="s">
        <v>111</v>
      </c>
      <c r="O789" s="30">
        <v>6.3109714285714286E-3</v>
      </c>
      <c r="Q789" s="22">
        <v>1.5</v>
      </c>
      <c r="R789" s="30">
        <v>7.5017207547169814E-6</v>
      </c>
      <c r="S789" s="23">
        <v>133302.74915541388</v>
      </c>
      <c r="T789" s="30">
        <v>3.3281540102347005E-4</v>
      </c>
      <c r="U789" s="23">
        <v>3004.6686449149038</v>
      </c>
      <c r="V789" s="27">
        <v>2.2540185134605482</v>
      </c>
    </row>
    <row r="790" spans="1:22" x14ac:dyDescent="0.25">
      <c r="A790" s="19" t="s">
        <v>81</v>
      </c>
      <c r="B790" s="19" t="s">
        <v>82</v>
      </c>
      <c r="C790" s="19" t="s">
        <v>75</v>
      </c>
      <c r="D790" s="22">
        <v>60303510</v>
      </c>
      <c r="E790" s="22">
        <v>2</v>
      </c>
      <c r="F790" s="27">
        <v>53</v>
      </c>
      <c r="G790" s="19" t="s">
        <v>128</v>
      </c>
      <c r="H790" s="19" t="s">
        <v>129</v>
      </c>
      <c r="I790" s="23">
        <v>34.159999999999997</v>
      </c>
      <c r="J790" s="19" t="s">
        <v>220</v>
      </c>
      <c r="K790" s="19" t="s">
        <v>233</v>
      </c>
      <c r="L790" s="23">
        <v>8.5399999999999991</v>
      </c>
      <c r="M790" s="19" t="s">
        <v>110</v>
      </c>
      <c r="N790" s="19" t="s">
        <v>111</v>
      </c>
      <c r="O790" s="30">
        <v>1.3969122566371676E-2</v>
      </c>
      <c r="Q790" s="22">
        <v>1.5</v>
      </c>
      <c r="R790" s="30">
        <v>6.0023298977013387E-6</v>
      </c>
      <c r="S790" s="23">
        <v>166601.97240790806</v>
      </c>
      <c r="T790" s="30">
        <v>3.3281540102347005E-4</v>
      </c>
      <c r="U790" s="23">
        <v>3004.6686449149038</v>
      </c>
      <c r="V790" s="27">
        <v>1.8035012440058493</v>
      </c>
    </row>
    <row r="791" spans="1:22" x14ac:dyDescent="0.25">
      <c r="A791" s="19" t="s">
        <v>81</v>
      </c>
      <c r="B791" s="19" t="s">
        <v>82</v>
      </c>
      <c r="C791" s="19" t="s">
        <v>75</v>
      </c>
      <c r="D791" s="22">
        <v>60303510</v>
      </c>
      <c r="E791" s="22">
        <v>2</v>
      </c>
      <c r="F791" s="27">
        <v>53</v>
      </c>
      <c r="G791" s="19" t="s">
        <v>130</v>
      </c>
      <c r="H791" s="19" t="s">
        <v>131</v>
      </c>
      <c r="I791" s="23">
        <v>89.375</v>
      </c>
      <c r="J791" s="19" t="s">
        <v>211</v>
      </c>
      <c r="K791" s="19" t="s">
        <v>212</v>
      </c>
      <c r="L791" s="23">
        <v>62.5</v>
      </c>
      <c r="M791" s="19" t="s">
        <v>110</v>
      </c>
      <c r="N791" s="19" t="s">
        <v>111</v>
      </c>
      <c r="O791" s="30">
        <v>5.1901008403361353E-3</v>
      </c>
      <c r="Q791" s="22">
        <v>1.5</v>
      </c>
      <c r="R791" s="30">
        <v>5.8347831774219129E-6</v>
      </c>
      <c r="S791" s="23">
        <v>171385.97435283757</v>
      </c>
      <c r="T791" s="30">
        <v>3.3281540102347005E-4</v>
      </c>
      <c r="U791" s="23">
        <v>3004.6686449149038</v>
      </c>
      <c r="V791" s="27">
        <v>1.7531590063076574</v>
      </c>
    </row>
    <row r="792" spans="1:22" x14ac:dyDescent="0.25">
      <c r="A792" s="19" t="s">
        <v>81</v>
      </c>
      <c r="B792" s="19" t="s">
        <v>82</v>
      </c>
      <c r="C792" s="19" t="s">
        <v>75</v>
      </c>
      <c r="D792" s="22">
        <v>60303510</v>
      </c>
      <c r="E792" s="22">
        <v>2</v>
      </c>
      <c r="F792" s="27">
        <v>53</v>
      </c>
      <c r="G792" s="19" t="s">
        <v>148</v>
      </c>
      <c r="H792" s="19" t="s">
        <v>149</v>
      </c>
      <c r="I792" s="23">
        <v>384</v>
      </c>
      <c r="J792" s="19" t="s">
        <v>202</v>
      </c>
      <c r="K792" s="19" t="s">
        <v>203</v>
      </c>
      <c r="L792" s="23">
        <v>384</v>
      </c>
      <c r="M792" s="19" t="s">
        <v>98</v>
      </c>
      <c r="N792" s="19" t="s">
        <v>99</v>
      </c>
      <c r="O792" s="30">
        <v>1.8834113576226327E-3</v>
      </c>
      <c r="Q792" s="22">
        <v>2.8</v>
      </c>
      <c r="R792" s="30">
        <v>4.8735172596165155E-6</v>
      </c>
      <c r="S792" s="23">
        <v>205190.61423795746</v>
      </c>
      <c r="T792" s="30">
        <v>3.3281540102347005E-4</v>
      </c>
      <c r="U792" s="23">
        <v>3004.6686449149038</v>
      </c>
      <c r="V792" s="27">
        <v>1.464330450042135</v>
      </c>
    </row>
    <row r="793" spans="1:22" x14ac:dyDescent="0.25">
      <c r="A793" s="19" t="s">
        <v>81</v>
      </c>
      <c r="B793" s="19" t="s">
        <v>82</v>
      </c>
      <c r="C793" s="19" t="s">
        <v>75</v>
      </c>
      <c r="D793" s="22">
        <v>60303510</v>
      </c>
      <c r="E793" s="22">
        <v>2</v>
      </c>
      <c r="F793" s="27">
        <v>53</v>
      </c>
      <c r="G793" s="19" t="s">
        <v>166</v>
      </c>
      <c r="H793" s="19" t="s">
        <v>167</v>
      </c>
      <c r="I793" s="23">
        <v>2733.5497587999998</v>
      </c>
      <c r="J793" s="19" t="s">
        <v>202</v>
      </c>
      <c r="K793" s="19" t="s">
        <v>203</v>
      </c>
      <c r="L793" s="23">
        <v>2733.5497587999998</v>
      </c>
      <c r="M793" s="19" t="s">
        <v>172</v>
      </c>
      <c r="N793" s="19" t="s">
        <v>173</v>
      </c>
      <c r="O793" s="30">
        <v>5.0000000000000002E-5</v>
      </c>
      <c r="Q793" s="22">
        <v>0.6</v>
      </c>
      <c r="R793" s="30">
        <v>4.2980342119496856E-6</v>
      </c>
      <c r="S793" s="23">
        <v>232664.50444245705</v>
      </c>
      <c r="T793" s="30">
        <v>3.3281540102347005E-4</v>
      </c>
      <c r="U793" s="23">
        <v>3004.6686449149038</v>
      </c>
      <c r="V793" s="27">
        <v>1.2914168631416758</v>
      </c>
    </row>
    <row r="794" spans="1:22" x14ac:dyDescent="0.25">
      <c r="A794" s="19" t="s">
        <v>81</v>
      </c>
      <c r="B794" s="19" t="s">
        <v>82</v>
      </c>
      <c r="C794" s="19" t="s">
        <v>75</v>
      </c>
      <c r="D794" s="22">
        <v>60303510</v>
      </c>
      <c r="E794" s="22">
        <v>2</v>
      </c>
      <c r="F794" s="27">
        <v>53</v>
      </c>
      <c r="G794" s="19" t="s">
        <v>108</v>
      </c>
      <c r="H794" s="19" t="s">
        <v>109</v>
      </c>
      <c r="I794" s="23">
        <v>127.5</v>
      </c>
      <c r="J794" s="19" t="s">
        <v>202</v>
      </c>
      <c r="K794" s="19" t="s">
        <v>203</v>
      </c>
      <c r="L794" s="23">
        <v>127.5</v>
      </c>
      <c r="M794" s="19" t="s">
        <v>112</v>
      </c>
      <c r="N794" s="19" t="s">
        <v>113</v>
      </c>
      <c r="O794" s="30">
        <v>1.1220156242274404E-2</v>
      </c>
      <c r="Q794" s="22">
        <v>7.7</v>
      </c>
      <c r="R794" s="30">
        <v>3.5054396493261124E-6</v>
      </c>
      <c r="S794" s="23">
        <v>285270.92177788325</v>
      </c>
      <c r="T794" s="30">
        <v>3.3281540102347005E-4</v>
      </c>
      <c r="U794" s="23">
        <v>3004.6686449149038</v>
      </c>
      <c r="V794" s="27">
        <v>1.0532684600971665</v>
      </c>
    </row>
    <row r="795" spans="1:22" x14ac:dyDescent="0.25">
      <c r="A795" s="19" t="s">
        <v>81</v>
      </c>
      <c r="B795" s="19" t="s">
        <v>82</v>
      </c>
      <c r="C795" s="19" t="s">
        <v>75</v>
      </c>
      <c r="D795" s="22">
        <v>60303534</v>
      </c>
      <c r="E795" s="22">
        <v>2</v>
      </c>
      <c r="F795" s="27">
        <v>92</v>
      </c>
      <c r="G795" s="19" t="s">
        <v>130</v>
      </c>
      <c r="H795" s="19" t="s">
        <v>131</v>
      </c>
      <c r="I795" s="23">
        <v>1895.875</v>
      </c>
      <c r="J795" s="19" t="s">
        <v>215</v>
      </c>
      <c r="K795" s="19" t="s">
        <v>216</v>
      </c>
      <c r="L795" s="23">
        <v>362.5</v>
      </c>
      <c r="M795" s="19" t="s">
        <v>112</v>
      </c>
      <c r="N795" s="19" t="s">
        <v>113</v>
      </c>
      <c r="O795" s="30">
        <v>4.8249881092436948E-2</v>
      </c>
      <c r="Q795" s="22">
        <v>7.7</v>
      </c>
      <c r="R795" s="30">
        <v>1.2913007243947475E-4</v>
      </c>
      <c r="S795" s="23">
        <v>7744.1294743229955</v>
      </c>
      <c r="T795" s="30">
        <v>2.6170664498552745E-4</v>
      </c>
      <c r="U795" s="23">
        <v>3821.0722546051538</v>
      </c>
      <c r="V795" s="27">
        <v>49.341533703363069</v>
      </c>
    </row>
    <row r="796" spans="1:22" x14ac:dyDescent="0.25">
      <c r="A796" s="19" t="s">
        <v>81</v>
      </c>
      <c r="B796" s="19" t="s">
        <v>82</v>
      </c>
      <c r="C796" s="19" t="s">
        <v>75</v>
      </c>
      <c r="D796" s="22">
        <v>60303534</v>
      </c>
      <c r="E796" s="22">
        <v>2</v>
      </c>
      <c r="F796" s="27">
        <v>92</v>
      </c>
      <c r="G796" s="19" t="s">
        <v>130</v>
      </c>
      <c r="H796" s="19" t="s">
        <v>131</v>
      </c>
      <c r="I796" s="23">
        <v>1895.875</v>
      </c>
      <c r="J796" s="19" t="s">
        <v>215</v>
      </c>
      <c r="K796" s="19" t="s">
        <v>216</v>
      </c>
      <c r="L796" s="23">
        <v>362.5</v>
      </c>
      <c r="M796" s="19" t="s">
        <v>110</v>
      </c>
      <c r="N796" s="19" t="s">
        <v>111</v>
      </c>
      <c r="O796" s="30">
        <v>5.1901008403361353E-3</v>
      </c>
      <c r="Q796" s="22">
        <v>1.5</v>
      </c>
      <c r="R796" s="30">
        <v>7.1302771236755587E-5</v>
      </c>
      <c r="S796" s="23">
        <v>14024.70033990087</v>
      </c>
      <c r="T796" s="30">
        <v>2.6170664498552745E-4</v>
      </c>
      <c r="U796" s="23">
        <v>3821.0722546051538</v>
      </c>
      <c r="V796" s="27">
        <v>27.245304084922523</v>
      </c>
    </row>
    <row r="797" spans="1:22" x14ac:dyDescent="0.25">
      <c r="A797" s="19" t="s">
        <v>81</v>
      </c>
      <c r="B797" s="19" t="s">
        <v>82</v>
      </c>
      <c r="C797" s="19" t="s">
        <v>75</v>
      </c>
      <c r="D797" s="22">
        <v>60303534</v>
      </c>
      <c r="E797" s="22">
        <v>2</v>
      </c>
      <c r="F797" s="27">
        <v>92</v>
      </c>
      <c r="G797" s="19" t="s">
        <v>108</v>
      </c>
      <c r="H797" s="19" t="s">
        <v>109</v>
      </c>
      <c r="I797" s="23">
        <v>396.04499999999996</v>
      </c>
      <c r="J797" s="19" t="s">
        <v>202</v>
      </c>
      <c r="K797" s="19" t="s">
        <v>203</v>
      </c>
      <c r="L797" s="23">
        <v>396.04499999999996</v>
      </c>
      <c r="M797" s="19" t="s">
        <v>110</v>
      </c>
      <c r="N797" s="19" t="s">
        <v>111</v>
      </c>
      <c r="O797" s="30">
        <v>9.9157987639060616E-3</v>
      </c>
      <c r="Q797" s="22">
        <v>1.5</v>
      </c>
      <c r="R797" s="30">
        <v>2.8457264648196927E-5</v>
      </c>
      <c r="S797" s="23">
        <v>35140.411854846374</v>
      </c>
      <c r="T797" s="30">
        <v>2.6170664498552745E-4</v>
      </c>
      <c r="U797" s="23">
        <v>3821.0722546051538</v>
      </c>
      <c r="V797" s="27">
        <v>10.873726438918139</v>
      </c>
    </row>
    <row r="798" spans="1:22" x14ac:dyDescent="0.25">
      <c r="A798" s="19" t="s">
        <v>81</v>
      </c>
      <c r="B798" s="19" t="s">
        <v>82</v>
      </c>
      <c r="C798" s="19" t="s">
        <v>75</v>
      </c>
      <c r="D798" s="22">
        <v>60303534</v>
      </c>
      <c r="E798" s="22">
        <v>2</v>
      </c>
      <c r="F798" s="27">
        <v>92</v>
      </c>
      <c r="G798" s="19" t="s">
        <v>108</v>
      </c>
      <c r="H798" s="19" t="s">
        <v>109</v>
      </c>
      <c r="I798" s="23">
        <v>396.04499999999996</v>
      </c>
      <c r="J798" s="19" t="s">
        <v>202</v>
      </c>
      <c r="K798" s="19" t="s">
        <v>203</v>
      </c>
      <c r="L798" s="23">
        <v>396.04499999999996</v>
      </c>
      <c r="M798" s="19" t="s">
        <v>112</v>
      </c>
      <c r="N798" s="19" t="s">
        <v>113</v>
      </c>
      <c r="O798" s="30">
        <v>1.1220156242274404E-2</v>
      </c>
      <c r="Q798" s="22">
        <v>7.7</v>
      </c>
      <c r="R798" s="30">
        <v>6.2728497726871352E-6</v>
      </c>
      <c r="S798" s="23">
        <v>159417.1766003611</v>
      </c>
      <c r="T798" s="30">
        <v>2.6170664498552745E-4</v>
      </c>
      <c r="U798" s="23">
        <v>3821.0722546051538</v>
      </c>
      <c r="V798" s="27">
        <v>2.3969012223721062</v>
      </c>
    </row>
    <row r="799" spans="1:22" x14ac:dyDescent="0.25">
      <c r="A799" s="19" t="s">
        <v>81</v>
      </c>
      <c r="B799" s="19" t="s">
        <v>82</v>
      </c>
      <c r="C799" s="19" t="s">
        <v>75</v>
      </c>
      <c r="D799" s="22">
        <v>60303534</v>
      </c>
      <c r="E799" s="22">
        <v>2</v>
      </c>
      <c r="F799" s="27">
        <v>92</v>
      </c>
      <c r="G799" s="19" t="s">
        <v>166</v>
      </c>
      <c r="H799" s="19" t="s">
        <v>167</v>
      </c>
      <c r="I799" s="23">
        <v>3241.2669870500004</v>
      </c>
      <c r="J799" s="19" t="s">
        <v>202</v>
      </c>
      <c r="K799" s="19" t="s">
        <v>203</v>
      </c>
      <c r="L799" s="23">
        <v>3241.2669870500004</v>
      </c>
      <c r="M799" s="19" t="s">
        <v>168</v>
      </c>
      <c r="N799" s="19" t="s">
        <v>169</v>
      </c>
      <c r="O799" s="30">
        <v>5.0000000000000002E-5</v>
      </c>
      <c r="Q799" s="22">
        <v>0.3</v>
      </c>
      <c r="R799" s="30">
        <v>5.8718604837862325E-6</v>
      </c>
      <c r="S799" s="23">
        <v>170303.77386541554</v>
      </c>
      <c r="T799" s="30">
        <v>2.6170664498552745E-4</v>
      </c>
      <c r="U799" s="23">
        <v>3821.0722546051538</v>
      </c>
      <c r="V799" s="27">
        <v>2.2436803177507967</v>
      </c>
    </row>
    <row r="800" spans="1:22" x14ac:dyDescent="0.25">
      <c r="A800" s="19" t="s">
        <v>81</v>
      </c>
      <c r="B800" s="19" t="s">
        <v>82</v>
      </c>
      <c r="C800" s="19" t="s">
        <v>75</v>
      </c>
      <c r="D800" s="22">
        <v>60303534</v>
      </c>
      <c r="E800" s="22">
        <v>2</v>
      </c>
      <c r="F800" s="27">
        <v>92</v>
      </c>
      <c r="G800" s="19" t="s">
        <v>132</v>
      </c>
      <c r="H800" s="19" t="s">
        <v>133</v>
      </c>
      <c r="I800" s="23">
        <v>12.15</v>
      </c>
      <c r="J800" s="19" t="s">
        <v>202</v>
      </c>
      <c r="K800" s="19" t="s">
        <v>203</v>
      </c>
      <c r="L800" s="23">
        <v>12.15</v>
      </c>
      <c r="M800" s="19" t="s">
        <v>110</v>
      </c>
      <c r="N800" s="19" t="s">
        <v>111</v>
      </c>
      <c r="O800" s="30">
        <v>3.9433609419354559E-2</v>
      </c>
      <c r="Q800" s="22">
        <v>1.5</v>
      </c>
      <c r="R800" s="30">
        <v>3.4718721336605643E-6</v>
      </c>
      <c r="S800" s="23">
        <v>288029.04067369876</v>
      </c>
      <c r="T800" s="30">
        <v>2.6170664498552745E-4</v>
      </c>
      <c r="U800" s="23">
        <v>3821.0722546051538</v>
      </c>
      <c r="V800" s="27">
        <v>1.3266274281467179</v>
      </c>
    </row>
    <row r="801" spans="1:22" x14ac:dyDescent="0.25">
      <c r="A801" s="19" t="s">
        <v>81</v>
      </c>
      <c r="B801" s="19" t="s">
        <v>82</v>
      </c>
      <c r="C801" s="19" t="s">
        <v>75</v>
      </c>
      <c r="D801" s="22">
        <v>60303534</v>
      </c>
      <c r="E801" s="22">
        <v>2</v>
      </c>
      <c r="F801" s="27">
        <v>92</v>
      </c>
      <c r="G801" s="19" t="s">
        <v>166</v>
      </c>
      <c r="H801" s="19" t="s">
        <v>167</v>
      </c>
      <c r="I801" s="23">
        <v>3241.2669870500004</v>
      </c>
      <c r="J801" s="19" t="s">
        <v>202</v>
      </c>
      <c r="K801" s="19" t="s">
        <v>203</v>
      </c>
      <c r="L801" s="23">
        <v>3241.2669870500004</v>
      </c>
      <c r="M801" s="19" t="s">
        <v>172</v>
      </c>
      <c r="N801" s="19" t="s">
        <v>173</v>
      </c>
      <c r="O801" s="30">
        <v>5.0000000000000002E-5</v>
      </c>
      <c r="Q801" s="22">
        <v>0.6</v>
      </c>
      <c r="R801" s="30">
        <v>2.9359302418931162E-6</v>
      </c>
      <c r="S801" s="23">
        <v>340607.54773083108</v>
      </c>
      <c r="T801" s="30">
        <v>2.6170664498552745E-4</v>
      </c>
      <c r="U801" s="23">
        <v>3821.0722546051538</v>
      </c>
      <c r="V801" s="27">
        <v>1.1218401588753983</v>
      </c>
    </row>
    <row r="802" spans="1:22" x14ac:dyDescent="0.25">
      <c r="A802" s="19" t="s">
        <v>81</v>
      </c>
      <c r="B802" s="19" t="s">
        <v>82</v>
      </c>
      <c r="C802" s="19" t="s">
        <v>75</v>
      </c>
      <c r="D802" s="22">
        <v>60303609</v>
      </c>
      <c r="E802" s="22">
        <v>2</v>
      </c>
      <c r="F802" s="27">
        <v>54</v>
      </c>
      <c r="G802" s="19" t="s">
        <v>108</v>
      </c>
      <c r="H802" s="19" t="s">
        <v>109</v>
      </c>
      <c r="I802" s="23">
        <v>1155</v>
      </c>
      <c r="J802" s="19" t="s">
        <v>207</v>
      </c>
      <c r="K802" s="19" t="s">
        <v>208</v>
      </c>
      <c r="L802" s="23">
        <v>750</v>
      </c>
      <c r="M802" s="19" t="s">
        <v>110</v>
      </c>
      <c r="N802" s="19" t="s">
        <v>111</v>
      </c>
      <c r="O802" s="30">
        <v>9.9157987639060616E-3</v>
      </c>
      <c r="Q802" s="22">
        <v>1.5</v>
      </c>
      <c r="R802" s="30">
        <v>1.4139194533717902E-4</v>
      </c>
      <c r="S802" s="23">
        <v>7072.5386627596663</v>
      </c>
      <c r="T802" s="30">
        <v>2.6597455420301783E-4</v>
      </c>
      <c r="U802" s="23">
        <v>3759.7581580556089</v>
      </c>
      <c r="V802" s="27">
        <v>53.159951996481155</v>
      </c>
    </row>
    <row r="803" spans="1:22" x14ac:dyDescent="0.25">
      <c r="A803" s="19" t="s">
        <v>81</v>
      </c>
      <c r="B803" s="19" t="s">
        <v>82</v>
      </c>
      <c r="C803" s="19" t="s">
        <v>75</v>
      </c>
      <c r="D803" s="22">
        <v>60303609</v>
      </c>
      <c r="E803" s="22">
        <v>2</v>
      </c>
      <c r="F803" s="27">
        <v>54</v>
      </c>
      <c r="G803" s="19" t="s">
        <v>108</v>
      </c>
      <c r="H803" s="19" t="s">
        <v>109</v>
      </c>
      <c r="I803" s="23">
        <v>536.25</v>
      </c>
      <c r="J803" s="19" t="s">
        <v>221</v>
      </c>
      <c r="K803" s="19" t="s">
        <v>222</v>
      </c>
      <c r="L803" s="23">
        <v>375</v>
      </c>
      <c r="M803" s="19" t="s">
        <v>110</v>
      </c>
      <c r="N803" s="19" t="s">
        <v>111</v>
      </c>
      <c r="O803" s="30">
        <v>9.9157987639060616E-3</v>
      </c>
      <c r="Q803" s="22">
        <v>1.5</v>
      </c>
      <c r="R803" s="30">
        <v>6.5646260335118834E-5</v>
      </c>
      <c r="S803" s="23">
        <v>15233.160196713128</v>
      </c>
      <c r="T803" s="30">
        <v>2.6597455420301783E-4</v>
      </c>
      <c r="U803" s="23">
        <v>3759.7581580556089</v>
      </c>
      <c r="V803" s="27">
        <v>24.681406284080538</v>
      </c>
    </row>
    <row r="804" spans="1:22" x14ac:dyDescent="0.25">
      <c r="A804" s="19" t="s">
        <v>81</v>
      </c>
      <c r="B804" s="19" t="s">
        <v>82</v>
      </c>
      <c r="C804" s="19" t="s">
        <v>75</v>
      </c>
      <c r="D804" s="22">
        <v>60303609</v>
      </c>
      <c r="E804" s="22">
        <v>2</v>
      </c>
      <c r="F804" s="27">
        <v>54</v>
      </c>
      <c r="G804" s="19" t="s">
        <v>108</v>
      </c>
      <c r="H804" s="19" t="s">
        <v>109</v>
      </c>
      <c r="I804" s="23">
        <v>1155</v>
      </c>
      <c r="J804" s="19" t="s">
        <v>207</v>
      </c>
      <c r="K804" s="19" t="s">
        <v>208</v>
      </c>
      <c r="L804" s="23">
        <v>750</v>
      </c>
      <c r="M804" s="19" t="s">
        <v>112</v>
      </c>
      <c r="N804" s="19" t="s">
        <v>113</v>
      </c>
      <c r="O804" s="30">
        <v>1.1220156242274404E-2</v>
      </c>
      <c r="Q804" s="22">
        <v>7.7</v>
      </c>
      <c r="R804" s="30">
        <v>3.1167100672984456E-5</v>
      </c>
      <c r="S804" s="23">
        <v>32085.114701310566</v>
      </c>
      <c r="T804" s="30">
        <v>2.6597455420301783E-4</v>
      </c>
      <c r="U804" s="23">
        <v>3759.7581580556089</v>
      </c>
      <c r="V804" s="27">
        <v>11.718076101819376</v>
      </c>
    </row>
    <row r="805" spans="1:22" x14ac:dyDescent="0.25">
      <c r="A805" s="19" t="s">
        <v>81</v>
      </c>
      <c r="B805" s="19" t="s">
        <v>82</v>
      </c>
      <c r="C805" s="19" t="s">
        <v>75</v>
      </c>
      <c r="D805" s="22">
        <v>60303609</v>
      </c>
      <c r="E805" s="22">
        <v>2</v>
      </c>
      <c r="F805" s="27">
        <v>54</v>
      </c>
      <c r="G805" s="19" t="s">
        <v>108</v>
      </c>
      <c r="H805" s="19" t="s">
        <v>109</v>
      </c>
      <c r="I805" s="23">
        <v>536.25</v>
      </c>
      <c r="J805" s="19" t="s">
        <v>221</v>
      </c>
      <c r="K805" s="19" t="s">
        <v>222</v>
      </c>
      <c r="L805" s="23">
        <v>375</v>
      </c>
      <c r="M805" s="19" t="s">
        <v>112</v>
      </c>
      <c r="N805" s="19" t="s">
        <v>113</v>
      </c>
      <c r="O805" s="30">
        <v>1.1220156242274404E-2</v>
      </c>
      <c r="Q805" s="22">
        <v>7.7</v>
      </c>
      <c r="R805" s="30">
        <v>1.4470439598171355E-5</v>
      </c>
      <c r="S805" s="23">
        <v>69106.400895130442</v>
      </c>
      <c r="T805" s="30">
        <v>2.6597455420301783E-4</v>
      </c>
      <c r="U805" s="23">
        <v>3759.7581580556089</v>
      </c>
      <c r="V805" s="27">
        <v>5.4405353329875679</v>
      </c>
    </row>
    <row r="806" spans="1:22" x14ac:dyDescent="0.25">
      <c r="A806" s="19" t="s">
        <v>81</v>
      </c>
      <c r="B806" s="19" t="s">
        <v>82</v>
      </c>
      <c r="C806" s="19" t="s">
        <v>75</v>
      </c>
      <c r="D806" s="22">
        <v>60303609</v>
      </c>
      <c r="E806" s="22">
        <v>2</v>
      </c>
      <c r="F806" s="27">
        <v>54</v>
      </c>
      <c r="G806" s="19" t="s">
        <v>136</v>
      </c>
      <c r="H806" s="19" t="s">
        <v>137</v>
      </c>
      <c r="I806" s="23">
        <v>192.85000000000002</v>
      </c>
      <c r="J806" s="19" t="s">
        <v>224</v>
      </c>
      <c r="K806" s="19" t="s">
        <v>225</v>
      </c>
      <c r="L806" s="23">
        <v>145</v>
      </c>
      <c r="M806" s="19" t="s">
        <v>112</v>
      </c>
      <c r="N806" s="19" t="s">
        <v>113</v>
      </c>
      <c r="O806" s="30">
        <v>8.2706821829855465E-3</v>
      </c>
      <c r="Q806" s="22">
        <v>7.7</v>
      </c>
      <c r="R806" s="30">
        <v>3.8359813828493578E-6</v>
      </c>
      <c r="S806" s="23">
        <v>260689.48208950961</v>
      </c>
      <c r="T806" s="30">
        <v>2.6597455420301783E-4</v>
      </c>
      <c r="U806" s="23">
        <v>3759.7581580556089</v>
      </c>
      <c r="V806" s="27">
        <v>1.4422362298317308</v>
      </c>
    </row>
    <row r="807" spans="1:22" x14ac:dyDescent="0.25">
      <c r="A807" s="19" t="s">
        <v>81</v>
      </c>
      <c r="B807" s="19" t="s">
        <v>82</v>
      </c>
      <c r="C807" s="19" t="s">
        <v>75</v>
      </c>
      <c r="D807" s="22">
        <v>60304036</v>
      </c>
      <c r="E807" s="22">
        <v>2</v>
      </c>
      <c r="F807" s="27">
        <v>55</v>
      </c>
      <c r="G807" s="19" t="s">
        <v>148</v>
      </c>
      <c r="H807" s="19" t="s">
        <v>149</v>
      </c>
      <c r="I807" s="23">
        <v>288</v>
      </c>
      <c r="J807" s="19" t="s">
        <v>202</v>
      </c>
      <c r="K807" s="19" t="s">
        <v>203</v>
      </c>
      <c r="L807" s="23">
        <v>288</v>
      </c>
      <c r="M807" s="19" t="s">
        <v>110</v>
      </c>
      <c r="N807" s="19" t="s">
        <v>111</v>
      </c>
      <c r="O807" s="30">
        <v>5.1681299099804429E-2</v>
      </c>
      <c r="Q807" s="22">
        <v>1.5</v>
      </c>
      <c r="R807" s="30">
        <v>1.8041471685749909E-4</v>
      </c>
      <c r="S807" s="23">
        <v>5542.7850755093996</v>
      </c>
      <c r="T807" s="30">
        <v>3.1918992778826917E-4</v>
      </c>
      <c r="U807" s="23">
        <v>3132.9309384202688</v>
      </c>
      <c r="V807" s="27">
        <v>56.522684818919174</v>
      </c>
    </row>
    <row r="808" spans="1:22" x14ac:dyDescent="0.25">
      <c r="A808" s="19" t="s">
        <v>81</v>
      </c>
      <c r="B808" s="19" t="s">
        <v>82</v>
      </c>
      <c r="C808" s="19" t="s">
        <v>75</v>
      </c>
      <c r="D808" s="22">
        <v>60304036</v>
      </c>
      <c r="E808" s="22">
        <v>2</v>
      </c>
      <c r="F808" s="27">
        <v>55</v>
      </c>
      <c r="G808" s="19" t="s">
        <v>108</v>
      </c>
      <c r="H808" s="19" t="s">
        <v>109</v>
      </c>
      <c r="I808" s="23">
        <v>346.5</v>
      </c>
      <c r="J808" s="19" t="s">
        <v>207</v>
      </c>
      <c r="K808" s="19" t="s">
        <v>208</v>
      </c>
      <c r="L808" s="23">
        <v>225</v>
      </c>
      <c r="M808" s="19" t="s">
        <v>110</v>
      </c>
      <c r="N808" s="19" t="s">
        <v>111</v>
      </c>
      <c r="O808" s="30">
        <v>9.9157987639060616E-3</v>
      </c>
      <c r="Q808" s="22">
        <v>1.5</v>
      </c>
      <c r="R808" s="30">
        <v>4.1646354808405455E-5</v>
      </c>
      <c r="S808" s="23">
        <v>24011.705336529732</v>
      </c>
      <c r="T808" s="30">
        <v>3.1918992778826917E-4</v>
      </c>
      <c r="U808" s="23">
        <v>3132.9309384202688</v>
      </c>
      <c r="V808" s="27">
        <v>13.047515345168117</v>
      </c>
    </row>
    <row r="809" spans="1:22" x14ac:dyDescent="0.25">
      <c r="A809" s="19" t="s">
        <v>81</v>
      </c>
      <c r="B809" s="19" t="s">
        <v>82</v>
      </c>
      <c r="C809" s="19" t="s">
        <v>75</v>
      </c>
      <c r="D809" s="22">
        <v>60304036</v>
      </c>
      <c r="E809" s="22">
        <v>2</v>
      </c>
      <c r="F809" s="27">
        <v>55</v>
      </c>
      <c r="G809" s="19" t="s">
        <v>108</v>
      </c>
      <c r="H809" s="19" t="s">
        <v>109</v>
      </c>
      <c r="I809" s="23">
        <v>211.51000000000002</v>
      </c>
      <c r="J809" s="19" t="s">
        <v>202</v>
      </c>
      <c r="K809" s="19" t="s">
        <v>203</v>
      </c>
      <c r="L809" s="23">
        <v>211.51000000000002</v>
      </c>
      <c r="M809" s="19" t="s">
        <v>110</v>
      </c>
      <c r="N809" s="19" t="s">
        <v>111</v>
      </c>
      <c r="O809" s="30">
        <v>9.9157987639060616E-3</v>
      </c>
      <c r="Q809" s="22">
        <v>1.5</v>
      </c>
      <c r="R809" s="30">
        <v>2.542170420065177E-5</v>
      </c>
      <c r="S809" s="23">
        <v>39336.465883918267</v>
      </c>
      <c r="T809" s="30">
        <v>3.1918992778826917E-4</v>
      </c>
      <c r="U809" s="23">
        <v>3132.9309384202688</v>
      </c>
      <c r="V809" s="27">
        <v>7.9644443597590442</v>
      </c>
    </row>
    <row r="810" spans="1:22" x14ac:dyDescent="0.25">
      <c r="A810" s="19" t="s">
        <v>81</v>
      </c>
      <c r="B810" s="19" t="s">
        <v>82</v>
      </c>
      <c r="C810" s="19" t="s">
        <v>75</v>
      </c>
      <c r="D810" s="22">
        <v>60304036</v>
      </c>
      <c r="E810" s="22">
        <v>2</v>
      </c>
      <c r="F810" s="27">
        <v>55</v>
      </c>
      <c r="G810" s="19" t="s">
        <v>130</v>
      </c>
      <c r="H810" s="19" t="s">
        <v>131</v>
      </c>
      <c r="I810" s="23">
        <v>111.15</v>
      </c>
      <c r="J810" s="19" t="s">
        <v>202</v>
      </c>
      <c r="K810" s="19" t="s">
        <v>203</v>
      </c>
      <c r="L810" s="23">
        <v>111.15</v>
      </c>
      <c r="M810" s="19" t="s">
        <v>112</v>
      </c>
      <c r="N810" s="19" t="s">
        <v>113</v>
      </c>
      <c r="O810" s="30">
        <v>4.8249881092436948E-2</v>
      </c>
      <c r="Q810" s="22">
        <v>7.7</v>
      </c>
      <c r="R810" s="30">
        <v>1.2663457575972532E-5</v>
      </c>
      <c r="S810" s="23">
        <v>78967.374747429654</v>
      </c>
      <c r="T810" s="30">
        <v>3.1918992778826917E-4</v>
      </c>
      <c r="U810" s="23">
        <v>3132.9309384202688</v>
      </c>
      <c r="V810" s="27">
        <v>3.9673738027136891</v>
      </c>
    </row>
    <row r="811" spans="1:22" x14ac:dyDescent="0.25">
      <c r="A811" s="19" t="s">
        <v>81</v>
      </c>
      <c r="B811" s="19" t="s">
        <v>82</v>
      </c>
      <c r="C811" s="19" t="s">
        <v>75</v>
      </c>
      <c r="D811" s="22">
        <v>60304036</v>
      </c>
      <c r="E811" s="22">
        <v>2</v>
      </c>
      <c r="F811" s="27">
        <v>55</v>
      </c>
      <c r="G811" s="19" t="s">
        <v>108</v>
      </c>
      <c r="H811" s="19" t="s">
        <v>109</v>
      </c>
      <c r="I811" s="23">
        <v>346.5</v>
      </c>
      <c r="J811" s="19" t="s">
        <v>207</v>
      </c>
      <c r="K811" s="19" t="s">
        <v>208</v>
      </c>
      <c r="L811" s="23">
        <v>225</v>
      </c>
      <c r="M811" s="19" t="s">
        <v>112</v>
      </c>
      <c r="N811" s="19" t="s">
        <v>113</v>
      </c>
      <c r="O811" s="30">
        <v>1.1220156242274404E-2</v>
      </c>
      <c r="Q811" s="22">
        <v>7.7</v>
      </c>
      <c r="R811" s="30">
        <v>9.1801278345881487E-6</v>
      </c>
      <c r="S811" s="23">
        <v>108930.94497358525</v>
      </c>
      <c r="T811" s="30">
        <v>3.1918992778826917E-4</v>
      </c>
      <c r="U811" s="23">
        <v>3132.9309384202688</v>
      </c>
      <c r="V811" s="27">
        <v>2.876070651163428</v>
      </c>
    </row>
    <row r="812" spans="1:22" x14ac:dyDescent="0.25">
      <c r="A812" s="19" t="s">
        <v>81</v>
      </c>
      <c r="B812" s="19" t="s">
        <v>82</v>
      </c>
      <c r="C812" s="19" t="s">
        <v>75</v>
      </c>
      <c r="D812" s="22">
        <v>60304036</v>
      </c>
      <c r="E812" s="22">
        <v>2</v>
      </c>
      <c r="F812" s="27">
        <v>55</v>
      </c>
      <c r="G812" s="19" t="s">
        <v>130</v>
      </c>
      <c r="H812" s="19" t="s">
        <v>131</v>
      </c>
      <c r="I812" s="23">
        <v>71.5</v>
      </c>
      <c r="J812" s="19" t="s">
        <v>200</v>
      </c>
      <c r="K812" s="19" t="s">
        <v>201</v>
      </c>
      <c r="L812" s="23">
        <v>50</v>
      </c>
      <c r="M812" s="19" t="s">
        <v>112</v>
      </c>
      <c r="N812" s="19" t="s">
        <v>113</v>
      </c>
      <c r="O812" s="30">
        <v>4.8249881092436948E-2</v>
      </c>
      <c r="Q812" s="22">
        <v>7.7</v>
      </c>
      <c r="R812" s="30">
        <v>8.1460838208010433E-6</v>
      </c>
      <c r="S812" s="23">
        <v>122758.37347100428</v>
      </c>
      <c r="T812" s="30">
        <v>3.1918992778826917E-4</v>
      </c>
      <c r="U812" s="23">
        <v>3132.9309384202688</v>
      </c>
      <c r="V812" s="27">
        <v>2.5521118029152379</v>
      </c>
    </row>
    <row r="813" spans="1:22" x14ac:dyDescent="0.25">
      <c r="A813" s="19" t="s">
        <v>81</v>
      </c>
      <c r="B813" s="19" t="s">
        <v>82</v>
      </c>
      <c r="C813" s="19" t="s">
        <v>75</v>
      </c>
      <c r="D813" s="22">
        <v>60304036</v>
      </c>
      <c r="E813" s="22">
        <v>2</v>
      </c>
      <c r="F813" s="27">
        <v>55</v>
      </c>
      <c r="G813" s="19" t="s">
        <v>130</v>
      </c>
      <c r="H813" s="19" t="s">
        <v>131</v>
      </c>
      <c r="I813" s="23">
        <v>111.15</v>
      </c>
      <c r="J813" s="19" t="s">
        <v>202</v>
      </c>
      <c r="K813" s="19" t="s">
        <v>203</v>
      </c>
      <c r="L813" s="23">
        <v>111.15</v>
      </c>
      <c r="M813" s="19" t="s">
        <v>110</v>
      </c>
      <c r="N813" s="19" t="s">
        <v>111</v>
      </c>
      <c r="O813" s="30">
        <v>5.1901008403361353E-3</v>
      </c>
      <c r="Q813" s="22">
        <v>1.5</v>
      </c>
      <c r="R813" s="30">
        <v>6.9924813139801389E-6</v>
      </c>
      <c r="S813" s="23">
        <v>143010.75041855167</v>
      </c>
      <c r="T813" s="30">
        <v>3.1918992778826917E-4</v>
      </c>
      <c r="U813" s="23">
        <v>3132.9309384202688</v>
      </c>
      <c r="V813" s="27">
        <v>2.1906961044893989</v>
      </c>
    </row>
    <row r="814" spans="1:22" x14ac:dyDescent="0.25">
      <c r="A814" s="19" t="s">
        <v>81</v>
      </c>
      <c r="B814" s="19" t="s">
        <v>82</v>
      </c>
      <c r="C814" s="19" t="s">
        <v>75</v>
      </c>
      <c r="D814" s="22">
        <v>60304036</v>
      </c>
      <c r="E814" s="22">
        <v>2</v>
      </c>
      <c r="F814" s="27">
        <v>55</v>
      </c>
      <c r="G814" s="19" t="s">
        <v>166</v>
      </c>
      <c r="H814" s="19" t="s">
        <v>167</v>
      </c>
      <c r="I814" s="23">
        <v>1884.1075191750001</v>
      </c>
      <c r="J814" s="19" t="s">
        <v>202</v>
      </c>
      <c r="K814" s="19" t="s">
        <v>203</v>
      </c>
      <c r="L814" s="23">
        <v>1884.1075191750001</v>
      </c>
      <c r="M814" s="19" t="s">
        <v>168</v>
      </c>
      <c r="N814" s="19" t="s">
        <v>169</v>
      </c>
      <c r="O814" s="30">
        <v>5.0000000000000002E-5</v>
      </c>
      <c r="Q814" s="22">
        <v>0.3</v>
      </c>
      <c r="R814" s="30">
        <v>5.709416724772727E-6</v>
      </c>
      <c r="S814" s="23">
        <v>175149.23996720641</v>
      </c>
      <c r="T814" s="30">
        <v>3.1918992778826917E-4</v>
      </c>
      <c r="U814" s="23">
        <v>3132.9309384202688</v>
      </c>
      <c r="V814" s="27">
        <v>1.7887208297374599</v>
      </c>
    </row>
    <row r="815" spans="1:22" x14ac:dyDescent="0.25">
      <c r="A815" s="19" t="s">
        <v>81</v>
      </c>
      <c r="B815" s="19" t="s">
        <v>82</v>
      </c>
      <c r="C815" s="19" t="s">
        <v>75</v>
      </c>
      <c r="D815" s="22">
        <v>60304036</v>
      </c>
      <c r="E815" s="22">
        <v>2</v>
      </c>
      <c r="F815" s="27">
        <v>55</v>
      </c>
      <c r="G815" s="19" t="s">
        <v>108</v>
      </c>
      <c r="H815" s="19" t="s">
        <v>109</v>
      </c>
      <c r="I815" s="23">
        <v>211.51000000000002</v>
      </c>
      <c r="J815" s="19" t="s">
        <v>202</v>
      </c>
      <c r="K815" s="19" t="s">
        <v>203</v>
      </c>
      <c r="L815" s="23">
        <v>211.51000000000002</v>
      </c>
      <c r="M815" s="19" t="s">
        <v>112</v>
      </c>
      <c r="N815" s="19" t="s">
        <v>113</v>
      </c>
      <c r="O815" s="30">
        <v>1.1220156242274404E-2</v>
      </c>
      <c r="Q815" s="22">
        <v>7.7</v>
      </c>
      <c r="R815" s="30">
        <v>5.6037195910353236E-6</v>
      </c>
      <c r="S815" s="23">
        <v>178452.89789299457</v>
      </c>
      <c r="T815" s="30">
        <v>3.1918992778826917E-4</v>
      </c>
      <c r="U815" s="23">
        <v>3132.9309384202688</v>
      </c>
      <c r="V815" s="27">
        <v>1.7556066476986341</v>
      </c>
    </row>
    <row r="816" spans="1:22" x14ac:dyDescent="0.25">
      <c r="A816" s="19" t="s">
        <v>81</v>
      </c>
      <c r="B816" s="19" t="s">
        <v>82</v>
      </c>
      <c r="C816" s="19" t="s">
        <v>75</v>
      </c>
      <c r="D816" s="22">
        <v>60304036</v>
      </c>
      <c r="E816" s="22">
        <v>2</v>
      </c>
      <c r="F816" s="27">
        <v>55</v>
      </c>
      <c r="G816" s="19" t="s">
        <v>130</v>
      </c>
      <c r="H816" s="19" t="s">
        <v>131</v>
      </c>
      <c r="I816" s="23">
        <v>71.5</v>
      </c>
      <c r="J816" s="19" t="s">
        <v>200</v>
      </c>
      <c r="K816" s="19" t="s">
        <v>201</v>
      </c>
      <c r="L816" s="23">
        <v>50</v>
      </c>
      <c r="M816" s="19" t="s">
        <v>110</v>
      </c>
      <c r="N816" s="19" t="s">
        <v>111</v>
      </c>
      <c r="O816" s="30">
        <v>5.1901008403361353E-3</v>
      </c>
      <c r="Q816" s="22">
        <v>1.5</v>
      </c>
      <c r="R816" s="30">
        <v>4.4980873949579841E-6</v>
      </c>
      <c r="S816" s="23">
        <v>222316.712014294</v>
      </c>
      <c r="T816" s="30">
        <v>3.1918992778826917E-4</v>
      </c>
      <c r="U816" s="23">
        <v>3132.9309384202688</v>
      </c>
      <c r="V816" s="27">
        <v>1.4092197163382101</v>
      </c>
    </row>
    <row r="817" spans="1:22" x14ac:dyDescent="0.25">
      <c r="A817" s="19" t="s">
        <v>81</v>
      </c>
      <c r="B817" s="19" t="s">
        <v>82</v>
      </c>
      <c r="C817" s="19" t="s">
        <v>75</v>
      </c>
      <c r="D817" s="22">
        <v>60304036</v>
      </c>
      <c r="E817" s="22">
        <v>2</v>
      </c>
      <c r="F817" s="27">
        <v>55</v>
      </c>
      <c r="G817" s="19" t="s">
        <v>148</v>
      </c>
      <c r="H817" s="19" t="s">
        <v>149</v>
      </c>
      <c r="I817" s="23">
        <v>288</v>
      </c>
      <c r="J817" s="19" t="s">
        <v>202</v>
      </c>
      <c r="K817" s="19" t="s">
        <v>203</v>
      </c>
      <c r="L817" s="23">
        <v>288</v>
      </c>
      <c r="M817" s="19" t="s">
        <v>98</v>
      </c>
      <c r="N817" s="19" t="s">
        <v>99</v>
      </c>
      <c r="O817" s="30">
        <v>1.8834113576226327E-3</v>
      </c>
      <c r="Q817" s="22">
        <v>2.8</v>
      </c>
      <c r="R817" s="30">
        <v>3.5222238376319364E-6</v>
      </c>
      <c r="S817" s="23">
        <v>283911.54171289707</v>
      </c>
      <c r="T817" s="30">
        <v>3.1918992778826917E-4</v>
      </c>
      <c r="U817" s="23">
        <v>3132.9309384202688</v>
      </c>
      <c r="V817" s="27">
        <v>1.1034884032958465</v>
      </c>
    </row>
    <row r="818" spans="1:22" x14ac:dyDescent="0.25">
      <c r="A818" s="19" t="s">
        <v>81</v>
      </c>
      <c r="B818" s="19" t="s">
        <v>82</v>
      </c>
      <c r="C818" s="19" t="s">
        <v>75</v>
      </c>
      <c r="D818" s="22">
        <v>60304529</v>
      </c>
      <c r="E818" s="22">
        <v>2</v>
      </c>
      <c r="F818" s="27">
        <v>69.878504672897193</v>
      </c>
      <c r="G818" s="19" t="s">
        <v>122</v>
      </c>
      <c r="H818" s="19" t="s">
        <v>123</v>
      </c>
      <c r="I818" s="23">
        <v>925</v>
      </c>
      <c r="J818" s="19" t="s">
        <v>207</v>
      </c>
      <c r="K818" s="19" t="s">
        <v>208</v>
      </c>
      <c r="L818" s="23">
        <v>500</v>
      </c>
      <c r="M818" s="19" t="s">
        <v>110</v>
      </c>
      <c r="N818" s="19" t="s">
        <v>111</v>
      </c>
      <c r="O818" s="30">
        <v>2.3301542756539208E-2</v>
      </c>
      <c r="Q818" s="22">
        <v>1.5</v>
      </c>
      <c r="R818" s="30">
        <v>2.0563240108140236E-4</v>
      </c>
      <c r="S818" s="23">
        <v>4863.0468483618815</v>
      </c>
      <c r="T818" s="30">
        <v>2.7960035068083411E-4</v>
      </c>
      <c r="U818" s="23">
        <v>3576.5334255303114</v>
      </c>
      <c r="V818" s="27">
        <v>73.545115583969093</v>
      </c>
    </row>
    <row r="819" spans="1:22" x14ac:dyDescent="0.25">
      <c r="A819" s="19" t="s">
        <v>81</v>
      </c>
      <c r="B819" s="19" t="s">
        <v>82</v>
      </c>
      <c r="C819" s="19" t="s">
        <v>75</v>
      </c>
      <c r="D819" s="22">
        <v>60304529</v>
      </c>
      <c r="E819" s="22">
        <v>2</v>
      </c>
      <c r="F819" s="27">
        <v>69.878504672897193</v>
      </c>
      <c r="G819" s="19" t="s">
        <v>122</v>
      </c>
      <c r="H819" s="19" t="s">
        <v>123</v>
      </c>
      <c r="I819" s="23">
        <v>925</v>
      </c>
      <c r="J819" s="19" t="s">
        <v>207</v>
      </c>
      <c r="K819" s="19" t="s">
        <v>208</v>
      </c>
      <c r="L819" s="23">
        <v>500</v>
      </c>
      <c r="M819" s="19" t="s">
        <v>112</v>
      </c>
      <c r="N819" s="19" t="s">
        <v>113</v>
      </c>
      <c r="O819" s="30">
        <v>2.7195613430583482E-2</v>
      </c>
      <c r="Q819" s="22">
        <v>7.7</v>
      </c>
      <c r="R819" s="30">
        <v>4.6752653406238013E-5</v>
      </c>
      <c r="S819" s="23">
        <v>21389.160339433787</v>
      </c>
      <c r="T819" s="30">
        <v>2.7960035068083411E-4</v>
      </c>
      <c r="U819" s="23">
        <v>3576.5334255303114</v>
      </c>
      <c r="V819" s="27">
        <v>16.721242763964383</v>
      </c>
    </row>
    <row r="820" spans="1:22" x14ac:dyDescent="0.25">
      <c r="A820" s="19" t="s">
        <v>81</v>
      </c>
      <c r="B820" s="19" t="s">
        <v>82</v>
      </c>
      <c r="C820" s="19" t="s">
        <v>75</v>
      </c>
      <c r="D820" s="22">
        <v>60304529</v>
      </c>
      <c r="E820" s="22">
        <v>2</v>
      </c>
      <c r="F820" s="27">
        <v>69.878504672897193</v>
      </c>
      <c r="G820" s="19" t="s">
        <v>108</v>
      </c>
      <c r="H820" s="19" t="s">
        <v>109</v>
      </c>
      <c r="I820" s="23">
        <v>95.65</v>
      </c>
      <c r="J820" s="19" t="s">
        <v>202</v>
      </c>
      <c r="K820" s="19" t="s">
        <v>203</v>
      </c>
      <c r="L820" s="23">
        <v>95.65</v>
      </c>
      <c r="M820" s="19" t="s">
        <v>110</v>
      </c>
      <c r="N820" s="19" t="s">
        <v>111</v>
      </c>
      <c r="O820" s="30">
        <v>9.9157987639060616E-3</v>
      </c>
      <c r="Q820" s="22">
        <v>1.5</v>
      </c>
      <c r="R820" s="30">
        <v>9.0485255440359144E-6</v>
      </c>
      <c r="S820" s="23">
        <v>110515.2430783734</v>
      </c>
      <c r="T820" s="30">
        <v>2.7960035068083411E-4</v>
      </c>
      <c r="U820" s="23">
        <v>3576.5334255303114</v>
      </c>
      <c r="V820" s="27">
        <v>3.2362354060009291</v>
      </c>
    </row>
    <row r="821" spans="1:22" x14ac:dyDescent="0.25">
      <c r="A821" s="19" t="s">
        <v>81</v>
      </c>
      <c r="B821" s="19" t="s">
        <v>82</v>
      </c>
      <c r="C821" s="19" t="s">
        <v>75</v>
      </c>
      <c r="D821" s="22">
        <v>60304529</v>
      </c>
      <c r="E821" s="22">
        <v>2</v>
      </c>
      <c r="F821" s="27">
        <v>69.878504672897193</v>
      </c>
      <c r="G821" s="19" t="s">
        <v>166</v>
      </c>
      <c r="H821" s="19" t="s">
        <v>167</v>
      </c>
      <c r="I821" s="23">
        <v>2230.1531</v>
      </c>
      <c r="J821" s="19" t="s">
        <v>202</v>
      </c>
      <c r="K821" s="19" t="s">
        <v>203</v>
      </c>
      <c r="L821" s="23">
        <v>2230.1531</v>
      </c>
      <c r="M821" s="19" t="s">
        <v>168</v>
      </c>
      <c r="N821" s="19" t="s">
        <v>169</v>
      </c>
      <c r="O821" s="30">
        <v>5.0000000000000002E-5</v>
      </c>
      <c r="Q821" s="22">
        <v>0.3</v>
      </c>
      <c r="R821" s="30">
        <v>5.3191204516071517E-6</v>
      </c>
      <c r="S821" s="23">
        <v>188001.00676378814</v>
      </c>
      <c r="T821" s="30">
        <v>2.7960035068083411E-4</v>
      </c>
      <c r="U821" s="23">
        <v>3576.5334255303114</v>
      </c>
      <c r="V821" s="27">
        <v>1.9024012089594862</v>
      </c>
    </row>
    <row r="822" spans="1:22" x14ac:dyDescent="0.25">
      <c r="A822" s="19" t="s">
        <v>81</v>
      </c>
      <c r="B822" s="19" t="s">
        <v>82</v>
      </c>
      <c r="C822" s="19" t="s">
        <v>75</v>
      </c>
      <c r="D822" s="22">
        <v>60304568</v>
      </c>
      <c r="E822" s="22">
        <v>2</v>
      </c>
      <c r="F822" s="27">
        <v>55</v>
      </c>
      <c r="G822" s="19" t="s">
        <v>108</v>
      </c>
      <c r="H822" s="19" t="s">
        <v>109</v>
      </c>
      <c r="I822" s="23">
        <v>1386</v>
      </c>
      <c r="J822" s="19" t="s">
        <v>207</v>
      </c>
      <c r="K822" s="19" t="s">
        <v>208</v>
      </c>
      <c r="L822" s="23">
        <v>900</v>
      </c>
      <c r="M822" s="19" t="s">
        <v>110</v>
      </c>
      <c r="N822" s="19" t="s">
        <v>111</v>
      </c>
      <c r="O822" s="30">
        <v>9.9157987639060616E-3</v>
      </c>
      <c r="Q822" s="22">
        <v>1.5</v>
      </c>
      <c r="R822" s="30">
        <v>1.6658541923362182E-4</v>
      </c>
      <c r="S822" s="23">
        <v>6002.9263341324331</v>
      </c>
      <c r="T822" s="30">
        <v>3.7296635242874479E-4</v>
      </c>
      <c r="U822" s="23">
        <v>2681.207013683761</v>
      </c>
      <c r="V822" s="27">
        <v>44.664999442663657</v>
      </c>
    </row>
    <row r="823" spans="1:22" x14ac:dyDescent="0.25">
      <c r="A823" s="19" t="s">
        <v>81</v>
      </c>
      <c r="B823" s="19" t="s">
        <v>82</v>
      </c>
      <c r="C823" s="19" t="s">
        <v>75</v>
      </c>
      <c r="D823" s="22">
        <v>60304568</v>
      </c>
      <c r="E823" s="22">
        <v>2</v>
      </c>
      <c r="F823" s="27">
        <v>55</v>
      </c>
      <c r="G823" s="19" t="s">
        <v>130</v>
      </c>
      <c r="H823" s="19" t="s">
        <v>131</v>
      </c>
      <c r="I823" s="23">
        <v>715</v>
      </c>
      <c r="J823" s="19" t="s">
        <v>200</v>
      </c>
      <c r="K823" s="19" t="s">
        <v>201</v>
      </c>
      <c r="L823" s="23">
        <v>500</v>
      </c>
      <c r="M823" s="19" t="s">
        <v>112</v>
      </c>
      <c r="N823" s="19" t="s">
        <v>113</v>
      </c>
      <c r="O823" s="30">
        <v>4.8249881092436948E-2</v>
      </c>
      <c r="Q823" s="22">
        <v>7.7</v>
      </c>
      <c r="R823" s="30">
        <v>8.1460838208010429E-5</v>
      </c>
      <c r="S823" s="23">
        <v>12275.837347100429</v>
      </c>
      <c r="T823" s="30">
        <v>3.7296635242874479E-4</v>
      </c>
      <c r="U823" s="23">
        <v>2681.207013683761</v>
      </c>
      <c r="V823" s="27">
        <v>21.841337074387567</v>
      </c>
    </row>
    <row r="824" spans="1:22" x14ac:dyDescent="0.25">
      <c r="A824" s="19" t="s">
        <v>81</v>
      </c>
      <c r="B824" s="19" t="s">
        <v>82</v>
      </c>
      <c r="C824" s="19" t="s">
        <v>75</v>
      </c>
      <c r="D824" s="22">
        <v>60304568</v>
      </c>
      <c r="E824" s="22">
        <v>2</v>
      </c>
      <c r="F824" s="27">
        <v>55</v>
      </c>
      <c r="G824" s="19" t="s">
        <v>130</v>
      </c>
      <c r="H824" s="19" t="s">
        <v>131</v>
      </c>
      <c r="I824" s="23">
        <v>715</v>
      </c>
      <c r="J824" s="19" t="s">
        <v>200</v>
      </c>
      <c r="K824" s="19" t="s">
        <v>201</v>
      </c>
      <c r="L824" s="23">
        <v>500</v>
      </c>
      <c r="M824" s="19" t="s">
        <v>110</v>
      </c>
      <c r="N824" s="19" t="s">
        <v>111</v>
      </c>
      <c r="O824" s="30">
        <v>5.1901008403361353E-3</v>
      </c>
      <c r="Q824" s="22">
        <v>1.5</v>
      </c>
      <c r="R824" s="30">
        <v>4.4980873949579839E-5</v>
      </c>
      <c r="S824" s="23">
        <v>22231.671201429399</v>
      </c>
      <c r="T824" s="30">
        <v>3.7296635242874479E-4</v>
      </c>
      <c r="U824" s="23">
        <v>2681.207013683761</v>
      </c>
      <c r="V824" s="27">
        <v>12.060303471523865</v>
      </c>
    </row>
    <row r="825" spans="1:22" x14ac:dyDescent="0.25">
      <c r="A825" s="19" t="s">
        <v>81</v>
      </c>
      <c r="B825" s="19" t="s">
        <v>82</v>
      </c>
      <c r="C825" s="19" t="s">
        <v>75</v>
      </c>
      <c r="D825" s="22">
        <v>60304568</v>
      </c>
      <c r="E825" s="22">
        <v>2</v>
      </c>
      <c r="F825" s="27">
        <v>55</v>
      </c>
      <c r="G825" s="19" t="s">
        <v>108</v>
      </c>
      <c r="H825" s="19" t="s">
        <v>109</v>
      </c>
      <c r="I825" s="23">
        <v>1386</v>
      </c>
      <c r="J825" s="19" t="s">
        <v>207</v>
      </c>
      <c r="K825" s="19" t="s">
        <v>208</v>
      </c>
      <c r="L825" s="23">
        <v>900</v>
      </c>
      <c r="M825" s="19" t="s">
        <v>112</v>
      </c>
      <c r="N825" s="19" t="s">
        <v>113</v>
      </c>
      <c r="O825" s="30">
        <v>1.1220156242274404E-2</v>
      </c>
      <c r="Q825" s="22">
        <v>7.7</v>
      </c>
      <c r="R825" s="30">
        <v>3.6720511338352595E-5</v>
      </c>
      <c r="S825" s="23">
        <v>27232.736243396314</v>
      </c>
      <c r="T825" s="30">
        <v>3.7296635242874479E-4</v>
      </c>
      <c r="U825" s="23">
        <v>2681.207013683761</v>
      </c>
      <c r="V825" s="27">
        <v>9.8455292546445055</v>
      </c>
    </row>
    <row r="826" spans="1:22" x14ac:dyDescent="0.25">
      <c r="A826" s="19" t="s">
        <v>81</v>
      </c>
      <c r="B826" s="19" t="s">
        <v>82</v>
      </c>
      <c r="C826" s="19" t="s">
        <v>75</v>
      </c>
      <c r="D826" s="22">
        <v>60304568</v>
      </c>
      <c r="E826" s="22">
        <v>2</v>
      </c>
      <c r="F826" s="27">
        <v>55</v>
      </c>
      <c r="G826" s="19" t="s">
        <v>148</v>
      </c>
      <c r="H826" s="19" t="s">
        <v>149</v>
      </c>
      <c r="I826" s="23">
        <v>47.9</v>
      </c>
      <c r="J826" s="19" t="s">
        <v>202</v>
      </c>
      <c r="K826" s="19" t="s">
        <v>203</v>
      </c>
      <c r="L826" s="23">
        <v>47.9</v>
      </c>
      <c r="M826" s="19" t="s">
        <v>110</v>
      </c>
      <c r="N826" s="19" t="s">
        <v>111</v>
      </c>
      <c r="O826" s="30">
        <v>5.1681299099804429E-2</v>
      </c>
      <c r="Q826" s="22">
        <v>1.5</v>
      </c>
      <c r="R826" s="30">
        <v>3.0006475477340996E-5</v>
      </c>
      <c r="S826" s="23">
        <v>33326.139911204737</v>
      </c>
      <c r="T826" s="30">
        <v>3.7296635242874479E-4</v>
      </c>
      <c r="U826" s="23">
        <v>2681.207013683761</v>
      </c>
      <c r="V826" s="27">
        <v>8.0453572505776467</v>
      </c>
    </row>
    <row r="827" spans="1:22" x14ac:dyDescent="0.25">
      <c r="A827" s="19" t="s">
        <v>81</v>
      </c>
      <c r="B827" s="19" t="s">
        <v>82</v>
      </c>
      <c r="C827" s="19" t="s">
        <v>75</v>
      </c>
      <c r="D827" s="22">
        <v>60304913</v>
      </c>
      <c r="E827" s="22">
        <v>2</v>
      </c>
      <c r="F827" s="27">
        <v>66</v>
      </c>
      <c r="G827" s="19" t="s">
        <v>108</v>
      </c>
      <c r="H827" s="19" t="s">
        <v>109</v>
      </c>
      <c r="I827" s="23">
        <v>1755.6</v>
      </c>
      <c r="J827" s="19" t="s">
        <v>207</v>
      </c>
      <c r="K827" s="19" t="s">
        <v>208</v>
      </c>
      <c r="L827" s="23">
        <v>1140</v>
      </c>
      <c r="M827" s="19" t="s">
        <v>110</v>
      </c>
      <c r="N827" s="19" t="s">
        <v>111</v>
      </c>
      <c r="O827" s="30">
        <v>9.9157987639060616E-3</v>
      </c>
      <c r="Q827" s="22">
        <v>1.5</v>
      </c>
      <c r="R827" s="30">
        <v>1.7584016474660083E-4</v>
      </c>
      <c r="S827" s="23">
        <v>5686.982842862305</v>
      </c>
      <c r="T827" s="30">
        <v>2.7551090252404624E-4</v>
      </c>
      <c r="U827" s="23">
        <v>3629.6204282250546</v>
      </c>
      <c r="V827" s="27">
        <v>63.823305406672148</v>
      </c>
    </row>
    <row r="828" spans="1:22" x14ac:dyDescent="0.25">
      <c r="A828" s="19" t="s">
        <v>81</v>
      </c>
      <c r="B828" s="19" t="s">
        <v>82</v>
      </c>
      <c r="C828" s="19" t="s">
        <v>75</v>
      </c>
      <c r="D828" s="22">
        <v>60304913</v>
      </c>
      <c r="E828" s="22">
        <v>2</v>
      </c>
      <c r="F828" s="27">
        <v>66</v>
      </c>
      <c r="G828" s="19" t="s">
        <v>108</v>
      </c>
      <c r="H828" s="19" t="s">
        <v>109</v>
      </c>
      <c r="I828" s="23">
        <v>1755.6</v>
      </c>
      <c r="J828" s="19" t="s">
        <v>207</v>
      </c>
      <c r="K828" s="19" t="s">
        <v>208</v>
      </c>
      <c r="L828" s="23">
        <v>1140</v>
      </c>
      <c r="M828" s="19" t="s">
        <v>112</v>
      </c>
      <c r="N828" s="19" t="s">
        <v>113</v>
      </c>
      <c r="O828" s="30">
        <v>1.1220156242274404E-2</v>
      </c>
      <c r="Q828" s="22">
        <v>7.7</v>
      </c>
      <c r="R828" s="30">
        <v>3.8760539746038854E-5</v>
      </c>
      <c r="S828" s="23">
        <v>25799.434335849139</v>
      </c>
      <c r="T828" s="30">
        <v>2.7551090252404624E-4</v>
      </c>
      <c r="U828" s="23">
        <v>3629.6204282250546</v>
      </c>
      <c r="V828" s="27">
        <v>14.06860468712518</v>
      </c>
    </row>
    <row r="829" spans="1:22" x14ac:dyDescent="0.25">
      <c r="A829" s="19" t="s">
        <v>81</v>
      </c>
      <c r="B829" s="19" t="s">
        <v>82</v>
      </c>
      <c r="C829" s="19" t="s">
        <v>75</v>
      </c>
      <c r="D829" s="22">
        <v>60304913</v>
      </c>
      <c r="E829" s="22">
        <v>2</v>
      </c>
      <c r="F829" s="27">
        <v>66</v>
      </c>
      <c r="G829" s="19" t="s">
        <v>130</v>
      </c>
      <c r="H829" s="19" t="s">
        <v>131</v>
      </c>
      <c r="I829" s="23">
        <v>178.75</v>
      </c>
      <c r="J829" s="19" t="s">
        <v>200</v>
      </c>
      <c r="K829" s="19" t="s">
        <v>201</v>
      </c>
      <c r="L829" s="23">
        <v>125</v>
      </c>
      <c r="M829" s="19" t="s">
        <v>112</v>
      </c>
      <c r="N829" s="19" t="s">
        <v>113</v>
      </c>
      <c r="O829" s="30">
        <v>4.8249881092436948E-2</v>
      </c>
      <c r="Q829" s="22">
        <v>7.7</v>
      </c>
      <c r="R829" s="30">
        <v>1.6971007960002172E-5</v>
      </c>
      <c r="S829" s="23">
        <v>58924.019266082061</v>
      </c>
      <c r="T829" s="30">
        <v>2.7551090252404624E-4</v>
      </c>
      <c r="U829" s="23">
        <v>3629.6204282250546</v>
      </c>
      <c r="V829" s="27">
        <v>6.1598317179193893</v>
      </c>
    </row>
    <row r="830" spans="1:22" x14ac:dyDescent="0.25">
      <c r="A830" s="19" t="s">
        <v>81</v>
      </c>
      <c r="B830" s="19" t="s">
        <v>82</v>
      </c>
      <c r="C830" s="19" t="s">
        <v>75</v>
      </c>
      <c r="D830" s="22">
        <v>60304913</v>
      </c>
      <c r="E830" s="22">
        <v>2</v>
      </c>
      <c r="F830" s="27">
        <v>66</v>
      </c>
      <c r="G830" s="19" t="s">
        <v>132</v>
      </c>
      <c r="H830" s="19" t="s">
        <v>133</v>
      </c>
      <c r="I830" s="23">
        <v>25.35</v>
      </c>
      <c r="J830" s="19" t="s">
        <v>202</v>
      </c>
      <c r="K830" s="19" t="s">
        <v>203</v>
      </c>
      <c r="L830" s="23">
        <v>25.35</v>
      </c>
      <c r="M830" s="19" t="s">
        <v>110</v>
      </c>
      <c r="N830" s="19" t="s">
        <v>111</v>
      </c>
      <c r="O830" s="30">
        <v>3.9433609419354559E-2</v>
      </c>
      <c r="Q830" s="22">
        <v>1.5</v>
      </c>
      <c r="R830" s="30">
        <v>1.0097393927077153E-5</v>
      </c>
      <c r="S830" s="23">
        <v>99035.454813583317</v>
      </c>
      <c r="T830" s="30">
        <v>2.7551090252404624E-4</v>
      </c>
      <c r="U830" s="23">
        <v>3629.6204282250546</v>
      </c>
      <c r="V830" s="27">
        <v>3.6649707269554841</v>
      </c>
    </row>
    <row r="831" spans="1:22" x14ac:dyDescent="0.25">
      <c r="A831" s="19" t="s">
        <v>81</v>
      </c>
      <c r="B831" s="19" t="s">
        <v>82</v>
      </c>
      <c r="C831" s="19" t="s">
        <v>75</v>
      </c>
      <c r="D831" s="22">
        <v>60304913</v>
      </c>
      <c r="E831" s="22">
        <v>2</v>
      </c>
      <c r="F831" s="27">
        <v>66</v>
      </c>
      <c r="G831" s="19" t="s">
        <v>130</v>
      </c>
      <c r="H831" s="19" t="s">
        <v>131</v>
      </c>
      <c r="I831" s="23">
        <v>178.75</v>
      </c>
      <c r="J831" s="19" t="s">
        <v>200</v>
      </c>
      <c r="K831" s="19" t="s">
        <v>201</v>
      </c>
      <c r="L831" s="23">
        <v>125</v>
      </c>
      <c r="M831" s="19" t="s">
        <v>110</v>
      </c>
      <c r="N831" s="19" t="s">
        <v>111</v>
      </c>
      <c r="O831" s="30">
        <v>5.1901008403361353E-3</v>
      </c>
      <c r="Q831" s="22">
        <v>1.5</v>
      </c>
      <c r="R831" s="30">
        <v>9.3710154061624659E-6</v>
      </c>
      <c r="S831" s="23">
        <v>106712.02176686113</v>
      </c>
      <c r="T831" s="30">
        <v>2.7551090252404624E-4</v>
      </c>
      <c r="U831" s="23">
        <v>3629.6204282250546</v>
      </c>
      <c r="V831" s="27">
        <v>3.4013228951418992</v>
      </c>
    </row>
    <row r="832" spans="1:22" x14ac:dyDescent="0.25">
      <c r="A832" s="19" t="s">
        <v>81</v>
      </c>
      <c r="B832" s="19" t="s">
        <v>82</v>
      </c>
      <c r="C832" s="19" t="s">
        <v>75</v>
      </c>
      <c r="D832" s="22">
        <v>60304913</v>
      </c>
      <c r="E832" s="22">
        <v>2</v>
      </c>
      <c r="F832" s="27">
        <v>66</v>
      </c>
      <c r="G832" s="19" t="s">
        <v>148</v>
      </c>
      <c r="H832" s="19" t="s">
        <v>149</v>
      </c>
      <c r="I832" s="23">
        <v>10</v>
      </c>
      <c r="J832" s="19" t="s">
        <v>202</v>
      </c>
      <c r="K832" s="19" t="s">
        <v>203</v>
      </c>
      <c r="L832" s="23">
        <v>10</v>
      </c>
      <c r="M832" s="19" t="s">
        <v>110</v>
      </c>
      <c r="N832" s="19" t="s">
        <v>111</v>
      </c>
      <c r="O832" s="30">
        <v>5.1681299099804429E-2</v>
      </c>
      <c r="Q832" s="22">
        <v>1.5</v>
      </c>
      <c r="R832" s="30">
        <v>5.2203332424044886E-6</v>
      </c>
      <c r="S832" s="23">
        <v>191558.6522096048</v>
      </c>
      <c r="T832" s="30">
        <v>2.7551090252404624E-4</v>
      </c>
      <c r="U832" s="23">
        <v>3629.6204282250546</v>
      </c>
      <c r="V832" s="27">
        <v>1.8947828178773669</v>
      </c>
    </row>
    <row r="833" spans="1:22" x14ac:dyDescent="0.25">
      <c r="A833" s="19" t="s">
        <v>81</v>
      </c>
      <c r="B833" s="19" t="s">
        <v>82</v>
      </c>
      <c r="C833" s="19" t="s">
        <v>75</v>
      </c>
      <c r="D833" s="22">
        <v>60304913</v>
      </c>
      <c r="E833" s="22">
        <v>2</v>
      </c>
      <c r="F833" s="27">
        <v>66</v>
      </c>
      <c r="G833" s="19" t="s">
        <v>166</v>
      </c>
      <c r="H833" s="19" t="s">
        <v>167</v>
      </c>
      <c r="I833" s="23">
        <v>1935.8289999999997</v>
      </c>
      <c r="J833" s="19" t="s">
        <v>202</v>
      </c>
      <c r="K833" s="19" t="s">
        <v>203</v>
      </c>
      <c r="L833" s="23">
        <v>1935.8289999999997</v>
      </c>
      <c r="M833" s="19" t="s">
        <v>168</v>
      </c>
      <c r="N833" s="19" t="s">
        <v>169</v>
      </c>
      <c r="O833" s="30">
        <v>5.0000000000000002E-5</v>
      </c>
      <c r="Q833" s="22">
        <v>0.3</v>
      </c>
      <c r="R833" s="30">
        <v>4.8884570707070703E-6</v>
      </c>
      <c r="S833" s="23">
        <v>204563.52291447233</v>
      </c>
      <c r="T833" s="30">
        <v>2.7551090252404624E-4</v>
      </c>
      <c r="U833" s="23">
        <v>3629.6204282250546</v>
      </c>
      <c r="V833" s="27">
        <v>1.7743243646339593</v>
      </c>
    </row>
    <row r="834" spans="1:22" x14ac:dyDescent="0.25">
      <c r="A834" s="19" t="s">
        <v>81</v>
      </c>
      <c r="B834" s="19" t="s">
        <v>82</v>
      </c>
      <c r="C834" s="19" t="s">
        <v>75</v>
      </c>
      <c r="D834" s="22">
        <v>60305236</v>
      </c>
      <c r="E834" s="22">
        <v>2</v>
      </c>
      <c r="F834" s="27">
        <v>69.878504672897193</v>
      </c>
      <c r="G834" s="19" t="s">
        <v>108</v>
      </c>
      <c r="H834" s="19" t="s">
        <v>109</v>
      </c>
      <c r="I834" s="23">
        <v>2310</v>
      </c>
      <c r="J834" s="19" t="s">
        <v>207</v>
      </c>
      <c r="K834" s="19" t="s">
        <v>208</v>
      </c>
      <c r="L834" s="23">
        <v>1500</v>
      </c>
      <c r="M834" s="19" t="s">
        <v>110</v>
      </c>
      <c r="N834" s="19" t="s">
        <v>111</v>
      </c>
      <c r="O834" s="30">
        <v>9.9157987639060616E-3</v>
      </c>
      <c r="Q834" s="22">
        <v>1.5</v>
      </c>
      <c r="R834" s="30">
        <v>2.1852685840797656E-4</v>
      </c>
      <c r="S834" s="23">
        <v>4576.0965369897913</v>
      </c>
      <c r="T834" s="30">
        <v>3.059977291224965E-4</v>
      </c>
      <c r="U834" s="23">
        <v>3267.9981085731574</v>
      </c>
      <c r="V834" s="27">
        <v>71.414535994970166</v>
      </c>
    </row>
    <row r="835" spans="1:22" x14ac:dyDescent="0.25">
      <c r="A835" s="19" t="s">
        <v>81</v>
      </c>
      <c r="B835" s="19" t="s">
        <v>82</v>
      </c>
      <c r="C835" s="19" t="s">
        <v>75</v>
      </c>
      <c r="D835" s="22">
        <v>60305236</v>
      </c>
      <c r="E835" s="22">
        <v>2</v>
      </c>
      <c r="F835" s="27">
        <v>69.878504672897193</v>
      </c>
      <c r="G835" s="19" t="s">
        <v>108</v>
      </c>
      <c r="H835" s="19" t="s">
        <v>109</v>
      </c>
      <c r="I835" s="23">
        <v>2310</v>
      </c>
      <c r="J835" s="19" t="s">
        <v>207</v>
      </c>
      <c r="K835" s="19" t="s">
        <v>208</v>
      </c>
      <c r="L835" s="23">
        <v>1500</v>
      </c>
      <c r="M835" s="19" t="s">
        <v>112</v>
      </c>
      <c r="N835" s="19" t="s">
        <v>113</v>
      </c>
      <c r="O835" s="30">
        <v>1.1220156242274404E-2</v>
      </c>
      <c r="Q835" s="22">
        <v>7.7</v>
      </c>
      <c r="R835" s="30">
        <v>4.8169990019661411E-5</v>
      </c>
      <c r="S835" s="23">
        <v>20759.81331098123</v>
      </c>
      <c r="T835" s="30">
        <v>3.059977291224965E-4</v>
      </c>
      <c r="U835" s="23">
        <v>3267.9981085731574</v>
      </c>
      <c r="V835" s="27">
        <v>15.741943627424138</v>
      </c>
    </row>
    <row r="836" spans="1:22" x14ac:dyDescent="0.25">
      <c r="A836" s="19" t="s">
        <v>81</v>
      </c>
      <c r="B836" s="19" t="s">
        <v>82</v>
      </c>
      <c r="C836" s="19" t="s">
        <v>75</v>
      </c>
      <c r="D836" s="22">
        <v>60305236</v>
      </c>
      <c r="E836" s="22">
        <v>2</v>
      </c>
      <c r="F836" s="27">
        <v>69.878504672897193</v>
      </c>
      <c r="G836" s="19" t="s">
        <v>132</v>
      </c>
      <c r="H836" s="19" t="s">
        <v>133</v>
      </c>
      <c r="I836" s="23">
        <v>53.3125</v>
      </c>
      <c r="J836" s="19" t="s">
        <v>202</v>
      </c>
      <c r="K836" s="19" t="s">
        <v>203</v>
      </c>
      <c r="L836" s="23">
        <v>53.3125</v>
      </c>
      <c r="M836" s="19" t="s">
        <v>110</v>
      </c>
      <c r="N836" s="19" t="s">
        <v>111</v>
      </c>
      <c r="O836" s="30">
        <v>3.9433609419354559E-2</v>
      </c>
      <c r="Q836" s="22">
        <v>1.5</v>
      </c>
      <c r="R836" s="30">
        <v>2.0056757196034005E-5</v>
      </c>
      <c r="S836" s="23">
        <v>49858.508542833566</v>
      </c>
      <c r="T836" s="30">
        <v>3.059977291224965E-4</v>
      </c>
      <c r="U836" s="23">
        <v>3267.9981085731574</v>
      </c>
      <c r="V836" s="27">
        <v>6.5545444580750196</v>
      </c>
    </row>
    <row r="837" spans="1:22" x14ac:dyDescent="0.25">
      <c r="A837" s="19" t="s">
        <v>81</v>
      </c>
      <c r="B837" s="19" t="s">
        <v>82</v>
      </c>
      <c r="C837" s="19" t="s">
        <v>75</v>
      </c>
      <c r="D837" s="22">
        <v>60305236</v>
      </c>
      <c r="E837" s="22">
        <v>2</v>
      </c>
      <c r="F837" s="27">
        <v>69.878504672897193</v>
      </c>
      <c r="G837" s="19" t="s">
        <v>148</v>
      </c>
      <c r="H837" s="19" t="s">
        <v>149</v>
      </c>
      <c r="I837" s="23">
        <v>20</v>
      </c>
      <c r="J837" s="19" t="s">
        <v>202</v>
      </c>
      <c r="K837" s="19" t="s">
        <v>203</v>
      </c>
      <c r="L837" s="23">
        <v>20</v>
      </c>
      <c r="M837" s="19" t="s">
        <v>110</v>
      </c>
      <c r="N837" s="19" t="s">
        <v>111</v>
      </c>
      <c r="O837" s="30">
        <v>5.1681299099804429E-2</v>
      </c>
      <c r="Q837" s="22">
        <v>1.5</v>
      </c>
      <c r="R837" s="30">
        <v>9.8611724910687435E-6</v>
      </c>
      <c r="S837" s="23">
        <v>101407.81949668756</v>
      </c>
      <c r="T837" s="30">
        <v>3.059977291224965E-4</v>
      </c>
      <c r="U837" s="23">
        <v>3267.9981085731574</v>
      </c>
      <c r="V837" s="27">
        <v>3.2226293049126311</v>
      </c>
    </row>
    <row r="838" spans="1:22" x14ac:dyDescent="0.25">
      <c r="A838" s="19" t="s">
        <v>81</v>
      </c>
      <c r="B838" s="19" t="s">
        <v>82</v>
      </c>
      <c r="C838" s="19" t="s">
        <v>75</v>
      </c>
      <c r="D838" s="22">
        <v>60305391</v>
      </c>
      <c r="E838" s="22">
        <v>2</v>
      </c>
      <c r="F838" s="27">
        <v>84.979388297872305</v>
      </c>
      <c r="G838" s="19" t="s">
        <v>130</v>
      </c>
      <c r="H838" s="19" t="s">
        <v>131</v>
      </c>
      <c r="I838" s="23">
        <v>1589.92</v>
      </c>
      <c r="J838" s="19" t="s">
        <v>215</v>
      </c>
      <c r="K838" s="19" t="s">
        <v>216</v>
      </c>
      <c r="L838" s="23">
        <v>304</v>
      </c>
      <c r="M838" s="19" t="s">
        <v>112</v>
      </c>
      <c r="N838" s="19" t="s">
        <v>113</v>
      </c>
      <c r="O838" s="30">
        <v>4.8249881092436948E-2</v>
      </c>
      <c r="Q838" s="22">
        <v>7.7</v>
      </c>
      <c r="R838" s="30">
        <v>1.1723767417911147E-4</v>
      </c>
      <c r="S838" s="23">
        <v>8529.6813247270347</v>
      </c>
      <c r="T838" s="30">
        <v>2.6070839400820666E-4</v>
      </c>
      <c r="U838" s="23">
        <v>3835.7031188206456</v>
      </c>
      <c r="V838" s="27">
        <v>44.968891249209655</v>
      </c>
    </row>
    <row r="839" spans="1:22" x14ac:dyDescent="0.25">
      <c r="A839" s="19" t="s">
        <v>81</v>
      </c>
      <c r="B839" s="19" t="s">
        <v>82</v>
      </c>
      <c r="C839" s="19" t="s">
        <v>75</v>
      </c>
      <c r="D839" s="22">
        <v>60305391</v>
      </c>
      <c r="E839" s="22">
        <v>2</v>
      </c>
      <c r="F839" s="27">
        <v>84.979388297872305</v>
      </c>
      <c r="G839" s="19" t="s">
        <v>130</v>
      </c>
      <c r="H839" s="19" t="s">
        <v>131</v>
      </c>
      <c r="I839" s="23">
        <v>1589.92</v>
      </c>
      <c r="J839" s="19" t="s">
        <v>215</v>
      </c>
      <c r="K839" s="19" t="s">
        <v>216</v>
      </c>
      <c r="L839" s="23">
        <v>304</v>
      </c>
      <c r="M839" s="19" t="s">
        <v>110</v>
      </c>
      <c r="N839" s="19" t="s">
        <v>111</v>
      </c>
      <c r="O839" s="30">
        <v>5.1901008403361353E-3</v>
      </c>
      <c r="Q839" s="22">
        <v>1.5</v>
      </c>
      <c r="R839" s="30">
        <v>6.4736051830534207E-5</v>
      </c>
      <c r="S839" s="23">
        <v>15447.343044920259</v>
      </c>
      <c r="T839" s="30">
        <v>2.6070839400820666E-4</v>
      </c>
      <c r="U839" s="23">
        <v>3835.7031188206456</v>
      </c>
      <c r="V839" s="27">
        <v>24.830827590651502</v>
      </c>
    </row>
    <row r="840" spans="1:22" x14ac:dyDescent="0.25">
      <c r="A840" s="19" t="s">
        <v>81</v>
      </c>
      <c r="B840" s="19" t="s">
        <v>82</v>
      </c>
      <c r="C840" s="19" t="s">
        <v>75</v>
      </c>
      <c r="D840" s="22">
        <v>60305391</v>
      </c>
      <c r="E840" s="22">
        <v>2</v>
      </c>
      <c r="F840" s="27">
        <v>84.979388297872305</v>
      </c>
      <c r="G840" s="19" t="s">
        <v>130</v>
      </c>
      <c r="H840" s="19" t="s">
        <v>131</v>
      </c>
      <c r="I840" s="23">
        <v>357.5</v>
      </c>
      <c r="J840" s="19" t="s">
        <v>211</v>
      </c>
      <c r="K840" s="19" t="s">
        <v>212</v>
      </c>
      <c r="L840" s="23">
        <v>250</v>
      </c>
      <c r="M840" s="19" t="s">
        <v>112</v>
      </c>
      <c r="N840" s="19" t="s">
        <v>113</v>
      </c>
      <c r="O840" s="30">
        <v>4.8249881092436948E-2</v>
      </c>
      <c r="Q840" s="22">
        <v>7.7</v>
      </c>
      <c r="R840" s="30">
        <v>2.6361369451942455E-5</v>
      </c>
      <c r="S840" s="23">
        <v>37934.296312755265</v>
      </c>
      <c r="T840" s="30">
        <v>2.6070839400820666E-4</v>
      </c>
      <c r="U840" s="23">
        <v>3835.7031188206456</v>
      </c>
      <c r="V840" s="27">
        <v>10.111438702319898</v>
      </c>
    </row>
    <row r="841" spans="1:22" x14ac:dyDescent="0.25">
      <c r="A841" s="19" t="s">
        <v>81</v>
      </c>
      <c r="B841" s="19" t="s">
        <v>82</v>
      </c>
      <c r="C841" s="19" t="s">
        <v>75</v>
      </c>
      <c r="D841" s="22">
        <v>60305391</v>
      </c>
      <c r="E841" s="22">
        <v>2</v>
      </c>
      <c r="F841" s="27">
        <v>84.979388297872305</v>
      </c>
      <c r="G841" s="19" t="s">
        <v>130</v>
      </c>
      <c r="H841" s="19" t="s">
        <v>131</v>
      </c>
      <c r="I841" s="23">
        <v>357.5</v>
      </c>
      <c r="J841" s="19" t="s">
        <v>211</v>
      </c>
      <c r="K841" s="19" t="s">
        <v>212</v>
      </c>
      <c r="L841" s="23">
        <v>250</v>
      </c>
      <c r="M841" s="19" t="s">
        <v>110</v>
      </c>
      <c r="N841" s="19" t="s">
        <v>111</v>
      </c>
      <c r="O841" s="30">
        <v>5.1901008403361353E-3</v>
      </c>
      <c r="Q841" s="22">
        <v>1.5</v>
      </c>
      <c r="R841" s="30">
        <v>1.45561654230502E-5</v>
      </c>
      <c r="S841" s="23">
        <v>68699.411619523424</v>
      </c>
      <c r="T841" s="30">
        <v>2.6070839400820666E-4</v>
      </c>
      <c r="U841" s="23">
        <v>3835.7031188206456</v>
      </c>
      <c r="V841" s="27">
        <v>5.5833129111262894</v>
      </c>
    </row>
    <row r="842" spans="1:22" x14ac:dyDescent="0.25">
      <c r="A842" s="19" t="s">
        <v>81</v>
      </c>
      <c r="B842" s="19" t="s">
        <v>82</v>
      </c>
      <c r="C842" s="19" t="s">
        <v>75</v>
      </c>
      <c r="D842" s="22">
        <v>60305391</v>
      </c>
      <c r="E842" s="22">
        <v>2</v>
      </c>
      <c r="F842" s="27">
        <v>84.979388297872305</v>
      </c>
      <c r="G842" s="19" t="s">
        <v>166</v>
      </c>
      <c r="H842" s="19" t="s">
        <v>167</v>
      </c>
      <c r="I842" s="23">
        <v>5582.738152422</v>
      </c>
      <c r="J842" s="19" t="s">
        <v>202</v>
      </c>
      <c r="K842" s="19" t="s">
        <v>203</v>
      </c>
      <c r="L842" s="23">
        <v>5582.738152422</v>
      </c>
      <c r="M842" s="19" t="s">
        <v>168</v>
      </c>
      <c r="N842" s="19" t="s">
        <v>169</v>
      </c>
      <c r="O842" s="30">
        <v>5.0000000000000002E-5</v>
      </c>
      <c r="Q842" s="22">
        <v>0.3</v>
      </c>
      <c r="R842" s="30">
        <v>1.0949200475243908E-5</v>
      </c>
      <c r="S842" s="23">
        <v>91330.869524308684</v>
      </c>
      <c r="T842" s="30">
        <v>2.6070839400820666E-4</v>
      </c>
      <c r="U842" s="23">
        <v>3835.7031188206456</v>
      </c>
      <c r="V842" s="27">
        <v>4.1997882411485552</v>
      </c>
    </row>
    <row r="843" spans="1:22" x14ac:dyDescent="0.25">
      <c r="A843" s="19" t="s">
        <v>81</v>
      </c>
      <c r="B843" s="19" t="s">
        <v>82</v>
      </c>
      <c r="C843" s="19" t="s">
        <v>75</v>
      </c>
      <c r="D843" s="22">
        <v>60305391</v>
      </c>
      <c r="E843" s="22">
        <v>2</v>
      </c>
      <c r="F843" s="27">
        <v>84.979388297872305</v>
      </c>
      <c r="G843" s="19" t="s">
        <v>148</v>
      </c>
      <c r="H843" s="19" t="s">
        <v>149</v>
      </c>
      <c r="I843" s="23">
        <v>20</v>
      </c>
      <c r="J843" s="19" t="s">
        <v>202</v>
      </c>
      <c r="K843" s="19" t="s">
        <v>203</v>
      </c>
      <c r="L843" s="23">
        <v>20</v>
      </c>
      <c r="M843" s="19" t="s">
        <v>110</v>
      </c>
      <c r="N843" s="19" t="s">
        <v>111</v>
      </c>
      <c r="O843" s="30">
        <v>5.1681299099804429E-2</v>
      </c>
      <c r="Q843" s="22">
        <v>1.5</v>
      </c>
      <c r="R843" s="30">
        <v>8.1088367638278907E-6</v>
      </c>
      <c r="S843" s="23">
        <v>123322.25066619</v>
      </c>
      <c r="T843" s="30">
        <v>2.6070839400820666E-4</v>
      </c>
      <c r="U843" s="23">
        <v>3835.7031188206456</v>
      </c>
      <c r="V843" s="27">
        <v>3.1103090465022154</v>
      </c>
    </row>
    <row r="844" spans="1:22" x14ac:dyDescent="0.25">
      <c r="A844" s="19" t="s">
        <v>81</v>
      </c>
      <c r="B844" s="19" t="s">
        <v>82</v>
      </c>
      <c r="C844" s="19" t="s">
        <v>75</v>
      </c>
      <c r="D844" s="22">
        <v>60305391</v>
      </c>
      <c r="E844" s="22">
        <v>2</v>
      </c>
      <c r="F844" s="27">
        <v>84.979388297872305</v>
      </c>
      <c r="G844" s="19" t="s">
        <v>166</v>
      </c>
      <c r="H844" s="19" t="s">
        <v>167</v>
      </c>
      <c r="I844" s="23">
        <v>5582.738152422</v>
      </c>
      <c r="J844" s="19" t="s">
        <v>202</v>
      </c>
      <c r="K844" s="19" t="s">
        <v>203</v>
      </c>
      <c r="L844" s="23">
        <v>5582.738152422</v>
      </c>
      <c r="M844" s="19" t="s">
        <v>172</v>
      </c>
      <c r="N844" s="19" t="s">
        <v>173</v>
      </c>
      <c r="O844" s="30">
        <v>5.0000000000000002E-5</v>
      </c>
      <c r="Q844" s="22">
        <v>0.6</v>
      </c>
      <c r="R844" s="30">
        <v>5.4746002376219542E-6</v>
      </c>
      <c r="S844" s="23">
        <v>182661.73904861737</v>
      </c>
      <c r="T844" s="30">
        <v>2.6070839400820666E-4</v>
      </c>
      <c r="U844" s="23">
        <v>3835.7031188206456</v>
      </c>
      <c r="V844" s="27">
        <v>2.0998941205742776</v>
      </c>
    </row>
    <row r="845" spans="1:22" x14ac:dyDescent="0.25">
      <c r="A845" s="19" t="s">
        <v>81</v>
      </c>
      <c r="B845" s="19" t="s">
        <v>82</v>
      </c>
      <c r="C845" s="19" t="s">
        <v>75</v>
      </c>
      <c r="D845" s="22">
        <v>60305541</v>
      </c>
      <c r="E845" s="22">
        <v>2</v>
      </c>
      <c r="F845" s="27">
        <v>69.878504672897193</v>
      </c>
      <c r="G845" s="19" t="s">
        <v>108</v>
      </c>
      <c r="H845" s="19" t="s">
        <v>109</v>
      </c>
      <c r="I845" s="23">
        <v>1524.6</v>
      </c>
      <c r="J845" s="19" t="s">
        <v>207</v>
      </c>
      <c r="K845" s="19" t="s">
        <v>208</v>
      </c>
      <c r="L845" s="23">
        <v>990</v>
      </c>
      <c r="M845" s="19" t="s">
        <v>110</v>
      </c>
      <c r="N845" s="19" t="s">
        <v>111</v>
      </c>
      <c r="O845" s="30">
        <v>9.9157987639060616E-3</v>
      </c>
      <c r="Q845" s="22">
        <v>1.5</v>
      </c>
      <c r="R845" s="30">
        <v>1.4422772654926454E-4</v>
      </c>
      <c r="S845" s="23">
        <v>6933.4796014996828</v>
      </c>
      <c r="T845" s="30">
        <v>3.3831690833569064E-4</v>
      </c>
      <c r="U845" s="23">
        <v>2955.8085196491647</v>
      </c>
      <c r="V845" s="27">
        <v>42.630954290394619</v>
      </c>
    </row>
    <row r="846" spans="1:22" x14ac:dyDescent="0.25">
      <c r="A846" s="19" t="s">
        <v>81</v>
      </c>
      <c r="B846" s="19" t="s">
        <v>82</v>
      </c>
      <c r="C846" s="19" t="s">
        <v>75</v>
      </c>
      <c r="D846" s="22">
        <v>60305541</v>
      </c>
      <c r="E846" s="22">
        <v>2</v>
      </c>
      <c r="F846" s="27">
        <v>69.878504672897193</v>
      </c>
      <c r="G846" s="19" t="s">
        <v>148</v>
      </c>
      <c r="H846" s="19" t="s">
        <v>149</v>
      </c>
      <c r="I846" s="23">
        <v>192</v>
      </c>
      <c r="J846" s="19" t="s">
        <v>202</v>
      </c>
      <c r="K846" s="19" t="s">
        <v>203</v>
      </c>
      <c r="L846" s="23">
        <v>192</v>
      </c>
      <c r="M846" s="19" t="s">
        <v>110</v>
      </c>
      <c r="N846" s="19" t="s">
        <v>111</v>
      </c>
      <c r="O846" s="30">
        <v>5.1681299099804429E-2</v>
      </c>
      <c r="Q846" s="22">
        <v>1.5</v>
      </c>
      <c r="R846" s="30">
        <v>9.4667255914259924E-5</v>
      </c>
      <c r="S846" s="23">
        <v>10563.314530904956</v>
      </c>
      <c r="T846" s="30">
        <v>3.3831690833569064E-4</v>
      </c>
      <c r="U846" s="23">
        <v>2955.8085196491647</v>
      </c>
      <c r="V846" s="27">
        <v>27.981828156317729</v>
      </c>
    </row>
    <row r="847" spans="1:22" x14ac:dyDescent="0.25">
      <c r="A847" s="19" t="s">
        <v>81</v>
      </c>
      <c r="B847" s="19" t="s">
        <v>82</v>
      </c>
      <c r="C847" s="19" t="s">
        <v>75</v>
      </c>
      <c r="D847" s="22">
        <v>60305541</v>
      </c>
      <c r="E847" s="22">
        <v>2</v>
      </c>
      <c r="F847" s="27">
        <v>69.878504672897193</v>
      </c>
      <c r="G847" s="19" t="s">
        <v>108</v>
      </c>
      <c r="H847" s="19" t="s">
        <v>109</v>
      </c>
      <c r="I847" s="23">
        <v>1524.6</v>
      </c>
      <c r="J847" s="19" t="s">
        <v>207</v>
      </c>
      <c r="K847" s="19" t="s">
        <v>208</v>
      </c>
      <c r="L847" s="23">
        <v>990</v>
      </c>
      <c r="M847" s="19" t="s">
        <v>112</v>
      </c>
      <c r="N847" s="19" t="s">
        <v>113</v>
      </c>
      <c r="O847" s="30">
        <v>1.1220156242274404E-2</v>
      </c>
      <c r="Q847" s="22">
        <v>7.7</v>
      </c>
      <c r="R847" s="30">
        <v>3.1792193412976529E-5</v>
      </c>
      <c r="S847" s="23">
        <v>31454.262592395808</v>
      </c>
      <c r="T847" s="30">
        <v>3.3831690833569064E-4</v>
      </c>
      <c r="U847" s="23">
        <v>2955.8085196491647</v>
      </c>
      <c r="V847" s="27">
        <v>9.3971636148410091</v>
      </c>
    </row>
    <row r="848" spans="1:22" x14ac:dyDescent="0.25">
      <c r="A848" s="19" t="s">
        <v>81</v>
      </c>
      <c r="B848" s="19" t="s">
        <v>82</v>
      </c>
      <c r="C848" s="19" t="s">
        <v>75</v>
      </c>
      <c r="D848" s="22">
        <v>60305541</v>
      </c>
      <c r="E848" s="22">
        <v>2</v>
      </c>
      <c r="F848" s="27">
        <v>69.878504672897193</v>
      </c>
      <c r="G848" s="19" t="s">
        <v>128</v>
      </c>
      <c r="H848" s="19" t="s">
        <v>129</v>
      </c>
      <c r="I848" s="23">
        <v>191.22740000000002</v>
      </c>
      <c r="J848" s="19" t="s">
        <v>207</v>
      </c>
      <c r="K848" s="19" t="s">
        <v>208</v>
      </c>
      <c r="L848" s="23">
        <v>143.78</v>
      </c>
      <c r="M848" s="19" t="s">
        <v>110</v>
      </c>
      <c r="N848" s="19" t="s">
        <v>111</v>
      </c>
      <c r="O848" s="30">
        <v>1.3969122566371676E-2</v>
      </c>
      <c r="Q848" s="22">
        <v>1.5</v>
      </c>
      <c r="R848" s="30">
        <v>2.5484985224501661E-5</v>
      </c>
      <c r="S848" s="23">
        <v>39238.790652253723</v>
      </c>
      <c r="T848" s="30">
        <v>3.3831690833569064E-4</v>
      </c>
      <c r="U848" s="23">
        <v>2955.8085196491647</v>
      </c>
      <c r="V848" s="27">
        <v>7.5328736449715095</v>
      </c>
    </row>
    <row r="849" spans="1:22" x14ac:dyDescent="0.25">
      <c r="A849" s="19" t="s">
        <v>81</v>
      </c>
      <c r="B849" s="19" t="s">
        <v>82</v>
      </c>
      <c r="C849" s="19" t="s">
        <v>75</v>
      </c>
      <c r="D849" s="22">
        <v>60305541</v>
      </c>
      <c r="E849" s="22">
        <v>2</v>
      </c>
      <c r="F849" s="27">
        <v>69.878504672897193</v>
      </c>
      <c r="G849" s="19" t="s">
        <v>108</v>
      </c>
      <c r="H849" s="19" t="s">
        <v>109</v>
      </c>
      <c r="I849" s="23">
        <v>143.45000000000002</v>
      </c>
      <c r="J849" s="19" t="s">
        <v>202</v>
      </c>
      <c r="K849" s="19" t="s">
        <v>203</v>
      </c>
      <c r="L849" s="23">
        <v>143.45000000000002</v>
      </c>
      <c r="M849" s="19" t="s">
        <v>110</v>
      </c>
      <c r="N849" s="19" t="s">
        <v>111</v>
      </c>
      <c r="O849" s="30">
        <v>9.9157987639060616E-3</v>
      </c>
      <c r="Q849" s="22">
        <v>1.5</v>
      </c>
      <c r="R849" s="30">
        <v>1.3570423306763742E-5</v>
      </c>
      <c r="S849" s="23">
        <v>73689.668877284188</v>
      </c>
      <c r="T849" s="30">
        <v>3.3831690833569064E-4</v>
      </c>
      <c r="U849" s="23">
        <v>2955.8085196491647</v>
      </c>
      <c r="V849" s="27">
        <v>4.0111572825377859</v>
      </c>
    </row>
    <row r="850" spans="1:22" x14ac:dyDescent="0.25">
      <c r="A850" s="19" t="s">
        <v>81</v>
      </c>
      <c r="B850" s="19" t="s">
        <v>82</v>
      </c>
      <c r="C850" s="19" t="s">
        <v>75</v>
      </c>
      <c r="D850" s="22">
        <v>60305541</v>
      </c>
      <c r="E850" s="22">
        <v>2</v>
      </c>
      <c r="F850" s="27">
        <v>69.878504672897193</v>
      </c>
      <c r="G850" s="19" t="s">
        <v>128</v>
      </c>
      <c r="H850" s="19" t="s">
        <v>129</v>
      </c>
      <c r="I850" s="23">
        <v>191.22740000000002</v>
      </c>
      <c r="J850" s="19" t="s">
        <v>207</v>
      </c>
      <c r="K850" s="19" t="s">
        <v>208</v>
      </c>
      <c r="L850" s="23">
        <v>143.78</v>
      </c>
      <c r="M850" s="19" t="s">
        <v>112</v>
      </c>
      <c r="N850" s="19" t="s">
        <v>113</v>
      </c>
      <c r="O850" s="30">
        <v>1.8912688108407016E-2</v>
      </c>
      <c r="Q850" s="22">
        <v>7.7</v>
      </c>
      <c r="R850" s="30">
        <v>6.7215441052305922E-6</v>
      </c>
      <c r="S850" s="23">
        <v>148775.33857463152</v>
      </c>
      <c r="T850" s="30">
        <v>3.3831690833569064E-4</v>
      </c>
      <c r="U850" s="23">
        <v>2955.8085196491647</v>
      </c>
      <c r="V850" s="27">
        <v>1.9867597331438207</v>
      </c>
    </row>
    <row r="851" spans="1:22" x14ac:dyDescent="0.25">
      <c r="A851" s="19" t="s">
        <v>81</v>
      </c>
      <c r="B851" s="19" t="s">
        <v>82</v>
      </c>
      <c r="C851" s="19" t="s">
        <v>75</v>
      </c>
      <c r="D851" s="22">
        <v>60305541</v>
      </c>
      <c r="E851" s="22">
        <v>2</v>
      </c>
      <c r="F851" s="27">
        <v>69.878504672897193</v>
      </c>
      <c r="G851" s="19" t="s">
        <v>166</v>
      </c>
      <c r="H851" s="19" t="s">
        <v>167</v>
      </c>
      <c r="I851" s="23">
        <v>1638.7380000000003</v>
      </c>
      <c r="J851" s="19" t="s">
        <v>202</v>
      </c>
      <c r="K851" s="19" t="s">
        <v>203</v>
      </c>
      <c r="L851" s="23">
        <v>1638.7380000000003</v>
      </c>
      <c r="M851" s="19" t="s">
        <v>168</v>
      </c>
      <c r="N851" s="19" t="s">
        <v>169</v>
      </c>
      <c r="O851" s="30">
        <v>5.0000000000000002E-5</v>
      </c>
      <c r="Q851" s="22">
        <v>0.3</v>
      </c>
      <c r="R851" s="30">
        <v>3.9085409923766226E-6</v>
      </c>
      <c r="S851" s="23">
        <v>255849.94552965945</v>
      </c>
      <c r="T851" s="30">
        <v>3.3831690833569064E-4</v>
      </c>
      <c r="U851" s="23">
        <v>2955.8085196491647</v>
      </c>
      <c r="V851" s="27">
        <v>1.1552898764664823</v>
      </c>
    </row>
    <row r="852" spans="1:22" x14ac:dyDescent="0.25">
      <c r="A852" s="19" t="s">
        <v>81</v>
      </c>
      <c r="B852" s="19" t="s">
        <v>82</v>
      </c>
      <c r="C852" s="19" t="s">
        <v>75</v>
      </c>
      <c r="D852" s="22">
        <v>60305593</v>
      </c>
      <c r="E852" s="22">
        <v>2</v>
      </c>
      <c r="F852" s="27">
        <v>69.878504672897193</v>
      </c>
      <c r="G852" s="19" t="s">
        <v>108</v>
      </c>
      <c r="H852" s="19" t="s">
        <v>109</v>
      </c>
      <c r="I852" s="23">
        <v>2156</v>
      </c>
      <c r="J852" s="19" t="s">
        <v>207</v>
      </c>
      <c r="K852" s="19" t="s">
        <v>208</v>
      </c>
      <c r="L852" s="23">
        <v>1400</v>
      </c>
      <c r="M852" s="19" t="s">
        <v>110</v>
      </c>
      <c r="N852" s="19" t="s">
        <v>111</v>
      </c>
      <c r="O852" s="30">
        <v>9.9157987639060616E-3</v>
      </c>
      <c r="Q852" s="22">
        <v>1.5</v>
      </c>
      <c r="R852" s="30">
        <v>2.0395840118077815E-4</v>
      </c>
      <c r="S852" s="23">
        <v>4902.9605753462047</v>
      </c>
      <c r="T852" s="30">
        <v>2.7117696556047086E-4</v>
      </c>
      <c r="U852" s="23">
        <v>3687.6288438923693</v>
      </c>
      <c r="V852" s="27">
        <v>75.21228831484089</v>
      </c>
    </row>
    <row r="853" spans="1:22" x14ac:dyDescent="0.25">
      <c r="A853" s="19" t="s">
        <v>81</v>
      </c>
      <c r="B853" s="19" t="s">
        <v>82</v>
      </c>
      <c r="C853" s="19" t="s">
        <v>75</v>
      </c>
      <c r="D853" s="22">
        <v>60305593</v>
      </c>
      <c r="E853" s="22">
        <v>2</v>
      </c>
      <c r="F853" s="27">
        <v>69.878504672897193</v>
      </c>
      <c r="G853" s="19" t="s">
        <v>108</v>
      </c>
      <c r="H853" s="19" t="s">
        <v>109</v>
      </c>
      <c r="I853" s="23">
        <v>2156</v>
      </c>
      <c r="J853" s="19" t="s">
        <v>207</v>
      </c>
      <c r="K853" s="19" t="s">
        <v>208</v>
      </c>
      <c r="L853" s="23">
        <v>1400</v>
      </c>
      <c r="M853" s="19" t="s">
        <v>112</v>
      </c>
      <c r="N853" s="19" t="s">
        <v>113</v>
      </c>
      <c r="O853" s="30">
        <v>1.1220156242274404E-2</v>
      </c>
      <c r="Q853" s="22">
        <v>7.7</v>
      </c>
      <c r="R853" s="30">
        <v>4.4958657351683983E-5</v>
      </c>
      <c r="S853" s="23">
        <v>22242.657118908461</v>
      </c>
      <c r="T853" s="30">
        <v>2.7117696556047086E-4</v>
      </c>
      <c r="U853" s="23">
        <v>3687.6288438923693</v>
      </c>
      <c r="V853" s="27">
        <v>16.579084163274356</v>
      </c>
    </row>
    <row r="854" spans="1:22" x14ac:dyDescent="0.25">
      <c r="A854" s="19" t="s">
        <v>81</v>
      </c>
      <c r="B854" s="19" t="s">
        <v>82</v>
      </c>
      <c r="C854" s="19" t="s">
        <v>75</v>
      </c>
      <c r="D854" s="22">
        <v>60305593</v>
      </c>
      <c r="E854" s="22">
        <v>2</v>
      </c>
      <c r="F854" s="27">
        <v>69.878504672897193</v>
      </c>
      <c r="G854" s="19" t="s">
        <v>166</v>
      </c>
      <c r="H854" s="19" t="s">
        <v>167</v>
      </c>
      <c r="I854" s="23">
        <v>3969.0018737</v>
      </c>
      <c r="J854" s="19" t="s">
        <v>202</v>
      </c>
      <c r="K854" s="19" t="s">
        <v>203</v>
      </c>
      <c r="L854" s="23">
        <v>3969.0018737</v>
      </c>
      <c r="M854" s="19" t="s">
        <v>168</v>
      </c>
      <c r="N854" s="19" t="s">
        <v>169</v>
      </c>
      <c r="O854" s="30">
        <v>5.0000000000000002E-5</v>
      </c>
      <c r="Q854" s="22">
        <v>0.3</v>
      </c>
      <c r="R854" s="30">
        <v>9.4664348554656509E-6</v>
      </c>
      <c r="S854" s="23">
        <v>105636.3895455984</v>
      </c>
      <c r="T854" s="30">
        <v>2.7117696556047086E-4</v>
      </c>
      <c r="U854" s="23">
        <v>3687.6288438923693</v>
      </c>
      <c r="V854" s="27">
        <v>3.4908698221843224</v>
      </c>
    </row>
    <row r="855" spans="1:22" x14ac:dyDescent="0.25">
      <c r="A855" s="19" t="s">
        <v>81</v>
      </c>
      <c r="B855" s="19" t="s">
        <v>82</v>
      </c>
      <c r="C855" s="19" t="s">
        <v>75</v>
      </c>
      <c r="D855" s="22">
        <v>60305593</v>
      </c>
      <c r="E855" s="22">
        <v>2</v>
      </c>
      <c r="F855" s="27">
        <v>69.878504672897193</v>
      </c>
      <c r="G855" s="19" t="s">
        <v>166</v>
      </c>
      <c r="H855" s="19" t="s">
        <v>167</v>
      </c>
      <c r="I855" s="23">
        <v>3969.0018737</v>
      </c>
      <c r="J855" s="19" t="s">
        <v>202</v>
      </c>
      <c r="K855" s="19" t="s">
        <v>203</v>
      </c>
      <c r="L855" s="23">
        <v>3969.0018737</v>
      </c>
      <c r="M855" s="19" t="s">
        <v>172</v>
      </c>
      <c r="N855" s="19" t="s">
        <v>173</v>
      </c>
      <c r="O855" s="30">
        <v>5.0000000000000002E-5</v>
      </c>
      <c r="Q855" s="22">
        <v>0.6</v>
      </c>
      <c r="R855" s="30">
        <v>4.7332174277328254E-6</v>
      </c>
      <c r="S855" s="23">
        <v>211272.7790911968</v>
      </c>
      <c r="T855" s="30">
        <v>2.7117696556047086E-4</v>
      </c>
      <c r="U855" s="23">
        <v>3687.6288438923693</v>
      </c>
      <c r="V855" s="27">
        <v>1.7454349110921612</v>
      </c>
    </row>
    <row r="856" spans="1:22" x14ac:dyDescent="0.25">
      <c r="A856" s="19" t="s">
        <v>81</v>
      </c>
      <c r="B856" s="19" t="s">
        <v>82</v>
      </c>
      <c r="C856" s="19" t="s">
        <v>75</v>
      </c>
      <c r="D856" s="22">
        <v>60305861</v>
      </c>
      <c r="E856" s="22">
        <v>2</v>
      </c>
      <c r="F856" s="27">
        <v>69.878504672897193</v>
      </c>
      <c r="G856" s="19" t="s">
        <v>148</v>
      </c>
      <c r="H856" s="19" t="s">
        <v>149</v>
      </c>
      <c r="I856" s="23">
        <v>126</v>
      </c>
      <c r="J856" s="19" t="s">
        <v>202</v>
      </c>
      <c r="K856" s="19" t="s">
        <v>203</v>
      </c>
      <c r="L856" s="23">
        <v>126</v>
      </c>
      <c r="M856" s="19" t="s">
        <v>110</v>
      </c>
      <c r="N856" s="19" t="s">
        <v>111</v>
      </c>
      <c r="O856" s="30">
        <v>5.1681299099804429E-2</v>
      </c>
      <c r="Q856" s="22">
        <v>1.5</v>
      </c>
      <c r="R856" s="30">
        <v>6.2125386693733084E-5</v>
      </c>
      <c r="S856" s="23">
        <v>16096.479285188503</v>
      </c>
      <c r="T856" s="30">
        <v>2.636900921586625E-4</v>
      </c>
      <c r="U856" s="23">
        <v>3792.3305794830521</v>
      </c>
      <c r="V856" s="27">
        <v>23.560000372085348</v>
      </c>
    </row>
    <row r="857" spans="1:22" x14ac:dyDescent="0.25">
      <c r="A857" s="19" t="s">
        <v>81</v>
      </c>
      <c r="B857" s="19" t="s">
        <v>82</v>
      </c>
      <c r="C857" s="19" t="s">
        <v>75</v>
      </c>
      <c r="D857" s="22">
        <v>60305861</v>
      </c>
      <c r="E857" s="22">
        <v>2</v>
      </c>
      <c r="F857" s="27">
        <v>69.878504672897193</v>
      </c>
      <c r="G857" s="19" t="s">
        <v>108</v>
      </c>
      <c r="H857" s="19" t="s">
        <v>109</v>
      </c>
      <c r="I857" s="23">
        <v>554.40000000000009</v>
      </c>
      <c r="J857" s="19" t="s">
        <v>207</v>
      </c>
      <c r="K857" s="19" t="s">
        <v>208</v>
      </c>
      <c r="L857" s="23">
        <v>360</v>
      </c>
      <c r="M857" s="19" t="s">
        <v>110</v>
      </c>
      <c r="N857" s="19" t="s">
        <v>111</v>
      </c>
      <c r="O857" s="30">
        <v>9.9157987639060616E-3</v>
      </c>
      <c r="Q857" s="22">
        <v>1.5</v>
      </c>
      <c r="R857" s="30">
        <v>5.244644601791438E-5</v>
      </c>
      <c r="S857" s="23">
        <v>19067.068904124128</v>
      </c>
      <c r="T857" s="30">
        <v>2.636900921586625E-4</v>
      </c>
      <c r="U857" s="23">
        <v>3792.3305794830521</v>
      </c>
      <c r="V857" s="27">
        <v>19.889426101894387</v>
      </c>
    </row>
    <row r="858" spans="1:22" x14ac:dyDescent="0.25">
      <c r="A858" s="19" t="s">
        <v>81</v>
      </c>
      <c r="B858" s="19" t="s">
        <v>82</v>
      </c>
      <c r="C858" s="19" t="s">
        <v>75</v>
      </c>
      <c r="D858" s="22">
        <v>60305861</v>
      </c>
      <c r="E858" s="22">
        <v>2</v>
      </c>
      <c r="F858" s="27">
        <v>69.878504672897193</v>
      </c>
      <c r="G858" s="19" t="s">
        <v>108</v>
      </c>
      <c r="H858" s="19" t="s">
        <v>109</v>
      </c>
      <c r="I858" s="23">
        <v>510.1</v>
      </c>
      <c r="J858" s="19" t="s">
        <v>202</v>
      </c>
      <c r="K858" s="19" t="s">
        <v>203</v>
      </c>
      <c r="L858" s="23">
        <v>510.1</v>
      </c>
      <c r="M858" s="19" t="s">
        <v>110</v>
      </c>
      <c r="N858" s="19" t="s">
        <v>111</v>
      </c>
      <c r="O858" s="30">
        <v>9.9157987639060616E-3</v>
      </c>
      <c r="Q858" s="22">
        <v>1.5</v>
      </c>
      <c r="R858" s="30">
        <v>4.8255649555804697E-5</v>
      </c>
      <c r="S858" s="23">
        <v>20722.96216515667</v>
      </c>
      <c r="T858" s="30">
        <v>2.636900921586625E-4</v>
      </c>
      <c r="U858" s="23">
        <v>3792.3305794830521</v>
      </c>
      <c r="V858" s="27">
        <v>18.300137544329591</v>
      </c>
    </row>
    <row r="859" spans="1:22" x14ac:dyDescent="0.25">
      <c r="A859" s="19" t="s">
        <v>81</v>
      </c>
      <c r="B859" s="19" t="s">
        <v>82</v>
      </c>
      <c r="C859" s="19" t="s">
        <v>75</v>
      </c>
      <c r="D859" s="22">
        <v>60305861</v>
      </c>
      <c r="E859" s="22">
        <v>2</v>
      </c>
      <c r="F859" s="27">
        <v>69.878504672897193</v>
      </c>
      <c r="G859" s="19" t="s">
        <v>122</v>
      </c>
      <c r="H859" s="19" t="s">
        <v>123</v>
      </c>
      <c r="I859" s="23">
        <v>174</v>
      </c>
      <c r="J859" s="19" t="s">
        <v>202</v>
      </c>
      <c r="K859" s="19" t="s">
        <v>203</v>
      </c>
      <c r="L859" s="23">
        <v>174</v>
      </c>
      <c r="M859" s="19" t="s">
        <v>110</v>
      </c>
      <c r="N859" s="19" t="s">
        <v>111</v>
      </c>
      <c r="O859" s="30">
        <v>2.3301542756539208E-2</v>
      </c>
      <c r="Q859" s="22">
        <v>1.5</v>
      </c>
      <c r="R859" s="30">
        <v>3.8681121933150281E-5</v>
      </c>
      <c r="S859" s="23">
        <v>25852.404222613448</v>
      </c>
      <c r="T859" s="30">
        <v>2.636900921586625E-4</v>
      </c>
      <c r="U859" s="23">
        <v>3792.3305794830521</v>
      </c>
      <c r="V859" s="27">
        <v>14.669160155579842</v>
      </c>
    </row>
    <row r="860" spans="1:22" x14ac:dyDescent="0.25">
      <c r="A860" s="19" t="s">
        <v>81</v>
      </c>
      <c r="B860" s="19" t="s">
        <v>82</v>
      </c>
      <c r="C860" s="19" t="s">
        <v>75</v>
      </c>
      <c r="D860" s="22">
        <v>60305861</v>
      </c>
      <c r="E860" s="22">
        <v>2</v>
      </c>
      <c r="F860" s="27">
        <v>69.878504672897193</v>
      </c>
      <c r="G860" s="19" t="s">
        <v>108</v>
      </c>
      <c r="H860" s="19" t="s">
        <v>109</v>
      </c>
      <c r="I860" s="23">
        <v>554.40000000000009</v>
      </c>
      <c r="J860" s="19" t="s">
        <v>207</v>
      </c>
      <c r="K860" s="19" t="s">
        <v>208</v>
      </c>
      <c r="L860" s="23">
        <v>360</v>
      </c>
      <c r="M860" s="19" t="s">
        <v>112</v>
      </c>
      <c r="N860" s="19" t="s">
        <v>113</v>
      </c>
      <c r="O860" s="30">
        <v>1.1220156242274404E-2</v>
      </c>
      <c r="Q860" s="22">
        <v>7.7</v>
      </c>
      <c r="R860" s="30">
        <v>1.156079760471874E-5</v>
      </c>
      <c r="S860" s="23">
        <v>86499.222129088448</v>
      </c>
      <c r="T860" s="30">
        <v>2.636900921586625E-4</v>
      </c>
      <c r="U860" s="23">
        <v>3792.3305794830521</v>
      </c>
      <c r="V860" s="27">
        <v>4.3842366279589307</v>
      </c>
    </row>
    <row r="861" spans="1:22" x14ac:dyDescent="0.25">
      <c r="A861" s="19" t="s">
        <v>81</v>
      </c>
      <c r="B861" s="19" t="s">
        <v>82</v>
      </c>
      <c r="C861" s="19" t="s">
        <v>75</v>
      </c>
      <c r="D861" s="22">
        <v>60305861</v>
      </c>
      <c r="E861" s="22">
        <v>2</v>
      </c>
      <c r="F861" s="27">
        <v>69.878504672897193</v>
      </c>
      <c r="G861" s="19" t="s">
        <v>108</v>
      </c>
      <c r="H861" s="19" t="s">
        <v>109</v>
      </c>
      <c r="I861" s="23">
        <v>510.1</v>
      </c>
      <c r="J861" s="19" t="s">
        <v>202</v>
      </c>
      <c r="K861" s="19" t="s">
        <v>203</v>
      </c>
      <c r="L861" s="23">
        <v>510.1</v>
      </c>
      <c r="M861" s="19" t="s">
        <v>112</v>
      </c>
      <c r="N861" s="19" t="s">
        <v>113</v>
      </c>
      <c r="O861" s="30">
        <v>1.1220156242274404E-2</v>
      </c>
      <c r="Q861" s="22">
        <v>7.7</v>
      </c>
      <c r="R861" s="30">
        <v>1.0637018142436921E-5</v>
      </c>
      <c r="S861" s="23">
        <v>94011.309053845602</v>
      </c>
      <c r="T861" s="30">
        <v>2.636900921586625E-4</v>
      </c>
      <c r="U861" s="23">
        <v>3792.3305794830521</v>
      </c>
      <c r="V861" s="27">
        <v>4.0339089176079552</v>
      </c>
    </row>
    <row r="862" spans="1:22" x14ac:dyDescent="0.25">
      <c r="A862" s="19" t="s">
        <v>81</v>
      </c>
      <c r="B862" s="19" t="s">
        <v>82</v>
      </c>
      <c r="C862" s="19" t="s">
        <v>75</v>
      </c>
      <c r="D862" s="22">
        <v>60305861</v>
      </c>
      <c r="E862" s="22">
        <v>2</v>
      </c>
      <c r="F862" s="27">
        <v>69.878504672897193</v>
      </c>
      <c r="G862" s="19" t="s">
        <v>122</v>
      </c>
      <c r="H862" s="19" t="s">
        <v>123</v>
      </c>
      <c r="I862" s="23">
        <v>174</v>
      </c>
      <c r="J862" s="19" t="s">
        <v>202</v>
      </c>
      <c r="K862" s="19" t="s">
        <v>203</v>
      </c>
      <c r="L862" s="23">
        <v>174</v>
      </c>
      <c r="M862" s="19" t="s">
        <v>112</v>
      </c>
      <c r="N862" s="19" t="s">
        <v>113</v>
      </c>
      <c r="O862" s="30">
        <v>2.7195613430583482E-2</v>
      </c>
      <c r="Q862" s="22">
        <v>7.7</v>
      </c>
      <c r="R862" s="30">
        <v>8.7945531812815291E-6</v>
      </c>
      <c r="S862" s="23">
        <v>113706.74318377156</v>
      </c>
      <c r="T862" s="30">
        <v>2.636900921586625E-4</v>
      </c>
      <c r="U862" s="23">
        <v>3792.3305794830521</v>
      </c>
      <c r="V862" s="27">
        <v>3.3351852962263902</v>
      </c>
    </row>
    <row r="863" spans="1:22" x14ac:dyDescent="0.25">
      <c r="A863" s="19" t="s">
        <v>81</v>
      </c>
      <c r="B863" s="19" t="s">
        <v>82</v>
      </c>
      <c r="C863" s="19" t="s">
        <v>75</v>
      </c>
      <c r="D863" s="22">
        <v>60305861</v>
      </c>
      <c r="E863" s="22">
        <v>2</v>
      </c>
      <c r="F863" s="27">
        <v>69.878504672897193</v>
      </c>
      <c r="G863" s="19" t="s">
        <v>166</v>
      </c>
      <c r="H863" s="19" t="s">
        <v>167</v>
      </c>
      <c r="I863" s="23">
        <v>3434.2491499999996</v>
      </c>
      <c r="J863" s="19" t="s">
        <v>202</v>
      </c>
      <c r="K863" s="19" t="s">
        <v>203</v>
      </c>
      <c r="L863" s="23">
        <v>3434.2491499999996</v>
      </c>
      <c r="M863" s="19" t="s">
        <v>168</v>
      </c>
      <c r="N863" s="19" t="s">
        <v>169</v>
      </c>
      <c r="O863" s="30">
        <v>5.0000000000000002E-5</v>
      </c>
      <c r="Q863" s="22">
        <v>0.3</v>
      </c>
      <c r="R863" s="30">
        <v>8.1910003800543898E-6</v>
      </c>
      <c r="S863" s="23">
        <v>122085.20981577098</v>
      </c>
      <c r="T863" s="30">
        <v>2.636900921586625E-4</v>
      </c>
      <c r="U863" s="23">
        <v>3792.3305794830521</v>
      </c>
      <c r="V863" s="27">
        <v>3.1062981217837562</v>
      </c>
    </row>
    <row r="864" spans="1:22" x14ac:dyDescent="0.25">
      <c r="A864" s="19" t="s">
        <v>81</v>
      </c>
      <c r="B864" s="19" t="s">
        <v>82</v>
      </c>
      <c r="C864" s="19" t="s">
        <v>75</v>
      </c>
      <c r="D864" s="22">
        <v>60305861</v>
      </c>
      <c r="E864" s="22">
        <v>2</v>
      </c>
      <c r="F864" s="27">
        <v>69.878504672897193</v>
      </c>
      <c r="G864" s="19" t="s">
        <v>166</v>
      </c>
      <c r="H864" s="19" t="s">
        <v>167</v>
      </c>
      <c r="I864" s="23">
        <v>3434.2491499999996</v>
      </c>
      <c r="J864" s="19" t="s">
        <v>202</v>
      </c>
      <c r="K864" s="19" t="s">
        <v>203</v>
      </c>
      <c r="L864" s="23">
        <v>3434.2491499999996</v>
      </c>
      <c r="M864" s="19" t="s">
        <v>172</v>
      </c>
      <c r="N864" s="19" t="s">
        <v>173</v>
      </c>
      <c r="O864" s="30">
        <v>5.0000000000000002E-5</v>
      </c>
      <c r="Q864" s="22">
        <v>0.6</v>
      </c>
      <c r="R864" s="30">
        <v>4.0955001900271949E-6</v>
      </c>
      <c r="S864" s="23">
        <v>244170.41963154197</v>
      </c>
      <c r="T864" s="30">
        <v>2.636900921586625E-4</v>
      </c>
      <c r="U864" s="23">
        <v>3792.3305794830521</v>
      </c>
      <c r="V864" s="27">
        <v>1.5531490608918781</v>
      </c>
    </row>
    <row r="865" spans="1:22" x14ac:dyDescent="0.25">
      <c r="A865" s="19" t="s">
        <v>81</v>
      </c>
      <c r="B865" s="19" t="s">
        <v>82</v>
      </c>
      <c r="C865" s="19" t="s">
        <v>75</v>
      </c>
      <c r="D865" s="22">
        <v>60305861</v>
      </c>
      <c r="E865" s="22">
        <v>2</v>
      </c>
      <c r="F865" s="27">
        <v>69.878504672897193</v>
      </c>
      <c r="G865" s="19" t="s">
        <v>134</v>
      </c>
      <c r="H865" s="19" t="s">
        <v>135</v>
      </c>
      <c r="I865" s="23">
        <v>63.3</v>
      </c>
      <c r="J865" s="19" t="s">
        <v>202</v>
      </c>
      <c r="K865" s="19" t="s">
        <v>203</v>
      </c>
      <c r="L865" s="23">
        <v>63.3</v>
      </c>
      <c r="M865" s="19" t="s">
        <v>110</v>
      </c>
      <c r="N865" s="19" t="s">
        <v>111</v>
      </c>
      <c r="O865" s="30">
        <v>6.3109714285714286E-3</v>
      </c>
      <c r="Q865" s="22">
        <v>1.5</v>
      </c>
      <c r="R865" s="30">
        <v>3.8112291545501442E-6</v>
      </c>
      <c r="S865" s="23">
        <v>262382.5436489752</v>
      </c>
      <c r="T865" s="30">
        <v>2.636900921586625E-4</v>
      </c>
      <c r="U865" s="23">
        <v>3792.3305794830521</v>
      </c>
      <c r="V865" s="27">
        <v>1.4453440868217851</v>
      </c>
    </row>
    <row r="866" spans="1:22" x14ac:dyDescent="0.25">
      <c r="A866" s="19" t="s">
        <v>81</v>
      </c>
      <c r="B866" s="19" t="s">
        <v>82</v>
      </c>
      <c r="C866" s="19" t="s">
        <v>75</v>
      </c>
      <c r="D866" s="22">
        <v>60305917</v>
      </c>
      <c r="E866" s="22">
        <v>2</v>
      </c>
      <c r="F866" s="27">
        <v>69.878504672897193</v>
      </c>
      <c r="G866" s="19" t="s">
        <v>132</v>
      </c>
      <c r="H866" s="19" t="s">
        <v>133</v>
      </c>
      <c r="I866" s="23">
        <v>352.02199999999999</v>
      </c>
      <c r="J866" s="19" t="s">
        <v>202</v>
      </c>
      <c r="K866" s="19" t="s">
        <v>203</v>
      </c>
      <c r="L866" s="23">
        <v>352.02199999999999</v>
      </c>
      <c r="M866" s="19" t="s">
        <v>110</v>
      </c>
      <c r="N866" s="19" t="s">
        <v>111</v>
      </c>
      <c r="O866" s="30">
        <v>3.9433609419354559E-2</v>
      </c>
      <c r="Q866" s="22">
        <v>1.5</v>
      </c>
      <c r="R866" s="30">
        <v>1.3243460317303226E-4</v>
      </c>
      <c r="S866" s="23">
        <v>7550.8966391015747</v>
      </c>
      <c r="T866" s="30">
        <v>2.6856970900496701E-4</v>
      </c>
      <c r="U866" s="23">
        <v>3723.4280950928301</v>
      </c>
      <c r="V866" s="27">
        <v>49.311072221693834</v>
      </c>
    </row>
    <row r="867" spans="1:22" x14ac:dyDescent="0.25">
      <c r="A867" s="19" t="s">
        <v>81</v>
      </c>
      <c r="B867" s="19" t="s">
        <v>82</v>
      </c>
      <c r="C867" s="19" t="s">
        <v>75</v>
      </c>
      <c r="D867" s="22">
        <v>60305917</v>
      </c>
      <c r="E867" s="22">
        <v>2</v>
      </c>
      <c r="F867" s="27">
        <v>69.878504672897193</v>
      </c>
      <c r="G867" s="19" t="s">
        <v>108</v>
      </c>
      <c r="H867" s="19" t="s">
        <v>109</v>
      </c>
      <c r="I867" s="23">
        <v>357.5</v>
      </c>
      <c r="J867" s="19" t="s">
        <v>221</v>
      </c>
      <c r="K867" s="19" t="s">
        <v>222</v>
      </c>
      <c r="L867" s="23">
        <v>250</v>
      </c>
      <c r="M867" s="19" t="s">
        <v>110</v>
      </c>
      <c r="N867" s="19" t="s">
        <v>111</v>
      </c>
      <c r="O867" s="30">
        <v>9.9157987639060616E-3</v>
      </c>
      <c r="Q867" s="22">
        <v>1.5</v>
      </c>
      <c r="R867" s="30">
        <v>3.3819632848853517E-5</v>
      </c>
      <c r="S867" s="23">
        <v>29568.623777472498</v>
      </c>
      <c r="T867" s="30">
        <v>2.6856970900496701E-4</v>
      </c>
      <c r="U867" s="23">
        <v>3723.4280950928301</v>
      </c>
      <c r="V867" s="27">
        <v>12.592497111514556</v>
      </c>
    </row>
    <row r="868" spans="1:22" x14ac:dyDescent="0.25">
      <c r="A868" s="19" t="s">
        <v>81</v>
      </c>
      <c r="B868" s="19" t="s">
        <v>82</v>
      </c>
      <c r="C868" s="19" t="s">
        <v>75</v>
      </c>
      <c r="D868" s="22">
        <v>60305917</v>
      </c>
      <c r="E868" s="22">
        <v>2</v>
      </c>
      <c r="F868" s="27">
        <v>69.878504672897193</v>
      </c>
      <c r="G868" s="19" t="s">
        <v>108</v>
      </c>
      <c r="H868" s="19" t="s">
        <v>109</v>
      </c>
      <c r="I868" s="23">
        <v>184.8</v>
      </c>
      <c r="J868" s="19" t="s">
        <v>207</v>
      </c>
      <c r="K868" s="19" t="s">
        <v>208</v>
      </c>
      <c r="L868" s="23">
        <v>120</v>
      </c>
      <c r="M868" s="19" t="s">
        <v>110</v>
      </c>
      <c r="N868" s="19" t="s">
        <v>111</v>
      </c>
      <c r="O868" s="30">
        <v>9.9157987639060616E-3</v>
      </c>
      <c r="Q868" s="22">
        <v>1.5</v>
      </c>
      <c r="R868" s="30">
        <v>1.7482148672638128E-5</v>
      </c>
      <c r="S868" s="23">
        <v>57201.206712372383</v>
      </c>
      <c r="T868" s="30">
        <v>2.6856970900496701E-4</v>
      </c>
      <c r="U868" s="23">
        <v>3723.4280950928301</v>
      </c>
      <c r="V868" s="27">
        <v>6.5093523530290636</v>
      </c>
    </row>
    <row r="869" spans="1:22" x14ac:dyDescent="0.25">
      <c r="A869" s="19" t="s">
        <v>81</v>
      </c>
      <c r="B869" s="19" t="s">
        <v>82</v>
      </c>
      <c r="C869" s="19" t="s">
        <v>75</v>
      </c>
      <c r="D869" s="22">
        <v>60305917</v>
      </c>
      <c r="E869" s="22">
        <v>2</v>
      </c>
      <c r="F869" s="27">
        <v>69.878504672897193</v>
      </c>
      <c r="G869" s="19" t="s">
        <v>124</v>
      </c>
      <c r="H869" s="19" t="s">
        <v>125</v>
      </c>
      <c r="I869" s="23">
        <v>62.5</v>
      </c>
      <c r="J869" s="19" t="s">
        <v>202</v>
      </c>
      <c r="K869" s="19" t="s">
        <v>203</v>
      </c>
      <c r="L869" s="23">
        <v>62.5</v>
      </c>
      <c r="M869" s="19" t="s">
        <v>110</v>
      </c>
      <c r="N869" s="19" t="s">
        <v>111</v>
      </c>
      <c r="O869" s="30">
        <v>2.8396187614678874E-2</v>
      </c>
      <c r="Q869" s="22">
        <v>1.5</v>
      </c>
      <c r="R869" s="30">
        <v>1.6931880404187505E-5</v>
      </c>
      <c r="S869" s="23">
        <v>59060.185645575737</v>
      </c>
      <c r="T869" s="30">
        <v>2.6856970900496701E-4</v>
      </c>
      <c r="U869" s="23">
        <v>3723.4280950928301</v>
      </c>
      <c r="V869" s="27">
        <v>6.3044639199703507</v>
      </c>
    </row>
    <row r="870" spans="1:22" x14ac:dyDescent="0.25">
      <c r="A870" s="19" t="s">
        <v>81</v>
      </c>
      <c r="B870" s="19" t="s">
        <v>82</v>
      </c>
      <c r="C870" s="19" t="s">
        <v>75</v>
      </c>
      <c r="D870" s="22">
        <v>60305917</v>
      </c>
      <c r="E870" s="22">
        <v>2</v>
      </c>
      <c r="F870" s="27">
        <v>69.878504672897193</v>
      </c>
      <c r="G870" s="19" t="s">
        <v>130</v>
      </c>
      <c r="H870" s="19" t="s">
        <v>131</v>
      </c>
      <c r="I870" s="23">
        <v>178.75</v>
      </c>
      <c r="J870" s="19" t="s">
        <v>200</v>
      </c>
      <c r="K870" s="19" t="s">
        <v>201</v>
      </c>
      <c r="L870" s="23">
        <v>125</v>
      </c>
      <c r="M870" s="19" t="s">
        <v>112</v>
      </c>
      <c r="N870" s="19" t="s">
        <v>113</v>
      </c>
      <c r="O870" s="30">
        <v>4.8249881092436948E-2</v>
      </c>
      <c r="Q870" s="22">
        <v>7.7</v>
      </c>
      <c r="R870" s="30">
        <v>1.6029056869537964E-5</v>
      </c>
      <c r="S870" s="23">
        <v>62386.702358042414</v>
      </c>
      <c r="T870" s="30">
        <v>2.6856970900496701E-4</v>
      </c>
      <c r="U870" s="23">
        <v>3723.4280950928301</v>
      </c>
      <c r="V870" s="27">
        <v>5.9683040685878384</v>
      </c>
    </row>
    <row r="871" spans="1:22" x14ac:dyDescent="0.25">
      <c r="A871" s="19" t="s">
        <v>81</v>
      </c>
      <c r="B871" s="19" t="s">
        <v>82</v>
      </c>
      <c r="C871" s="19" t="s">
        <v>75</v>
      </c>
      <c r="D871" s="22">
        <v>60305917</v>
      </c>
      <c r="E871" s="22">
        <v>2</v>
      </c>
      <c r="F871" s="27">
        <v>69.878504672897193</v>
      </c>
      <c r="G871" s="19" t="s">
        <v>130</v>
      </c>
      <c r="H871" s="19" t="s">
        <v>131</v>
      </c>
      <c r="I871" s="23">
        <v>178.75</v>
      </c>
      <c r="J871" s="19" t="s">
        <v>200</v>
      </c>
      <c r="K871" s="19" t="s">
        <v>201</v>
      </c>
      <c r="L871" s="23">
        <v>125</v>
      </c>
      <c r="M871" s="19" t="s">
        <v>110</v>
      </c>
      <c r="N871" s="19" t="s">
        <v>111</v>
      </c>
      <c r="O871" s="30">
        <v>5.1901008403361353E-3</v>
      </c>
      <c r="Q871" s="22">
        <v>1.5</v>
      </c>
      <c r="R871" s="30">
        <v>8.8508908383468425E-6</v>
      </c>
      <c r="S871" s="23">
        <v>112982.97744984715</v>
      </c>
      <c r="T871" s="30">
        <v>2.6856970900496701E-4</v>
      </c>
      <c r="U871" s="23">
        <v>3723.4280950928301</v>
      </c>
      <c r="V871" s="27">
        <v>3.295565561410037</v>
      </c>
    </row>
    <row r="872" spans="1:22" x14ac:dyDescent="0.25">
      <c r="A872" s="19" t="s">
        <v>81</v>
      </c>
      <c r="B872" s="19" t="s">
        <v>82</v>
      </c>
      <c r="C872" s="19" t="s">
        <v>75</v>
      </c>
      <c r="D872" s="22">
        <v>60305917</v>
      </c>
      <c r="E872" s="22">
        <v>2</v>
      </c>
      <c r="F872" s="27">
        <v>69.878504672897193</v>
      </c>
      <c r="G872" s="19" t="s">
        <v>166</v>
      </c>
      <c r="H872" s="19" t="s">
        <v>167</v>
      </c>
      <c r="I872" s="23">
        <v>3514.0468000000005</v>
      </c>
      <c r="J872" s="19" t="s">
        <v>202</v>
      </c>
      <c r="K872" s="19" t="s">
        <v>203</v>
      </c>
      <c r="L872" s="23">
        <v>3514.0468000000005</v>
      </c>
      <c r="M872" s="19" t="s">
        <v>168</v>
      </c>
      <c r="N872" s="19" t="s">
        <v>169</v>
      </c>
      <c r="O872" s="30">
        <v>5.0000000000000002E-5</v>
      </c>
      <c r="Q872" s="22">
        <v>0.3</v>
      </c>
      <c r="R872" s="30">
        <v>8.3813251214836614E-6</v>
      </c>
      <c r="S872" s="23">
        <v>119312.87541115934</v>
      </c>
      <c r="T872" s="30">
        <v>2.6856970900496701E-4</v>
      </c>
      <c r="U872" s="23">
        <v>3723.4280950928301</v>
      </c>
      <c r="V872" s="27">
        <v>3.1207261431439592</v>
      </c>
    </row>
    <row r="873" spans="1:22" x14ac:dyDescent="0.25">
      <c r="A873" s="19" t="s">
        <v>81</v>
      </c>
      <c r="B873" s="19" t="s">
        <v>82</v>
      </c>
      <c r="C873" s="19" t="s">
        <v>75</v>
      </c>
      <c r="D873" s="22">
        <v>60305917</v>
      </c>
      <c r="E873" s="22">
        <v>2</v>
      </c>
      <c r="F873" s="27">
        <v>69.878504672897193</v>
      </c>
      <c r="G873" s="19" t="s">
        <v>108</v>
      </c>
      <c r="H873" s="19" t="s">
        <v>109</v>
      </c>
      <c r="I873" s="23">
        <v>357.5</v>
      </c>
      <c r="J873" s="19" t="s">
        <v>221</v>
      </c>
      <c r="K873" s="19" t="s">
        <v>222</v>
      </c>
      <c r="L873" s="23">
        <v>250</v>
      </c>
      <c r="M873" s="19" t="s">
        <v>112</v>
      </c>
      <c r="N873" s="19" t="s">
        <v>113</v>
      </c>
      <c r="O873" s="30">
        <v>1.1220156242274404E-2</v>
      </c>
      <c r="Q873" s="22">
        <v>7.7</v>
      </c>
      <c r="R873" s="30">
        <v>7.4548794078047414E-6</v>
      </c>
      <c r="S873" s="23">
        <v>134140.33216326335</v>
      </c>
      <c r="T873" s="30">
        <v>2.6856970900496701E-4</v>
      </c>
      <c r="U873" s="23">
        <v>3723.4280950928301</v>
      </c>
      <c r="V873" s="27">
        <v>2.7757707432549172</v>
      </c>
    </row>
    <row r="874" spans="1:22" x14ac:dyDescent="0.25">
      <c r="A874" s="19" t="s">
        <v>81</v>
      </c>
      <c r="B874" s="19" t="s">
        <v>82</v>
      </c>
      <c r="C874" s="19" t="s">
        <v>75</v>
      </c>
      <c r="D874" s="22">
        <v>60305917</v>
      </c>
      <c r="E874" s="22">
        <v>2</v>
      </c>
      <c r="F874" s="27">
        <v>69.878504672897193</v>
      </c>
      <c r="G874" s="19" t="s">
        <v>156</v>
      </c>
      <c r="H874" s="19" t="s">
        <v>157</v>
      </c>
      <c r="I874" s="23">
        <v>85.617800000000003</v>
      </c>
      <c r="J874" s="19" t="s">
        <v>229</v>
      </c>
      <c r="K874" s="19" t="s">
        <v>250</v>
      </c>
      <c r="L874" s="23">
        <v>17.123560000000001</v>
      </c>
      <c r="M874" s="19" t="s">
        <v>245</v>
      </c>
      <c r="N874" s="19" t="s">
        <v>246</v>
      </c>
      <c r="O874" s="30">
        <v>8.156250000000002E-3</v>
      </c>
      <c r="Q874" s="22">
        <v>1.94</v>
      </c>
      <c r="R874" s="30">
        <v>5.1512100609394607E-6</v>
      </c>
      <c r="S874" s="23">
        <v>194129.14405933258</v>
      </c>
      <c r="T874" s="30">
        <v>2.6856970900496701E-4</v>
      </c>
      <c r="U874" s="23">
        <v>3723.4280950928301</v>
      </c>
      <c r="V874" s="27">
        <v>1.9180160264626835</v>
      </c>
    </row>
    <row r="875" spans="1:22" x14ac:dyDescent="0.25">
      <c r="A875" s="19" t="s">
        <v>81</v>
      </c>
      <c r="B875" s="19" t="s">
        <v>82</v>
      </c>
      <c r="C875" s="19" t="s">
        <v>75</v>
      </c>
      <c r="D875" s="22">
        <v>60305917</v>
      </c>
      <c r="E875" s="22">
        <v>2</v>
      </c>
      <c r="F875" s="27">
        <v>69.878504672897193</v>
      </c>
      <c r="G875" s="19" t="s">
        <v>166</v>
      </c>
      <c r="H875" s="19" t="s">
        <v>167</v>
      </c>
      <c r="I875" s="23">
        <v>3514.0468000000005</v>
      </c>
      <c r="J875" s="19" t="s">
        <v>202</v>
      </c>
      <c r="K875" s="19" t="s">
        <v>203</v>
      </c>
      <c r="L875" s="23">
        <v>3514.0468000000005</v>
      </c>
      <c r="M875" s="19" t="s">
        <v>172</v>
      </c>
      <c r="N875" s="19" t="s">
        <v>173</v>
      </c>
      <c r="O875" s="30">
        <v>5.0000000000000002E-5</v>
      </c>
      <c r="Q875" s="22">
        <v>0.6</v>
      </c>
      <c r="R875" s="30">
        <v>4.1906625607418307E-6</v>
      </c>
      <c r="S875" s="23">
        <v>238625.75082231869</v>
      </c>
      <c r="T875" s="30">
        <v>2.6856970900496701E-4</v>
      </c>
      <c r="U875" s="23">
        <v>3723.4280950928301</v>
      </c>
      <c r="V875" s="27">
        <v>1.5603630715719796</v>
      </c>
    </row>
    <row r="876" spans="1:22" x14ac:dyDescent="0.25">
      <c r="A876" s="19" t="s">
        <v>81</v>
      </c>
      <c r="B876" s="19" t="s">
        <v>82</v>
      </c>
      <c r="C876" s="19" t="s">
        <v>75</v>
      </c>
      <c r="D876" s="22">
        <v>60305917</v>
      </c>
      <c r="E876" s="22">
        <v>2</v>
      </c>
      <c r="F876" s="27">
        <v>69.878504672897193</v>
      </c>
      <c r="G876" s="19" t="s">
        <v>108</v>
      </c>
      <c r="H876" s="19" t="s">
        <v>109</v>
      </c>
      <c r="I876" s="23">
        <v>184.8</v>
      </c>
      <c r="J876" s="19" t="s">
        <v>207</v>
      </c>
      <c r="K876" s="19" t="s">
        <v>208</v>
      </c>
      <c r="L876" s="23">
        <v>120</v>
      </c>
      <c r="M876" s="19" t="s">
        <v>112</v>
      </c>
      <c r="N876" s="19" t="s">
        <v>113</v>
      </c>
      <c r="O876" s="30">
        <v>1.1220156242274404E-2</v>
      </c>
      <c r="Q876" s="22">
        <v>7.7</v>
      </c>
      <c r="R876" s="30">
        <v>3.8535992015729134E-6</v>
      </c>
      <c r="S876" s="23">
        <v>259497.66638726534</v>
      </c>
      <c r="T876" s="30">
        <v>2.6856970900496701E-4</v>
      </c>
      <c r="U876" s="23">
        <v>3723.4280950928301</v>
      </c>
      <c r="V876" s="27">
        <v>1.4348599534363884</v>
      </c>
    </row>
    <row r="877" spans="1:22" x14ac:dyDescent="0.25">
      <c r="A877" s="19" t="s">
        <v>81</v>
      </c>
      <c r="B877" s="19" t="s">
        <v>82</v>
      </c>
      <c r="C877" s="19" t="s">
        <v>75</v>
      </c>
      <c r="D877" s="22">
        <v>60305963</v>
      </c>
      <c r="E877" s="22">
        <v>2</v>
      </c>
      <c r="F877" s="27">
        <v>62</v>
      </c>
      <c r="G877" s="19" t="s">
        <v>108</v>
      </c>
      <c r="H877" s="19" t="s">
        <v>109</v>
      </c>
      <c r="I877" s="23">
        <v>1694</v>
      </c>
      <c r="J877" s="19" t="s">
        <v>207</v>
      </c>
      <c r="K877" s="19" t="s">
        <v>208</v>
      </c>
      <c r="L877" s="23">
        <v>1100</v>
      </c>
      <c r="M877" s="19" t="s">
        <v>110</v>
      </c>
      <c r="N877" s="19" t="s">
        <v>111</v>
      </c>
      <c r="O877" s="30">
        <v>9.9157987639060616E-3</v>
      </c>
      <c r="Q877" s="22">
        <v>1.5</v>
      </c>
      <c r="R877" s="30">
        <v>1.8061680759200936E-4</v>
      </c>
      <c r="S877" s="23">
        <v>5536.5832966047883</v>
      </c>
      <c r="T877" s="30">
        <v>3.1567818313629363E-4</v>
      </c>
      <c r="U877" s="23">
        <v>3167.7830569882981</v>
      </c>
      <c r="V877" s="27">
        <v>57.215486289728268</v>
      </c>
    </row>
    <row r="878" spans="1:22" x14ac:dyDescent="0.25">
      <c r="A878" s="19" t="s">
        <v>81</v>
      </c>
      <c r="B878" s="19" t="s">
        <v>82</v>
      </c>
      <c r="C878" s="19" t="s">
        <v>75</v>
      </c>
      <c r="D878" s="22">
        <v>60305963</v>
      </c>
      <c r="E878" s="22">
        <v>2</v>
      </c>
      <c r="F878" s="27">
        <v>62</v>
      </c>
      <c r="G878" s="19" t="s">
        <v>108</v>
      </c>
      <c r="H878" s="19" t="s">
        <v>109</v>
      </c>
      <c r="I878" s="23">
        <v>429</v>
      </c>
      <c r="J878" s="19" t="s">
        <v>221</v>
      </c>
      <c r="K878" s="19" t="s">
        <v>222</v>
      </c>
      <c r="L878" s="23">
        <v>300</v>
      </c>
      <c r="M878" s="19" t="s">
        <v>110</v>
      </c>
      <c r="N878" s="19" t="s">
        <v>111</v>
      </c>
      <c r="O878" s="30">
        <v>9.9157987639060616E-3</v>
      </c>
      <c r="Q878" s="22">
        <v>1.5</v>
      </c>
      <c r="R878" s="30">
        <v>4.5740620104469901E-5</v>
      </c>
      <c r="S878" s="23">
        <v>21862.405837875322</v>
      </c>
      <c r="T878" s="30">
        <v>3.1567818313629363E-4</v>
      </c>
      <c r="U878" s="23">
        <v>3167.7830569882981</v>
      </c>
      <c r="V878" s="27">
        <v>14.489636138307807</v>
      </c>
    </row>
    <row r="879" spans="1:22" x14ac:dyDescent="0.25">
      <c r="A879" s="19" t="s">
        <v>81</v>
      </c>
      <c r="B879" s="19" t="s">
        <v>82</v>
      </c>
      <c r="C879" s="19" t="s">
        <v>75</v>
      </c>
      <c r="D879" s="22">
        <v>60305963</v>
      </c>
      <c r="E879" s="22">
        <v>2</v>
      </c>
      <c r="F879" s="27">
        <v>62</v>
      </c>
      <c r="G879" s="19" t="s">
        <v>108</v>
      </c>
      <c r="H879" s="19" t="s">
        <v>109</v>
      </c>
      <c r="I879" s="23">
        <v>1694</v>
      </c>
      <c r="J879" s="19" t="s">
        <v>207</v>
      </c>
      <c r="K879" s="19" t="s">
        <v>208</v>
      </c>
      <c r="L879" s="23">
        <v>1100</v>
      </c>
      <c r="M879" s="19" t="s">
        <v>112</v>
      </c>
      <c r="N879" s="19" t="s">
        <v>113</v>
      </c>
      <c r="O879" s="30">
        <v>1.1220156242274404E-2</v>
      </c>
      <c r="Q879" s="22">
        <v>7.7</v>
      </c>
      <c r="R879" s="30">
        <v>3.9813457633876913E-5</v>
      </c>
      <c r="S879" s="23">
        <v>25117.135245975445</v>
      </c>
      <c r="T879" s="30">
        <v>3.1567818313629363E-4</v>
      </c>
      <c r="U879" s="23">
        <v>3167.7830569882981</v>
      </c>
      <c r="V879" s="27">
        <v>12.612039653271671</v>
      </c>
    </row>
    <row r="880" spans="1:22" x14ac:dyDescent="0.25">
      <c r="A880" s="19" t="s">
        <v>81</v>
      </c>
      <c r="B880" s="19" t="s">
        <v>82</v>
      </c>
      <c r="C880" s="19" t="s">
        <v>75</v>
      </c>
      <c r="D880" s="22">
        <v>60305963</v>
      </c>
      <c r="E880" s="22">
        <v>2</v>
      </c>
      <c r="F880" s="27">
        <v>62</v>
      </c>
      <c r="G880" s="19" t="s">
        <v>108</v>
      </c>
      <c r="H880" s="19" t="s">
        <v>109</v>
      </c>
      <c r="I880" s="23">
        <v>135.19467</v>
      </c>
      <c r="J880" s="19" t="s">
        <v>206</v>
      </c>
      <c r="K880" s="19" t="s">
        <v>230</v>
      </c>
      <c r="L880" s="23">
        <v>100.1442</v>
      </c>
      <c r="M880" s="19" t="s">
        <v>110</v>
      </c>
      <c r="N880" s="19" t="s">
        <v>111</v>
      </c>
      <c r="O880" s="30">
        <v>9.9157987639060616E-3</v>
      </c>
      <c r="Q880" s="22">
        <v>1.5</v>
      </c>
      <c r="R880" s="30">
        <v>1.4414657437340731E-5</v>
      </c>
      <c r="S880" s="23">
        <v>69373.830376955782</v>
      </c>
      <c r="T880" s="30">
        <v>3.1567818313629363E-4</v>
      </c>
      <c r="U880" s="23">
        <v>3167.7830569882981</v>
      </c>
      <c r="V880" s="27">
        <v>4.566250760229833</v>
      </c>
    </row>
    <row r="881" spans="1:22" x14ac:dyDescent="0.25">
      <c r="A881" s="19" t="s">
        <v>81</v>
      </c>
      <c r="B881" s="19" t="s">
        <v>82</v>
      </c>
      <c r="C881" s="19" t="s">
        <v>75</v>
      </c>
      <c r="D881" s="22">
        <v>60305963</v>
      </c>
      <c r="E881" s="22">
        <v>2</v>
      </c>
      <c r="F881" s="27">
        <v>62</v>
      </c>
      <c r="G881" s="19" t="s">
        <v>132</v>
      </c>
      <c r="H881" s="19" t="s">
        <v>133</v>
      </c>
      <c r="I881" s="23">
        <v>24.324999999999999</v>
      </c>
      <c r="J881" s="19" t="s">
        <v>206</v>
      </c>
      <c r="K881" s="19" t="s">
        <v>230</v>
      </c>
      <c r="L881" s="23">
        <v>17.5</v>
      </c>
      <c r="M881" s="19" t="s">
        <v>110</v>
      </c>
      <c r="N881" s="19" t="s">
        <v>111</v>
      </c>
      <c r="O881" s="30">
        <v>3.9433609419354559E-2</v>
      </c>
      <c r="Q881" s="22">
        <v>1.5</v>
      </c>
      <c r="R881" s="30">
        <v>1.0314220958341931E-5</v>
      </c>
      <c r="S881" s="23">
        <v>96953.517288304793</v>
      </c>
      <c r="T881" s="30">
        <v>3.1567818313629363E-4</v>
      </c>
      <c r="U881" s="23">
        <v>3167.7830569882981</v>
      </c>
      <c r="V881" s="27">
        <v>3.2673214397869175</v>
      </c>
    </row>
    <row r="882" spans="1:22" x14ac:dyDescent="0.25">
      <c r="A882" s="19" t="s">
        <v>81</v>
      </c>
      <c r="B882" s="19" t="s">
        <v>82</v>
      </c>
      <c r="C882" s="19" t="s">
        <v>75</v>
      </c>
      <c r="D882" s="22">
        <v>60305963</v>
      </c>
      <c r="E882" s="22">
        <v>2</v>
      </c>
      <c r="F882" s="27">
        <v>62</v>
      </c>
      <c r="G882" s="19" t="s">
        <v>108</v>
      </c>
      <c r="H882" s="19" t="s">
        <v>109</v>
      </c>
      <c r="I882" s="23">
        <v>429</v>
      </c>
      <c r="J882" s="19" t="s">
        <v>221</v>
      </c>
      <c r="K882" s="19" t="s">
        <v>222</v>
      </c>
      <c r="L882" s="23">
        <v>300</v>
      </c>
      <c r="M882" s="19" t="s">
        <v>112</v>
      </c>
      <c r="N882" s="19" t="s">
        <v>113</v>
      </c>
      <c r="O882" s="30">
        <v>1.1220156242274404E-2</v>
      </c>
      <c r="Q882" s="22">
        <v>7.7</v>
      </c>
      <c r="R882" s="30">
        <v>1.0082628881306493E-5</v>
      </c>
      <c r="S882" s="23">
        <v>99180.482766159432</v>
      </c>
      <c r="T882" s="30">
        <v>3.1567818313629363E-4</v>
      </c>
      <c r="U882" s="23">
        <v>3167.7830569882981</v>
      </c>
      <c r="V882" s="27">
        <v>3.1939580940103589</v>
      </c>
    </row>
    <row r="883" spans="1:22" x14ac:dyDescent="0.25">
      <c r="A883" s="19" t="s">
        <v>81</v>
      </c>
      <c r="B883" s="19" t="s">
        <v>82</v>
      </c>
      <c r="C883" s="19" t="s">
        <v>75</v>
      </c>
      <c r="D883" s="22">
        <v>60305963</v>
      </c>
      <c r="E883" s="22">
        <v>2</v>
      </c>
      <c r="F883" s="27">
        <v>62</v>
      </c>
      <c r="G883" s="19" t="s">
        <v>166</v>
      </c>
      <c r="H883" s="19" t="s">
        <v>167</v>
      </c>
      <c r="I883" s="23">
        <v>1369.3718863500001</v>
      </c>
      <c r="J883" s="19" t="s">
        <v>202</v>
      </c>
      <c r="K883" s="19" t="s">
        <v>203</v>
      </c>
      <c r="L883" s="23">
        <v>1369.3718863500001</v>
      </c>
      <c r="M883" s="19" t="s">
        <v>168</v>
      </c>
      <c r="N883" s="19" t="s">
        <v>169</v>
      </c>
      <c r="O883" s="30">
        <v>5.0000000000000002E-5</v>
      </c>
      <c r="Q883" s="22">
        <v>0.3</v>
      </c>
      <c r="R883" s="30">
        <v>3.6811072213709683E-6</v>
      </c>
      <c r="S883" s="23">
        <v>271657.3954147324</v>
      </c>
      <c r="T883" s="30">
        <v>3.1567818313629363E-4</v>
      </c>
      <c r="U883" s="23">
        <v>3167.7830569882981</v>
      </c>
      <c r="V883" s="27">
        <v>1.1660949086816226</v>
      </c>
    </row>
    <row r="884" spans="1:22" x14ac:dyDescent="0.25">
      <c r="A884" s="19" t="s">
        <v>81</v>
      </c>
      <c r="B884" s="19" t="s">
        <v>82</v>
      </c>
      <c r="C884" s="19" t="s">
        <v>75</v>
      </c>
      <c r="D884" s="22">
        <v>60305963</v>
      </c>
      <c r="E884" s="22">
        <v>2</v>
      </c>
      <c r="F884" s="27">
        <v>62</v>
      </c>
      <c r="G884" s="19" t="s">
        <v>108</v>
      </c>
      <c r="H884" s="19" t="s">
        <v>109</v>
      </c>
      <c r="I884" s="23">
        <v>135.19467</v>
      </c>
      <c r="J884" s="19" t="s">
        <v>206</v>
      </c>
      <c r="K884" s="19" t="s">
        <v>230</v>
      </c>
      <c r="L884" s="23">
        <v>100.1442</v>
      </c>
      <c r="M884" s="19" t="s">
        <v>112</v>
      </c>
      <c r="N884" s="19" t="s">
        <v>113</v>
      </c>
      <c r="O884" s="30">
        <v>1.1220156242274404E-2</v>
      </c>
      <c r="Q884" s="22">
        <v>7.7</v>
      </c>
      <c r="R884" s="30">
        <v>3.1774304996286721E-6</v>
      </c>
      <c r="S884" s="23">
        <v>314719.70830419869</v>
      </c>
      <c r="T884" s="30">
        <v>3.1567818313629363E-4</v>
      </c>
      <c r="U884" s="23">
        <v>3167.7830569882981</v>
      </c>
      <c r="V884" s="27">
        <v>1.0065410501481571</v>
      </c>
    </row>
    <row r="885" spans="1:22" x14ac:dyDescent="0.25">
      <c r="A885" s="19" t="s">
        <v>81</v>
      </c>
      <c r="B885" s="19" t="s">
        <v>82</v>
      </c>
      <c r="C885" s="19" t="s">
        <v>75</v>
      </c>
      <c r="D885" s="22">
        <v>60305998</v>
      </c>
      <c r="E885" s="22">
        <v>2</v>
      </c>
      <c r="F885" s="27">
        <v>58</v>
      </c>
      <c r="G885" s="19" t="s">
        <v>122</v>
      </c>
      <c r="H885" s="19" t="s">
        <v>123</v>
      </c>
      <c r="I885" s="23">
        <v>303.46469999999999</v>
      </c>
      <c r="J885" s="19" t="s">
        <v>206</v>
      </c>
      <c r="K885" s="19" t="s">
        <v>230</v>
      </c>
      <c r="L885" s="23">
        <v>200.97</v>
      </c>
      <c r="M885" s="19" t="s">
        <v>110</v>
      </c>
      <c r="N885" s="19" t="s">
        <v>111</v>
      </c>
      <c r="O885" s="30">
        <v>2.3301542756539208E-2</v>
      </c>
      <c r="Q885" s="22">
        <v>1.5</v>
      </c>
      <c r="R885" s="30">
        <v>8.127811128908441E-5</v>
      </c>
      <c r="S885" s="23">
        <v>12303.435502373679</v>
      </c>
      <c r="T885" s="30">
        <v>3.0986378849663318E-4</v>
      </c>
      <c r="U885" s="23">
        <v>3227.2244680532121</v>
      </c>
      <c r="V885" s="27">
        <v>26.23027094692852</v>
      </c>
    </row>
    <row r="886" spans="1:22" x14ac:dyDescent="0.25">
      <c r="A886" s="19" t="s">
        <v>81</v>
      </c>
      <c r="B886" s="19" t="s">
        <v>82</v>
      </c>
      <c r="C886" s="19" t="s">
        <v>75</v>
      </c>
      <c r="D886" s="22">
        <v>60305998</v>
      </c>
      <c r="E886" s="22">
        <v>2</v>
      </c>
      <c r="F886" s="27">
        <v>58</v>
      </c>
      <c r="G886" s="19" t="s">
        <v>130</v>
      </c>
      <c r="H886" s="19" t="s">
        <v>131</v>
      </c>
      <c r="I886" s="23">
        <v>434.87450000000007</v>
      </c>
      <c r="J886" s="19" t="s">
        <v>215</v>
      </c>
      <c r="K886" s="19" t="s">
        <v>216</v>
      </c>
      <c r="L886" s="23">
        <v>83.15</v>
      </c>
      <c r="M886" s="19" t="s">
        <v>112</v>
      </c>
      <c r="N886" s="19" t="s">
        <v>113</v>
      </c>
      <c r="O886" s="30">
        <v>4.8249881092436948E-2</v>
      </c>
      <c r="Q886" s="22">
        <v>7.7</v>
      </c>
      <c r="R886" s="30">
        <v>4.6983078627704825E-5</v>
      </c>
      <c r="S886" s="23">
        <v>21284.258699265469</v>
      </c>
      <c r="T886" s="30">
        <v>3.0986378849663318E-4</v>
      </c>
      <c r="U886" s="23">
        <v>3227.2244680532121</v>
      </c>
      <c r="V886" s="27">
        <v>15.162494093179694</v>
      </c>
    </row>
    <row r="887" spans="1:22" x14ac:dyDescent="0.25">
      <c r="A887" s="19" t="s">
        <v>81</v>
      </c>
      <c r="B887" s="19" t="s">
        <v>82</v>
      </c>
      <c r="C887" s="19" t="s">
        <v>75</v>
      </c>
      <c r="D887" s="22">
        <v>60305998</v>
      </c>
      <c r="E887" s="22">
        <v>2</v>
      </c>
      <c r="F887" s="27">
        <v>58</v>
      </c>
      <c r="G887" s="19" t="s">
        <v>130</v>
      </c>
      <c r="H887" s="19" t="s">
        <v>131</v>
      </c>
      <c r="I887" s="23">
        <v>434.87450000000007</v>
      </c>
      <c r="J887" s="19" t="s">
        <v>215</v>
      </c>
      <c r="K887" s="19" t="s">
        <v>216</v>
      </c>
      <c r="L887" s="23">
        <v>83.15</v>
      </c>
      <c r="M887" s="19" t="s">
        <v>110</v>
      </c>
      <c r="N887" s="19" t="s">
        <v>111</v>
      </c>
      <c r="O887" s="30">
        <v>5.1901008403361353E-3</v>
      </c>
      <c r="Q887" s="22">
        <v>1.5</v>
      </c>
      <c r="R887" s="30">
        <v>2.594301733207767E-5</v>
      </c>
      <c r="S887" s="23">
        <v>38546.017496720924</v>
      </c>
      <c r="T887" s="30">
        <v>3.0986378849663318E-4</v>
      </c>
      <c r="U887" s="23">
        <v>3227.2244680532121</v>
      </c>
      <c r="V887" s="27">
        <v>8.3723940309209617</v>
      </c>
    </row>
    <row r="888" spans="1:22" x14ac:dyDescent="0.25">
      <c r="A888" s="19" t="s">
        <v>81</v>
      </c>
      <c r="B888" s="19" t="s">
        <v>82</v>
      </c>
      <c r="C888" s="19" t="s">
        <v>75</v>
      </c>
      <c r="D888" s="22">
        <v>60305998</v>
      </c>
      <c r="E888" s="22">
        <v>2</v>
      </c>
      <c r="F888" s="27">
        <v>58</v>
      </c>
      <c r="G888" s="19" t="s">
        <v>130</v>
      </c>
      <c r="H888" s="19" t="s">
        <v>131</v>
      </c>
      <c r="I888" s="23">
        <v>228.79999999999998</v>
      </c>
      <c r="J888" s="19" t="s">
        <v>200</v>
      </c>
      <c r="K888" s="19" t="s">
        <v>201</v>
      </c>
      <c r="L888" s="23">
        <v>160</v>
      </c>
      <c r="M888" s="19" t="s">
        <v>112</v>
      </c>
      <c r="N888" s="19" t="s">
        <v>113</v>
      </c>
      <c r="O888" s="30">
        <v>4.8249881092436948E-2</v>
      </c>
      <c r="Q888" s="22">
        <v>7.7</v>
      </c>
      <c r="R888" s="30">
        <v>2.4719150904499713E-5</v>
      </c>
      <c r="S888" s="23">
        <v>40454.463984762784</v>
      </c>
      <c r="T888" s="30">
        <v>3.0986378849663318E-4</v>
      </c>
      <c r="U888" s="23">
        <v>3227.2244680532121</v>
      </c>
      <c r="V888" s="27">
        <v>7.9774248628501159</v>
      </c>
    </row>
    <row r="889" spans="1:22" x14ac:dyDescent="0.25">
      <c r="A889" s="19" t="s">
        <v>81</v>
      </c>
      <c r="B889" s="19" t="s">
        <v>82</v>
      </c>
      <c r="C889" s="19" t="s">
        <v>75</v>
      </c>
      <c r="D889" s="22">
        <v>60305998</v>
      </c>
      <c r="E889" s="22">
        <v>2</v>
      </c>
      <c r="F889" s="27">
        <v>58</v>
      </c>
      <c r="G889" s="19" t="s">
        <v>130</v>
      </c>
      <c r="H889" s="19" t="s">
        <v>131</v>
      </c>
      <c r="I889" s="23">
        <v>207.60000000000002</v>
      </c>
      <c r="J889" s="19" t="s">
        <v>202</v>
      </c>
      <c r="K889" s="19" t="s">
        <v>203</v>
      </c>
      <c r="L889" s="23">
        <v>207.60000000000002</v>
      </c>
      <c r="M889" s="19" t="s">
        <v>112</v>
      </c>
      <c r="N889" s="19" t="s">
        <v>113</v>
      </c>
      <c r="O889" s="30">
        <v>4.8249881092436948E-2</v>
      </c>
      <c r="Q889" s="22">
        <v>7.7</v>
      </c>
      <c r="R889" s="30">
        <v>2.2428740068942926E-5</v>
      </c>
      <c r="S889" s="23">
        <v>44585.652021742404</v>
      </c>
      <c r="T889" s="30">
        <v>3.0986378849663318E-4</v>
      </c>
      <c r="U889" s="23">
        <v>3227.2244680532121</v>
      </c>
      <c r="V889" s="27">
        <v>7.2382578738098102</v>
      </c>
    </row>
    <row r="890" spans="1:22" x14ac:dyDescent="0.25">
      <c r="A890" s="19" t="s">
        <v>81</v>
      </c>
      <c r="B890" s="19" t="s">
        <v>82</v>
      </c>
      <c r="C890" s="19" t="s">
        <v>75</v>
      </c>
      <c r="D890" s="22">
        <v>60305998</v>
      </c>
      <c r="E890" s="22">
        <v>2</v>
      </c>
      <c r="F890" s="27">
        <v>58</v>
      </c>
      <c r="G890" s="19" t="s">
        <v>108</v>
      </c>
      <c r="H890" s="19" t="s">
        <v>109</v>
      </c>
      <c r="I890" s="23">
        <v>191.25</v>
      </c>
      <c r="J890" s="19" t="s">
        <v>202</v>
      </c>
      <c r="K890" s="19" t="s">
        <v>203</v>
      </c>
      <c r="L890" s="23">
        <v>191.25</v>
      </c>
      <c r="M890" s="19" t="s">
        <v>110</v>
      </c>
      <c r="N890" s="19" t="s">
        <v>111</v>
      </c>
      <c r="O890" s="30">
        <v>9.9157987639060616E-3</v>
      </c>
      <c r="Q890" s="22">
        <v>1.5</v>
      </c>
      <c r="R890" s="30">
        <v>2.1797661075827978E-5</v>
      </c>
      <c r="S890" s="23">
        <v>45876.481725322694</v>
      </c>
      <c r="T890" s="30">
        <v>3.0986378849663318E-4</v>
      </c>
      <c r="U890" s="23">
        <v>3227.2244680532121</v>
      </c>
      <c r="V890" s="27">
        <v>7.0345945170243143</v>
      </c>
    </row>
    <row r="891" spans="1:22" x14ac:dyDescent="0.25">
      <c r="A891" s="19" t="s">
        <v>81</v>
      </c>
      <c r="B891" s="19" t="s">
        <v>82</v>
      </c>
      <c r="C891" s="19" t="s">
        <v>75</v>
      </c>
      <c r="D891" s="22">
        <v>60305998</v>
      </c>
      <c r="E891" s="22">
        <v>2</v>
      </c>
      <c r="F891" s="27">
        <v>58</v>
      </c>
      <c r="G891" s="19" t="s">
        <v>122</v>
      </c>
      <c r="H891" s="19" t="s">
        <v>123</v>
      </c>
      <c r="I891" s="23">
        <v>303.46469999999999</v>
      </c>
      <c r="J891" s="19" t="s">
        <v>206</v>
      </c>
      <c r="K891" s="19" t="s">
        <v>230</v>
      </c>
      <c r="L891" s="23">
        <v>200.97</v>
      </c>
      <c r="M891" s="19" t="s">
        <v>112</v>
      </c>
      <c r="N891" s="19" t="s">
        <v>113</v>
      </c>
      <c r="O891" s="30">
        <v>2.7195613430583482E-2</v>
      </c>
      <c r="Q891" s="22">
        <v>7.7</v>
      </c>
      <c r="R891" s="30">
        <v>1.8479419326081474E-5</v>
      </c>
      <c r="S891" s="23">
        <v>54114.254477066846</v>
      </c>
      <c r="T891" s="30">
        <v>3.0986378849663318E-4</v>
      </c>
      <c r="U891" s="23">
        <v>3227.2244680532121</v>
      </c>
      <c r="V891" s="27">
        <v>5.9637234204545528</v>
      </c>
    </row>
    <row r="892" spans="1:22" x14ac:dyDescent="0.25">
      <c r="A892" s="19" t="s">
        <v>81</v>
      </c>
      <c r="B892" s="19" t="s">
        <v>82</v>
      </c>
      <c r="C892" s="19" t="s">
        <v>75</v>
      </c>
      <c r="D892" s="22">
        <v>60305998</v>
      </c>
      <c r="E892" s="22">
        <v>2</v>
      </c>
      <c r="F892" s="27">
        <v>58</v>
      </c>
      <c r="G892" s="19" t="s">
        <v>130</v>
      </c>
      <c r="H892" s="19" t="s">
        <v>131</v>
      </c>
      <c r="I892" s="23">
        <v>228.79999999999998</v>
      </c>
      <c r="J892" s="19" t="s">
        <v>200</v>
      </c>
      <c r="K892" s="19" t="s">
        <v>201</v>
      </c>
      <c r="L892" s="23">
        <v>160</v>
      </c>
      <c r="M892" s="19" t="s">
        <v>110</v>
      </c>
      <c r="N892" s="19" t="s">
        <v>111</v>
      </c>
      <c r="O892" s="30">
        <v>5.1901008403361353E-3</v>
      </c>
      <c r="Q892" s="22">
        <v>1.5</v>
      </c>
      <c r="R892" s="30">
        <v>1.3649368646769054E-5</v>
      </c>
      <c r="S892" s="23">
        <v>73263.461913801439</v>
      </c>
      <c r="T892" s="30">
        <v>3.0986378849663318E-4</v>
      </c>
      <c r="U892" s="23">
        <v>3227.2244680532121</v>
      </c>
      <c r="V892" s="27">
        <v>4.4049576470331449</v>
      </c>
    </row>
    <row r="893" spans="1:22" x14ac:dyDescent="0.25">
      <c r="A893" s="19" t="s">
        <v>81</v>
      </c>
      <c r="B893" s="19" t="s">
        <v>82</v>
      </c>
      <c r="C893" s="19" t="s">
        <v>75</v>
      </c>
      <c r="D893" s="22">
        <v>60305998</v>
      </c>
      <c r="E893" s="22">
        <v>2</v>
      </c>
      <c r="F893" s="27">
        <v>58</v>
      </c>
      <c r="G893" s="19" t="s">
        <v>130</v>
      </c>
      <c r="H893" s="19" t="s">
        <v>131</v>
      </c>
      <c r="I893" s="23">
        <v>207.60000000000002</v>
      </c>
      <c r="J893" s="19" t="s">
        <v>202</v>
      </c>
      <c r="K893" s="19" t="s">
        <v>203</v>
      </c>
      <c r="L893" s="23">
        <v>207.60000000000002</v>
      </c>
      <c r="M893" s="19" t="s">
        <v>110</v>
      </c>
      <c r="N893" s="19" t="s">
        <v>111</v>
      </c>
      <c r="O893" s="30">
        <v>5.1901008403361353E-3</v>
      </c>
      <c r="Q893" s="22">
        <v>1.5</v>
      </c>
      <c r="R893" s="30">
        <v>1.2384654419008987E-5</v>
      </c>
      <c r="S893" s="23">
        <v>80745.087118871699</v>
      </c>
      <c r="T893" s="30">
        <v>3.0986378849663318E-4</v>
      </c>
      <c r="U893" s="23">
        <v>3227.2244680532121</v>
      </c>
      <c r="V893" s="27">
        <v>3.9968059769409141</v>
      </c>
    </row>
    <row r="894" spans="1:22" x14ac:dyDescent="0.25">
      <c r="A894" s="19" t="s">
        <v>81</v>
      </c>
      <c r="B894" s="19" t="s">
        <v>82</v>
      </c>
      <c r="C894" s="19" t="s">
        <v>75</v>
      </c>
      <c r="D894" s="22">
        <v>60305998</v>
      </c>
      <c r="E894" s="22">
        <v>2</v>
      </c>
      <c r="F894" s="27">
        <v>58</v>
      </c>
      <c r="G894" s="19" t="s">
        <v>108</v>
      </c>
      <c r="H894" s="19" t="s">
        <v>109</v>
      </c>
      <c r="I894" s="23">
        <v>97.483499999999992</v>
      </c>
      <c r="J894" s="19" t="s">
        <v>206</v>
      </c>
      <c r="K894" s="19" t="s">
        <v>230</v>
      </c>
      <c r="L894" s="23">
        <v>72.209999999999994</v>
      </c>
      <c r="M894" s="19" t="s">
        <v>110</v>
      </c>
      <c r="N894" s="19" t="s">
        <v>111</v>
      </c>
      <c r="O894" s="30">
        <v>9.9157987639060616E-3</v>
      </c>
      <c r="Q894" s="22">
        <v>1.5</v>
      </c>
      <c r="R894" s="30">
        <v>1.111065251495674E-5</v>
      </c>
      <c r="S894" s="23">
        <v>90003.714782173032</v>
      </c>
      <c r="T894" s="30">
        <v>3.0986378849663318E-4</v>
      </c>
      <c r="U894" s="23">
        <v>3227.2244680532121</v>
      </c>
      <c r="V894" s="27">
        <v>3.5856569652305348</v>
      </c>
    </row>
    <row r="895" spans="1:22" x14ac:dyDescent="0.25">
      <c r="A895" s="19" t="s">
        <v>81</v>
      </c>
      <c r="B895" s="19" t="s">
        <v>82</v>
      </c>
      <c r="C895" s="19" t="s">
        <v>75</v>
      </c>
      <c r="D895" s="22">
        <v>60305998</v>
      </c>
      <c r="E895" s="22">
        <v>2</v>
      </c>
      <c r="F895" s="27">
        <v>58</v>
      </c>
      <c r="G895" s="19" t="s">
        <v>166</v>
      </c>
      <c r="H895" s="19" t="s">
        <v>167</v>
      </c>
      <c r="I895" s="23">
        <v>2089.2942000000003</v>
      </c>
      <c r="J895" s="19" t="s">
        <v>202</v>
      </c>
      <c r="K895" s="19" t="s">
        <v>203</v>
      </c>
      <c r="L895" s="23">
        <v>2089.2942000000003</v>
      </c>
      <c r="M895" s="19" t="s">
        <v>168</v>
      </c>
      <c r="N895" s="19" t="s">
        <v>169</v>
      </c>
      <c r="O895" s="30">
        <v>5.0000000000000002E-5</v>
      </c>
      <c r="Q895" s="22">
        <v>0.3</v>
      </c>
      <c r="R895" s="30">
        <v>6.0037189655172414E-6</v>
      </c>
      <c r="S895" s="23">
        <v>166563.42606034133</v>
      </c>
      <c r="T895" s="30">
        <v>3.0986378849663318E-4</v>
      </c>
      <c r="U895" s="23">
        <v>3227.2244680532121</v>
      </c>
      <c r="V895" s="27">
        <v>1.9375348744832359</v>
      </c>
    </row>
    <row r="896" spans="1:22" x14ac:dyDescent="0.25">
      <c r="A896" s="19" t="s">
        <v>81</v>
      </c>
      <c r="B896" s="19" t="s">
        <v>82</v>
      </c>
      <c r="C896" s="19" t="s">
        <v>75</v>
      </c>
      <c r="D896" s="22">
        <v>60305998</v>
      </c>
      <c r="E896" s="22">
        <v>2</v>
      </c>
      <c r="F896" s="27">
        <v>58</v>
      </c>
      <c r="G896" s="19" t="s">
        <v>108</v>
      </c>
      <c r="H896" s="19" t="s">
        <v>109</v>
      </c>
      <c r="I896" s="23">
        <v>191.25</v>
      </c>
      <c r="J896" s="19" t="s">
        <v>202</v>
      </c>
      <c r="K896" s="19" t="s">
        <v>203</v>
      </c>
      <c r="L896" s="23">
        <v>191.25</v>
      </c>
      <c r="M896" s="19" t="s">
        <v>112</v>
      </c>
      <c r="N896" s="19" t="s">
        <v>113</v>
      </c>
      <c r="O896" s="30">
        <v>1.1220156242274404E-2</v>
      </c>
      <c r="Q896" s="22">
        <v>7.7</v>
      </c>
      <c r="R896" s="30">
        <v>4.8048698641625163E-6</v>
      </c>
      <c r="S896" s="23">
        <v>208122.1819260029</v>
      </c>
      <c r="T896" s="30">
        <v>3.0986378849663318E-4</v>
      </c>
      <c r="U896" s="23">
        <v>3227.2244680532121</v>
      </c>
      <c r="V896" s="27">
        <v>1.5506393591436785</v>
      </c>
    </row>
    <row r="897" spans="1:22" x14ac:dyDescent="0.25">
      <c r="A897" s="19" t="s">
        <v>81</v>
      </c>
      <c r="B897" s="19" t="s">
        <v>82</v>
      </c>
      <c r="C897" s="19" t="s">
        <v>75</v>
      </c>
      <c r="D897" s="22">
        <v>60305998</v>
      </c>
      <c r="E897" s="22">
        <v>2</v>
      </c>
      <c r="F897" s="27">
        <v>58</v>
      </c>
      <c r="G897" s="19" t="s">
        <v>156</v>
      </c>
      <c r="H897" s="19" t="s">
        <v>157</v>
      </c>
      <c r="I897" s="23">
        <v>53.918050000000008</v>
      </c>
      <c r="J897" s="19" t="s">
        <v>229</v>
      </c>
      <c r="K897" s="19" t="s">
        <v>250</v>
      </c>
      <c r="L897" s="23">
        <v>10.783609999999999</v>
      </c>
      <c r="M897" s="19" t="s">
        <v>245</v>
      </c>
      <c r="N897" s="19" t="s">
        <v>246</v>
      </c>
      <c r="O897" s="30">
        <v>8.156250000000002E-3</v>
      </c>
      <c r="Q897" s="22">
        <v>1.94</v>
      </c>
      <c r="R897" s="30">
        <v>3.908363804768043E-6</v>
      </c>
      <c r="S897" s="23">
        <v>255861.54461364142</v>
      </c>
      <c r="T897" s="30">
        <v>3.0986378849663318E-4</v>
      </c>
      <c r="U897" s="23">
        <v>3227.2244680532121</v>
      </c>
      <c r="V897" s="27">
        <v>1.2613167300800976</v>
      </c>
    </row>
    <row r="898" spans="1:22" x14ac:dyDescent="0.25">
      <c r="A898" s="19" t="s">
        <v>81</v>
      </c>
      <c r="B898" s="19" t="s">
        <v>82</v>
      </c>
      <c r="C898" s="19" t="s">
        <v>75</v>
      </c>
      <c r="D898" s="22">
        <v>60306022</v>
      </c>
      <c r="E898" s="22">
        <v>2</v>
      </c>
      <c r="F898" s="27">
        <v>61</v>
      </c>
      <c r="G898" s="19" t="s">
        <v>108</v>
      </c>
      <c r="H898" s="19" t="s">
        <v>109</v>
      </c>
      <c r="I898" s="23">
        <v>1597.75</v>
      </c>
      <c r="J898" s="19" t="s">
        <v>207</v>
      </c>
      <c r="K898" s="19" t="s">
        <v>208</v>
      </c>
      <c r="L898" s="23">
        <v>1037.5</v>
      </c>
      <c r="M898" s="19" t="s">
        <v>110</v>
      </c>
      <c r="N898" s="19" t="s">
        <v>111</v>
      </c>
      <c r="O898" s="30">
        <v>9.9157987639060616E-3</v>
      </c>
      <c r="Q898" s="22">
        <v>1.5</v>
      </c>
      <c r="R898" s="30">
        <v>1.7314718551946349E-4</v>
      </c>
      <c r="S898" s="23">
        <v>5775.4331784248952</v>
      </c>
      <c r="T898" s="30">
        <v>2.8044490947018501E-4</v>
      </c>
      <c r="U898" s="23">
        <v>3565.7627085804288</v>
      </c>
      <c r="V898" s="27">
        <v>61.740177722096014</v>
      </c>
    </row>
    <row r="899" spans="1:22" x14ac:dyDescent="0.25">
      <c r="A899" s="19" t="s">
        <v>81</v>
      </c>
      <c r="B899" s="19" t="s">
        <v>82</v>
      </c>
      <c r="C899" s="19" t="s">
        <v>75</v>
      </c>
      <c r="D899" s="22">
        <v>60306022</v>
      </c>
      <c r="E899" s="22">
        <v>2</v>
      </c>
      <c r="F899" s="27">
        <v>61</v>
      </c>
      <c r="G899" s="19" t="s">
        <v>108</v>
      </c>
      <c r="H899" s="19" t="s">
        <v>109</v>
      </c>
      <c r="I899" s="23">
        <v>1597.75</v>
      </c>
      <c r="J899" s="19" t="s">
        <v>207</v>
      </c>
      <c r="K899" s="19" t="s">
        <v>208</v>
      </c>
      <c r="L899" s="23">
        <v>1037.5</v>
      </c>
      <c r="M899" s="19" t="s">
        <v>112</v>
      </c>
      <c r="N899" s="19" t="s">
        <v>113</v>
      </c>
      <c r="O899" s="30">
        <v>1.1220156242274404E-2</v>
      </c>
      <c r="Q899" s="22">
        <v>7.7</v>
      </c>
      <c r="R899" s="30">
        <v>3.8166924922490797E-5</v>
      </c>
      <c r="S899" s="23">
        <v>26200.696074698055</v>
      </c>
      <c r="T899" s="30">
        <v>2.8044490947018501E-4</v>
      </c>
      <c r="U899" s="23">
        <v>3565.7627085804288</v>
      </c>
      <c r="V899" s="27">
        <v>13.609419758980664</v>
      </c>
    </row>
    <row r="900" spans="1:22" x14ac:dyDescent="0.25">
      <c r="A900" s="19" t="s">
        <v>81</v>
      </c>
      <c r="B900" s="19" t="s">
        <v>82</v>
      </c>
      <c r="C900" s="19" t="s">
        <v>75</v>
      </c>
      <c r="D900" s="22">
        <v>60306022</v>
      </c>
      <c r="E900" s="22">
        <v>2</v>
      </c>
      <c r="F900" s="27">
        <v>61</v>
      </c>
      <c r="G900" s="19" t="s">
        <v>148</v>
      </c>
      <c r="H900" s="19" t="s">
        <v>149</v>
      </c>
      <c r="I900" s="23">
        <v>63</v>
      </c>
      <c r="J900" s="19" t="s">
        <v>202</v>
      </c>
      <c r="K900" s="19" t="s">
        <v>203</v>
      </c>
      <c r="L900" s="23">
        <v>63</v>
      </c>
      <c r="M900" s="19" t="s">
        <v>110</v>
      </c>
      <c r="N900" s="19" t="s">
        <v>111</v>
      </c>
      <c r="O900" s="30">
        <v>5.1681299099804429E-2</v>
      </c>
      <c r="Q900" s="22">
        <v>1.5</v>
      </c>
      <c r="R900" s="30">
        <v>3.5583845281832561E-5</v>
      </c>
      <c r="S900" s="23">
        <v>28102.640175050248</v>
      </c>
      <c r="T900" s="30">
        <v>2.8044490947018501E-4</v>
      </c>
      <c r="U900" s="23">
        <v>3565.7627085804288</v>
      </c>
      <c r="V900" s="27">
        <v>12.688354853385416</v>
      </c>
    </row>
    <row r="901" spans="1:22" x14ac:dyDescent="0.25">
      <c r="A901" s="19" t="s">
        <v>81</v>
      </c>
      <c r="B901" s="19" t="s">
        <v>82</v>
      </c>
      <c r="C901" s="19" t="s">
        <v>75</v>
      </c>
      <c r="D901" s="22">
        <v>60306022</v>
      </c>
      <c r="E901" s="22">
        <v>2</v>
      </c>
      <c r="F901" s="27">
        <v>61</v>
      </c>
      <c r="G901" s="19" t="s">
        <v>132</v>
      </c>
      <c r="H901" s="19" t="s">
        <v>133</v>
      </c>
      <c r="I901" s="23">
        <v>20.524113804999999</v>
      </c>
      <c r="J901" s="19" t="s">
        <v>206</v>
      </c>
      <c r="K901" s="19" t="s">
        <v>230</v>
      </c>
      <c r="L901" s="23">
        <v>14.765549500000001</v>
      </c>
      <c r="M901" s="19" t="s">
        <v>110</v>
      </c>
      <c r="N901" s="19" t="s">
        <v>111</v>
      </c>
      <c r="O901" s="30">
        <v>3.9433609419354559E-2</v>
      </c>
      <c r="Q901" s="22">
        <v>1.5</v>
      </c>
      <c r="R901" s="30">
        <v>8.8452446717459332E-6</v>
      </c>
      <c r="S901" s="23">
        <v>113055.09763842556</v>
      </c>
      <c r="T901" s="30">
        <v>2.8044490947018501E-4</v>
      </c>
      <c r="U901" s="23">
        <v>3565.7627085804288</v>
      </c>
      <c r="V901" s="27">
        <v>3.1540043598781384</v>
      </c>
    </row>
    <row r="902" spans="1:22" x14ac:dyDescent="0.25">
      <c r="A902" s="19" t="s">
        <v>81</v>
      </c>
      <c r="B902" s="19" t="s">
        <v>82</v>
      </c>
      <c r="C902" s="19" t="s">
        <v>75</v>
      </c>
      <c r="D902" s="22">
        <v>60306022</v>
      </c>
      <c r="E902" s="22">
        <v>2</v>
      </c>
      <c r="F902" s="27">
        <v>61</v>
      </c>
      <c r="G902" s="19" t="s">
        <v>166</v>
      </c>
      <c r="H902" s="19" t="s">
        <v>167</v>
      </c>
      <c r="I902" s="23">
        <v>3002.7686278250003</v>
      </c>
      <c r="J902" s="19" t="s">
        <v>202</v>
      </c>
      <c r="K902" s="19" t="s">
        <v>203</v>
      </c>
      <c r="L902" s="23">
        <v>3002.7686278250003</v>
      </c>
      <c r="M902" s="19" t="s">
        <v>168</v>
      </c>
      <c r="N902" s="19" t="s">
        <v>169</v>
      </c>
      <c r="O902" s="30">
        <v>5.0000000000000002E-5</v>
      </c>
      <c r="Q902" s="22">
        <v>0.3</v>
      </c>
      <c r="R902" s="30">
        <v>8.2042858683743161E-6</v>
      </c>
      <c r="S902" s="23">
        <v>121887.51294671191</v>
      </c>
      <c r="T902" s="30">
        <v>2.8044490947018501E-4</v>
      </c>
      <c r="U902" s="23">
        <v>3565.7627085804288</v>
      </c>
      <c r="V902" s="27">
        <v>2.9254536599982539</v>
      </c>
    </row>
    <row r="903" spans="1:22" x14ac:dyDescent="0.25">
      <c r="A903" s="19" t="s">
        <v>81</v>
      </c>
      <c r="B903" s="19" t="s">
        <v>82</v>
      </c>
      <c r="C903" s="19" t="s">
        <v>75</v>
      </c>
      <c r="D903" s="22">
        <v>60306022</v>
      </c>
      <c r="E903" s="22">
        <v>2</v>
      </c>
      <c r="F903" s="27">
        <v>61</v>
      </c>
      <c r="G903" s="19" t="s">
        <v>166</v>
      </c>
      <c r="H903" s="19" t="s">
        <v>167</v>
      </c>
      <c r="I903" s="23">
        <v>3002.7686278250003</v>
      </c>
      <c r="J903" s="19" t="s">
        <v>202</v>
      </c>
      <c r="K903" s="19" t="s">
        <v>203</v>
      </c>
      <c r="L903" s="23">
        <v>3002.7686278250003</v>
      </c>
      <c r="M903" s="19" t="s">
        <v>172</v>
      </c>
      <c r="N903" s="19" t="s">
        <v>173</v>
      </c>
      <c r="O903" s="30">
        <v>5.0000000000000002E-5</v>
      </c>
      <c r="Q903" s="22">
        <v>0.6</v>
      </c>
      <c r="R903" s="30">
        <v>4.102142934187158E-6</v>
      </c>
      <c r="S903" s="23">
        <v>243775.02589342382</v>
      </c>
      <c r="T903" s="30">
        <v>2.8044490947018501E-4</v>
      </c>
      <c r="U903" s="23">
        <v>3565.7627085804288</v>
      </c>
      <c r="V903" s="27">
        <v>1.462726829999127</v>
      </c>
    </row>
    <row r="904" spans="1:22" x14ac:dyDescent="0.25">
      <c r="A904" s="19" t="s">
        <v>81</v>
      </c>
      <c r="B904" s="19" t="s">
        <v>82</v>
      </c>
      <c r="C904" s="19" t="s">
        <v>75</v>
      </c>
      <c r="D904" s="22">
        <v>60306097</v>
      </c>
      <c r="E904" s="22">
        <v>2</v>
      </c>
      <c r="F904" s="27">
        <v>70</v>
      </c>
      <c r="G904" s="19" t="s">
        <v>130</v>
      </c>
      <c r="H904" s="19" t="s">
        <v>131</v>
      </c>
      <c r="I904" s="23">
        <v>715</v>
      </c>
      <c r="J904" s="19" t="s">
        <v>200</v>
      </c>
      <c r="K904" s="19" t="s">
        <v>201</v>
      </c>
      <c r="L904" s="23">
        <v>500</v>
      </c>
      <c r="M904" s="19" t="s">
        <v>112</v>
      </c>
      <c r="N904" s="19" t="s">
        <v>113</v>
      </c>
      <c r="O904" s="30">
        <v>4.8249881092436948E-2</v>
      </c>
      <c r="Q904" s="22">
        <v>7.7</v>
      </c>
      <c r="R904" s="30">
        <v>6.4004944306293905E-5</v>
      </c>
      <c r="S904" s="23">
        <v>15623.792987218729</v>
      </c>
      <c r="T904" s="30">
        <v>3.0565714125822699E-4</v>
      </c>
      <c r="U904" s="23">
        <v>3271.6395759102334</v>
      </c>
      <c r="V904" s="27">
        <v>20.940110884640148</v>
      </c>
    </row>
    <row r="905" spans="1:22" x14ac:dyDescent="0.25">
      <c r="A905" s="19" t="s">
        <v>81</v>
      </c>
      <c r="B905" s="19" t="s">
        <v>82</v>
      </c>
      <c r="C905" s="19" t="s">
        <v>75</v>
      </c>
      <c r="D905" s="22">
        <v>60306097</v>
      </c>
      <c r="E905" s="22">
        <v>2</v>
      </c>
      <c r="F905" s="27">
        <v>70</v>
      </c>
      <c r="G905" s="19" t="s">
        <v>130</v>
      </c>
      <c r="H905" s="19" t="s">
        <v>131</v>
      </c>
      <c r="I905" s="23">
        <v>536.25</v>
      </c>
      <c r="J905" s="19" t="s">
        <v>211</v>
      </c>
      <c r="K905" s="19" t="s">
        <v>212</v>
      </c>
      <c r="L905" s="23">
        <v>375</v>
      </c>
      <c r="M905" s="19" t="s">
        <v>112</v>
      </c>
      <c r="N905" s="19" t="s">
        <v>113</v>
      </c>
      <c r="O905" s="30">
        <v>4.8249881092436948E-2</v>
      </c>
      <c r="Q905" s="22">
        <v>7.7</v>
      </c>
      <c r="R905" s="30">
        <v>4.8003708229720436E-5</v>
      </c>
      <c r="S905" s="23">
        <v>20831.723982958301</v>
      </c>
      <c r="T905" s="30">
        <v>3.0565714125822699E-4</v>
      </c>
      <c r="U905" s="23">
        <v>3271.6395759102334</v>
      </c>
      <c r="V905" s="27">
        <v>15.705083163480113</v>
      </c>
    </row>
    <row r="906" spans="1:22" x14ac:dyDescent="0.25">
      <c r="A906" s="19" t="s">
        <v>81</v>
      </c>
      <c r="B906" s="19" t="s">
        <v>82</v>
      </c>
      <c r="C906" s="19" t="s">
        <v>75</v>
      </c>
      <c r="D906" s="22">
        <v>60306097</v>
      </c>
      <c r="E906" s="22">
        <v>2</v>
      </c>
      <c r="F906" s="27">
        <v>70</v>
      </c>
      <c r="G906" s="19" t="s">
        <v>148</v>
      </c>
      <c r="H906" s="19" t="s">
        <v>149</v>
      </c>
      <c r="I906" s="23">
        <v>96</v>
      </c>
      <c r="J906" s="19" t="s">
        <v>202</v>
      </c>
      <c r="K906" s="19" t="s">
        <v>203</v>
      </c>
      <c r="L906" s="23">
        <v>96</v>
      </c>
      <c r="M906" s="19" t="s">
        <v>110</v>
      </c>
      <c r="N906" s="19" t="s">
        <v>111</v>
      </c>
      <c r="O906" s="30">
        <v>5.1681299099804429E-2</v>
      </c>
      <c r="Q906" s="22">
        <v>1.5</v>
      </c>
      <c r="R906" s="30">
        <v>4.7251473462678337E-5</v>
      </c>
      <c r="S906" s="23">
        <v>21163.361197399525</v>
      </c>
      <c r="T906" s="30">
        <v>3.0565714125822699E-4</v>
      </c>
      <c r="U906" s="23">
        <v>3271.6395759102334</v>
      </c>
      <c r="V906" s="27">
        <v>15.458979060057059</v>
      </c>
    </row>
    <row r="907" spans="1:22" x14ac:dyDescent="0.25">
      <c r="A907" s="19" t="s">
        <v>81</v>
      </c>
      <c r="B907" s="19" t="s">
        <v>82</v>
      </c>
      <c r="C907" s="19" t="s">
        <v>75</v>
      </c>
      <c r="D907" s="22">
        <v>60306097</v>
      </c>
      <c r="E907" s="22">
        <v>2</v>
      </c>
      <c r="F907" s="27">
        <v>70</v>
      </c>
      <c r="G907" s="19" t="s">
        <v>130</v>
      </c>
      <c r="H907" s="19" t="s">
        <v>131</v>
      </c>
      <c r="I907" s="23">
        <v>715</v>
      </c>
      <c r="J907" s="19" t="s">
        <v>200</v>
      </c>
      <c r="K907" s="19" t="s">
        <v>201</v>
      </c>
      <c r="L907" s="23">
        <v>500</v>
      </c>
      <c r="M907" s="19" t="s">
        <v>110</v>
      </c>
      <c r="N907" s="19" t="s">
        <v>111</v>
      </c>
      <c r="O907" s="30">
        <v>5.1901008403361353E-3</v>
      </c>
      <c r="Q907" s="22">
        <v>1.5</v>
      </c>
      <c r="R907" s="30">
        <v>3.5342115246098446E-5</v>
      </c>
      <c r="S907" s="23">
        <v>28294.854256364688</v>
      </c>
      <c r="T907" s="30">
        <v>3.0565714125822699E-4</v>
      </c>
      <c r="U907" s="23">
        <v>3271.6395759102334</v>
      </c>
      <c r="V907" s="27">
        <v>11.562666293551612</v>
      </c>
    </row>
    <row r="908" spans="1:22" x14ac:dyDescent="0.25">
      <c r="A908" s="19" t="s">
        <v>81</v>
      </c>
      <c r="B908" s="19" t="s">
        <v>82</v>
      </c>
      <c r="C908" s="19" t="s">
        <v>75</v>
      </c>
      <c r="D908" s="22">
        <v>60306097</v>
      </c>
      <c r="E908" s="22">
        <v>2</v>
      </c>
      <c r="F908" s="27">
        <v>70</v>
      </c>
      <c r="G908" s="19" t="s">
        <v>108</v>
      </c>
      <c r="H908" s="19" t="s">
        <v>109</v>
      </c>
      <c r="I908" s="23">
        <v>369.6</v>
      </c>
      <c r="J908" s="19" t="s">
        <v>207</v>
      </c>
      <c r="K908" s="19" t="s">
        <v>208</v>
      </c>
      <c r="L908" s="23">
        <v>240</v>
      </c>
      <c r="M908" s="19" t="s">
        <v>110</v>
      </c>
      <c r="N908" s="19" t="s">
        <v>111</v>
      </c>
      <c r="O908" s="30">
        <v>9.9157987639060616E-3</v>
      </c>
      <c r="Q908" s="22">
        <v>1.5</v>
      </c>
      <c r="R908" s="30">
        <v>3.4903611648949338E-5</v>
      </c>
      <c r="S908" s="23">
        <v>28650.330231086609</v>
      </c>
      <c r="T908" s="30">
        <v>3.0565714125822699E-4</v>
      </c>
      <c r="U908" s="23">
        <v>3271.6395759102334</v>
      </c>
      <c r="V908" s="27">
        <v>11.41920372129041</v>
      </c>
    </row>
    <row r="909" spans="1:22" x14ac:dyDescent="0.25">
      <c r="A909" s="19" t="s">
        <v>81</v>
      </c>
      <c r="B909" s="19" t="s">
        <v>82</v>
      </c>
      <c r="C909" s="19" t="s">
        <v>75</v>
      </c>
      <c r="D909" s="22">
        <v>60306097</v>
      </c>
      <c r="E909" s="22">
        <v>2</v>
      </c>
      <c r="F909" s="27">
        <v>70</v>
      </c>
      <c r="G909" s="19" t="s">
        <v>130</v>
      </c>
      <c r="H909" s="19" t="s">
        <v>131</v>
      </c>
      <c r="I909" s="23">
        <v>536.25</v>
      </c>
      <c r="J909" s="19" t="s">
        <v>211</v>
      </c>
      <c r="K909" s="19" t="s">
        <v>212</v>
      </c>
      <c r="L909" s="23">
        <v>375</v>
      </c>
      <c r="M909" s="19" t="s">
        <v>110</v>
      </c>
      <c r="N909" s="19" t="s">
        <v>111</v>
      </c>
      <c r="O909" s="30">
        <v>5.1901008403361353E-3</v>
      </c>
      <c r="Q909" s="22">
        <v>1.5</v>
      </c>
      <c r="R909" s="30">
        <v>2.6506586434573834E-5</v>
      </c>
      <c r="S909" s="23">
        <v>37726.472341819586</v>
      </c>
      <c r="T909" s="30">
        <v>3.0565714125822699E-4</v>
      </c>
      <c r="U909" s="23">
        <v>3271.6395759102334</v>
      </c>
      <c r="V909" s="27">
        <v>8.6719997201637078</v>
      </c>
    </row>
    <row r="910" spans="1:22" x14ac:dyDescent="0.25">
      <c r="A910" s="19" t="s">
        <v>81</v>
      </c>
      <c r="B910" s="19" t="s">
        <v>82</v>
      </c>
      <c r="C910" s="19" t="s">
        <v>75</v>
      </c>
      <c r="D910" s="22">
        <v>60306097</v>
      </c>
      <c r="E910" s="22">
        <v>2</v>
      </c>
      <c r="F910" s="27">
        <v>70</v>
      </c>
      <c r="G910" s="19" t="s">
        <v>108</v>
      </c>
      <c r="H910" s="19" t="s">
        <v>109</v>
      </c>
      <c r="I910" s="23">
        <v>191.3</v>
      </c>
      <c r="J910" s="19" t="s">
        <v>202</v>
      </c>
      <c r="K910" s="19" t="s">
        <v>203</v>
      </c>
      <c r="L910" s="23">
        <v>191.3</v>
      </c>
      <c r="M910" s="19" t="s">
        <v>110</v>
      </c>
      <c r="N910" s="19" t="s">
        <v>111</v>
      </c>
      <c r="O910" s="30">
        <v>9.9157987639060616E-3</v>
      </c>
      <c r="Q910" s="22">
        <v>1.5</v>
      </c>
      <c r="R910" s="30">
        <v>1.8065640986049805E-5</v>
      </c>
      <c r="S910" s="23">
        <v>55353.69604500581</v>
      </c>
      <c r="T910" s="30">
        <v>3.0565714125822699E-4</v>
      </c>
      <c r="U910" s="23">
        <v>3271.6395759102334</v>
      </c>
      <c r="V910" s="27">
        <v>5.9104266014146516</v>
      </c>
    </row>
    <row r="911" spans="1:22" x14ac:dyDescent="0.25">
      <c r="A911" s="19" t="s">
        <v>81</v>
      </c>
      <c r="B911" s="19" t="s">
        <v>82</v>
      </c>
      <c r="C911" s="19" t="s">
        <v>75</v>
      </c>
      <c r="D911" s="22">
        <v>60306097</v>
      </c>
      <c r="E911" s="22">
        <v>2</v>
      </c>
      <c r="F911" s="27">
        <v>70</v>
      </c>
      <c r="G911" s="19" t="s">
        <v>108</v>
      </c>
      <c r="H911" s="19" t="s">
        <v>109</v>
      </c>
      <c r="I911" s="23">
        <v>369.6</v>
      </c>
      <c r="J911" s="19" t="s">
        <v>207</v>
      </c>
      <c r="K911" s="19" t="s">
        <v>208</v>
      </c>
      <c r="L911" s="23">
        <v>240</v>
      </c>
      <c r="M911" s="19" t="s">
        <v>112</v>
      </c>
      <c r="N911" s="19" t="s">
        <v>113</v>
      </c>
      <c r="O911" s="30">
        <v>1.1220156242274404E-2</v>
      </c>
      <c r="Q911" s="22">
        <v>7.7</v>
      </c>
      <c r="R911" s="30">
        <v>7.6938214232738782E-6</v>
      </c>
      <c r="S911" s="23">
        <v>129974.42297984603</v>
      </c>
      <c r="T911" s="30">
        <v>3.0565714125822699E-4</v>
      </c>
      <c r="U911" s="23">
        <v>3271.6395759102334</v>
      </c>
      <c r="V911" s="27">
        <v>2.5171410658368818</v>
      </c>
    </row>
    <row r="912" spans="1:22" x14ac:dyDescent="0.25">
      <c r="A912" s="19" t="s">
        <v>81</v>
      </c>
      <c r="B912" s="19" t="s">
        <v>82</v>
      </c>
      <c r="C912" s="19" t="s">
        <v>75</v>
      </c>
      <c r="D912" s="22">
        <v>60306097</v>
      </c>
      <c r="E912" s="22">
        <v>2</v>
      </c>
      <c r="F912" s="27">
        <v>70</v>
      </c>
      <c r="G912" s="19" t="s">
        <v>166</v>
      </c>
      <c r="H912" s="19" t="s">
        <v>167</v>
      </c>
      <c r="I912" s="23">
        <v>1994.1900499999999</v>
      </c>
      <c r="J912" s="19" t="s">
        <v>202</v>
      </c>
      <c r="K912" s="19" t="s">
        <v>203</v>
      </c>
      <c r="L912" s="23">
        <v>1994.1900499999999</v>
      </c>
      <c r="M912" s="19" t="s">
        <v>168</v>
      </c>
      <c r="N912" s="19" t="s">
        <v>169</v>
      </c>
      <c r="O912" s="30">
        <v>5.0000000000000002E-5</v>
      </c>
      <c r="Q912" s="22">
        <v>0.3</v>
      </c>
      <c r="R912" s="30">
        <v>4.748071547619047E-6</v>
      </c>
      <c r="S912" s="23">
        <v>210611.8220778406</v>
      </c>
      <c r="T912" s="30">
        <v>3.0565714125822699E-4</v>
      </c>
      <c r="U912" s="23">
        <v>3271.6395759102334</v>
      </c>
      <c r="V912" s="27">
        <v>1.5533978784443823</v>
      </c>
    </row>
    <row r="913" spans="1:22" x14ac:dyDescent="0.25">
      <c r="A913" s="19" t="s">
        <v>81</v>
      </c>
      <c r="B913" s="19" t="s">
        <v>82</v>
      </c>
      <c r="C913" s="19" t="s">
        <v>75</v>
      </c>
      <c r="D913" s="22">
        <v>60306097</v>
      </c>
      <c r="E913" s="22">
        <v>2</v>
      </c>
      <c r="F913" s="27">
        <v>70</v>
      </c>
      <c r="G913" s="19" t="s">
        <v>108</v>
      </c>
      <c r="H913" s="19" t="s">
        <v>109</v>
      </c>
      <c r="I913" s="23">
        <v>191.3</v>
      </c>
      <c r="J913" s="19" t="s">
        <v>202</v>
      </c>
      <c r="K913" s="19" t="s">
        <v>203</v>
      </c>
      <c r="L913" s="23">
        <v>191.3</v>
      </c>
      <c r="M913" s="19" t="s">
        <v>112</v>
      </c>
      <c r="N913" s="19" t="s">
        <v>113</v>
      </c>
      <c r="O913" s="30">
        <v>1.1220156242274404E-2</v>
      </c>
      <c r="Q913" s="22">
        <v>7.7</v>
      </c>
      <c r="R913" s="30">
        <v>3.9822187182691897E-6</v>
      </c>
      <c r="S913" s="23">
        <v>251116.29238552589</v>
      </c>
      <c r="T913" s="30">
        <v>3.0565714125822699E-4</v>
      </c>
      <c r="U913" s="23">
        <v>3271.6395759102334</v>
      </c>
      <c r="V913" s="27">
        <v>1.3028384358620004</v>
      </c>
    </row>
    <row r="914" spans="1:22" x14ac:dyDescent="0.25">
      <c r="A914" s="19" t="s">
        <v>81</v>
      </c>
      <c r="B914" s="19" t="s">
        <v>82</v>
      </c>
      <c r="C914" s="19" t="s">
        <v>75</v>
      </c>
      <c r="D914" s="22">
        <v>60306268</v>
      </c>
      <c r="E914" s="22">
        <v>2</v>
      </c>
      <c r="F914" s="27">
        <v>84.979388297872305</v>
      </c>
      <c r="G914" s="19" t="s">
        <v>108</v>
      </c>
      <c r="H914" s="19" t="s">
        <v>109</v>
      </c>
      <c r="I914" s="23">
        <v>3326.4</v>
      </c>
      <c r="J914" s="19" t="s">
        <v>207</v>
      </c>
      <c r="K914" s="19" t="s">
        <v>208</v>
      </c>
      <c r="L914" s="23">
        <v>2160</v>
      </c>
      <c r="M914" s="19" t="s">
        <v>110</v>
      </c>
      <c r="N914" s="19" t="s">
        <v>111</v>
      </c>
      <c r="O914" s="30">
        <v>9.9157987639060616E-3</v>
      </c>
      <c r="Q914" s="22">
        <v>1.5</v>
      </c>
      <c r="R914" s="30">
        <v>2.5876010382377214E-4</v>
      </c>
      <c r="S914" s="23">
        <v>3864.5833929679025</v>
      </c>
      <c r="T914" s="30">
        <v>3.6996849919943237E-4</v>
      </c>
      <c r="U914" s="23">
        <v>2702.9328231021846</v>
      </c>
      <c r="V914" s="27">
        <v>69.941117793460279</v>
      </c>
    </row>
    <row r="915" spans="1:22" x14ac:dyDescent="0.25">
      <c r="A915" s="19" t="s">
        <v>81</v>
      </c>
      <c r="B915" s="19" t="s">
        <v>82</v>
      </c>
      <c r="C915" s="19" t="s">
        <v>75</v>
      </c>
      <c r="D915" s="22">
        <v>60306268</v>
      </c>
      <c r="E915" s="22">
        <v>2</v>
      </c>
      <c r="F915" s="27">
        <v>84.979388297872305</v>
      </c>
      <c r="G915" s="19" t="s">
        <v>108</v>
      </c>
      <c r="H915" s="19" t="s">
        <v>109</v>
      </c>
      <c r="I915" s="23">
        <v>3326.4</v>
      </c>
      <c r="J915" s="19" t="s">
        <v>207</v>
      </c>
      <c r="K915" s="19" t="s">
        <v>208</v>
      </c>
      <c r="L915" s="23">
        <v>2160</v>
      </c>
      <c r="M915" s="19" t="s">
        <v>112</v>
      </c>
      <c r="N915" s="19" t="s">
        <v>113</v>
      </c>
      <c r="O915" s="30">
        <v>1.1220156242274404E-2</v>
      </c>
      <c r="Q915" s="22">
        <v>7.7</v>
      </c>
      <c r="R915" s="30">
        <v>5.7038625409638355E-5</v>
      </c>
      <c r="S915" s="23">
        <v>17531.979300311479</v>
      </c>
      <c r="T915" s="30">
        <v>3.6996849919943237E-4</v>
      </c>
      <c r="U915" s="23">
        <v>2702.9328231021846</v>
      </c>
      <c r="V915" s="27">
        <v>15.417157280434179</v>
      </c>
    </row>
    <row r="916" spans="1:22" x14ac:dyDescent="0.25">
      <c r="A916" s="19" t="s">
        <v>81</v>
      </c>
      <c r="B916" s="19" t="s">
        <v>82</v>
      </c>
      <c r="C916" s="19" t="s">
        <v>75</v>
      </c>
      <c r="D916" s="22">
        <v>60306268</v>
      </c>
      <c r="E916" s="22">
        <v>2</v>
      </c>
      <c r="F916" s="27">
        <v>84.979388297872305</v>
      </c>
      <c r="G916" s="19" t="s">
        <v>130</v>
      </c>
      <c r="H916" s="19" t="s">
        <v>131</v>
      </c>
      <c r="I916" s="23">
        <v>174.8</v>
      </c>
      <c r="J916" s="19" t="s">
        <v>202</v>
      </c>
      <c r="K916" s="19" t="s">
        <v>203</v>
      </c>
      <c r="L916" s="23">
        <v>174.8</v>
      </c>
      <c r="M916" s="19" t="s">
        <v>112</v>
      </c>
      <c r="N916" s="19" t="s">
        <v>113</v>
      </c>
      <c r="O916" s="30">
        <v>4.8249881092436948E-2</v>
      </c>
      <c r="Q916" s="22">
        <v>7.7</v>
      </c>
      <c r="R916" s="30">
        <v>1.2889419245313402E-5</v>
      </c>
      <c r="S916" s="23">
        <v>77583.01448403894</v>
      </c>
      <c r="T916" s="30">
        <v>3.6996849919943237E-4</v>
      </c>
      <c r="U916" s="23">
        <v>2702.9328231021846</v>
      </c>
      <c r="V916" s="27">
        <v>3.4839234348882577</v>
      </c>
    </row>
    <row r="917" spans="1:22" x14ac:dyDescent="0.25">
      <c r="A917" s="19" t="s">
        <v>81</v>
      </c>
      <c r="B917" s="19" t="s">
        <v>82</v>
      </c>
      <c r="C917" s="19" t="s">
        <v>75</v>
      </c>
      <c r="D917" s="22">
        <v>60306268</v>
      </c>
      <c r="E917" s="22">
        <v>2</v>
      </c>
      <c r="F917" s="27">
        <v>84.979388297872305</v>
      </c>
      <c r="G917" s="19" t="s">
        <v>148</v>
      </c>
      <c r="H917" s="19" t="s">
        <v>149</v>
      </c>
      <c r="I917" s="23">
        <v>26.2</v>
      </c>
      <c r="J917" s="19" t="s">
        <v>202</v>
      </c>
      <c r="K917" s="19" t="s">
        <v>203</v>
      </c>
      <c r="L917" s="23">
        <v>26.2</v>
      </c>
      <c r="M917" s="19" t="s">
        <v>110</v>
      </c>
      <c r="N917" s="19" t="s">
        <v>111</v>
      </c>
      <c r="O917" s="30">
        <v>5.1681299099804429E-2</v>
      </c>
      <c r="Q917" s="22">
        <v>1.5</v>
      </c>
      <c r="R917" s="30">
        <v>1.0622576160614535E-5</v>
      </c>
      <c r="S917" s="23">
        <v>94139.122645946583</v>
      </c>
      <c r="T917" s="30">
        <v>3.6996849919943237E-4</v>
      </c>
      <c r="U917" s="23">
        <v>2702.9328231021846</v>
      </c>
      <c r="V917" s="27">
        <v>2.8712109770427809</v>
      </c>
    </row>
    <row r="918" spans="1:22" x14ac:dyDescent="0.25">
      <c r="A918" s="19" t="s">
        <v>81</v>
      </c>
      <c r="B918" s="19" t="s">
        <v>82</v>
      </c>
      <c r="C918" s="19" t="s">
        <v>75</v>
      </c>
      <c r="D918" s="22">
        <v>60306268</v>
      </c>
      <c r="E918" s="22">
        <v>2</v>
      </c>
      <c r="F918" s="27">
        <v>84.979388297872305</v>
      </c>
      <c r="G918" s="19" t="s">
        <v>130</v>
      </c>
      <c r="H918" s="19" t="s">
        <v>131</v>
      </c>
      <c r="I918" s="23">
        <v>174.8</v>
      </c>
      <c r="J918" s="19" t="s">
        <v>202</v>
      </c>
      <c r="K918" s="19" t="s">
        <v>203</v>
      </c>
      <c r="L918" s="23">
        <v>174.8</v>
      </c>
      <c r="M918" s="19" t="s">
        <v>110</v>
      </c>
      <c r="N918" s="19" t="s">
        <v>111</v>
      </c>
      <c r="O918" s="30">
        <v>5.1901008403361353E-3</v>
      </c>
      <c r="Q918" s="22">
        <v>1.5</v>
      </c>
      <c r="R918" s="30">
        <v>7.1172523523053854E-6</v>
      </c>
      <c r="S918" s="23">
        <v>140503.6593477095</v>
      </c>
      <c r="T918" s="30">
        <v>3.6996849919943237E-4</v>
      </c>
      <c r="U918" s="23">
        <v>2702.9328231021846</v>
      </c>
      <c r="V918" s="27">
        <v>1.9237454993347458</v>
      </c>
    </row>
    <row r="919" spans="1:22" x14ac:dyDescent="0.25">
      <c r="A919" s="19" t="s">
        <v>81</v>
      </c>
      <c r="B919" s="19" t="s">
        <v>82</v>
      </c>
      <c r="C919" s="19" t="s">
        <v>75</v>
      </c>
      <c r="D919" s="22">
        <v>60306268</v>
      </c>
      <c r="E919" s="22">
        <v>2</v>
      </c>
      <c r="F919" s="27">
        <v>84.979388297872305</v>
      </c>
      <c r="G919" s="19" t="s">
        <v>166</v>
      </c>
      <c r="H919" s="19" t="s">
        <v>167</v>
      </c>
      <c r="I919" s="23">
        <v>2427.7837092250002</v>
      </c>
      <c r="J919" s="19" t="s">
        <v>202</v>
      </c>
      <c r="K919" s="19" t="s">
        <v>203</v>
      </c>
      <c r="L919" s="23">
        <v>2427.7837092250002</v>
      </c>
      <c r="M919" s="19" t="s">
        <v>168</v>
      </c>
      <c r="N919" s="19" t="s">
        <v>169</v>
      </c>
      <c r="O919" s="30">
        <v>5.0000000000000002E-5</v>
      </c>
      <c r="Q919" s="22">
        <v>0.3</v>
      </c>
      <c r="R919" s="30">
        <v>4.7615148368195282E-6</v>
      </c>
      <c r="S919" s="23">
        <v>210017.19710443111</v>
      </c>
      <c r="T919" s="30">
        <v>3.6996849919943237E-4</v>
      </c>
      <c r="U919" s="23">
        <v>2702.9328231021846</v>
      </c>
      <c r="V919" s="27">
        <v>1.2870054740127546</v>
      </c>
    </row>
    <row r="920" spans="1:22" x14ac:dyDescent="0.25">
      <c r="A920" s="19" t="s">
        <v>81</v>
      </c>
      <c r="B920" s="19" t="s">
        <v>82</v>
      </c>
      <c r="C920" s="19" t="s">
        <v>75</v>
      </c>
      <c r="D920" s="22">
        <v>60306706</v>
      </c>
      <c r="E920" s="22">
        <v>2</v>
      </c>
      <c r="F920" s="27">
        <v>69.878504672897193</v>
      </c>
      <c r="G920" s="19" t="s">
        <v>108</v>
      </c>
      <c r="H920" s="19" t="s">
        <v>109</v>
      </c>
      <c r="I920" s="23">
        <v>1855.7</v>
      </c>
      <c r="J920" s="19" t="s">
        <v>207</v>
      </c>
      <c r="K920" s="19" t="s">
        <v>208</v>
      </c>
      <c r="L920" s="23">
        <v>1205</v>
      </c>
      <c r="M920" s="19" t="s">
        <v>110</v>
      </c>
      <c r="N920" s="19" t="s">
        <v>111</v>
      </c>
      <c r="O920" s="30">
        <v>9.9157987639060616E-3</v>
      </c>
      <c r="Q920" s="22">
        <v>1.5</v>
      </c>
      <c r="R920" s="30">
        <v>1.755499095877412E-4</v>
      </c>
      <c r="S920" s="23">
        <v>5696.3857306926857</v>
      </c>
      <c r="T920" s="30">
        <v>2.6222678308020274E-4</v>
      </c>
      <c r="U920" s="23">
        <v>3813.4929935595001</v>
      </c>
      <c r="V920" s="27">
        <v>66.945835023285468</v>
      </c>
    </row>
    <row r="921" spans="1:22" x14ac:dyDescent="0.25">
      <c r="A921" s="19" t="s">
        <v>81</v>
      </c>
      <c r="B921" s="19" t="s">
        <v>82</v>
      </c>
      <c r="C921" s="19" t="s">
        <v>75</v>
      </c>
      <c r="D921" s="22">
        <v>60306706</v>
      </c>
      <c r="E921" s="22">
        <v>2</v>
      </c>
      <c r="F921" s="27">
        <v>69.878504672897193</v>
      </c>
      <c r="G921" s="19" t="s">
        <v>108</v>
      </c>
      <c r="H921" s="19" t="s">
        <v>109</v>
      </c>
      <c r="I921" s="23">
        <v>1855.7</v>
      </c>
      <c r="J921" s="19" t="s">
        <v>207</v>
      </c>
      <c r="K921" s="19" t="s">
        <v>208</v>
      </c>
      <c r="L921" s="23">
        <v>1205</v>
      </c>
      <c r="M921" s="19" t="s">
        <v>112</v>
      </c>
      <c r="N921" s="19" t="s">
        <v>113</v>
      </c>
      <c r="O921" s="30">
        <v>1.1220156242274404E-2</v>
      </c>
      <c r="Q921" s="22">
        <v>7.7</v>
      </c>
      <c r="R921" s="30">
        <v>3.8696558649128005E-5</v>
      </c>
      <c r="S921" s="23">
        <v>25842.091258482855</v>
      </c>
      <c r="T921" s="30">
        <v>2.6222678308020274E-4</v>
      </c>
      <c r="U921" s="23">
        <v>3813.4929935595001</v>
      </c>
      <c r="V921" s="27">
        <v>14.756905528331393</v>
      </c>
    </row>
    <row r="922" spans="1:22" x14ac:dyDescent="0.25">
      <c r="A922" s="19" t="s">
        <v>81</v>
      </c>
      <c r="B922" s="19" t="s">
        <v>82</v>
      </c>
      <c r="C922" s="19" t="s">
        <v>75</v>
      </c>
      <c r="D922" s="22">
        <v>60306706</v>
      </c>
      <c r="E922" s="22">
        <v>2</v>
      </c>
      <c r="F922" s="27">
        <v>69.878504672897193</v>
      </c>
      <c r="G922" s="19" t="s">
        <v>124</v>
      </c>
      <c r="H922" s="19" t="s">
        <v>125</v>
      </c>
      <c r="I922" s="23">
        <v>67.5</v>
      </c>
      <c r="J922" s="19" t="s">
        <v>202</v>
      </c>
      <c r="K922" s="19" t="s">
        <v>203</v>
      </c>
      <c r="L922" s="23">
        <v>67.5</v>
      </c>
      <c r="M922" s="19" t="s">
        <v>110</v>
      </c>
      <c r="N922" s="19" t="s">
        <v>111</v>
      </c>
      <c r="O922" s="30">
        <v>2.8396187614678874E-2</v>
      </c>
      <c r="Q922" s="22">
        <v>1.5</v>
      </c>
      <c r="R922" s="30">
        <v>1.8286430836522509E-5</v>
      </c>
      <c r="S922" s="23">
        <v>54685.357079236783</v>
      </c>
      <c r="T922" s="30">
        <v>2.6222678308020274E-4</v>
      </c>
      <c r="U922" s="23">
        <v>3813.4929935595001</v>
      </c>
      <c r="V922" s="27">
        <v>6.9735175872288977</v>
      </c>
    </row>
    <row r="923" spans="1:22" x14ac:dyDescent="0.25">
      <c r="A923" s="19" t="s">
        <v>81</v>
      </c>
      <c r="B923" s="19" t="s">
        <v>82</v>
      </c>
      <c r="C923" s="19" t="s">
        <v>75</v>
      </c>
      <c r="D923" s="22">
        <v>60306706</v>
      </c>
      <c r="E923" s="22">
        <v>2</v>
      </c>
      <c r="F923" s="27">
        <v>69.878504672897193</v>
      </c>
      <c r="G923" s="19" t="s">
        <v>148</v>
      </c>
      <c r="H923" s="19" t="s">
        <v>149</v>
      </c>
      <c r="I923" s="23">
        <v>30</v>
      </c>
      <c r="J923" s="19" t="s">
        <v>202</v>
      </c>
      <c r="K923" s="19" t="s">
        <v>203</v>
      </c>
      <c r="L923" s="23">
        <v>30</v>
      </c>
      <c r="M923" s="19" t="s">
        <v>110</v>
      </c>
      <c r="N923" s="19" t="s">
        <v>111</v>
      </c>
      <c r="O923" s="30">
        <v>5.1681299099804429E-2</v>
      </c>
      <c r="Q923" s="22">
        <v>1.5</v>
      </c>
      <c r="R923" s="30">
        <v>1.4791758736603114E-5</v>
      </c>
      <c r="S923" s="23">
        <v>67605.212997791721</v>
      </c>
      <c r="T923" s="30">
        <v>2.6222678308020274E-4</v>
      </c>
      <c r="U923" s="23">
        <v>3813.4929935595001</v>
      </c>
      <c r="V923" s="27">
        <v>5.6408268304458495</v>
      </c>
    </row>
    <row r="924" spans="1:22" x14ac:dyDescent="0.25">
      <c r="A924" s="19" t="s">
        <v>81</v>
      </c>
      <c r="B924" s="19" t="s">
        <v>82</v>
      </c>
      <c r="C924" s="19" t="s">
        <v>75</v>
      </c>
      <c r="D924" s="22">
        <v>60306706</v>
      </c>
      <c r="E924" s="22">
        <v>2</v>
      </c>
      <c r="F924" s="27">
        <v>69.878504672897193</v>
      </c>
      <c r="G924" s="19" t="s">
        <v>132</v>
      </c>
      <c r="H924" s="19" t="s">
        <v>133</v>
      </c>
      <c r="I924" s="23">
        <v>8.3249999999999993</v>
      </c>
      <c r="J924" s="19" t="s">
        <v>202</v>
      </c>
      <c r="K924" s="19" t="s">
        <v>203</v>
      </c>
      <c r="L924" s="23">
        <v>8.3249999999999993</v>
      </c>
      <c r="M924" s="19" t="s">
        <v>110</v>
      </c>
      <c r="N924" s="19" t="s">
        <v>111</v>
      </c>
      <c r="O924" s="30">
        <v>3.9433609419354559E-2</v>
      </c>
      <c r="Q924" s="22">
        <v>1.5</v>
      </c>
      <c r="R924" s="30">
        <v>3.1319578646092957E-6</v>
      </c>
      <c r="S924" s="23">
        <v>319289.09750027803</v>
      </c>
      <c r="T924" s="30">
        <v>2.6222678308020274E-4</v>
      </c>
      <c r="U924" s="23">
        <v>3813.4929935595001</v>
      </c>
      <c r="V924" s="27">
        <v>1.1943699372811123</v>
      </c>
    </row>
    <row r="925" spans="1:22" x14ac:dyDescent="0.25">
      <c r="A925" s="19" t="s">
        <v>81</v>
      </c>
      <c r="B925" s="19" t="s">
        <v>82</v>
      </c>
      <c r="C925" s="19" t="s">
        <v>75</v>
      </c>
      <c r="D925" s="22">
        <v>60306918</v>
      </c>
      <c r="E925" s="22">
        <v>2</v>
      </c>
      <c r="F925" s="27">
        <v>69.878504672897193</v>
      </c>
      <c r="G925" s="19" t="s">
        <v>148</v>
      </c>
      <c r="H925" s="19" t="s">
        <v>149</v>
      </c>
      <c r="I925" s="23">
        <v>348</v>
      </c>
      <c r="J925" s="19" t="s">
        <v>202</v>
      </c>
      <c r="K925" s="19" t="s">
        <v>203</v>
      </c>
      <c r="L925" s="23">
        <v>348</v>
      </c>
      <c r="M925" s="19" t="s">
        <v>110</v>
      </c>
      <c r="N925" s="19" t="s">
        <v>111</v>
      </c>
      <c r="O925" s="30">
        <v>5.1681299099804429E-2</v>
      </c>
      <c r="Q925" s="22">
        <v>1.5</v>
      </c>
      <c r="R925" s="30">
        <v>1.7158440134459611E-4</v>
      </c>
      <c r="S925" s="23">
        <v>5828.0356032579066</v>
      </c>
      <c r="T925" s="30">
        <v>3.4114269123577924E-4</v>
      </c>
      <c r="U925" s="23">
        <v>2931.3247086652505</v>
      </c>
      <c r="V925" s="27">
        <v>50.296959528294963</v>
      </c>
    </row>
    <row r="926" spans="1:22" x14ac:dyDescent="0.25">
      <c r="A926" s="19" t="s">
        <v>81</v>
      </c>
      <c r="B926" s="19" t="s">
        <v>82</v>
      </c>
      <c r="C926" s="19" t="s">
        <v>75</v>
      </c>
      <c r="D926" s="22">
        <v>60306918</v>
      </c>
      <c r="E926" s="22">
        <v>2</v>
      </c>
      <c r="F926" s="27">
        <v>69.878504672897193</v>
      </c>
      <c r="G926" s="19" t="s">
        <v>108</v>
      </c>
      <c r="H926" s="19" t="s">
        <v>109</v>
      </c>
      <c r="I926" s="23">
        <v>924</v>
      </c>
      <c r="J926" s="19" t="s">
        <v>207</v>
      </c>
      <c r="K926" s="19" t="s">
        <v>208</v>
      </c>
      <c r="L926" s="23">
        <v>600</v>
      </c>
      <c r="M926" s="19" t="s">
        <v>110</v>
      </c>
      <c r="N926" s="19" t="s">
        <v>111</v>
      </c>
      <c r="O926" s="30">
        <v>9.9157987639060616E-3</v>
      </c>
      <c r="Q926" s="22">
        <v>1.5</v>
      </c>
      <c r="R926" s="30">
        <v>8.7410743363190629E-5</v>
      </c>
      <c r="S926" s="23">
        <v>11440.241342474477</v>
      </c>
      <c r="T926" s="30">
        <v>3.4114269123577924E-4</v>
      </c>
      <c r="U926" s="23">
        <v>2931.3247086652505</v>
      </c>
      <c r="V926" s="27">
        <v>25.622927182331772</v>
      </c>
    </row>
    <row r="927" spans="1:22" x14ac:dyDescent="0.25">
      <c r="A927" s="19" t="s">
        <v>81</v>
      </c>
      <c r="B927" s="19" t="s">
        <v>82</v>
      </c>
      <c r="C927" s="19" t="s">
        <v>75</v>
      </c>
      <c r="D927" s="22">
        <v>60306918</v>
      </c>
      <c r="E927" s="22">
        <v>2</v>
      </c>
      <c r="F927" s="27">
        <v>69.878504672897193</v>
      </c>
      <c r="G927" s="19" t="s">
        <v>132</v>
      </c>
      <c r="H927" s="19" t="s">
        <v>133</v>
      </c>
      <c r="I927" s="23">
        <v>67.848332499999998</v>
      </c>
      <c r="J927" s="19" t="s">
        <v>206</v>
      </c>
      <c r="K927" s="19" t="s">
        <v>230</v>
      </c>
      <c r="L927" s="23">
        <v>48.811750000000004</v>
      </c>
      <c r="M927" s="19" t="s">
        <v>110</v>
      </c>
      <c r="N927" s="19" t="s">
        <v>111</v>
      </c>
      <c r="O927" s="30">
        <v>3.9433609419354559E-2</v>
      </c>
      <c r="Q927" s="22">
        <v>1.5</v>
      </c>
      <c r="R927" s="30">
        <v>2.5525299528408587E-5</v>
      </c>
      <c r="S927" s="23">
        <v>39176.817450743016</v>
      </c>
      <c r="T927" s="30">
        <v>3.4114269123577924E-4</v>
      </c>
      <c r="U927" s="23">
        <v>2931.3247086652505</v>
      </c>
      <c r="V927" s="27">
        <v>7.4822941203705557</v>
      </c>
    </row>
    <row r="928" spans="1:22" x14ac:dyDescent="0.25">
      <c r="A928" s="19" t="s">
        <v>81</v>
      </c>
      <c r="B928" s="19" t="s">
        <v>82</v>
      </c>
      <c r="C928" s="19" t="s">
        <v>75</v>
      </c>
      <c r="D928" s="22">
        <v>60306918</v>
      </c>
      <c r="E928" s="22">
        <v>2</v>
      </c>
      <c r="F928" s="27">
        <v>69.878504672897193</v>
      </c>
      <c r="G928" s="19" t="s">
        <v>108</v>
      </c>
      <c r="H928" s="19" t="s">
        <v>109</v>
      </c>
      <c r="I928" s="23">
        <v>924</v>
      </c>
      <c r="J928" s="19" t="s">
        <v>207</v>
      </c>
      <c r="K928" s="19" t="s">
        <v>208</v>
      </c>
      <c r="L928" s="23">
        <v>600</v>
      </c>
      <c r="M928" s="19" t="s">
        <v>112</v>
      </c>
      <c r="N928" s="19" t="s">
        <v>113</v>
      </c>
      <c r="O928" s="30">
        <v>1.1220156242274404E-2</v>
      </c>
      <c r="Q928" s="22">
        <v>7.7</v>
      </c>
      <c r="R928" s="30">
        <v>1.9267996007864564E-5</v>
      </c>
      <c r="S928" s="23">
        <v>51899.533277453076</v>
      </c>
      <c r="T928" s="30">
        <v>3.4114269123577924E-4</v>
      </c>
      <c r="U928" s="23">
        <v>2931.3247086652505</v>
      </c>
      <c r="V928" s="27">
        <v>5.648075278431679</v>
      </c>
    </row>
    <row r="929" spans="1:22" x14ac:dyDescent="0.25">
      <c r="A929" s="19" t="s">
        <v>81</v>
      </c>
      <c r="B929" s="19" t="s">
        <v>82</v>
      </c>
      <c r="C929" s="19" t="s">
        <v>75</v>
      </c>
      <c r="D929" s="22">
        <v>60306918</v>
      </c>
      <c r="E929" s="22">
        <v>2</v>
      </c>
      <c r="F929" s="27">
        <v>69.878504672897193</v>
      </c>
      <c r="G929" s="19" t="s">
        <v>124</v>
      </c>
      <c r="H929" s="19" t="s">
        <v>125</v>
      </c>
      <c r="I929" s="23">
        <v>45</v>
      </c>
      <c r="J929" s="19" t="s">
        <v>202</v>
      </c>
      <c r="K929" s="19" t="s">
        <v>203</v>
      </c>
      <c r="L929" s="23">
        <v>45</v>
      </c>
      <c r="M929" s="19" t="s">
        <v>110</v>
      </c>
      <c r="N929" s="19" t="s">
        <v>111</v>
      </c>
      <c r="O929" s="30">
        <v>2.8396187614678874E-2</v>
      </c>
      <c r="Q929" s="22">
        <v>1.5</v>
      </c>
      <c r="R929" s="30">
        <v>1.2190953891015005E-5</v>
      </c>
      <c r="S929" s="23">
        <v>82028.035618855181</v>
      </c>
      <c r="T929" s="30">
        <v>3.4114269123577924E-4</v>
      </c>
      <c r="U929" s="23">
        <v>2931.3247086652505</v>
      </c>
      <c r="V929" s="27">
        <v>3.5735644362931058</v>
      </c>
    </row>
    <row r="930" spans="1:22" x14ac:dyDescent="0.25">
      <c r="A930" s="19" t="s">
        <v>81</v>
      </c>
      <c r="B930" s="19" t="s">
        <v>82</v>
      </c>
      <c r="C930" s="19" t="s">
        <v>75</v>
      </c>
      <c r="D930" s="22">
        <v>60306918</v>
      </c>
      <c r="E930" s="22">
        <v>2</v>
      </c>
      <c r="F930" s="27">
        <v>69.878504672897193</v>
      </c>
      <c r="G930" s="19" t="s">
        <v>166</v>
      </c>
      <c r="H930" s="19" t="s">
        <v>167</v>
      </c>
      <c r="I930" s="23">
        <v>2976.0757157999997</v>
      </c>
      <c r="J930" s="19" t="s">
        <v>202</v>
      </c>
      <c r="K930" s="19" t="s">
        <v>203</v>
      </c>
      <c r="L930" s="23">
        <v>2976.0757157999997</v>
      </c>
      <c r="M930" s="19" t="s">
        <v>168</v>
      </c>
      <c r="N930" s="19" t="s">
        <v>169</v>
      </c>
      <c r="O930" s="30">
        <v>5.0000000000000002E-5</v>
      </c>
      <c r="Q930" s="22">
        <v>0.3</v>
      </c>
      <c r="R930" s="30">
        <v>7.0982145599973254E-6</v>
      </c>
      <c r="S930" s="23">
        <v>140880.4977008721</v>
      </c>
      <c r="T930" s="30">
        <v>3.4114269123577924E-4</v>
      </c>
      <c r="U930" s="23">
        <v>2931.3247086652505</v>
      </c>
      <c r="V930" s="27">
        <v>2.0807171727127596</v>
      </c>
    </row>
    <row r="931" spans="1:22" x14ac:dyDescent="0.25">
      <c r="A931" s="19" t="s">
        <v>81</v>
      </c>
      <c r="B931" s="19" t="s">
        <v>82</v>
      </c>
      <c r="C931" s="19" t="s">
        <v>75</v>
      </c>
      <c r="D931" s="22">
        <v>60306918</v>
      </c>
      <c r="E931" s="22">
        <v>2</v>
      </c>
      <c r="F931" s="27">
        <v>69.878504672897193</v>
      </c>
      <c r="G931" s="19" t="s">
        <v>166</v>
      </c>
      <c r="H931" s="19" t="s">
        <v>167</v>
      </c>
      <c r="I931" s="23">
        <v>2976.0757157999997</v>
      </c>
      <c r="J931" s="19" t="s">
        <v>202</v>
      </c>
      <c r="K931" s="19" t="s">
        <v>203</v>
      </c>
      <c r="L931" s="23">
        <v>2976.0757157999997</v>
      </c>
      <c r="M931" s="19" t="s">
        <v>172</v>
      </c>
      <c r="N931" s="19" t="s">
        <v>173</v>
      </c>
      <c r="O931" s="30">
        <v>5.0000000000000002E-5</v>
      </c>
      <c r="Q931" s="22">
        <v>0.6</v>
      </c>
      <c r="R931" s="30">
        <v>3.5491072799986627E-6</v>
      </c>
      <c r="S931" s="23">
        <v>281760.99540174421</v>
      </c>
      <c r="T931" s="30">
        <v>3.4114269123577924E-4</v>
      </c>
      <c r="U931" s="23">
        <v>2931.3247086652505</v>
      </c>
      <c r="V931" s="27">
        <v>1.0403585863563798</v>
      </c>
    </row>
    <row r="932" spans="1:22" x14ac:dyDescent="0.25">
      <c r="A932" s="19" t="s">
        <v>81</v>
      </c>
      <c r="B932" s="19" t="s">
        <v>82</v>
      </c>
      <c r="C932" s="19" t="s">
        <v>75</v>
      </c>
      <c r="D932" s="22">
        <v>60306996</v>
      </c>
      <c r="E932" s="22">
        <v>2</v>
      </c>
      <c r="F932" s="27">
        <v>69.878504672897193</v>
      </c>
      <c r="G932" s="19" t="s">
        <v>130</v>
      </c>
      <c r="H932" s="19" t="s">
        <v>131</v>
      </c>
      <c r="I932" s="23">
        <v>1072.5</v>
      </c>
      <c r="J932" s="19" t="s">
        <v>200</v>
      </c>
      <c r="K932" s="19" t="s">
        <v>201</v>
      </c>
      <c r="L932" s="23">
        <v>750</v>
      </c>
      <c r="M932" s="19" t="s">
        <v>112</v>
      </c>
      <c r="N932" s="19" t="s">
        <v>113</v>
      </c>
      <c r="O932" s="30">
        <v>4.8249881092436948E-2</v>
      </c>
      <c r="Q932" s="22">
        <v>7.7</v>
      </c>
      <c r="R932" s="30">
        <v>9.617434121722779E-5</v>
      </c>
      <c r="S932" s="23">
        <v>10397.783726340402</v>
      </c>
      <c r="T932" s="30">
        <v>3.3446410118648798E-4</v>
      </c>
      <c r="U932" s="23">
        <v>2989.8574957747933</v>
      </c>
      <c r="V932" s="27">
        <v>28.754757498953115</v>
      </c>
    </row>
    <row r="933" spans="1:22" x14ac:dyDescent="0.25">
      <c r="A933" s="19" t="s">
        <v>81</v>
      </c>
      <c r="B933" s="19" t="s">
        <v>82</v>
      </c>
      <c r="C933" s="19" t="s">
        <v>75</v>
      </c>
      <c r="D933" s="22">
        <v>60306996</v>
      </c>
      <c r="E933" s="22">
        <v>2</v>
      </c>
      <c r="F933" s="27">
        <v>69.878504672897193</v>
      </c>
      <c r="G933" s="19" t="s">
        <v>148</v>
      </c>
      <c r="H933" s="19" t="s">
        <v>149</v>
      </c>
      <c r="I933" s="23">
        <v>192</v>
      </c>
      <c r="J933" s="19" t="s">
        <v>202</v>
      </c>
      <c r="K933" s="19" t="s">
        <v>203</v>
      </c>
      <c r="L933" s="23">
        <v>192</v>
      </c>
      <c r="M933" s="19" t="s">
        <v>110</v>
      </c>
      <c r="N933" s="19" t="s">
        <v>111</v>
      </c>
      <c r="O933" s="30">
        <v>5.1681299099804429E-2</v>
      </c>
      <c r="Q933" s="22">
        <v>1.5</v>
      </c>
      <c r="R933" s="30">
        <v>9.4667255914259924E-5</v>
      </c>
      <c r="S933" s="23">
        <v>10563.314530904956</v>
      </c>
      <c r="T933" s="30">
        <v>3.3446410118648798E-4</v>
      </c>
      <c r="U933" s="23">
        <v>2989.8574957747933</v>
      </c>
      <c r="V933" s="27">
        <v>28.304160469968064</v>
      </c>
    </row>
    <row r="934" spans="1:22" x14ac:dyDescent="0.25">
      <c r="A934" s="19" t="s">
        <v>81</v>
      </c>
      <c r="B934" s="19" t="s">
        <v>82</v>
      </c>
      <c r="C934" s="19" t="s">
        <v>75</v>
      </c>
      <c r="D934" s="22">
        <v>60306996</v>
      </c>
      <c r="E934" s="22">
        <v>2</v>
      </c>
      <c r="F934" s="27">
        <v>69.878504672897193</v>
      </c>
      <c r="G934" s="19" t="s">
        <v>130</v>
      </c>
      <c r="H934" s="19" t="s">
        <v>131</v>
      </c>
      <c r="I934" s="23">
        <v>1072.5</v>
      </c>
      <c r="J934" s="19" t="s">
        <v>200</v>
      </c>
      <c r="K934" s="19" t="s">
        <v>201</v>
      </c>
      <c r="L934" s="23">
        <v>750</v>
      </c>
      <c r="M934" s="19" t="s">
        <v>110</v>
      </c>
      <c r="N934" s="19" t="s">
        <v>111</v>
      </c>
      <c r="O934" s="30">
        <v>5.1901008403361353E-3</v>
      </c>
      <c r="Q934" s="22">
        <v>1.5</v>
      </c>
      <c r="R934" s="30">
        <v>5.3105345030081058E-5</v>
      </c>
      <c r="S934" s="23">
        <v>18830.496241641191</v>
      </c>
      <c r="T934" s="30">
        <v>3.3446410118648798E-4</v>
      </c>
      <c r="U934" s="23">
        <v>2989.8574957747933</v>
      </c>
      <c r="V934" s="27">
        <v>15.877741390389453</v>
      </c>
    </row>
    <row r="935" spans="1:22" x14ac:dyDescent="0.25">
      <c r="A935" s="19" t="s">
        <v>81</v>
      </c>
      <c r="B935" s="19" t="s">
        <v>82</v>
      </c>
      <c r="C935" s="19" t="s">
        <v>75</v>
      </c>
      <c r="D935" s="22">
        <v>60306996</v>
      </c>
      <c r="E935" s="22">
        <v>2</v>
      </c>
      <c r="F935" s="27">
        <v>69.878504672897193</v>
      </c>
      <c r="G935" s="19" t="s">
        <v>108</v>
      </c>
      <c r="H935" s="19" t="s">
        <v>109</v>
      </c>
      <c r="I935" s="23">
        <v>369.6</v>
      </c>
      <c r="J935" s="19" t="s">
        <v>207</v>
      </c>
      <c r="K935" s="19" t="s">
        <v>208</v>
      </c>
      <c r="L935" s="23">
        <v>240</v>
      </c>
      <c r="M935" s="19" t="s">
        <v>110</v>
      </c>
      <c r="N935" s="19" t="s">
        <v>111</v>
      </c>
      <c r="O935" s="30">
        <v>9.9157987639060616E-3</v>
      </c>
      <c r="Q935" s="22">
        <v>1.5</v>
      </c>
      <c r="R935" s="30">
        <v>3.4964297345276256E-5</v>
      </c>
      <c r="S935" s="23">
        <v>28600.603356186191</v>
      </c>
      <c r="T935" s="30">
        <v>3.3446410118648798E-4</v>
      </c>
      <c r="U935" s="23">
        <v>2989.8574957747933</v>
      </c>
      <c r="V935" s="27">
        <v>10.453826650227292</v>
      </c>
    </row>
    <row r="936" spans="1:22" x14ac:dyDescent="0.25">
      <c r="A936" s="19" t="s">
        <v>81</v>
      </c>
      <c r="B936" s="19" t="s">
        <v>82</v>
      </c>
      <c r="C936" s="19" t="s">
        <v>75</v>
      </c>
      <c r="D936" s="22">
        <v>60306996</v>
      </c>
      <c r="E936" s="22">
        <v>2</v>
      </c>
      <c r="F936" s="27">
        <v>69.878504672897193</v>
      </c>
      <c r="G936" s="19" t="s">
        <v>108</v>
      </c>
      <c r="H936" s="19" t="s">
        <v>109</v>
      </c>
      <c r="I936" s="23">
        <v>127.5</v>
      </c>
      <c r="J936" s="19" t="s">
        <v>202</v>
      </c>
      <c r="K936" s="19" t="s">
        <v>203</v>
      </c>
      <c r="L936" s="23">
        <v>127.5</v>
      </c>
      <c r="M936" s="19" t="s">
        <v>110</v>
      </c>
      <c r="N936" s="19" t="s">
        <v>111</v>
      </c>
      <c r="O936" s="30">
        <v>9.9157987639060616E-3</v>
      </c>
      <c r="Q936" s="22">
        <v>1.5</v>
      </c>
      <c r="R936" s="30">
        <v>1.2061547379661044E-5</v>
      </c>
      <c r="S936" s="23">
        <v>82908.101964285626</v>
      </c>
      <c r="T936" s="30">
        <v>3.3446410118648798E-4</v>
      </c>
      <c r="U936" s="23">
        <v>2989.8574957747933</v>
      </c>
      <c r="V936" s="27">
        <v>3.6062307843722392</v>
      </c>
    </row>
    <row r="937" spans="1:22" x14ac:dyDescent="0.25">
      <c r="A937" s="19" t="s">
        <v>81</v>
      </c>
      <c r="B937" s="19" t="s">
        <v>82</v>
      </c>
      <c r="C937" s="19" t="s">
        <v>75</v>
      </c>
      <c r="D937" s="22">
        <v>60306996</v>
      </c>
      <c r="E937" s="22">
        <v>2</v>
      </c>
      <c r="F937" s="27">
        <v>69.878504672897193</v>
      </c>
      <c r="G937" s="19" t="s">
        <v>132</v>
      </c>
      <c r="H937" s="19" t="s">
        <v>133</v>
      </c>
      <c r="I937" s="23">
        <v>23.05</v>
      </c>
      <c r="J937" s="19" t="s">
        <v>202</v>
      </c>
      <c r="K937" s="19" t="s">
        <v>203</v>
      </c>
      <c r="L937" s="23">
        <v>23.05</v>
      </c>
      <c r="M937" s="19" t="s">
        <v>110</v>
      </c>
      <c r="N937" s="19" t="s">
        <v>111</v>
      </c>
      <c r="O937" s="30">
        <v>3.9433609419354559E-2</v>
      </c>
      <c r="Q937" s="22">
        <v>1.5</v>
      </c>
      <c r="R937" s="30">
        <v>8.6716671206299431E-6</v>
      </c>
      <c r="S937" s="23">
        <v>115318.07968285528</v>
      </c>
      <c r="T937" s="30">
        <v>3.3446410118648798E-4</v>
      </c>
      <c r="U937" s="23">
        <v>2989.8574957747933</v>
      </c>
      <c r="V937" s="27">
        <v>2.5927048941479254</v>
      </c>
    </row>
    <row r="938" spans="1:22" x14ac:dyDescent="0.25">
      <c r="A938" s="19" t="s">
        <v>81</v>
      </c>
      <c r="B938" s="19" t="s">
        <v>82</v>
      </c>
      <c r="C938" s="19" t="s">
        <v>75</v>
      </c>
      <c r="D938" s="22">
        <v>60306996</v>
      </c>
      <c r="E938" s="22">
        <v>2</v>
      </c>
      <c r="F938" s="27">
        <v>69.878504672897193</v>
      </c>
      <c r="G938" s="19" t="s">
        <v>166</v>
      </c>
      <c r="H938" s="19" t="s">
        <v>167</v>
      </c>
      <c r="I938" s="23">
        <v>3280.8327289500003</v>
      </c>
      <c r="J938" s="19" t="s">
        <v>202</v>
      </c>
      <c r="K938" s="19" t="s">
        <v>203</v>
      </c>
      <c r="L938" s="23">
        <v>3280.8327289500003</v>
      </c>
      <c r="M938" s="19" t="s">
        <v>168</v>
      </c>
      <c r="N938" s="19" t="s">
        <v>169</v>
      </c>
      <c r="O938" s="30">
        <v>5.0000000000000002E-5</v>
      </c>
      <c r="Q938" s="22">
        <v>0.3</v>
      </c>
      <c r="R938" s="30">
        <v>7.8250880923197823E-6</v>
      </c>
      <c r="S938" s="23">
        <v>127794.08847569223</v>
      </c>
      <c r="T938" s="30">
        <v>3.3446410118648798E-4</v>
      </c>
      <c r="U938" s="23">
        <v>2989.8574957747933</v>
      </c>
      <c r="V938" s="27">
        <v>2.3395898287920378</v>
      </c>
    </row>
    <row r="939" spans="1:22" x14ac:dyDescent="0.25">
      <c r="A939" s="19" t="s">
        <v>81</v>
      </c>
      <c r="B939" s="19" t="s">
        <v>82</v>
      </c>
      <c r="C939" s="19" t="s">
        <v>75</v>
      </c>
      <c r="D939" s="22">
        <v>60306996</v>
      </c>
      <c r="E939" s="22">
        <v>2</v>
      </c>
      <c r="F939" s="27">
        <v>69.878504672897193</v>
      </c>
      <c r="G939" s="19" t="s">
        <v>108</v>
      </c>
      <c r="H939" s="19" t="s">
        <v>109</v>
      </c>
      <c r="I939" s="23">
        <v>369.6</v>
      </c>
      <c r="J939" s="19" t="s">
        <v>207</v>
      </c>
      <c r="K939" s="19" t="s">
        <v>208</v>
      </c>
      <c r="L939" s="23">
        <v>240</v>
      </c>
      <c r="M939" s="19" t="s">
        <v>112</v>
      </c>
      <c r="N939" s="19" t="s">
        <v>113</v>
      </c>
      <c r="O939" s="30">
        <v>1.1220156242274404E-2</v>
      </c>
      <c r="Q939" s="22">
        <v>7.7</v>
      </c>
      <c r="R939" s="30">
        <v>7.7071984031458268E-6</v>
      </c>
      <c r="S939" s="23">
        <v>129748.83319363267</v>
      </c>
      <c r="T939" s="30">
        <v>3.3446410118648798E-4</v>
      </c>
      <c r="U939" s="23">
        <v>2989.8574957747933</v>
      </c>
      <c r="V939" s="27">
        <v>2.3043424917069064</v>
      </c>
    </row>
    <row r="940" spans="1:22" x14ac:dyDescent="0.25">
      <c r="A940" s="19" t="s">
        <v>81</v>
      </c>
      <c r="B940" s="19" t="s">
        <v>82</v>
      </c>
      <c r="C940" s="19" t="s">
        <v>75</v>
      </c>
      <c r="D940" s="22">
        <v>60306996</v>
      </c>
      <c r="E940" s="22">
        <v>2</v>
      </c>
      <c r="F940" s="27">
        <v>69.878504672897193</v>
      </c>
      <c r="G940" s="19" t="s">
        <v>166</v>
      </c>
      <c r="H940" s="19" t="s">
        <v>167</v>
      </c>
      <c r="I940" s="23">
        <v>3280.8327289500003</v>
      </c>
      <c r="J940" s="19" t="s">
        <v>202</v>
      </c>
      <c r="K940" s="19" t="s">
        <v>203</v>
      </c>
      <c r="L940" s="23">
        <v>3280.8327289500003</v>
      </c>
      <c r="M940" s="19" t="s">
        <v>172</v>
      </c>
      <c r="N940" s="19" t="s">
        <v>173</v>
      </c>
      <c r="O940" s="30">
        <v>5.0000000000000002E-5</v>
      </c>
      <c r="Q940" s="22">
        <v>0.6</v>
      </c>
      <c r="R940" s="30">
        <v>3.9125440461598912E-6</v>
      </c>
      <c r="S940" s="23">
        <v>255588.17695138446</v>
      </c>
      <c r="T940" s="30">
        <v>3.3446410118648798E-4</v>
      </c>
      <c r="U940" s="23">
        <v>2989.8574957747933</v>
      </c>
      <c r="V940" s="27">
        <v>1.1697949143960189</v>
      </c>
    </row>
    <row r="941" spans="1:22" x14ac:dyDescent="0.25">
      <c r="A941" s="19" t="s">
        <v>81</v>
      </c>
      <c r="B941" s="19" t="s">
        <v>82</v>
      </c>
      <c r="C941" s="19" t="s">
        <v>75</v>
      </c>
      <c r="D941" s="22">
        <v>60307086</v>
      </c>
      <c r="E941" s="22">
        <v>2</v>
      </c>
      <c r="F941" s="27">
        <v>69.878504672897193</v>
      </c>
      <c r="G941" s="19" t="s">
        <v>108</v>
      </c>
      <c r="H941" s="19" t="s">
        <v>109</v>
      </c>
      <c r="I941" s="23">
        <v>1755.6</v>
      </c>
      <c r="J941" s="19" t="s">
        <v>207</v>
      </c>
      <c r="K941" s="19" t="s">
        <v>208</v>
      </c>
      <c r="L941" s="23">
        <v>1140</v>
      </c>
      <c r="M941" s="19" t="s">
        <v>110</v>
      </c>
      <c r="N941" s="19" t="s">
        <v>111</v>
      </c>
      <c r="O941" s="30">
        <v>9.9157987639060616E-3</v>
      </c>
      <c r="Q941" s="22">
        <v>1.5</v>
      </c>
      <c r="R941" s="30">
        <v>1.6608041239006218E-4</v>
      </c>
      <c r="S941" s="23">
        <v>6021.1796539339357</v>
      </c>
      <c r="T941" s="30">
        <v>2.6350381413522229E-4</v>
      </c>
      <c r="U941" s="23">
        <v>3795.0114812639099</v>
      </c>
      <c r="V941" s="27">
        <v>63.027707183333092</v>
      </c>
    </row>
    <row r="942" spans="1:22" x14ac:dyDescent="0.25">
      <c r="A942" s="19" t="s">
        <v>81</v>
      </c>
      <c r="B942" s="19" t="s">
        <v>82</v>
      </c>
      <c r="C942" s="19" t="s">
        <v>75</v>
      </c>
      <c r="D942" s="22">
        <v>60307086</v>
      </c>
      <c r="E942" s="22">
        <v>2</v>
      </c>
      <c r="F942" s="27">
        <v>69.878504672897193</v>
      </c>
      <c r="G942" s="19" t="s">
        <v>108</v>
      </c>
      <c r="H942" s="19" t="s">
        <v>109</v>
      </c>
      <c r="I942" s="23">
        <v>1755.6</v>
      </c>
      <c r="J942" s="19" t="s">
        <v>207</v>
      </c>
      <c r="K942" s="19" t="s">
        <v>208</v>
      </c>
      <c r="L942" s="23">
        <v>1140</v>
      </c>
      <c r="M942" s="19" t="s">
        <v>112</v>
      </c>
      <c r="N942" s="19" t="s">
        <v>113</v>
      </c>
      <c r="O942" s="30">
        <v>1.1220156242274404E-2</v>
      </c>
      <c r="Q942" s="22">
        <v>7.7</v>
      </c>
      <c r="R942" s="30">
        <v>3.660919241494267E-5</v>
      </c>
      <c r="S942" s="23">
        <v>27315.543830238465</v>
      </c>
      <c r="T942" s="30">
        <v>2.6350381413522229E-4</v>
      </c>
      <c r="U942" s="23">
        <v>3795.0114812639099</v>
      </c>
      <c r="V942" s="27">
        <v>13.893230553450708</v>
      </c>
    </row>
    <row r="943" spans="1:22" x14ac:dyDescent="0.25">
      <c r="A943" s="19" t="s">
        <v>81</v>
      </c>
      <c r="B943" s="19" t="s">
        <v>82</v>
      </c>
      <c r="C943" s="19" t="s">
        <v>75</v>
      </c>
      <c r="D943" s="22">
        <v>60307086</v>
      </c>
      <c r="E943" s="22">
        <v>2</v>
      </c>
      <c r="F943" s="27">
        <v>69.878504672897193</v>
      </c>
      <c r="G943" s="19" t="s">
        <v>108</v>
      </c>
      <c r="H943" s="19" t="s">
        <v>109</v>
      </c>
      <c r="I943" s="23">
        <v>382.54999999999995</v>
      </c>
      <c r="J943" s="19" t="s">
        <v>202</v>
      </c>
      <c r="K943" s="19" t="s">
        <v>203</v>
      </c>
      <c r="L943" s="23">
        <v>382.54999999999995</v>
      </c>
      <c r="M943" s="19" t="s">
        <v>110</v>
      </c>
      <c r="N943" s="19" t="s">
        <v>111</v>
      </c>
      <c r="O943" s="30">
        <v>9.9157987639060616E-3</v>
      </c>
      <c r="Q943" s="22">
        <v>1.5</v>
      </c>
      <c r="R943" s="30">
        <v>3.6189372157563395E-5</v>
      </c>
      <c r="S943" s="23">
        <v>27632.421906800202</v>
      </c>
      <c r="T943" s="30">
        <v>2.6350381413522229E-4</v>
      </c>
      <c r="U943" s="23">
        <v>3795.0114812639099</v>
      </c>
      <c r="V943" s="27">
        <v>13.733908283768557</v>
      </c>
    </row>
    <row r="944" spans="1:22" x14ac:dyDescent="0.25">
      <c r="A944" s="19" t="s">
        <v>81</v>
      </c>
      <c r="B944" s="19" t="s">
        <v>82</v>
      </c>
      <c r="C944" s="19" t="s">
        <v>75</v>
      </c>
      <c r="D944" s="22">
        <v>60307086</v>
      </c>
      <c r="E944" s="22">
        <v>2</v>
      </c>
      <c r="F944" s="27">
        <v>69.878504672897193</v>
      </c>
      <c r="G944" s="19" t="s">
        <v>108</v>
      </c>
      <c r="H944" s="19" t="s">
        <v>109</v>
      </c>
      <c r="I944" s="23">
        <v>382.54999999999995</v>
      </c>
      <c r="J944" s="19" t="s">
        <v>202</v>
      </c>
      <c r="K944" s="19" t="s">
        <v>203</v>
      </c>
      <c r="L944" s="23">
        <v>382.54999999999995</v>
      </c>
      <c r="M944" s="19" t="s">
        <v>112</v>
      </c>
      <c r="N944" s="19" t="s">
        <v>113</v>
      </c>
      <c r="O944" s="30">
        <v>1.1220156242274404E-2</v>
      </c>
      <c r="Q944" s="22">
        <v>7.7</v>
      </c>
      <c r="R944" s="30">
        <v>7.9772422865893815E-6</v>
      </c>
      <c r="S944" s="23">
        <v>125356.60370766344</v>
      </c>
      <c r="T944" s="30">
        <v>2.6350381413522229E-4</v>
      </c>
      <c r="U944" s="23">
        <v>3795.0114812639099</v>
      </c>
      <c r="V944" s="27">
        <v>3.0273726066430671</v>
      </c>
    </row>
    <row r="945" spans="1:22" x14ac:dyDescent="0.25">
      <c r="A945" s="19" t="s">
        <v>81</v>
      </c>
      <c r="B945" s="19" t="s">
        <v>82</v>
      </c>
      <c r="C945" s="19" t="s">
        <v>75</v>
      </c>
      <c r="D945" s="22">
        <v>60307086</v>
      </c>
      <c r="E945" s="22">
        <v>2</v>
      </c>
      <c r="F945" s="27">
        <v>69.878504672897193</v>
      </c>
      <c r="G945" s="19" t="s">
        <v>166</v>
      </c>
      <c r="H945" s="19" t="s">
        <v>167</v>
      </c>
      <c r="I945" s="23">
        <v>1802.9665</v>
      </c>
      <c r="J945" s="19" t="s">
        <v>202</v>
      </c>
      <c r="K945" s="19" t="s">
        <v>203</v>
      </c>
      <c r="L945" s="23">
        <v>1802.9665</v>
      </c>
      <c r="M945" s="19" t="s">
        <v>168</v>
      </c>
      <c r="N945" s="19" t="s">
        <v>169</v>
      </c>
      <c r="O945" s="30">
        <v>5.0000000000000002E-5</v>
      </c>
      <c r="Q945" s="22">
        <v>0.3</v>
      </c>
      <c r="R945" s="30">
        <v>4.3002410837679997E-6</v>
      </c>
      <c r="S945" s="23">
        <v>232545.10166294448</v>
      </c>
      <c r="T945" s="30">
        <v>2.6350381413522229E-4</v>
      </c>
      <c r="U945" s="23">
        <v>3795.0114812639099</v>
      </c>
      <c r="V945" s="27">
        <v>1.6319464285102319</v>
      </c>
    </row>
    <row r="946" spans="1:22" x14ac:dyDescent="0.25">
      <c r="A946" s="19" t="s">
        <v>81</v>
      </c>
      <c r="B946" s="19" t="s">
        <v>82</v>
      </c>
      <c r="C946" s="19" t="s">
        <v>75</v>
      </c>
      <c r="D946" s="22">
        <v>60307086</v>
      </c>
      <c r="E946" s="22">
        <v>2</v>
      </c>
      <c r="F946" s="27">
        <v>69.878504672897193</v>
      </c>
      <c r="G946" s="19" t="s">
        <v>134</v>
      </c>
      <c r="H946" s="19" t="s">
        <v>135</v>
      </c>
      <c r="I946" s="23">
        <v>47.25</v>
      </c>
      <c r="J946" s="19" t="s">
        <v>202</v>
      </c>
      <c r="K946" s="19" t="s">
        <v>203</v>
      </c>
      <c r="L946" s="23">
        <v>47.25</v>
      </c>
      <c r="M946" s="19" t="s">
        <v>110</v>
      </c>
      <c r="N946" s="19" t="s">
        <v>111</v>
      </c>
      <c r="O946" s="30">
        <v>6.3109714285714286E-3</v>
      </c>
      <c r="Q946" s="22">
        <v>1.5</v>
      </c>
      <c r="R946" s="30">
        <v>2.8448748428514109E-6</v>
      </c>
      <c r="S946" s="23">
        <v>351509.3124440239</v>
      </c>
      <c r="T946" s="30">
        <v>2.6350381413522229E-4</v>
      </c>
      <c r="U946" s="23">
        <v>3795.0114812639099</v>
      </c>
      <c r="V946" s="27">
        <v>1.0796332691379966</v>
      </c>
    </row>
    <row r="947" spans="1:22" x14ac:dyDescent="0.25">
      <c r="A947" s="19" t="s">
        <v>81</v>
      </c>
      <c r="B947" s="19" t="s">
        <v>82</v>
      </c>
      <c r="C947" s="19" t="s">
        <v>75</v>
      </c>
      <c r="D947" s="22">
        <v>60307117</v>
      </c>
      <c r="E947" s="22">
        <v>2</v>
      </c>
      <c r="F947" s="27">
        <v>66</v>
      </c>
      <c r="G947" s="19" t="s">
        <v>128</v>
      </c>
      <c r="H947" s="19" t="s">
        <v>129</v>
      </c>
      <c r="I947" s="23">
        <v>2629.3767500000004</v>
      </c>
      <c r="J947" s="19" t="s">
        <v>207</v>
      </c>
      <c r="K947" s="19" t="s">
        <v>208</v>
      </c>
      <c r="L947" s="23">
        <v>1976.9749999999999</v>
      </c>
      <c r="M947" s="19" t="s">
        <v>110</v>
      </c>
      <c r="N947" s="19" t="s">
        <v>111</v>
      </c>
      <c r="O947" s="30">
        <v>1.3969122566371676E-2</v>
      </c>
      <c r="Q947" s="22">
        <v>1.5</v>
      </c>
      <c r="R947" s="30">
        <v>3.7101097064563653E-4</v>
      </c>
      <c r="S947" s="23">
        <v>2695.3380873341598</v>
      </c>
      <c r="T947" s="30">
        <v>5.0950286804152592E-4</v>
      </c>
      <c r="U947" s="23">
        <v>1962.6974895036258</v>
      </c>
      <c r="V947" s="27">
        <v>72.818230066449416</v>
      </c>
    </row>
    <row r="948" spans="1:22" x14ac:dyDescent="0.25">
      <c r="A948" s="19" t="s">
        <v>81</v>
      </c>
      <c r="B948" s="19" t="s">
        <v>82</v>
      </c>
      <c r="C948" s="19" t="s">
        <v>75</v>
      </c>
      <c r="D948" s="22">
        <v>60307117</v>
      </c>
      <c r="E948" s="22">
        <v>2</v>
      </c>
      <c r="F948" s="27">
        <v>66</v>
      </c>
      <c r="G948" s="19" t="s">
        <v>128</v>
      </c>
      <c r="H948" s="19" t="s">
        <v>129</v>
      </c>
      <c r="I948" s="23">
        <v>2629.3767500000004</v>
      </c>
      <c r="J948" s="19" t="s">
        <v>207</v>
      </c>
      <c r="K948" s="19" t="s">
        <v>208</v>
      </c>
      <c r="L948" s="23">
        <v>1976.9749999999999</v>
      </c>
      <c r="M948" s="19" t="s">
        <v>112</v>
      </c>
      <c r="N948" s="19" t="s">
        <v>113</v>
      </c>
      <c r="O948" s="30">
        <v>1.8912688108407016E-2</v>
      </c>
      <c r="Q948" s="22">
        <v>7.7</v>
      </c>
      <c r="R948" s="30">
        <v>9.7852385659675118E-5</v>
      </c>
      <c r="S948" s="23">
        <v>10219.474908643941</v>
      </c>
      <c r="T948" s="30">
        <v>5.0950286804152592E-4</v>
      </c>
      <c r="U948" s="23">
        <v>1962.6974895036258</v>
      </c>
      <c r="V948" s="27">
        <v>19.205463167618493</v>
      </c>
    </row>
    <row r="949" spans="1:22" x14ac:dyDescent="0.25">
      <c r="A949" s="19" t="s">
        <v>81</v>
      </c>
      <c r="B949" s="19" t="s">
        <v>82</v>
      </c>
      <c r="C949" s="19" t="s">
        <v>75</v>
      </c>
      <c r="D949" s="22">
        <v>60307117</v>
      </c>
      <c r="E949" s="22">
        <v>2</v>
      </c>
      <c r="F949" s="27">
        <v>66</v>
      </c>
      <c r="G949" s="19" t="s">
        <v>128</v>
      </c>
      <c r="H949" s="19" t="s">
        <v>129</v>
      </c>
      <c r="I949" s="23">
        <v>2629.3767500000004</v>
      </c>
      <c r="J949" s="19" t="s">
        <v>207</v>
      </c>
      <c r="K949" s="19" t="s">
        <v>208</v>
      </c>
      <c r="L949" s="23">
        <v>1976.9749999999999</v>
      </c>
      <c r="M949" s="19" t="s">
        <v>96</v>
      </c>
      <c r="N949" s="19" t="s">
        <v>97</v>
      </c>
      <c r="O949" s="30">
        <v>2.2689363817097637E-3</v>
      </c>
      <c r="Q949" s="22">
        <v>8.6999999999999993</v>
      </c>
      <c r="R949" s="30">
        <v>1.0389913913787491E-5</v>
      </c>
      <c r="S949" s="23">
        <v>96247.188215197122</v>
      </c>
      <c r="T949" s="30">
        <v>5.0950286804152592E-4</v>
      </c>
      <c r="U949" s="23">
        <v>1962.6974895036258</v>
      </c>
      <c r="V949" s="27">
        <v>2.03922579547495</v>
      </c>
    </row>
    <row r="950" spans="1:22" x14ac:dyDescent="0.25">
      <c r="A950" s="19" t="s">
        <v>81</v>
      </c>
      <c r="B950" s="19" t="s">
        <v>82</v>
      </c>
      <c r="C950" s="19" t="s">
        <v>75</v>
      </c>
      <c r="D950" s="22">
        <v>60307117</v>
      </c>
      <c r="E950" s="22">
        <v>2</v>
      </c>
      <c r="F950" s="27">
        <v>66</v>
      </c>
      <c r="G950" s="19" t="s">
        <v>128</v>
      </c>
      <c r="H950" s="19" t="s">
        <v>129</v>
      </c>
      <c r="I950" s="23">
        <v>2629.3767500000004</v>
      </c>
      <c r="J950" s="19" t="s">
        <v>207</v>
      </c>
      <c r="K950" s="19" t="s">
        <v>208</v>
      </c>
      <c r="L950" s="23">
        <v>1976.9749999999999</v>
      </c>
      <c r="M950" s="19" t="s">
        <v>98</v>
      </c>
      <c r="N950" s="19" t="s">
        <v>99</v>
      </c>
      <c r="O950" s="30">
        <v>6.8097854990249729E-4</v>
      </c>
      <c r="Q950" s="22">
        <v>2.8</v>
      </c>
      <c r="R950" s="30">
        <v>9.6891188655970848E-6</v>
      </c>
      <c r="S950" s="23">
        <v>103208.55940272086</v>
      </c>
      <c r="T950" s="30">
        <v>5.0950286804152592E-4</v>
      </c>
      <c r="U950" s="23">
        <v>1962.6974895036258</v>
      </c>
      <c r="V950" s="27">
        <v>1.9016809273009618</v>
      </c>
    </row>
    <row r="951" spans="1:22" x14ac:dyDescent="0.25">
      <c r="A951" s="19" t="s">
        <v>81</v>
      </c>
      <c r="B951" s="19" t="s">
        <v>82</v>
      </c>
      <c r="C951" s="19" t="s">
        <v>75</v>
      </c>
      <c r="D951" s="22">
        <v>60307117</v>
      </c>
      <c r="E951" s="22">
        <v>2</v>
      </c>
      <c r="F951" s="27">
        <v>66</v>
      </c>
      <c r="G951" s="19" t="s">
        <v>128</v>
      </c>
      <c r="H951" s="19" t="s">
        <v>129</v>
      </c>
      <c r="I951" s="23">
        <v>2629.3767500000004</v>
      </c>
      <c r="J951" s="19" t="s">
        <v>207</v>
      </c>
      <c r="K951" s="19" t="s">
        <v>208</v>
      </c>
      <c r="L951" s="23">
        <v>1976.9749999999999</v>
      </c>
      <c r="M951" s="19" t="s">
        <v>104</v>
      </c>
      <c r="N951" s="19" t="s">
        <v>105</v>
      </c>
      <c r="O951" s="30">
        <v>6.1606697185486933E-3</v>
      </c>
      <c r="P951" s="25">
        <v>1.665</v>
      </c>
      <c r="Q951" s="22">
        <v>51.3</v>
      </c>
      <c r="R951" s="30">
        <v>5.9893823846707699E-6</v>
      </c>
      <c r="S951" s="23">
        <v>166962.12326656599</v>
      </c>
      <c r="T951" s="30">
        <v>5.0950286804152592E-4</v>
      </c>
      <c r="U951" s="23">
        <v>1962.6974895036258</v>
      </c>
      <c r="V951" s="27">
        <v>1.1755345770070558</v>
      </c>
    </row>
    <row r="952" spans="1:22" x14ac:dyDescent="0.25">
      <c r="A952" s="19" t="s">
        <v>81</v>
      </c>
      <c r="B952" s="19" t="s">
        <v>82</v>
      </c>
      <c r="C952" s="19" t="s">
        <v>75</v>
      </c>
      <c r="D952" s="22">
        <v>60307117</v>
      </c>
      <c r="E952" s="22">
        <v>2</v>
      </c>
      <c r="F952" s="27">
        <v>66</v>
      </c>
      <c r="G952" s="19" t="s">
        <v>148</v>
      </c>
      <c r="H952" s="19" t="s">
        <v>149</v>
      </c>
      <c r="I952" s="23">
        <v>10</v>
      </c>
      <c r="J952" s="19" t="s">
        <v>202</v>
      </c>
      <c r="K952" s="19" t="s">
        <v>203</v>
      </c>
      <c r="L952" s="23">
        <v>10</v>
      </c>
      <c r="M952" s="19" t="s">
        <v>110</v>
      </c>
      <c r="N952" s="19" t="s">
        <v>111</v>
      </c>
      <c r="O952" s="30">
        <v>5.1681299099804429E-2</v>
      </c>
      <c r="Q952" s="22">
        <v>1.5</v>
      </c>
      <c r="R952" s="30">
        <v>5.2203332424044886E-6</v>
      </c>
      <c r="S952" s="23">
        <v>191558.6522096048</v>
      </c>
      <c r="T952" s="30">
        <v>5.0950286804152592E-4</v>
      </c>
      <c r="U952" s="23">
        <v>1962.6974895036258</v>
      </c>
      <c r="V952" s="27">
        <v>1.0245934949239612</v>
      </c>
    </row>
    <row r="953" spans="1:22" x14ac:dyDescent="0.25">
      <c r="A953" s="19" t="s">
        <v>81</v>
      </c>
      <c r="B953" s="19" t="s">
        <v>82</v>
      </c>
      <c r="C953" s="19" t="s">
        <v>75</v>
      </c>
      <c r="D953" s="22">
        <v>60307168</v>
      </c>
      <c r="E953" s="22">
        <v>2</v>
      </c>
      <c r="F953" s="27">
        <v>73</v>
      </c>
      <c r="G953" s="19" t="s">
        <v>148</v>
      </c>
      <c r="H953" s="19" t="s">
        <v>149</v>
      </c>
      <c r="I953" s="23">
        <v>255</v>
      </c>
      <c r="J953" s="19" t="s">
        <v>202</v>
      </c>
      <c r="K953" s="19" t="s">
        <v>203</v>
      </c>
      <c r="L953" s="23">
        <v>255</v>
      </c>
      <c r="M953" s="19" t="s">
        <v>110</v>
      </c>
      <c r="N953" s="19" t="s">
        <v>111</v>
      </c>
      <c r="O953" s="30">
        <v>5.1681299099804429E-2</v>
      </c>
      <c r="Q953" s="22">
        <v>1.5</v>
      </c>
      <c r="R953" s="30">
        <v>1.2035371023242127E-4</v>
      </c>
      <c r="S953" s="23">
        <v>8308.8423121218966</v>
      </c>
      <c r="T953" s="30">
        <v>2.8986514891574106E-4</v>
      </c>
      <c r="U953" s="23">
        <v>3449.8800691996375</v>
      </c>
      <c r="V953" s="27">
        <v>41.52058661850586</v>
      </c>
    </row>
    <row r="954" spans="1:22" x14ac:dyDescent="0.25">
      <c r="A954" s="19" t="s">
        <v>81</v>
      </c>
      <c r="B954" s="19" t="s">
        <v>82</v>
      </c>
      <c r="C954" s="19" t="s">
        <v>75</v>
      </c>
      <c r="D954" s="22">
        <v>60307168</v>
      </c>
      <c r="E954" s="22">
        <v>2</v>
      </c>
      <c r="F954" s="27">
        <v>73</v>
      </c>
      <c r="G954" s="19" t="s">
        <v>128</v>
      </c>
      <c r="H954" s="19" t="s">
        <v>129</v>
      </c>
      <c r="I954" s="23">
        <v>420</v>
      </c>
      <c r="J954" s="19" t="s">
        <v>220</v>
      </c>
      <c r="K954" s="19" t="s">
        <v>233</v>
      </c>
      <c r="L954" s="23">
        <v>105</v>
      </c>
      <c r="M954" s="19" t="s">
        <v>110</v>
      </c>
      <c r="N954" s="19" t="s">
        <v>111</v>
      </c>
      <c r="O954" s="30">
        <v>1.3969122566371676E-2</v>
      </c>
      <c r="Q954" s="22">
        <v>1.5</v>
      </c>
      <c r="R954" s="30">
        <v>5.3580196144987248E-5</v>
      </c>
      <c r="S954" s="23">
        <v>18663.612154274579</v>
      </c>
      <c r="T954" s="30">
        <v>2.8986514891574106E-4</v>
      </c>
      <c r="U954" s="23">
        <v>3449.8800691996375</v>
      </c>
      <c r="V954" s="27">
        <v>18.484525078439876</v>
      </c>
    </row>
    <row r="955" spans="1:22" x14ac:dyDescent="0.25">
      <c r="A955" s="19" t="s">
        <v>81</v>
      </c>
      <c r="B955" s="19" t="s">
        <v>82</v>
      </c>
      <c r="C955" s="19" t="s">
        <v>75</v>
      </c>
      <c r="D955" s="22">
        <v>60307168</v>
      </c>
      <c r="E955" s="22">
        <v>2</v>
      </c>
      <c r="F955" s="27">
        <v>73</v>
      </c>
      <c r="G955" s="19" t="s">
        <v>130</v>
      </c>
      <c r="H955" s="19" t="s">
        <v>131</v>
      </c>
      <c r="I955" s="23">
        <v>593.45000000000005</v>
      </c>
      <c r="J955" s="19" t="s">
        <v>200</v>
      </c>
      <c r="K955" s="19" t="s">
        <v>201</v>
      </c>
      <c r="L955" s="23">
        <v>415</v>
      </c>
      <c r="M955" s="19" t="s">
        <v>112</v>
      </c>
      <c r="N955" s="19" t="s">
        <v>113</v>
      </c>
      <c r="O955" s="30">
        <v>4.8249881092436948E-2</v>
      </c>
      <c r="Q955" s="22">
        <v>7.7</v>
      </c>
      <c r="R955" s="30">
        <v>5.0940921427338032E-5</v>
      </c>
      <c r="S955" s="23">
        <v>19630.58327137637</v>
      </c>
      <c r="T955" s="30">
        <v>2.8986514891574106E-4</v>
      </c>
      <c r="U955" s="23">
        <v>3449.8800691996375</v>
      </c>
      <c r="V955" s="27">
        <v>17.574006953883821</v>
      </c>
    </row>
    <row r="956" spans="1:22" x14ac:dyDescent="0.25">
      <c r="A956" s="19" t="s">
        <v>81</v>
      </c>
      <c r="B956" s="19" t="s">
        <v>82</v>
      </c>
      <c r="C956" s="19" t="s">
        <v>75</v>
      </c>
      <c r="D956" s="22">
        <v>60307168</v>
      </c>
      <c r="E956" s="22">
        <v>2</v>
      </c>
      <c r="F956" s="27">
        <v>73</v>
      </c>
      <c r="G956" s="19" t="s">
        <v>130</v>
      </c>
      <c r="H956" s="19" t="s">
        <v>131</v>
      </c>
      <c r="I956" s="23">
        <v>593.45000000000005</v>
      </c>
      <c r="J956" s="19" t="s">
        <v>200</v>
      </c>
      <c r="K956" s="19" t="s">
        <v>201</v>
      </c>
      <c r="L956" s="23">
        <v>415</v>
      </c>
      <c r="M956" s="19" t="s">
        <v>110</v>
      </c>
      <c r="N956" s="19" t="s">
        <v>111</v>
      </c>
      <c r="O956" s="30">
        <v>5.1901008403361353E-3</v>
      </c>
      <c r="Q956" s="22">
        <v>1.5</v>
      </c>
      <c r="R956" s="30">
        <v>2.8128450627374241E-5</v>
      </c>
      <c r="S956" s="23">
        <v>35551.193816086445</v>
      </c>
      <c r="T956" s="30">
        <v>2.8986514891574106E-4</v>
      </c>
      <c r="U956" s="23">
        <v>3449.8800691996375</v>
      </c>
      <c r="V956" s="27">
        <v>9.703978119684443</v>
      </c>
    </row>
    <row r="957" spans="1:22" x14ac:dyDescent="0.25">
      <c r="A957" s="19" t="s">
        <v>81</v>
      </c>
      <c r="B957" s="19" t="s">
        <v>82</v>
      </c>
      <c r="C957" s="19" t="s">
        <v>75</v>
      </c>
      <c r="D957" s="22">
        <v>60307168</v>
      </c>
      <c r="E957" s="22">
        <v>2</v>
      </c>
      <c r="F957" s="27">
        <v>73</v>
      </c>
      <c r="G957" s="19" t="s">
        <v>128</v>
      </c>
      <c r="H957" s="19" t="s">
        <v>129</v>
      </c>
      <c r="I957" s="23">
        <v>420</v>
      </c>
      <c r="J957" s="19" t="s">
        <v>220</v>
      </c>
      <c r="K957" s="19" t="s">
        <v>233</v>
      </c>
      <c r="L957" s="23">
        <v>105</v>
      </c>
      <c r="M957" s="19" t="s">
        <v>112</v>
      </c>
      <c r="N957" s="19" t="s">
        <v>113</v>
      </c>
      <c r="O957" s="30">
        <v>1.8912688108407016E-2</v>
      </c>
      <c r="Q957" s="22">
        <v>7.7</v>
      </c>
      <c r="R957" s="30">
        <v>1.4131522870540734E-5</v>
      </c>
      <c r="S957" s="23">
        <v>70763.781735417142</v>
      </c>
      <c r="T957" s="30">
        <v>2.8986514891574106E-4</v>
      </c>
      <c r="U957" s="23">
        <v>3449.8800691996375</v>
      </c>
      <c r="V957" s="27">
        <v>4.8752059098517329</v>
      </c>
    </row>
    <row r="958" spans="1:22" x14ac:dyDescent="0.25">
      <c r="A958" s="19" t="s">
        <v>81</v>
      </c>
      <c r="B958" s="19" t="s">
        <v>82</v>
      </c>
      <c r="C958" s="19" t="s">
        <v>75</v>
      </c>
      <c r="D958" s="22">
        <v>60307168</v>
      </c>
      <c r="E958" s="22">
        <v>2</v>
      </c>
      <c r="F958" s="27">
        <v>73</v>
      </c>
      <c r="G958" s="19" t="s">
        <v>156</v>
      </c>
      <c r="H958" s="19" t="s">
        <v>157</v>
      </c>
      <c r="I958" s="23">
        <v>86.254999999999995</v>
      </c>
      <c r="J958" s="19" t="s">
        <v>229</v>
      </c>
      <c r="K958" s="19" t="s">
        <v>250</v>
      </c>
      <c r="L958" s="23">
        <v>17.250999999999998</v>
      </c>
      <c r="M958" s="19" t="s">
        <v>245</v>
      </c>
      <c r="N958" s="19" t="s">
        <v>246</v>
      </c>
      <c r="O958" s="30">
        <v>8.156250000000002E-3</v>
      </c>
      <c r="Q958" s="22">
        <v>1.94</v>
      </c>
      <c r="R958" s="30">
        <v>4.96764117885892E-6</v>
      </c>
      <c r="S958" s="23">
        <v>201302.78415755113</v>
      </c>
      <c r="T958" s="30">
        <v>2.8986514891574106E-4</v>
      </c>
      <c r="U958" s="23">
        <v>3449.8800691996375</v>
      </c>
      <c r="V958" s="27">
        <v>1.7137766293880778</v>
      </c>
    </row>
    <row r="959" spans="1:22" x14ac:dyDescent="0.25">
      <c r="A959" s="19" t="s">
        <v>81</v>
      </c>
      <c r="B959" s="19" t="s">
        <v>82</v>
      </c>
      <c r="C959" s="19" t="s">
        <v>75</v>
      </c>
      <c r="D959" s="22">
        <v>60307229</v>
      </c>
      <c r="E959" s="22">
        <v>2</v>
      </c>
      <c r="F959" s="27">
        <v>62</v>
      </c>
      <c r="G959" s="19" t="s">
        <v>128</v>
      </c>
      <c r="H959" s="19" t="s">
        <v>129</v>
      </c>
      <c r="I959" s="23">
        <v>537.84</v>
      </c>
      <c r="J959" s="19" t="s">
        <v>220</v>
      </c>
      <c r="K959" s="19" t="s">
        <v>233</v>
      </c>
      <c r="L959" s="23">
        <v>134.46</v>
      </c>
      <c r="M959" s="19" t="s">
        <v>110</v>
      </c>
      <c r="N959" s="19" t="s">
        <v>111</v>
      </c>
      <c r="O959" s="30">
        <v>1.3969122566371676E-2</v>
      </c>
      <c r="Q959" s="22">
        <v>1.5</v>
      </c>
      <c r="R959" s="30">
        <v>8.0786590119326257E-5</v>
      </c>
      <c r="S959" s="23">
        <v>12378.291972998795</v>
      </c>
      <c r="T959" s="30">
        <v>2.9481843412328503E-4</v>
      </c>
      <c r="U959" s="23">
        <v>3391.9181579460778</v>
      </c>
      <c r="V959" s="27">
        <v>27.402150194428991</v>
      </c>
    </row>
    <row r="960" spans="1:22" x14ac:dyDescent="0.25">
      <c r="A960" s="19" t="s">
        <v>81</v>
      </c>
      <c r="B960" s="19" t="s">
        <v>82</v>
      </c>
      <c r="C960" s="19" t="s">
        <v>75</v>
      </c>
      <c r="D960" s="22">
        <v>60307229</v>
      </c>
      <c r="E960" s="22">
        <v>2</v>
      </c>
      <c r="F960" s="27">
        <v>62</v>
      </c>
      <c r="G960" s="19" t="s">
        <v>122</v>
      </c>
      <c r="H960" s="19" t="s">
        <v>123</v>
      </c>
      <c r="I960" s="23">
        <v>182.86704000000003</v>
      </c>
      <c r="J960" s="19" t="s">
        <v>206</v>
      </c>
      <c r="K960" s="19" t="s">
        <v>230</v>
      </c>
      <c r="L960" s="23">
        <v>121.10400000000001</v>
      </c>
      <c r="M960" s="19" t="s">
        <v>110</v>
      </c>
      <c r="N960" s="19" t="s">
        <v>111</v>
      </c>
      <c r="O960" s="30">
        <v>2.3301542756539208E-2</v>
      </c>
      <c r="Q960" s="22">
        <v>1.5</v>
      </c>
      <c r="R960" s="30">
        <v>4.5818109153997487E-5</v>
      </c>
      <c r="S960" s="23">
        <v>21825.431438886717</v>
      </c>
      <c r="T960" s="30">
        <v>2.9481843412328503E-4</v>
      </c>
      <c r="U960" s="23">
        <v>3391.9181579460778</v>
      </c>
      <c r="V960" s="27">
        <v>15.541127640219948</v>
      </c>
    </row>
    <row r="961" spans="1:22" x14ac:dyDescent="0.25">
      <c r="A961" s="19" t="s">
        <v>81</v>
      </c>
      <c r="B961" s="19" t="s">
        <v>82</v>
      </c>
      <c r="C961" s="19" t="s">
        <v>75</v>
      </c>
      <c r="D961" s="22">
        <v>60307229</v>
      </c>
      <c r="E961" s="22">
        <v>2</v>
      </c>
      <c r="F961" s="27">
        <v>62</v>
      </c>
      <c r="G961" s="19" t="s">
        <v>132</v>
      </c>
      <c r="H961" s="19" t="s">
        <v>133</v>
      </c>
      <c r="I961" s="23">
        <v>87.396249999999995</v>
      </c>
      <c r="J961" s="19" t="s">
        <v>206</v>
      </c>
      <c r="K961" s="19" t="s">
        <v>230</v>
      </c>
      <c r="L961" s="23">
        <v>62.875</v>
      </c>
      <c r="M961" s="19" t="s">
        <v>110</v>
      </c>
      <c r="N961" s="19" t="s">
        <v>111</v>
      </c>
      <c r="O961" s="30">
        <v>3.9433609419354559E-2</v>
      </c>
      <c r="Q961" s="22">
        <v>1.5</v>
      </c>
      <c r="R961" s="30">
        <v>3.7057522443185652E-5</v>
      </c>
      <c r="S961" s="23">
        <v>26985.074394359188</v>
      </c>
      <c r="T961" s="30">
        <v>2.9481843412328503E-4</v>
      </c>
      <c r="U961" s="23">
        <v>3391.9181579460778</v>
      </c>
      <c r="V961" s="27">
        <v>12.569608326353571</v>
      </c>
    </row>
    <row r="962" spans="1:22" x14ac:dyDescent="0.25">
      <c r="A962" s="19" t="s">
        <v>81</v>
      </c>
      <c r="B962" s="19" t="s">
        <v>82</v>
      </c>
      <c r="C962" s="19" t="s">
        <v>75</v>
      </c>
      <c r="D962" s="22">
        <v>60307229</v>
      </c>
      <c r="E962" s="22">
        <v>2</v>
      </c>
      <c r="F962" s="27">
        <v>62</v>
      </c>
      <c r="G962" s="19" t="s">
        <v>148</v>
      </c>
      <c r="H962" s="19" t="s">
        <v>149</v>
      </c>
      <c r="I962" s="23">
        <v>63</v>
      </c>
      <c r="J962" s="19" t="s">
        <v>202</v>
      </c>
      <c r="K962" s="19" t="s">
        <v>203</v>
      </c>
      <c r="L962" s="23">
        <v>63</v>
      </c>
      <c r="M962" s="19" t="s">
        <v>110</v>
      </c>
      <c r="N962" s="19" t="s">
        <v>111</v>
      </c>
      <c r="O962" s="30">
        <v>5.1681299099804429E-2</v>
      </c>
      <c r="Q962" s="22">
        <v>1.5</v>
      </c>
      <c r="R962" s="30">
        <v>3.5009912293415904E-5</v>
      </c>
      <c r="S962" s="23">
        <v>28563.339194313372</v>
      </c>
      <c r="T962" s="30">
        <v>2.9481843412328503E-4</v>
      </c>
      <c r="U962" s="23">
        <v>3391.9181579460778</v>
      </c>
      <c r="V962" s="27">
        <v>11.875075721613701</v>
      </c>
    </row>
    <row r="963" spans="1:22" x14ac:dyDescent="0.25">
      <c r="A963" s="19" t="s">
        <v>81</v>
      </c>
      <c r="B963" s="19" t="s">
        <v>82</v>
      </c>
      <c r="C963" s="19" t="s">
        <v>75</v>
      </c>
      <c r="D963" s="22">
        <v>60307229</v>
      </c>
      <c r="E963" s="22">
        <v>2</v>
      </c>
      <c r="F963" s="27">
        <v>62</v>
      </c>
      <c r="G963" s="19" t="s">
        <v>128</v>
      </c>
      <c r="H963" s="19" t="s">
        <v>129</v>
      </c>
      <c r="I963" s="23">
        <v>537.84</v>
      </c>
      <c r="J963" s="19" t="s">
        <v>220</v>
      </c>
      <c r="K963" s="19" t="s">
        <v>233</v>
      </c>
      <c r="L963" s="23">
        <v>134.46</v>
      </c>
      <c r="M963" s="19" t="s">
        <v>112</v>
      </c>
      <c r="N963" s="19" t="s">
        <v>113</v>
      </c>
      <c r="O963" s="30">
        <v>1.8912688108407016E-2</v>
      </c>
      <c r="Q963" s="22">
        <v>7.7</v>
      </c>
      <c r="R963" s="30">
        <v>2.1307080377514934E-5</v>
      </c>
      <c r="S963" s="23">
        <v>46932.755792073986</v>
      </c>
      <c r="T963" s="30">
        <v>2.9481843412328503E-4</v>
      </c>
      <c r="U963" s="23">
        <v>3391.9181579460778</v>
      </c>
      <c r="V963" s="27">
        <v>7.2271872825309478</v>
      </c>
    </row>
    <row r="964" spans="1:22" x14ac:dyDescent="0.25">
      <c r="A964" s="19" t="s">
        <v>81</v>
      </c>
      <c r="B964" s="19" t="s">
        <v>82</v>
      </c>
      <c r="C964" s="19" t="s">
        <v>75</v>
      </c>
      <c r="D964" s="22">
        <v>60307229</v>
      </c>
      <c r="E964" s="22">
        <v>2</v>
      </c>
      <c r="F964" s="27">
        <v>62</v>
      </c>
      <c r="G964" s="19" t="s">
        <v>108</v>
      </c>
      <c r="H964" s="19" t="s">
        <v>109</v>
      </c>
      <c r="I964" s="23">
        <v>121.01400000000001</v>
      </c>
      <c r="J964" s="19" t="s">
        <v>206</v>
      </c>
      <c r="K964" s="19" t="s">
        <v>230</v>
      </c>
      <c r="L964" s="23">
        <v>89.64</v>
      </c>
      <c r="M964" s="19" t="s">
        <v>110</v>
      </c>
      <c r="N964" s="19" t="s">
        <v>111</v>
      </c>
      <c r="O964" s="30">
        <v>9.9157987639060616E-3</v>
      </c>
      <c r="Q964" s="22">
        <v>1.5</v>
      </c>
      <c r="R964" s="30">
        <v>1.2902693243175572E-5</v>
      </c>
      <c r="S964" s="23">
        <v>77503.198840204554</v>
      </c>
      <c r="T964" s="30">
        <v>2.9481843412328503E-4</v>
      </c>
      <c r="U964" s="23">
        <v>3391.9181579460778</v>
      </c>
      <c r="V964" s="27">
        <v>4.3764879497935389</v>
      </c>
    </row>
    <row r="965" spans="1:22" x14ac:dyDescent="0.25">
      <c r="A965" s="19" t="s">
        <v>81</v>
      </c>
      <c r="B965" s="19" t="s">
        <v>82</v>
      </c>
      <c r="C965" s="19" t="s">
        <v>75</v>
      </c>
      <c r="D965" s="22">
        <v>60307229</v>
      </c>
      <c r="E965" s="22">
        <v>2</v>
      </c>
      <c r="F965" s="27">
        <v>62</v>
      </c>
      <c r="G965" s="19" t="s">
        <v>130</v>
      </c>
      <c r="H965" s="19" t="s">
        <v>131</v>
      </c>
      <c r="I965" s="23">
        <v>119.19049999999999</v>
      </c>
      <c r="J965" s="19" t="s">
        <v>200</v>
      </c>
      <c r="K965" s="19" t="s">
        <v>201</v>
      </c>
      <c r="L965" s="23">
        <v>83.35</v>
      </c>
      <c r="M965" s="19" t="s">
        <v>112</v>
      </c>
      <c r="N965" s="19" t="s">
        <v>113</v>
      </c>
      <c r="O965" s="30">
        <v>4.8249881092436948E-2</v>
      </c>
      <c r="Q965" s="22">
        <v>7.7</v>
      </c>
      <c r="R965" s="30">
        <v>1.2046349921131348E-5</v>
      </c>
      <c r="S965" s="23">
        <v>83012.697335466728</v>
      </c>
      <c r="T965" s="30">
        <v>2.9481843412328503E-4</v>
      </c>
      <c r="U965" s="23">
        <v>3391.9181579460778</v>
      </c>
      <c r="V965" s="27">
        <v>4.0860233034457716</v>
      </c>
    </row>
    <row r="966" spans="1:22" x14ac:dyDescent="0.25">
      <c r="A966" s="19" t="s">
        <v>81</v>
      </c>
      <c r="B966" s="19" t="s">
        <v>82</v>
      </c>
      <c r="C966" s="19" t="s">
        <v>75</v>
      </c>
      <c r="D966" s="22">
        <v>60307229</v>
      </c>
      <c r="E966" s="22">
        <v>2</v>
      </c>
      <c r="F966" s="27">
        <v>62</v>
      </c>
      <c r="G966" s="19" t="s">
        <v>122</v>
      </c>
      <c r="H966" s="19" t="s">
        <v>123</v>
      </c>
      <c r="I966" s="23">
        <v>182.86704000000003</v>
      </c>
      <c r="J966" s="19" t="s">
        <v>206</v>
      </c>
      <c r="K966" s="19" t="s">
        <v>230</v>
      </c>
      <c r="L966" s="23">
        <v>121.10400000000001</v>
      </c>
      <c r="M966" s="19" t="s">
        <v>112</v>
      </c>
      <c r="N966" s="19" t="s">
        <v>113</v>
      </c>
      <c r="O966" s="30">
        <v>2.7195613430583482E-2</v>
      </c>
      <c r="Q966" s="22">
        <v>7.7</v>
      </c>
      <c r="R966" s="30">
        <v>1.0417221049507849E-5</v>
      </c>
      <c r="S966" s="23">
        <v>95994.891079636247</v>
      </c>
      <c r="T966" s="30">
        <v>2.9481843412328503E-4</v>
      </c>
      <c r="U966" s="23">
        <v>3391.9181579460778</v>
      </c>
      <c r="V966" s="27">
        <v>3.5334361233163767</v>
      </c>
    </row>
    <row r="967" spans="1:22" x14ac:dyDescent="0.25">
      <c r="A967" s="19" t="s">
        <v>81</v>
      </c>
      <c r="B967" s="19" t="s">
        <v>82</v>
      </c>
      <c r="C967" s="19" t="s">
        <v>75</v>
      </c>
      <c r="D967" s="22">
        <v>60307229</v>
      </c>
      <c r="E967" s="22">
        <v>2</v>
      </c>
      <c r="F967" s="27">
        <v>62</v>
      </c>
      <c r="G967" s="19" t="s">
        <v>130</v>
      </c>
      <c r="H967" s="19" t="s">
        <v>131</v>
      </c>
      <c r="I967" s="23">
        <v>119.19049999999999</v>
      </c>
      <c r="J967" s="19" t="s">
        <v>200</v>
      </c>
      <c r="K967" s="19" t="s">
        <v>201</v>
      </c>
      <c r="L967" s="23">
        <v>83.35</v>
      </c>
      <c r="M967" s="19" t="s">
        <v>110</v>
      </c>
      <c r="N967" s="19" t="s">
        <v>111</v>
      </c>
      <c r="O967" s="30">
        <v>5.1901008403361353E-3</v>
      </c>
      <c r="Q967" s="22">
        <v>1.5</v>
      </c>
      <c r="R967" s="30">
        <v>6.6517281097858505E-6</v>
      </c>
      <c r="S967" s="23">
        <v>150336.87238791763</v>
      </c>
      <c r="T967" s="30">
        <v>2.9481843412328503E-4</v>
      </c>
      <c r="U967" s="23">
        <v>3391.9181579460778</v>
      </c>
      <c r="V967" s="27">
        <v>2.2562117357302967</v>
      </c>
    </row>
    <row r="968" spans="1:22" x14ac:dyDescent="0.25">
      <c r="A968" s="19" t="s">
        <v>81</v>
      </c>
      <c r="B968" s="19" t="s">
        <v>82</v>
      </c>
      <c r="C968" s="19" t="s">
        <v>75</v>
      </c>
      <c r="D968" s="22">
        <v>60307229</v>
      </c>
      <c r="E968" s="22">
        <v>2</v>
      </c>
      <c r="F968" s="27">
        <v>62</v>
      </c>
      <c r="G968" s="19" t="s">
        <v>166</v>
      </c>
      <c r="H968" s="19" t="s">
        <v>167</v>
      </c>
      <c r="I968" s="23">
        <v>2200.5727550000001</v>
      </c>
      <c r="J968" s="19" t="s">
        <v>202</v>
      </c>
      <c r="K968" s="19" t="s">
        <v>203</v>
      </c>
      <c r="L968" s="23">
        <v>2200.5727550000001</v>
      </c>
      <c r="M968" s="19" t="s">
        <v>168</v>
      </c>
      <c r="N968" s="19" t="s">
        <v>169</v>
      </c>
      <c r="O968" s="30">
        <v>5.0000000000000002E-5</v>
      </c>
      <c r="Q968" s="22">
        <v>0.3</v>
      </c>
      <c r="R968" s="30">
        <v>5.9155181586021502E-6</v>
      </c>
      <c r="S968" s="23">
        <v>169046.89888337732</v>
      </c>
      <c r="T968" s="30">
        <v>2.9481843412328503E-4</v>
      </c>
      <c r="U968" s="23">
        <v>3391.9181579460778</v>
      </c>
      <c r="V968" s="27">
        <v>2.0064953455822381</v>
      </c>
    </row>
    <row r="969" spans="1:22" x14ac:dyDescent="0.25">
      <c r="A969" s="19" t="s">
        <v>81</v>
      </c>
      <c r="B969" s="19" t="s">
        <v>82</v>
      </c>
      <c r="C969" s="19" t="s">
        <v>75</v>
      </c>
      <c r="D969" s="22">
        <v>60307229</v>
      </c>
      <c r="E969" s="22">
        <v>2</v>
      </c>
      <c r="F969" s="27">
        <v>62</v>
      </c>
      <c r="G969" s="19" t="s">
        <v>166</v>
      </c>
      <c r="H969" s="19" t="s">
        <v>167</v>
      </c>
      <c r="I969" s="23">
        <v>2200.5727550000001</v>
      </c>
      <c r="J969" s="19" t="s">
        <v>202</v>
      </c>
      <c r="K969" s="19" t="s">
        <v>203</v>
      </c>
      <c r="L969" s="23">
        <v>2200.5727550000001</v>
      </c>
      <c r="M969" s="19" t="s">
        <v>172</v>
      </c>
      <c r="N969" s="19" t="s">
        <v>173</v>
      </c>
      <c r="O969" s="30">
        <v>5.0000000000000002E-5</v>
      </c>
      <c r="Q969" s="22">
        <v>0.6</v>
      </c>
      <c r="R969" s="30">
        <v>2.9577590793010751E-6</v>
      </c>
      <c r="S969" s="23">
        <v>338093.79776675464</v>
      </c>
      <c r="T969" s="30">
        <v>2.9481843412328503E-4</v>
      </c>
      <c r="U969" s="23">
        <v>3391.9181579460778</v>
      </c>
      <c r="V969" s="27">
        <v>1.003247672791119</v>
      </c>
    </row>
    <row r="970" spans="1:22" x14ac:dyDescent="0.25">
      <c r="A970" s="19" t="s">
        <v>81</v>
      </c>
      <c r="B970" s="19" t="s">
        <v>82</v>
      </c>
      <c r="C970" s="19" t="s">
        <v>75</v>
      </c>
      <c r="D970" s="22">
        <v>60307439</v>
      </c>
      <c r="E970" s="22">
        <v>2</v>
      </c>
      <c r="F970" s="27">
        <v>69.878504672897193</v>
      </c>
      <c r="G970" s="19" t="s">
        <v>148</v>
      </c>
      <c r="H970" s="19" t="s">
        <v>149</v>
      </c>
      <c r="I970" s="23">
        <v>184.75</v>
      </c>
      <c r="J970" s="19" t="s">
        <v>202</v>
      </c>
      <c r="K970" s="19" t="s">
        <v>203</v>
      </c>
      <c r="L970" s="23">
        <v>184.75</v>
      </c>
      <c r="M970" s="19" t="s">
        <v>110</v>
      </c>
      <c r="N970" s="19" t="s">
        <v>111</v>
      </c>
      <c r="O970" s="30">
        <v>5.1681299099804429E-2</v>
      </c>
      <c r="Q970" s="22">
        <v>1.5</v>
      </c>
      <c r="R970" s="30">
        <v>9.1092580886247525E-5</v>
      </c>
      <c r="S970" s="23">
        <v>10977.842435365365</v>
      </c>
      <c r="T970" s="30">
        <v>3.0891929259232472E-4</v>
      </c>
      <c r="U970" s="23">
        <v>3237.0914474405527</v>
      </c>
      <c r="V970" s="27">
        <v>29.487501451215863</v>
      </c>
    </row>
    <row r="971" spans="1:22" x14ac:dyDescent="0.25">
      <c r="A971" s="19" t="s">
        <v>81</v>
      </c>
      <c r="B971" s="19" t="s">
        <v>82</v>
      </c>
      <c r="C971" s="19" t="s">
        <v>75</v>
      </c>
      <c r="D971" s="22">
        <v>60307439</v>
      </c>
      <c r="E971" s="22">
        <v>2</v>
      </c>
      <c r="F971" s="27">
        <v>69.878504672897193</v>
      </c>
      <c r="G971" s="19" t="s">
        <v>122</v>
      </c>
      <c r="H971" s="19" t="s">
        <v>123</v>
      </c>
      <c r="I971" s="23">
        <v>261</v>
      </c>
      <c r="J971" s="19" t="s">
        <v>202</v>
      </c>
      <c r="K971" s="19" t="s">
        <v>203</v>
      </c>
      <c r="L971" s="23">
        <v>261</v>
      </c>
      <c r="M971" s="19" t="s">
        <v>110</v>
      </c>
      <c r="N971" s="19" t="s">
        <v>111</v>
      </c>
      <c r="O971" s="30">
        <v>2.3301542756539208E-2</v>
      </c>
      <c r="Q971" s="22">
        <v>1.5</v>
      </c>
      <c r="R971" s="30">
        <v>5.8021682899725421E-5</v>
      </c>
      <c r="S971" s="23">
        <v>17234.936148408964</v>
      </c>
      <c r="T971" s="30">
        <v>3.0891929259232472E-4</v>
      </c>
      <c r="U971" s="23">
        <v>3237.0914474405527</v>
      </c>
      <c r="V971" s="27">
        <v>18.782149348080893</v>
      </c>
    </row>
    <row r="972" spans="1:22" x14ac:dyDescent="0.25">
      <c r="A972" s="19" t="s">
        <v>81</v>
      </c>
      <c r="B972" s="19" t="s">
        <v>82</v>
      </c>
      <c r="C972" s="19" t="s">
        <v>75</v>
      </c>
      <c r="D972" s="22">
        <v>60307439</v>
      </c>
      <c r="E972" s="22">
        <v>2</v>
      </c>
      <c r="F972" s="27">
        <v>69.878504672897193</v>
      </c>
      <c r="G972" s="19" t="s">
        <v>130</v>
      </c>
      <c r="H972" s="19" t="s">
        <v>131</v>
      </c>
      <c r="I972" s="23">
        <v>609.4</v>
      </c>
      <c r="J972" s="19" t="s">
        <v>202</v>
      </c>
      <c r="K972" s="19" t="s">
        <v>203</v>
      </c>
      <c r="L972" s="23">
        <v>609.4</v>
      </c>
      <c r="M972" s="19" t="s">
        <v>112</v>
      </c>
      <c r="N972" s="19" t="s">
        <v>113</v>
      </c>
      <c r="O972" s="30">
        <v>4.8249881092436948E-2</v>
      </c>
      <c r="Q972" s="22">
        <v>7.7</v>
      </c>
      <c r="R972" s="30">
        <v>5.4646753881378661E-5</v>
      </c>
      <c r="S972" s="23">
        <v>18299.348615851788</v>
      </c>
      <c r="T972" s="30">
        <v>3.0891929259232472E-4</v>
      </c>
      <c r="U972" s="23">
        <v>3237.0914474405527</v>
      </c>
      <c r="V972" s="27">
        <v>17.689653961979968</v>
      </c>
    </row>
    <row r="973" spans="1:22" x14ac:dyDescent="0.25">
      <c r="A973" s="19" t="s">
        <v>81</v>
      </c>
      <c r="B973" s="19" t="s">
        <v>82</v>
      </c>
      <c r="C973" s="19" t="s">
        <v>75</v>
      </c>
      <c r="D973" s="22">
        <v>60307439</v>
      </c>
      <c r="E973" s="22">
        <v>2</v>
      </c>
      <c r="F973" s="27">
        <v>69.878504672897193</v>
      </c>
      <c r="G973" s="19" t="s">
        <v>130</v>
      </c>
      <c r="H973" s="19" t="s">
        <v>131</v>
      </c>
      <c r="I973" s="23">
        <v>609.4</v>
      </c>
      <c r="J973" s="19" t="s">
        <v>202</v>
      </c>
      <c r="K973" s="19" t="s">
        <v>203</v>
      </c>
      <c r="L973" s="23">
        <v>609.4</v>
      </c>
      <c r="M973" s="19" t="s">
        <v>110</v>
      </c>
      <c r="N973" s="19" t="s">
        <v>111</v>
      </c>
      <c r="O973" s="30">
        <v>5.1901008403361353E-3</v>
      </c>
      <c r="Q973" s="22">
        <v>1.5</v>
      </c>
      <c r="R973" s="30">
        <v>3.0174729381194778E-5</v>
      </c>
      <c r="S973" s="23">
        <v>33140.313782671765</v>
      </c>
      <c r="T973" s="30">
        <v>3.0891929259232472E-4</v>
      </c>
      <c r="U973" s="23">
        <v>3237.0914474405527</v>
      </c>
      <c r="V973" s="27">
        <v>9.7678358408698784</v>
      </c>
    </row>
    <row r="974" spans="1:22" x14ac:dyDescent="0.25">
      <c r="A974" s="19" t="s">
        <v>81</v>
      </c>
      <c r="B974" s="19" t="s">
        <v>82</v>
      </c>
      <c r="C974" s="19" t="s">
        <v>75</v>
      </c>
      <c r="D974" s="22">
        <v>60307439</v>
      </c>
      <c r="E974" s="22">
        <v>2</v>
      </c>
      <c r="F974" s="27">
        <v>69.878504672897193</v>
      </c>
      <c r="G974" s="19" t="s">
        <v>108</v>
      </c>
      <c r="H974" s="19" t="s">
        <v>109</v>
      </c>
      <c r="I974" s="23">
        <v>275.3175</v>
      </c>
      <c r="J974" s="19" t="s">
        <v>202</v>
      </c>
      <c r="K974" s="19" t="s">
        <v>203</v>
      </c>
      <c r="L974" s="23">
        <v>275.3175</v>
      </c>
      <c r="M974" s="19" t="s">
        <v>110</v>
      </c>
      <c r="N974" s="19" t="s">
        <v>111</v>
      </c>
      <c r="O974" s="30">
        <v>9.9157987639060616E-3</v>
      </c>
      <c r="Q974" s="22">
        <v>1.5</v>
      </c>
      <c r="R974" s="30">
        <v>2.6045137809410427E-5</v>
      </c>
      <c r="S974" s="23">
        <v>38394.882273907097</v>
      </c>
      <c r="T974" s="30">
        <v>3.0891929259232472E-4</v>
      </c>
      <c r="U974" s="23">
        <v>3237.0914474405527</v>
      </c>
      <c r="V974" s="27">
        <v>8.4310492850253063</v>
      </c>
    </row>
    <row r="975" spans="1:22" x14ac:dyDescent="0.25">
      <c r="A975" s="19" t="s">
        <v>81</v>
      </c>
      <c r="B975" s="19" t="s">
        <v>82</v>
      </c>
      <c r="C975" s="19" t="s">
        <v>75</v>
      </c>
      <c r="D975" s="22">
        <v>60307439</v>
      </c>
      <c r="E975" s="22">
        <v>2</v>
      </c>
      <c r="F975" s="27">
        <v>69.878504672897193</v>
      </c>
      <c r="G975" s="19" t="s">
        <v>122</v>
      </c>
      <c r="H975" s="19" t="s">
        <v>123</v>
      </c>
      <c r="I975" s="23">
        <v>261</v>
      </c>
      <c r="J975" s="19" t="s">
        <v>202</v>
      </c>
      <c r="K975" s="19" t="s">
        <v>203</v>
      </c>
      <c r="L975" s="23">
        <v>261</v>
      </c>
      <c r="M975" s="19" t="s">
        <v>112</v>
      </c>
      <c r="N975" s="19" t="s">
        <v>113</v>
      </c>
      <c r="O975" s="30">
        <v>2.7195613430583482E-2</v>
      </c>
      <c r="Q975" s="22">
        <v>7.7</v>
      </c>
      <c r="R975" s="30">
        <v>1.3191829771922295E-5</v>
      </c>
      <c r="S975" s="23">
        <v>75804.495455847704</v>
      </c>
      <c r="T975" s="30">
        <v>3.0891929259232472E-4</v>
      </c>
      <c r="U975" s="23">
        <v>3237.0914474405527</v>
      </c>
      <c r="V975" s="27">
        <v>4.2703159330781313</v>
      </c>
    </row>
    <row r="976" spans="1:22" x14ac:dyDescent="0.25">
      <c r="A976" s="19" t="s">
        <v>81</v>
      </c>
      <c r="B976" s="19" t="s">
        <v>82</v>
      </c>
      <c r="C976" s="19" t="s">
        <v>75</v>
      </c>
      <c r="D976" s="22">
        <v>60307439</v>
      </c>
      <c r="E976" s="22">
        <v>2</v>
      </c>
      <c r="F976" s="27">
        <v>69.878504672897193</v>
      </c>
      <c r="G976" s="19" t="s">
        <v>108</v>
      </c>
      <c r="H976" s="19" t="s">
        <v>109</v>
      </c>
      <c r="I976" s="23">
        <v>275.3175</v>
      </c>
      <c r="J976" s="19" t="s">
        <v>202</v>
      </c>
      <c r="K976" s="19" t="s">
        <v>203</v>
      </c>
      <c r="L976" s="23">
        <v>275.3175</v>
      </c>
      <c r="M976" s="19" t="s">
        <v>112</v>
      </c>
      <c r="N976" s="19" t="s">
        <v>113</v>
      </c>
      <c r="O976" s="30">
        <v>1.1220156242274404E-2</v>
      </c>
      <c r="Q976" s="22">
        <v>7.7</v>
      </c>
      <c r="R976" s="30">
        <v>5.7411433884147753E-6</v>
      </c>
      <c r="S976" s="23">
        <v>174181.33154763732</v>
      </c>
      <c r="T976" s="30">
        <v>3.0891929259232472E-4</v>
      </c>
      <c r="U976" s="23">
        <v>3237.0914474405527</v>
      </c>
      <c r="V976" s="27">
        <v>1.8584606161167343</v>
      </c>
    </row>
    <row r="977" spans="1:22" x14ac:dyDescent="0.25">
      <c r="A977" s="19" t="s">
        <v>81</v>
      </c>
      <c r="B977" s="19" t="s">
        <v>82</v>
      </c>
      <c r="C977" s="19" t="s">
        <v>75</v>
      </c>
      <c r="D977" s="22">
        <v>60307439</v>
      </c>
      <c r="E977" s="22">
        <v>2</v>
      </c>
      <c r="F977" s="27">
        <v>69.878504672897193</v>
      </c>
      <c r="G977" s="19" t="s">
        <v>134</v>
      </c>
      <c r="H977" s="19" t="s">
        <v>135</v>
      </c>
      <c r="I977" s="23">
        <v>78.900000000000006</v>
      </c>
      <c r="J977" s="19" t="s">
        <v>202</v>
      </c>
      <c r="K977" s="19" t="s">
        <v>203</v>
      </c>
      <c r="L977" s="23">
        <v>78.900000000000006</v>
      </c>
      <c r="M977" s="19" t="s">
        <v>110</v>
      </c>
      <c r="N977" s="19" t="s">
        <v>111</v>
      </c>
      <c r="O977" s="30">
        <v>6.3109714285714286E-3</v>
      </c>
      <c r="Q977" s="22">
        <v>1.5</v>
      </c>
      <c r="R977" s="30">
        <v>4.750489420126483E-6</v>
      </c>
      <c r="S977" s="23">
        <v>210504.6262735124</v>
      </c>
      <c r="T977" s="30">
        <v>3.0891929259232472E-4</v>
      </c>
      <c r="U977" s="23">
        <v>3237.0914474405527</v>
      </c>
      <c r="V977" s="27">
        <v>1.5377768673048269</v>
      </c>
    </row>
    <row r="978" spans="1:22" x14ac:dyDescent="0.25">
      <c r="A978" s="19" t="s">
        <v>81</v>
      </c>
      <c r="B978" s="19" t="s">
        <v>82</v>
      </c>
      <c r="C978" s="19" t="s">
        <v>75</v>
      </c>
      <c r="D978" s="22">
        <v>60307439</v>
      </c>
      <c r="E978" s="22">
        <v>2</v>
      </c>
      <c r="F978" s="27">
        <v>69.878504672897193</v>
      </c>
      <c r="G978" s="19" t="s">
        <v>128</v>
      </c>
      <c r="H978" s="19" t="s">
        <v>129</v>
      </c>
      <c r="I978" s="23">
        <v>33.862499999999997</v>
      </c>
      <c r="J978" s="19" t="s">
        <v>202</v>
      </c>
      <c r="K978" s="19" t="s">
        <v>203</v>
      </c>
      <c r="L978" s="23">
        <v>33.862499999999997</v>
      </c>
      <c r="M978" s="19" t="s">
        <v>110</v>
      </c>
      <c r="N978" s="19" t="s">
        <v>111</v>
      </c>
      <c r="O978" s="30">
        <v>1.3969122566371676E-2</v>
      </c>
      <c r="Q978" s="22">
        <v>1.5</v>
      </c>
      <c r="R978" s="30">
        <v>4.5128747876334008E-6</v>
      </c>
      <c r="S978" s="23">
        <v>221588.24409227862</v>
      </c>
      <c r="T978" s="30">
        <v>3.0891929259232472E-4</v>
      </c>
      <c r="U978" s="23">
        <v>3237.0914474405527</v>
      </c>
      <c r="V978" s="27">
        <v>1.4608588378418181</v>
      </c>
    </row>
    <row r="979" spans="1:22" x14ac:dyDescent="0.25">
      <c r="A979" s="19" t="s">
        <v>81</v>
      </c>
      <c r="B979" s="19" t="s">
        <v>82</v>
      </c>
      <c r="C979" s="19" t="s">
        <v>75</v>
      </c>
      <c r="D979" s="22">
        <v>60307439</v>
      </c>
      <c r="E979" s="22">
        <v>2</v>
      </c>
      <c r="F979" s="27">
        <v>69.878504672897193</v>
      </c>
      <c r="G979" s="19" t="s">
        <v>132</v>
      </c>
      <c r="H979" s="19" t="s">
        <v>133</v>
      </c>
      <c r="I979" s="23">
        <v>11.2875</v>
      </c>
      <c r="J979" s="19" t="s">
        <v>202</v>
      </c>
      <c r="K979" s="19" t="s">
        <v>203</v>
      </c>
      <c r="L979" s="23">
        <v>11.2875</v>
      </c>
      <c r="M979" s="19" t="s">
        <v>110</v>
      </c>
      <c r="N979" s="19" t="s">
        <v>111</v>
      </c>
      <c r="O979" s="30">
        <v>3.9433609419354559E-2</v>
      </c>
      <c r="Q979" s="22">
        <v>1.5</v>
      </c>
      <c r="R979" s="30">
        <v>4.2464834110243158E-6</v>
      </c>
      <c r="S979" s="23">
        <v>235488.96892047083</v>
      </c>
      <c r="T979" s="30">
        <v>3.0891929259232472E-4</v>
      </c>
      <c r="U979" s="23">
        <v>3237.0914474405527</v>
      </c>
      <c r="V979" s="27">
        <v>1.3746255131524998</v>
      </c>
    </row>
    <row r="980" spans="1:22" x14ac:dyDescent="0.25">
      <c r="A980" s="19" t="s">
        <v>81</v>
      </c>
      <c r="B980" s="19" t="s">
        <v>82</v>
      </c>
      <c r="C980" s="19" t="s">
        <v>75</v>
      </c>
      <c r="D980" s="22">
        <v>60307439</v>
      </c>
      <c r="E980" s="22">
        <v>2</v>
      </c>
      <c r="F980" s="27">
        <v>69.878504672897193</v>
      </c>
      <c r="G980" s="19" t="s">
        <v>166</v>
      </c>
      <c r="H980" s="19" t="s">
        <v>167</v>
      </c>
      <c r="I980" s="23">
        <v>1373.0058899999999</v>
      </c>
      <c r="J980" s="19" t="s">
        <v>202</v>
      </c>
      <c r="K980" s="19" t="s">
        <v>203</v>
      </c>
      <c r="L980" s="23">
        <v>1373.0058899999999</v>
      </c>
      <c r="M980" s="19" t="s">
        <v>168</v>
      </c>
      <c r="N980" s="19" t="s">
        <v>169</v>
      </c>
      <c r="O980" s="30">
        <v>5.0000000000000002E-5</v>
      </c>
      <c r="Q980" s="22">
        <v>0.3</v>
      </c>
      <c r="R980" s="30">
        <v>3.2747454467032242E-6</v>
      </c>
      <c r="S980" s="23">
        <v>305367.2464852886</v>
      </c>
      <c r="T980" s="30">
        <v>3.0891929259232472E-4</v>
      </c>
      <c r="U980" s="23">
        <v>3237.0914474405527</v>
      </c>
      <c r="V980" s="27">
        <v>1.0600650478067899</v>
      </c>
    </row>
    <row r="981" spans="1:22" x14ac:dyDescent="0.25">
      <c r="A981" s="19" t="s">
        <v>81</v>
      </c>
      <c r="B981" s="19" t="s">
        <v>82</v>
      </c>
      <c r="C981" s="19" t="s">
        <v>75</v>
      </c>
      <c r="D981" s="22">
        <v>60307486</v>
      </c>
      <c r="E981" s="22">
        <v>2</v>
      </c>
      <c r="F981" s="27">
        <v>72</v>
      </c>
      <c r="G981" s="19" t="s">
        <v>130</v>
      </c>
      <c r="H981" s="19" t="s">
        <v>131</v>
      </c>
      <c r="I981" s="23">
        <v>950.95</v>
      </c>
      <c r="J981" s="19" t="s">
        <v>200</v>
      </c>
      <c r="K981" s="19" t="s">
        <v>201</v>
      </c>
      <c r="L981" s="23">
        <v>665</v>
      </c>
      <c r="M981" s="19" t="s">
        <v>112</v>
      </c>
      <c r="N981" s="19" t="s">
        <v>113</v>
      </c>
      <c r="O981" s="30">
        <v>4.8249881092436948E-2</v>
      </c>
      <c r="Q981" s="22">
        <v>7.7</v>
      </c>
      <c r="R981" s="30">
        <v>8.2761948818277272E-5</v>
      </c>
      <c r="S981" s="23">
        <v>12082.847422983332</v>
      </c>
      <c r="T981" s="30">
        <v>2.8965288845423206E-4</v>
      </c>
      <c r="U981" s="23">
        <v>3452.4081749594206</v>
      </c>
      <c r="V981" s="27">
        <v>28.572802867579362</v>
      </c>
    </row>
    <row r="982" spans="1:22" x14ac:dyDescent="0.25">
      <c r="A982" s="19" t="s">
        <v>81</v>
      </c>
      <c r="B982" s="19" t="s">
        <v>82</v>
      </c>
      <c r="C982" s="19" t="s">
        <v>75</v>
      </c>
      <c r="D982" s="22">
        <v>60307486</v>
      </c>
      <c r="E982" s="22">
        <v>2</v>
      </c>
      <c r="F982" s="27">
        <v>72</v>
      </c>
      <c r="G982" s="19" t="s">
        <v>108</v>
      </c>
      <c r="H982" s="19" t="s">
        <v>109</v>
      </c>
      <c r="I982" s="23">
        <v>577.5</v>
      </c>
      <c r="J982" s="19" t="s">
        <v>207</v>
      </c>
      <c r="K982" s="19" t="s">
        <v>208</v>
      </c>
      <c r="L982" s="23">
        <v>375</v>
      </c>
      <c r="M982" s="19" t="s">
        <v>110</v>
      </c>
      <c r="N982" s="19" t="s">
        <v>111</v>
      </c>
      <c r="O982" s="30">
        <v>9.9157987639060616E-3</v>
      </c>
      <c r="Q982" s="22">
        <v>1.5</v>
      </c>
      <c r="R982" s="30">
        <v>5.3021979501442133E-5</v>
      </c>
      <c r="S982" s="23">
        <v>18860.103100692446</v>
      </c>
      <c r="T982" s="30">
        <v>2.8965288845423206E-4</v>
      </c>
      <c r="U982" s="23">
        <v>3452.4081749594206</v>
      </c>
      <c r="V982" s="27">
        <v>18.305351548330968</v>
      </c>
    </row>
    <row r="983" spans="1:22" x14ac:dyDescent="0.25">
      <c r="A983" s="19" t="s">
        <v>81</v>
      </c>
      <c r="B983" s="19" t="s">
        <v>82</v>
      </c>
      <c r="C983" s="19" t="s">
        <v>75</v>
      </c>
      <c r="D983" s="22">
        <v>60307486</v>
      </c>
      <c r="E983" s="22">
        <v>2</v>
      </c>
      <c r="F983" s="27">
        <v>72</v>
      </c>
      <c r="G983" s="19" t="s">
        <v>130</v>
      </c>
      <c r="H983" s="19" t="s">
        <v>131</v>
      </c>
      <c r="I983" s="23">
        <v>950.95</v>
      </c>
      <c r="J983" s="19" t="s">
        <v>200</v>
      </c>
      <c r="K983" s="19" t="s">
        <v>201</v>
      </c>
      <c r="L983" s="23">
        <v>665</v>
      </c>
      <c r="M983" s="19" t="s">
        <v>110</v>
      </c>
      <c r="N983" s="19" t="s">
        <v>111</v>
      </c>
      <c r="O983" s="30">
        <v>5.1901008403361353E-3</v>
      </c>
      <c r="Q983" s="22">
        <v>1.5</v>
      </c>
      <c r="R983" s="30">
        <v>4.56993184640523E-5</v>
      </c>
      <c r="S983" s="23">
        <v>21882.164408789016</v>
      </c>
      <c r="T983" s="30">
        <v>2.8965288845423206E-4</v>
      </c>
      <c r="U983" s="23">
        <v>3452.4081749594206</v>
      </c>
      <c r="V983" s="27">
        <v>15.777270065536817</v>
      </c>
    </row>
    <row r="984" spans="1:22" x14ac:dyDescent="0.25">
      <c r="A984" s="19" t="s">
        <v>81</v>
      </c>
      <c r="B984" s="19" t="s">
        <v>82</v>
      </c>
      <c r="C984" s="19" t="s">
        <v>75</v>
      </c>
      <c r="D984" s="22">
        <v>60307486</v>
      </c>
      <c r="E984" s="22">
        <v>2</v>
      </c>
      <c r="F984" s="27">
        <v>72</v>
      </c>
      <c r="G984" s="19" t="s">
        <v>148</v>
      </c>
      <c r="H984" s="19" t="s">
        <v>149</v>
      </c>
      <c r="I984" s="23">
        <v>80.2</v>
      </c>
      <c r="J984" s="19" t="s">
        <v>202</v>
      </c>
      <c r="K984" s="19" t="s">
        <v>203</v>
      </c>
      <c r="L984" s="23">
        <v>80.2</v>
      </c>
      <c r="M984" s="19" t="s">
        <v>110</v>
      </c>
      <c r="N984" s="19" t="s">
        <v>111</v>
      </c>
      <c r="O984" s="30">
        <v>5.1681299099804429E-2</v>
      </c>
      <c r="Q984" s="22">
        <v>1.5</v>
      </c>
      <c r="R984" s="30">
        <v>3.8378149887076991E-5</v>
      </c>
      <c r="S984" s="23">
        <v>26056.49315932054</v>
      </c>
      <c r="T984" s="30">
        <v>2.8965288845423206E-4</v>
      </c>
      <c r="U984" s="23">
        <v>3452.4081749594206</v>
      </c>
      <c r="V984" s="27">
        <v>13.249703840996258</v>
      </c>
    </row>
    <row r="985" spans="1:22" x14ac:dyDescent="0.25">
      <c r="A985" s="19" t="s">
        <v>81</v>
      </c>
      <c r="B985" s="19" t="s">
        <v>82</v>
      </c>
      <c r="C985" s="19" t="s">
        <v>75</v>
      </c>
      <c r="D985" s="22">
        <v>60307486</v>
      </c>
      <c r="E985" s="22">
        <v>2</v>
      </c>
      <c r="F985" s="27">
        <v>72</v>
      </c>
      <c r="G985" s="19" t="s">
        <v>130</v>
      </c>
      <c r="H985" s="19" t="s">
        <v>131</v>
      </c>
      <c r="I985" s="23">
        <v>178.75</v>
      </c>
      <c r="J985" s="19" t="s">
        <v>211</v>
      </c>
      <c r="K985" s="19" t="s">
        <v>212</v>
      </c>
      <c r="L985" s="23">
        <v>125</v>
      </c>
      <c r="M985" s="19" t="s">
        <v>112</v>
      </c>
      <c r="N985" s="19" t="s">
        <v>113</v>
      </c>
      <c r="O985" s="30">
        <v>4.8249881092436948E-2</v>
      </c>
      <c r="Q985" s="22">
        <v>7.7</v>
      </c>
      <c r="R985" s="30">
        <v>1.555675729666866E-5</v>
      </c>
      <c r="S985" s="23">
        <v>64280.748290271331</v>
      </c>
      <c r="T985" s="30">
        <v>2.8965288845423206E-4</v>
      </c>
      <c r="U985" s="23">
        <v>3452.4081749594206</v>
      </c>
      <c r="V985" s="27">
        <v>5.3708276066878504</v>
      </c>
    </row>
    <row r="986" spans="1:22" x14ac:dyDescent="0.25">
      <c r="A986" s="19" t="s">
        <v>81</v>
      </c>
      <c r="B986" s="19" t="s">
        <v>82</v>
      </c>
      <c r="C986" s="19" t="s">
        <v>75</v>
      </c>
      <c r="D986" s="22">
        <v>60307486</v>
      </c>
      <c r="E986" s="22">
        <v>2</v>
      </c>
      <c r="F986" s="27">
        <v>72</v>
      </c>
      <c r="G986" s="19" t="s">
        <v>108</v>
      </c>
      <c r="H986" s="19" t="s">
        <v>109</v>
      </c>
      <c r="I986" s="23">
        <v>577.5</v>
      </c>
      <c r="J986" s="19" t="s">
        <v>207</v>
      </c>
      <c r="K986" s="19" t="s">
        <v>208</v>
      </c>
      <c r="L986" s="23">
        <v>375</v>
      </c>
      <c r="M986" s="19" t="s">
        <v>112</v>
      </c>
      <c r="N986" s="19" t="s">
        <v>113</v>
      </c>
      <c r="O986" s="30">
        <v>1.1220156242274404E-2</v>
      </c>
      <c r="Q986" s="22">
        <v>7.7</v>
      </c>
      <c r="R986" s="30">
        <v>1.1687662752369168E-5</v>
      </c>
      <c r="S986" s="23">
        <v>85560.305870161537</v>
      </c>
      <c r="T986" s="30">
        <v>2.8965288845423206E-4</v>
      </c>
      <c r="U986" s="23">
        <v>3452.4081749594206</v>
      </c>
      <c r="V986" s="27">
        <v>4.0350582432448041</v>
      </c>
    </row>
    <row r="987" spans="1:22" x14ac:dyDescent="0.25">
      <c r="A987" s="19" t="s">
        <v>81</v>
      </c>
      <c r="B987" s="19" t="s">
        <v>82</v>
      </c>
      <c r="C987" s="19" t="s">
        <v>75</v>
      </c>
      <c r="D987" s="22">
        <v>60307486</v>
      </c>
      <c r="E987" s="22">
        <v>2</v>
      </c>
      <c r="F987" s="27">
        <v>72</v>
      </c>
      <c r="G987" s="19" t="s">
        <v>108</v>
      </c>
      <c r="H987" s="19" t="s">
        <v>109</v>
      </c>
      <c r="I987" s="23">
        <v>95.65</v>
      </c>
      <c r="J987" s="19" t="s">
        <v>202</v>
      </c>
      <c r="K987" s="19" t="s">
        <v>203</v>
      </c>
      <c r="L987" s="23">
        <v>95.65</v>
      </c>
      <c r="M987" s="19" t="s">
        <v>110</v>
      </c>
      <c r="N987" s="19" t="s">
        <v>111</v>
      </c>
      <c r="O987" s="30">
        <v>9.9157987639060616E-3</v>
      </c>
      <c r="Q987" s="22">
        <v>1.5</v>
      </c>
      <c r="R987" s="30">
        <v>8.7819088126630997E-6</v>
      </c>
      <c r="S987" s="23">
        <v>113870.46043544053</v>
      </c>
      <c r="T987" s="30">
        <v>2.8965288845423206E-4</v>
      </c>
      <c r="U987" s="23">
        <v>3452.4081749594206</v>
      </c>
      <c r="V987" s="27">
        <v>3.0318733776586266</v>
      </c>
    </row>
    <row r="988" spans="1:22" x14ac:dyDescent="0.25">
      <c r="A988" s="19" t="s">
        <v>81</v>
      </c>
      <c r="B988" s="19" t="s">
        <v>82</v>
      </c>
      <c r="C988" s="19" t="s">
        <v>75</v>
      </c>
      <c r="D988" s="22">
        <v>60307486</v>
      </c>
      <c r="E988" s="22">
        <v>2</v>
      </c>
      <c r="F988" s="27">
        <v>72</v>
      </c>
      <c r="G988" s="19" t="s">
        <v>130</v>
      </c>
      <c r="H988" s="19" t="s">
        <v>131</v>
      </c>
      <c r="I988" s="23">
        <v>178.75</v>
      </c>
      <c r="J988" s="19" t="s">
        <v>211</v>
      </c>
      <c r="K988" s="19" t="s">
        <v>212</v>
      </c>
      <c r="L988" s="23">
        <v>125</v>
      </c>
      <c r="M988" s="19" t="s">
        <v>110</v>
      </c>
      <c r="N988" s="19" t="s">
        <v>111</v>
      </c>
      <c r="O988" s="30">
        <v>5.1901008403361353E-3</v>
      </c>
      <c r="Q988" s="22">
        <v>1.5</v>
      </c>
      <c r="R988" s="30">
        <v>8.5900974556489271E-6</v>
      </c>
      <c r="S988" s="23">
        <v>116413.11465475759</v>
      </c>
      <c r="T988" s="30">
        <v>2.8965288845423206E-4</v>
      </c>
      <c r="U988" s="23">
        <v>3452.4081749594206</v>
      </c>
      <c r="V988" s="27">
        <v>2.9656522679580477</v>
      </c>
    </row>
    <row r="989" spans="1:22" x14ac:dyDescent="0.25">
      <c r="A989" s="19" t="s">
        <v>81</v>
      </c>
      <c r="B989" s="19" t="s">
        <v>82</v>
      </c>
      <c r="C989" s="19" t="s">
        <v>75</v>
      </c>
      <c r="D989" s="22">
        <v>60307486</v>
      </c>
      <c r="E989" s="22">
        <v>2</v>
      </c>
      <c r="F989" s="27">
        <v>72</v>
      </c>
      <c r="G989" s="19" t="s">
        <v>132</v>
      </c>
      <c r="H989" s="19" t="s">
        <v>133</v>
      </c>
      <c r="I989" s="23">
        <v>17.0275</v>
      </c>
      <c r="J989" s="19" t="s">
        <v>206</v>
      </c>
      <c r="K989" s="19" t="s">
        <v>230</v>
      </c>
      <c r="L989" s="23">
        <v>12.25</v>
      </c>
      <c r="M989" s="19" t="s">
        <v>110</v>
      </c>
      <c r="N989" s="19" t="s">
        <v>111</v>
      </c>
      <c r="O989" s="30">
        <v>3.9433609419354559E-2</v>
      </c>
      <c r="Q989" s="22">
        <v>1.5</v>
      </c>
      <c r="R989" s="30">
        <v>6.2171831887783309E-6</v>
      </c>
      <c r="S989" s="23">
        <v>160844.54481009088</v>
      </c>
      <c r="T989" s="30">
        <v>2.8965288845423206E-4</v>
      </c>
      <c r="U989" s="23">
        <v>3452.4081749594206</v>
      </c>
      <c r="V989" s="27">
        <v>2.146425406615859</v>
      </c>
    </row>
    <row r="990" spans="1:22" x14ac:dyDescent="0.25">
      <c r="A990" s="19" t="s">
        <v>81</v>
      </c>
      <c r="B990" s="19" t="s">
        <v>82</v>
      </c>
      <c r="C990" s="19" t="s">
        <v>75</v>
      </c>
      <c r="D990" s="22">
        <v>60307486</v>
      </c>
      <c r="E990" s="22">
        <v>2</v>
      </c>
      <c r="F990" s="27">
        <v>72</v>
      </c>
      <c r="G990" s="19" t="s">
        <v>166</v>
      </c>
      <c r="H990" s="19" t="s">
        <v>167</v>
      </c>
      <c r="I990" s="23">
        <v>2052.6685058000003</v>
      </c>
      <c r="J990" s="19" t="s">
        <v>202</v>
      </c>
      <c r="K990" s="19" t="s">
        <v>203</v>
      </c>
      <c r="L990" s="23">
        <v>2052.6685058000003</v>
      </c>
      <c r="M990" s="19" t="s">
        <v>168</v>
      </c>
      <c r="N990" s="19" t="s">
        <v>169</v>
      </c>
      <c r="O990" s="30">
        <v>5.0000000000000002E-5</v>
      </c>
      <c r="Q990" s="22">
        <v>0.3</v>
      </c>
      <c r="R990" s="30">
        <v>4.7515474671296304E-6</v>
      </c>
      <c r="S990" s="23">
        <v>210457.75232549483</v>
      </c>
      <c r="T990" s="30">
        <v>2.8965288845423206E-4</v>
      </c>
      <c r="U990" s="23">
        <v>3452.4081749594206</v>
      </c>
      <c r="V990" s="27">
        <v>1.6404281319226066</v>
      </c>
    </row>
    <row r="991" spans="1:22" x14ac:dyDescent="0.25">
      <c r="A991" s="19" t="s">
        <v>81</v>
      </c>
      <c r="B991" s="19" t="s">
        <v>82</v>
      </c>
      <c r="C991" s="19" t="s">
        <v>75</v>
      </c>
      <c r="D991" s="22">
        <v>60307499</v>
      </c>
      <c r="E991" s="22">
        <v>2</v>
      </c>
      <c r="F991" s="27">
        <v>84</v>
      </c>
      <c r="G991" s="19" t="s">
        <v>148</v>
      </c>
      <c r="H991" s="19" t="s">
        <v>149</v>
      </c>
      <c r="I991" s="23">
        <v>318</v>
      </c>
      <c r="J991" s="19" t="s">
        <v>202</v>
      </c>
      <c r="K991" s="19" t="s">
        <v>203</v>
      </c>
      <c r="L991" s="23">
        <v>318</v>
      </c>
      <c r="M991" s="19" t="s">
        <v>110</v>
      </c>
      <c r="N991" s="19" t="s">
        <v>111</v>
      </c>
      <c r="O991" s="30">
        <v>5.1681299099804429E-2</v>
      </c>
      <c r="Q991" s="22">
        <v>1.5</v>
      </c>
      <c r="R991" s="30">
        <v>1.30433754870935E-4</v>
      </c>
      <c r="S991" s="23">
        <v>7666.7270752843551</v>
      </c>
      <c r="T991" s="30">
        <v>3.2184883896380567E-4</v>
      </c>
      <c r="U991" s="23">
        <v>3107.0486481153894</v>
      </c>
      <c r="V991" s="27">
        <v>40.526402174035262</v>
      </c>
    </row>
    <row r="992" spans="1:22" x14ac:dyDescent="0.25">
      <c r="A992" s="19" t="s">
        <v>81</v>
      </c>
      <c r="B992" s="19" t="s">
        <v>82</v>
      </c>
      <c r="C992" s="19" t="s">
        <v>75</v>
      </c>
      <c r="D992" s="22">
        <v>60307499</v>
      </c>
      <c r="E992" s="22">
        <v>2</v>
      </c>
      <c r="F992" s="27">
        <v>84</v>
      </c>
      <c r="G992" s="19" t="s">
        <v>130</v>
      </c>
      <c r="H992" s="19" t="s">
        <v>131</v>
      </c>
      <c r="I992" s="23">
        <v>1072.5</v>
      </c>
      <c r="J992" s="19" t="s">
        <v>211</v>
      </c>
      <c r="K992" s="19" t="s">
        <v>212</v>
      </c>
      <c r="L992" s="23">
        <v>750</v>
      </c>
      <c r="M992" s="19" t="s">
        <v>112</v>
      </c>
      <c r="N992" s="19" t="s">
        <v>113</v>
      </c>
      <c r="O992" s="30">
        <v>4.8249881092436948E-2</v>
      </c>
      <c r="Q992" s="22">
        <v>7.7</v>
      </c>
      <c r="R992" s="30">
        <v>8.0006180382867395E-5</v>
      </c>
      <c r="S992" s="23">
        <v>12499.034389774981</v>
      </c>
      <c r="T992" s="30">
        <v>3.2184883896380567E-4</v>
      </c>
      <c r="U992" s="23">
        <v>3107.0486481153894</v>
      </c>
      <c r="V992" s="27">
        <v>24.858309459946412</v>
      </c>
    </row>
    <row r="993" spans="1:22" x14ac:dyDescent="0.25">
      <c r="A993" s="19" t="s">
        <v>81</v>
      </c>
      <c r="B993" s="19" t="s">
        <v>82</v>
      </c>
      <c r="C993" s="19" t="s">
        <v>75</v>
      </c>
      <c r="D993" s="22">
        <v>60307499</v>
      </c>
      <c r="E993" s="22">
        <v>2</v>
      </c>
      <c r="F993" s="27">
        <v>84</v>
      </c>
      <c r="G993" s="19" t="s">
        <v>130</v>
      </c>
      <c r="H993" s="19" t="s">
        <v>131</v>
      </c>
      <c r="I993" s="23">
        <v>1072.5</v>
      </c>
      <c r="J993" s="19" t="s">
        <v>211</v>
      </c>
      <c r="K993" s="19" t="s">
        <v>212</v>
      </c>
      <c r="L993" s="23">
        <v>750</v>
      </c>
      <c r="M993" s="19" t="s">
        <v>110</v>
      </c>
      <c r="N993" s="19" t="s">
        <v>111</v>
      </c>
      <c r="O993" s="30">
        <v>5.1901008403361353E-3</v>
      </c>
      <c r="Q993" s="22">
        <v>1.5</v>
      </c>
      <c r="R993" s="30">
        <v>4.4177644057623057E-5</v>
      </c>
      <c r="S993" s="23">
        <v>22635.88340509175</v>
      </c>
      <c r="T993" s="30">
        <v>3.2184883896380567E-4</v>
      </c>
      <c r="U993" s="23">
        <v>3107.0486481153894</v>
      </c>
      <c r="V993" s="27">
        <v>13.726208924616056</v>
      </c>
    </row>
    <row r="994" spans="1:22" x14ac:dyDescent="0.25">
      <c r="A994" s="19" t="s">
        <v>81</v>
      </c>
      <c r="B994" s="19" t="s">
        <v>82</v>
      </c>
      <c r="C994" s="19" t="s">
        <v>75</v>
      </c>
      <c r="D994" s="22">
        <v>60307499</v>
      </c>
      <c r="E994" s="22">
        <v>2</v>
      </c>
      <c r="F994" s="27">
        <v>84</v>
      </c>
      <c r="G994" s="19" t="s">
        <v>130</v>
      </c>
      <c r="H994" s="19" t="s">
        <v>131</v>
      </c>
      <c r="I994" s="23">
        <v>357.5</v>
      </c>
      <c r="J994" s="19" t="s">
        <v>200</v>
      </c>
      <c r="K994" s="19" t="s">
        <v>201</v>
      </c>
      <c r="L994" s="23">
        <v>250</v>
      </c>
      <c r="M994" s="19" t="s">
        <v>112</v>
      </c>
      <c r="N994" s="19" t="s">
        <v>113</v>
      </c>
      <c r="O994" s="30">
        <v>4.8249881092436948E-2</v>
      </c>
      <c r="Q994" s="22">
        <v>7.7</v>
      </c>
      <c r="R994" s="30">
        <v>2.6668726794289129E-5</v>
      </c>
      <c r="S994" s="23">
        <v>37497.103169324946</v>
      </c>
      <c r="T994" s="30">
        <v>3.2184883896380567E-4</v>
      </c>
      <c r="U994" s="23">
        <v>3107.0486481153894</v>
      </c>
      <c r="V994" s="27">
        <v>8.2861031533154694</v>
      </c>
    </row>
    <row r="995" spans="1:22" x14ac:dyDescent="0.25">
      <c r="A995" s="19" t="s">
        <v>81</v>
      </c>
      <c r="B995" s="19" t="s">
        <v>82</v>
      </c>
      <c r="C995" s="19" t="s">
        <v>75</v>
      </c>
      <c r="D995" s="22">
        <v>60307499</v>
      </c>
      <c r="E995" s="22">
        <v>2</v>
      </c>
      <c r="F995" s="27">
        <v>84</v>
      </c>
      <c r="G995" s="19" t="s">
        <v>130</v>
      </c>
      <c r="H995" s="19" t="s">
        <v>131</v>
      </c>
      <c r="I995" s="23">
        <v>357.5</v>
      </c>
      <c r="J995" s="19" t="s">
        <v>200</v>
      </c>
      <c r="K995" s="19" t="s">
        <v>201</v>
      </c>
      <c r="L995" s="23">
        <v>250</v>
      </c>
      <c r="M995" s="19" t="s">
        <v>110</v>
      </c>
      <c r="N995" s="19" t="s">
        <v>111</v>
      </c>
      <c r="O995" s="30">
        <v>5.1901008403361353E-3</v>
      </c>
      <c r="Q995" s="22">
        <v>1.5</v>
      </c>
      <c r="R995" s="30">
        <v>1.4725881352541019E-5</v>
      </c>
      <c r="S995" s="23">
        <v>67907.650215275251</v>
      </c>
      <c r="T995" s="30">
        <v>3.2184883896380567E-4</v>
      </c>
      <c r="U995" s="23">
        <v>3107.0486481153894</v>
      </c>
      <c r="V995" s="27">
        <v>4.5754029748720191</v>
      </c>
    </row>
    <row r="996" spans="1:22" x14ac:dyDescent="0.25">
      <c r="A996" s="19" t="s">
        <v>81</v>
      </c>
      <c r="B996" s="19" t="s">
        <v>82</v>
      </c>
      <c r="C996" s="19" t="s">
        <v>75</v>
      </c>
      <c r="D996" s="22">
        <v>60307499</v>
      </c>
      <c r="E996" s="22">
        <v>2</v>
      </c>
      <c r="F996" s="27">
        <v>84</v>
      </c>
      <c r="G996" s="19" t="s">
        <v>108</v>
      </c>
      <c r="H996" s="19" t="s">
        <v>109</v>
      </c>
      <c r="I996" s="23">
        <v>74.400000000000006</v>
      </c>
      <c r="J996" s="19" t="s">
        <v>202</v>
      </c>
      <c r="K996" s="19" t="s">
        <v>203</v>
      </c>
      <c r="L996" s="23">
        <v>74.400000000000006</v>
      </c>
      <c r="M996" s="19" t="s">
        <v>110</v>
      </c>
      <c r="N996" s="19" t="s">
        <v>111</v>
      </c>
      <c r="O996" s="30">
        <v>9.9157987639060616E-3</v>
      </c>
      <c r="Q996" s="22">
        <v>1.5</v>
      </c>
      <c r="R996" s="30">
        <v>5.855043079639769E-6</v>
      </c>
      <c r="S996" s="23">
        <v>170792.93634531632</v>
      </c>
      <c r="T996" s="30">
        <v>3.2184883896380567E-4</v>
      </c>
      <c r="U996" s="23">
        <v>3107.0486481153894</v>
      </c>
      <c r="V996" s="27">
        <v>1.8191903685252111</v>
      </c>
    </row>
    <row r="997" spans="1:22" x14ac:dyDescent="0.25">
      <c r="A997" s="19" t="s">
        <v>81</v>
      </c>
      <c r="B997" s="19" t="s">
        <v>82</v>
      </c>
      <c r="C997" s="19" t="s">
        <v>75</v>
      </c>
      <c r="D997" s="22">
        <v>60307654</v>
      </c>
      <c r="E997" s="22">
        <v>2</v>
      </c>
      <c r="F997" s="27">
        <v>85</v>
      </c>
      <c r="G997" s="19" t="s">
        <v>148</v>
      </c>
      <c r="H997" s="19" t="s">
        <v>149</v>
      </c>
      <c r="I997" s="23">
        <v>271</v>
      </c>
      <c r="J997" s="19" t="s">
        <v>202</v>
      </c>
      <c r="K997" s="19" t="s">
        <v>203</v>
      </c>
      <c r="L997" s="23">
        <v>271</v>
      </c>
      <c r="M997" s="19" t="s">
        <v>110</v>
      </c>
      <c r="N997" s="19" t="s">
        <v>111</v>
      </c>
      <c r="O997" s="30">
        <v>5.1681299099804429E-2</v>
      </c>
      <c r="Q997" s="22">
        <v>1.5</v>
      </c>
      <c r="R997" s="30">
        <v>1.0984809455723137E-4</v>
      </c>
      <c r="S997" s="23">
        <v>9103.4806204944707</v>
      </c>
      <c r="T997" s="30">
        <v>2.6582811529922065E-4</v>
      </c>
      <c r="U997" s="23">
        <v>3761.8293267225813</v>
      </c>
      <c r="V997" s="27">
        <v>41.32297835899881</v>
      </c>
    </row>
    <row r="998" spans="1:22" x14ac:dyDescent="0.25">
      <c r="A998" s="19" t="s">
        <v>81</v>
      </c>
      <c r="B998" s="19" t="s">
        <v>82</v>
      </c>
      <c r="C998" s="19" t="s">
        <v>75</v>
      </c>
      <c r="D998" s="22">
        <v>60307654</v>
      </c>
      <c r="E998" s="22">
        <v>2</v>
      </c>
      <c r="F998" s="27">
        <v>85</v>
      </c>
      <c r="G998" s="19" t="s">
        <v>108</v>
      </c>
      <c r="H998" s="19" t="s">
        <v>109</v>
      </c>
      <c r="I998" s="23">
        <v>1261.26</v>
      </c>
      <c r="J998" s="19" t="s">
        <v>207</v>
      </c>
      <c r="K998" s="19" t="s">
        <v>208</v>
      </c>
      <c r="L998" s="23">
        <v>819</v>
      </c>
      <c r="M998" s="19" t="s">
        <v>110</v>
      </c>
      <c r="N998" s="19" t="s">
        <v>111</v>
      </c>
      <c r="O998" s="30">
        <v>9.9157987639060616E-3</v>
      </c>
      <c r="Q998" s="22">
        <v>1.5</v>
      </c>
      <c r="R998" s="30">
        <v>9.80894145016797E-5</v>
      </c>
      <c r="S998" s="23">
        <v>10194.779988037097</v>
      </c>
      <c r="T998" s="30">
        <v>2.6582811529922065E-4</v>
      </c>
      <c r="U998" s="23">
        <v>3761.8293267225813</v>
      </c>
      <c r="V998" s="27">
        <v>36.899563611346601</v>
      </c>
    </row>
    <row r="999" spans="1:22" x14ac:dyDescent="0.25">
      <c r="A999" s="19" t="s">
        <v>81</v>
      </c>
      <c r="B999" s="19" t="s">
        <v>82</v>
      </c>
      <c r="C999" s="19" t="s">
        <v>75</v>
      </c>
      <c r="D999" s="22">
        <v>60307654</v>
      </c>
      <c r="E999" s="22">
        <v>2</v>
      </c>
      <c r="F999" s="27">
        <v>85</v>
      </c>
      <c r="G999" s="19" t="s">
        <v>108</v>
      </c>
      <c r="H999" s="19" t="s">
        <v>109</v>
      </c>
      <c r="I999" s="23">
        <v>1261.26</v>
      </c>
      <c r="J999" s="19" t="s">
        <v>207</v>
      </c>
      <c r="K999" s="19" t="s">
        <v>208</v>
      </c>
      <c r="L999" s="23">
        <v>819</v>
      </c>
      <c r="M999" s="19" t="s">
        <v>112</v>
      </c>
      <c r="N999" s="19" t="s">
        <v>113</v>
      </c>
      <c r="O999" s="30">
        <v>1.1220156242274404E-2</v>
      </c>
      <c r="Q999" s="22">
        <v>7.7</v>
      </c>
      <c r="R999" s="30">
        <v>2.16219010880535E-5</v>
      </c>
      <c r="S999" s="23">
        <v>46249.40221156217</v>
      </c>
      <c r="T999" s="30">
        <v>2.6582811529922065E-4</v>
      </c>
      <c r="U999" s="23">
        <v>3761.8293267225813</v>
      </c>
      <c r="V999" s="27">
        <v>8.1337901612534562</v>
      </c>
    </row>
    <row r="1000" spans="1:22" x14ac:dyDescent="0.25">
      <c r="A1000" s="19" t="s">
        <v>81</v>
      </c>
      <c r="B1000" s="19" t="s">
        <v>82</v>
      </c>
      <c r="C1000" s="19" t="s">
        <v>75</v>
      </c>
      <c r="D1000" s="22">
        <v>60307654</v>
      </c>
      <c r="E1000" s="22">
        <v>2</v>
      </c>
      <c r="F1000" s="27">
        <v>85</v>
      </c>
      <c r="G1000" s="19" t="s">
        <v>130</v>
      </c>
      <c r="H1000" s="19" t="s">
        <v>131</v>
      </c>
      <c r="I1000" s="23">
        <v>143</v>
      </c>
      <c r="J1000" s="19" t="s">
        <v>200</v>
      </c>
      <c r="K1000" s="19" t="s">
        <v>201</v>
      </c>
      <c r="L1000" s="23">
        <v>100</v>
      </c>
      <c r="M1000" s="19" t="s">
        <v>112</v>
      </c>
      <c r="N1000" s="19" t="s">
        <v>113</v>
      </c>
      <c r="O1000" s="30">
        <v>4.8249881092436948E-2</v>
      </c>
      <c r="Q1000" s="22">
        <v>7.7</v>
      </c>
      <c r="R1000" s="30">
        <v>1.0541990826918997E-5</v>
      </c>
      <c r="S1000" s="23">
        <v>94858.743136685123</v>
      </c>
      <c r="T1000" s="30">
        <v>2.6582811529922065E-4</v>
      </c>
      <c r="U1000" s="23">
        <v>3761.8293267225813</v>
      </c>
      <c r="V1000" s="27">
        <v>3.9657170254744321</v>
      </c>
    </row>
    <row r="1001" spans="1:22" x14ac:dyDescent="0.25">
      <c r="A1001" s="19" t="s">
        <v>81</v>
      </c>
      <c r="B1001" s="19" t="s">
        <v>82</v>
      </c>
      <c r="C1001" s="19" t="s">
        <v>75</v>
      </c>
      <c r="D1001" s="22">
        <v>60307654</v>
      </c>
      <c r="E1001" s="22">
        <v>2</v>
      </c>
      <c r="F1001" s="27">
        <v>85</v>
      </c>
      <c r="G1001" s="19" t="s">
        <v>130</v>
      </c>
      <c r="H1001" s="19" t="s">
        <v>131</v>
      </c>
      <c r="I1001" s="23">
        <v>143</v>
      </c>
      <c r="J1001" s="19" t="s">
        <v>200</v>
      </c>
      <c r="K1001" s="19" t="s">
        <v>201</v>
      </c>
      <c r="L1001" s="23">
        <v>100</v>
      </c>
      <c r="M1001" s="19" t="s">
        <v>110</v>
      </c>
      <c r="N1001" s="19" t="s">
        <v>111</v>
      </c>
      <c r="O1001" s="30">
        <v>5.1901008403361353E-3</v>
      </c>
      <c r="Q1001" s="22">
        <v>1.5</v>
      </c>
      <c r="R1001" s="30">
        <v>5.8210542758279793E-6</v>
      </c>
      <c r="S1001" s="23">
        <v>171790.18655649992</v>
      </c>
      <c r="T1001" s="30">
        <v>2.6582811529922065E-4</v>
      </c>
      <c r="U1001" s="23">
        <v>3761.8293267225813</v>
      </c>
      <c r="V1001" s="27">
        <v>2.1897812687253571</v>
      </c>
    </row>
    <row r="1002" spans="1:22" x14ac:dyDescent="0.25">
      <c r="A1002" s="19" t="s">
        <v>81</v>
      </c>
      <c r="B1002" s="19" t="s">
        <v>82</v>
      </c>
      <c r="C1002" s="19" t="s">
        <v>75</v>
      </c>
      <c r="D1002" s="22">
        <v>60307654</v>
      </c>
      <c r="E1002" s="22">
        <v>2</v>
      </c>
      <c r="F1002" s="27">
        <v>85</v>
      </c>
      <c r="G1002" s="19" t="s">
        <v>166</v>
      </c>
      <c r="H1002" s="19" t="s">
        <v>167</v>
      </c>
      <c r="I1002" s="23">
        <v>2091.8680000000004</v>
      </c>
      <c r="J1002" s="19" t="s">
        <v>202</v>
      </c>
      <c r="K1002" s="19" t="s">
        <v>203</v>
      </c>
      <c r="L1002" s="23">
        <v>2091.8680000000004</v>
      </c>
      <c r="M1002" s="19" t="s">
        <v>168</v>
      </c>
      <c r="N1002" s="19" t="s">
        <v>169</v>
      </c>
      <c r="O1002" s="30">
        <v>5.0000000000000002E-5</v>
      </c>
      <c r="Q1002" s="22">
        <v>0.3</v>
      </c>
      <c r="R1002" s="30">
        <v>4.1017019607843148E-6</v>
      </c>
      <c r="S1002" s="23">
        <v>243801.23411228618</v>
      </c>
      <c r="T1002" s="30">
        <v>2.6582811529922065E-4</v>
      </c>
      <c r="U1002" s="23">
        <v>3761.8293267225813</v>
      </c>
      <c r="V1002" s="27">
        <v>1.542990272555395</v>
      </c>
    </row>
    <row r="1003" spans="1:22" x14ac:dyDescent="0.25">
      <c r="A1003" s="19" t="s">
        <v>81</v>
      </c>
      <c r="B1003" s="19" t="s">
        <v>82</v>
      </c>
      <c r="C1003" s="19" t="s">
        <v>75</v>
      </c>
      <c r="D1003" s="22">
        <v>60307654</v>
      </c>
      <c r="E1003" s="22">
        <v>2</v>
      </c>
      <c r="F1003" s="27">
        <v>85</v>
      </c>
      <c r="G1003" s="19" t="s">
        <v>156</v>
      </c>
      <c r="H1003" s="19" t="s">
        <v>157</v>
      </c>
      <c r="I1003" s="23">
        <v>64.75</v>
      </c>
      <c r="J1003" s="19" t="s">
        <v>229</v>
      </c>
      <c r="K1003" s="19" t="s">
        <v>250</v>
      </c>
      <c r="L1003" s="23">
        <v>12.95</v>
      </c>
      <c r="M1003" s="19" t="s">
        <v>245</v>
      </c>
      <c r="N1003" s="19" t="s">
        <v>246</v>
      </c>
      <c r="O1003" s="30">
        <v>8.156250000000002E-3</v>
      </c>
      <c r="Q1003" s="22">
        <v>1.94</v>
      </c>
      <c r="R1003" s="30">
        <v>3.2026512280169808E-6</v>
      </c>
      <c r="S1003" s="23">
        <v>312241.30534475355</v>
      </c>
      <c r="T1003" s="30">
        <v>2.6582811529922065E-4</v>
      </c>
      <c r="U1003" s="23">
        <v>3761.8293267225813</v>
      </c>
      <c r="V1003" s="27">
        <v>1.2047827312818367</v>
      </c>
    </row>
    <row r="1004" spans="1:22" x14ac:dyDescent="0.25">
      <c r="A1004" s="19" t="s">
        <v>81</v>
      </c>
      <c r="B1004" s="19" t="s">
        <v>82</v>
      </c>
      <c r="C1004" s="19" t="s">
        <v>75</v>
      </c>
      <c r="D1004" s="22">
        <v>60307655</v>
      </c>
      <c r="E1004" s="22">
        <v>2</v>
      </c>
      <c r="F1004" s="27">
        <v>63</v>
      </c>
      <c r="G1004" s="19" t="s">
        <v>108</v>
      </c>
      <c r="H1004" s="19" t="s">
        <v>109</v>
      </c>
      <c r="I1004" s="23">
        <v>847</v>
      </c>
      <c r="J1004" s="19" t="s">
        <v>207</v>
      </c>
      <c r="K1004" s="19" t="s">
        <v>208</v>
      </c>
      <c r="L1004" s="23">
        <v>550</v>
      </c>
      <c r="M1004" s="19" t="s">
        <v>110</v>
      </c>
      <c r="N1004" s="19" t="s">
        <v>111</v>
      </c>
      <c r="O1004" s="30">
        <v>9.9157987639060616E-3</v>
      </c>
      <c r="Q1004" s="22">
        <v>1.5</v>
      </c>
      <c r="R1004" s="30">
        <v>8.8874937069083966E-5</v>
      </c>
      <c r="S1004" s="23">
        <v>11251.766054390377</v>
      </c>
      <c r="T1004" s="30">
        <v>2.6210323144690441E-4</v>
      </c>
      <c r="U1004" s="23">
        <v>3815.2906184316735</v>
      </c>
      <c r="V1004" s="27">
        <v>33.908371361338141</v>
      </c>
    </row>
    <row r="1005" spans="1:22" x14ac:dyDescent="0.25">
      <c r="A1005" s="19" t="s">
        <v>81</v>
      </c>
      <c r="B1005" s="19" t="s">
        <v>82</v>
      </c>
      <c r="C1005" s="19" t="s">
        <v>75</v>
      </c>
      <c r="D1005" s="22">
        <v>60307655</v>
      </c>
      <c r="E1005" s="22">
        <v>2</v>
      </c>
      <c r="F1005" s="27">
        <v>63</v>
      </c>
      <c r="G1005" s="19" t="s">
        <v>148</v>
      </c>
      <c r="H1005" s="19" t="s">
        <v>149</v>
      </c>
      <c r="I1005" s="23">
        <v>159</v>
      </c>
      <c r="J1005" s="19" t="s">
        <v>202</v>
      </c>
      <c r="K1005" s="19" t="s">
        <v>203</v>
      </c>
      <c r="L1005" s="23">
        <v>159</v>
      </c>
      <c r="M1005" s="19" t="s">
        <v>110</v>
      </c>
      <c r="N1005" s="19" t="s">
        <v>111</v>
      </c>
      <c r="O1005" s="30">
        <v>5.1681299099804429E-2</v>
      </c>
      <c r="Q1005" s="22">
        <v>1.5</v>
      </c>
      <c r="R1005" s="30">
        <v>8.6955836580623322E-5</v>
      </c>
      <c r="S1005" s="23">
        <v>11500.090612926535</v>
      </c>
      <c r="T1005" s="30">
        <v>2.6210323144690441E-4</v>
      </c>
      <c r="U1005" s="23">
        <v>3815.2906184316735</v>
      </c>
      <c r="V1005" s="27">
        <v>33.176178752392985</v>
      </c>
    </row>
    <row r="1006" spans="1:22" x14ac:dyDescent="0.25">
      <c r="A1006" s="19" t="s">
        <v>81</v>
      </c>
      <c r="B1006" s="19" t="s">
        <v>82</v>
      </c>
      <c r="C1006" s="19" t="s">
        <v>75</v>
      </c>
      <c r="D1006" s="22">
        <v>60307655</v>
      </c>
      <c r="E1006" s="22">
        <v>2</v>
      </c>
      <c r="F1006" s="27">
        <v>63</v>
      </c>
      <c r="G1006" s="19" t="s">
        <v>132</v>
      </c>
      <c r="H1006" s="19" t="s">
        <v>133</v>
      </c>
      <c r="I1006" s="23">
        <v>51</v>
      </c>
      <c r="J1006" s="19" t="s">
        <v>202</v>
      </c>
      <c r="K1006" s="19" t="s">
        <v>203</v>
      </c>
      <c r="L1006" s="23">
        <v>51</v>
      </c>
      <c r="M1006" s="19" t="s">
        <v>110</v>
      </c>
      <c r="N1006" s="19" t="s">
        <v>111</v>
      </c>
      <c r="O1006" s="30">
        <v>3.9433609419354559E-2</v>
      </c>
      <c r="Q1006" s="22">
        <v>1.5</v>
      </c>
      <c r="R1006" s="30">
        <v>2.1281630480286585E-5</v>
      </c>
      <c r="S1006" s="23">
        <v>46988.880900188138</v>
      </c>
      <c r="T1006" s="30">
        <v>2.6210323144690441E-4</v>
      </c>
      <c r="U1006" s="23">
        <v>3815.2906184316735</v>
      </c>
      <c r="V1006" s="27">
        <v>8.1195605116366956</v>
      </c>
    </row>
    <row r="1007" spans="1:22" x14ac:dyDescent="0.25">
      <c r="A1007" s="19" t="s">
        <v>81</v>
      </c>
      <c r="B1007" s="19" t="s">
        <v>82</v>
      </c>
      <c r="C1007" s="19" t="s">
        <v>75</v>
      </c>
      <c r="D1007" s="22">
        <v>60307655</v>
      </c>
      <c r="E1007" s="22">
        <v>2</v>
      </c>
      <c r="F1007" s="27">
        <v>63</v>
      </c>
      <c r="G1007" s="19" t="s">
        <v>108</v>
      </c>
      <c r="H1007" s="19" t="s">
        <v>109</v>
      </c>
      <c r="I1007" s="23">
        <v>847</v>
      </c>
      <c r="J1007" s="19" t="s">
        <v>207</v>
      </c>
      <c r="K1007" s="19" t="s">
        <v>208</v>
      </c>
      <c r="L1007" s="23">
        <v>550</v>
      </c>
      <c r="M1007" s="19" t="s">
        <v>112</v>
      </c>
      <c r="N1007" s="19" t="s">
        <v>113</v>
      </c>
      <c r="O1007" s="30">
        <v>1.1220156242274404E-2</v>
      </c>
      <c r="Q1007" s="22">
        <v>7.7</v>
      </c>
      <c r="R1007" s="30">
        <v>1.959074899444737E-5</v>
      </c>
      <c r="S1007" s="23">
        <v>51044.500661175909</v>
      </c>
      <c r="T1007" s="30">
        <v>2.6210323144690441E-4</v>
      </c>
      <c r="U1007" s="23">
        <v>3815.2906184316735</v>
      </c>
      <c r="V1007" s="27">
        <v>7.4744400846564796</v>
      </c>
    </row>
    <row r="1008" spans="1:22" x14ac:dyDescent="0.25">
      <c r="A1008" s="19" t="s">
        <v>81</v>
      </c>
      <c r="B1008" s="19" t="s">
        <v>82</v>
      </c>
      <c r="C1008" s="19" t="s">
        <v>75</v>
      </c>
      <c r="D1008" s="22">
        <v>60307655</v>
      </c>
      <c r="E1008" s="22">
        <v>2</v>
      </c>
      <c r="F1008" s="27">
        <v>63</v>
      </c>
      <c r="G1008" s="19" t="s">
        <v>132</v>
      </c>
      <c r="H1008" s="19" t="s">
        <v>133</v>
      </c>
      <c r="I1008" s="23">
        <v>34.055</v>
      </c>
      <c r="J1008" s="19" t="s">
        <v>206</v>
      </c>
      <c r="K1008" s="19" t="s">
        <v>230</v>
      </c>
      <c r="L1008" s="23">
        <v>24.5</v>
      </c>
      <c r="M1008" s="19" t="s">
        <v>110</v>
      </c>
      <c r="N1008" s="19" t="s">
        <v>111</v>
      </c>
      <c r="O1008" s="30">
        <v>3.9433609419354559E-2</v>
      </c>
      <c r="Q1008" s="22">
        <v>1.5</v>
      </c>
      <c r="R1008" s="30">
        <v>1.4210704431493329E-5</v>
      </c>
      <c r="S1008" s="23">
        <v>70369.48835441476</v>
      </c>
      <c r="T1008" s="30">
        <v>2.6210323144690441E-4</v>
      </c>
      <c r="U1008" s="23">
        <v>3815.2906184316735</v>
      </c>
      <c r="V1008" s="27">
        <v>5.4217967298781904</v>
      </c>
    </row>
    <row r="1009" spans="1:22" x14ac:dyDescent="0.25">
      <c r="A1009" s="19" t="s">
        <v>81</v>
      </c>
      <c r="B1009" s="19" t="s">
        <v>82</v>
      </c>
      <c r="C1009" s="19" t="s">
        <v>75</v>
      </c>
      <c r="D1009" s="22">
        <v>60307655</v>
      </c>
      <c r="E1009" s="22">
        <v>2</v>
      </c>
      <c r="F1009" s="27">
        <v>63</v>
      </c>
      <c r="G1009" s="19" t="s">
        <v>166</v>
      </c>
      <c r="H1009" s="19" t="s">
        <v>167</v>
      </c>
      <c r="I1009" s="23">
        <v>1635.4718209999999</v>
      </c>
      <c r="J1009" s="19" t="s">
        <v>202</v>
      </c>
      <c r="K1009" s="19" t="s">
        <v>203</v>
      </c>
      <c r="L1009" s="23">
        <v>1635.4718209999999</v>
      </c>
      <c r="M1009" s="19" t="s">
        <v>168</v>
      </c>
      <c r="N1009" s="19" t="s">
        <v>169</v>
      </c>
      <c r="O1009" s="30">
        <v>5.0000000000000002E-5</v>
      </c>
      <c r="Q1009" s="22">
        <v>0.3</v>
      </c>
      <c r="R1009" s="30">
        <v>4.3266450291005292E-6</v>
      </c>
      <c r="S1009" s="23">
        <v>231125.96325192202</v>
      </c>
      <c r="T1009" s="30">
        <v>2.6210323144690441E-4</v>
      </c>
      <c r="U1009" s="23">
        <v>3815.2906184316735</v>
      </c>
      <c r="V1009" s="27">
        <v>1.6507408188811283</v>
      </c>
    </row>
    <row r="1010" spans="1:22" x14ac:dyDescent="0.25">
      <c r="A1010" s="19" t="s">
        <v>81</v>
      </c>
      <c r="B1010" s="19" t="s">
        <v>82</v>
      </c>
      <c r="C1010" s="19" t="s">
        <v>75</v>
      </c>
      <c r="D1010" s="22">
        <v>60307655</v>
      </c>
      <c r="E1010" s="22">
        <v>2</v>
      </c>
      <c r="F1010" s="27">
        <v>63</v>
      </c>
      <c r="G1010" s="19" t="s">
        <v>108</v>
      </c>
      <c r="H1010" s="19" t="s">
        <v>109</v>
      </c>
      <c r="I1010" s="23">
        <v>40.42</v>
      </c>
      <c r="J1010" s="19" t="s">
        <v>202</v>
      </c>
      <c r="K1010" s="19" t="s">
        <v>203</v>
      </c>
      <c r="L1010" s="23">
        <v>40.42</v>
      </c>
      <c r="M1010" s="19" t="s">
        <v>110</v>
      </c>
      <c r="N1010" s="19" t="s">
        <v>111</v>
      </c>
      <c r="O1010" s="30">
        <v>9.9157987639060616E-3</v>
      </c>
      <c r="Q1010" s="22">
        <v>1.5</v>
      </c>
      <c r="R1010" s="30">
        <v>4.2412337146781272E-6</v>
      </c>
      <c r="S1010" s="23">
        <v>235780.45146137185</v>
      </c>
      <c r="T1010" s="30">
        <v>2.6210323144690441E-4</v>
      </c>
      <c r="U1010" s="23">
        <v>3815.2906184316735</v>
      </c>
      <c r="V1010" s="27">
        <v>1.6181539202187578</v>
      </c>
    </row>
    <row r="1011" spans="1:22" x14ac:dyDescent="0.25">
      <c r="A1011" s="19" t="s">
        <v>81</v>
      </c>
      <c r="B1011" s="19" t="s">
        <v>82</v>
      </c>
      <c r="C1011" s="19" t="s">
        <v>75</v>
      </c>
      <c r="D1011" s="22">
        <v>60307655</v>
      </c>
      <c r="E1011" s="22">
        <v>2</v>
      </c>
      <c r="F1011" s="27">
        <v>63</v>
      </c>
      <c r="G1011" s="19" t="s">
        <v>134</v>
      </c>
      <c r="H1011" s="19" t="s">
        <v>135</v>
      </c>
      <c r="I1011" s="23">
        <v>63.3</v>
      </c>
      <c r="J1011" s="19" t="s">
        <v>202</v>
      </c>
      <c r="K1011" s="19" t="s">
        <v>203</v>
      </c>
      <c r="L1011" s="23">
        <v>63.3</v>
      </c>
      <c r="M1011" s="19" t="s">
        <v>110</v>
      </c>
      <c r="N1011" s="19" t="s">
        <v>111</v>
      </c>
      <c r="O1011" s="30">
        <v>6.3109714285714286E-3</v>
      </c>
      <c r="Q1011" s="22">
        <v>1.5</v>
      </c>
      <c r="R1011" s="30">
        <v>4.2273491156462579E-6</v>
      </c>
      <c r="S1011" s="23">
        <v>236554.86515149684</v>
      </c>
      <c r="T1011" s="30">
        <v>2.6210323144690441E-4</v>
      </c>
      <c r="U1011" s="23">
        <v>3815.2906184316735</v>
      </c>
      <c r="V1011" s="27">
        <v>1.6128565421760599</v>
      </c>
    </row>
    <row r="1012" spans="1:22" x14ac:dyDescent="0.25">
      <c r="A1012" s="19" t="s">
        <v>81</v>
      </c>
      <c r="B1012" s="19" t="s">
        <v>82</v>
      </c>
      <c r="C1012" s="19" t="s">
        <v>75</v>
      </c>
      <c r="D1012" s="22">
        <v>60307655</v>
      </c>
      <c r="E1012" s="22">
        <v>2</v>
      </c>
      <c r="F1012" s="27">
        <v>63</v>
      </c>
      <c r="G1012" s="19" t="s">
        <v>156</v>
      </c>
      <c r="H1012" s="19" t="s">
        <v>157</v>
      </c>
      <c r="I1012" s="23">
        <v>43.961449999999992</v>
      </c>
      <c r="J1012" s="19" t="s">
        <v>229</v>
      </c>
      <c r="K1012" s="19" t="s">
        <v>250</v>
      </c>
      <c r="L1012" s="23">
        <v>8.7922900000000013</v>
      </c>
      <c r="M1012" s="19" t="s">
        <v>245</v>
      </c>
      <c r="N1012" s="19" t="s">
        <v>246</v>
      </c>
      <c r="O1012" s="30">
        <v>8.156250000000002E-3</v>
      </c>
      <c r="Q1012" s="22">
        <v>1.94</v>
      </c>
      <c r="R1012" s="30">
        <v>2.9337307851620028E-6</v>
      </c>
      <c r="S1012" s="23">
        <v>340862.90570959094</v>
      </c>
      <c r="T1012" s="30">
        <v>2.6210323144690441E-4</v>
      </c>
      <c r="U1012" s="23">
        <v>3815.2906184316735</v>
      </c>
      <c r="V1012" s="27">
        <v>1.1193035541632776</v>
      </c>
    </row>
    <row r="1013" spans="1:22" x14ac:dyDescent="0.25">
      <c r="A1013" s="19" t="s">
        <v>81</v>
      </c>
      <c r="B1013" s="19" t="s">
        <v>82</v>
      </c>
      <c r="C1013" s="19" t="s">
        <v>75</v>
      </c>
      <c r="D1013" s="22">
        <v>60307655</v>
      </c>
      <c r="E1013" s="22">
        <v>2</v>
      </c>
      <c r="F1013" s="27">
        <v>63</v>
      </c>
      <c r="G1013" s="19" t="s">
        <v>136</v>
      </c>
      <c r="H1013" s="19" t="s">
        <v>137</v>
      </c>
      <c r="I1013" s="23">
        <v>158.81112000000002</v>
      </c>
      <c r="J1013" s="19" t="s">
        <v>213</v>
      </c>
      <c r="K1013" s="19" t="s">
        <v>214</v>
      </c>
      <c r="L1013" s="23">
        <v>104.48100000000001</v>
      </c>
      <c r="M1013" s="19" t="s">
        <v>112</v>
      </c>
      <c r="N1013" s="19" t="s">
        <v>113</v>
      </c>
      <c r="O1013" s="30">
        <v>8.2706821829855465E-3</v>
      </c>
      <c r="Q1013" s="22">
        <v>7.7</v>
      </c>
      <c r="R1013" s="30">
        <v>2.7076402816820856E-6</v>
      </c>
      <c r="S1013" s="23">
        <v>369325.27809002873</v>
      </c>
      <c r="T1013" s="30">
        <v>2.6210323144690441E-4</v>
      </c>
      <c r="U1013" s="23">
        <v>3815.2906184316735</v>
      </c>
      <c r="V1013" s="27">
        <v>1.0330434564789355</v>
      </c>
    </row>
    <row r="1014" spans="1:22" x14ac:dyDescent="0.25">
      <c r="A1014" s="19" t="s">
        <v>81</v>
      </c>
      <c r="B1014" s="19" t="s">
        <v>82</v>
      </c>
      <c r="C1014" s="19" t="s">
        <v>75</v>
      </c>
      <c r="D1014" s="22">
        <v>60307914</v>
      </c>
      <c r="E1014" s="22">
        <v>2</v>
      </c>
      <c r="F1014" s="27">
        <v>70</v>
      </c>
      <c r="G1014" s="19" t="s">
        <v>132</v>
      </c>
      <c r="H1014" s="19" t="s">
        <v>133</v>
      </c>
      <c r="I1014" s="23">
        <v>307.60000000000002</v>
      </c>
      <c r="J1014" s="19" t="s">
        <v>202</v>
      </c>
      <c r="K1014" s="19" t="s">
        <v>203</v>
      </c>
      <c r="L1014" s="23">
        <v>307.60000000000002</v>
      </c>
      <c r="M1014" s="19" t="s">
        <v>110</v>
      </c>
      <c r="N1014" s="19" t="s">
        <v>111</v>
      </c>
      <c r="O1014" s="30">
        <v>3.9433609419354559E-2</v>
      </c>
      <c r="Q1014" s="22">
        <v>1.5</v>
      </c>
      <c r="R1014" s="30">
        <v>1.1552169768946155E-4</v>
      </c>
      <c r="S1014" s="23">
        <v>8656.3824805288059</v>
      </c>
      <c r="T1014" s="30">
        <v>2.803936582933437E-4</v>
      </c>
      <c r="U1014" s="23">
        <v>3566.4144691668266</v>
      </c>
      <c r="V1014" s="27">
        <v>41.199825414241161</v>
      </c>
    </row>
    <row r="1015" spans="1:22" x14ac:dyDescent="0.25">
      <c r="A1015" s="19" t="s">
        <v>81</v>
      </c>
      <c r="B1015" s="19" t="s">
        <v>82</v>
      </c>
      <c r="C1015" s="19" t="s">
        <v>75</v>
      </c>
      <c r="D1015" s="22">
        <v>60307914</v>
      </c>
      <c r="E1015" s="22">
        <v>2</v>
      </c>
      <c r="F1015" s="27">
        <v>70</v>
      </c>
      <c r="G1015" s="19" t="s">
        <v>148</v>
      </c>
      <c r="H1015" s="19" t="s">
        <v>149</v>
      </c>
      <c r="I1015" s="23">
        <v>219</v>
      </c>
      <c r="J1015" s="19" t="s">
        <v>202</v>
      </c>
      <c r="K1015" s="19" t="s">
        <v>203</v>
      </c>
      <c r="L1015" s="23">
        <v>219</v>
      </c>
      <c r="M1015" s="19" t="s">
        <v>110</v>
      </c>
      <c r="N1015" s="19" t="s">
        <v>111</v>
      </c>
      <c r="O1015" s="30">
        <v>5.1681299099804429E-2</v>
      </c>
      <c r="Q1015" s="22">
        <v>1.5</v>
      </c>
      <c r="R1015" s="30">
        <v>1.0779242383673494E-4</v>
      </c>
      <c r="S1015" s="23">
        <v>9277.0898399559574</v>
      </c>
      <c r="T1015" s="30">
        <v>2.803936582933437E-4</v>
      </c>
      <c r="U1015" s="23">
        <v>3566.4144691668266</v>
      </c>
      <c r="V1015" s="27">
        <v>38.443246003789469</v>
      </c>
    </row>
    <row r="1016" spans="1:22" x14ac:dyDescent="0.25">
      <c r="A1016" s="19" t="s">
        <v>81</v>
      </c>
      <c r="B1016" s="19" t="s">
        <v>82</v>
      </c>
      <c r="C1016" s="19" t="s">
        <v>75</v>
      </c>
      <c r="D1016" s="22">
        <v>60307914</v>
      </c>
      <c r="E1016" s="22">
        <v>2</v>
      </c>
      <c r="F1016" s="27">
        <v>70</v>
      </c>
      <c r="G1016" s="19" t="s">
        <v>122</v>
      </c>
      <c r="H1016" s="19" t="s">
        <v>123</v>
      </c>
      <c r="I1016" s="23">
        <v>65.3</v>
      </c>
      <c r="J1016" s="19" t="s">
        <v>202</v>
      </c>
      <c r="K1016" s="19" t="s">
        <v>203</v>
      </c>
      <c r="L1016" s="23">
        <v>65.3</v>
      </c>
      <c r="M1016" s="19" t="s">
        <v>110</v>
      </c>
      <c r="N1016" s="19" t="s">
        <v>111</v>
      </c>
      <c r="O1016" s="30">
        <v>2.3301542756539208E-2</v>
      </c>
      <c r="Q1016" s="22">
        <v>1.5</v>
      </c>
      <c r="R1016" s="30">
        <v>1.4491340400019145E-5</v>
      </c>
      <c r="S1016" s="23">
        <v>69006.729011670919</v>
      </c>
      <c r="T1016" s="30">
        <v>2.803936582933437E-4</v>
      </c>
      <c r="U1016" s="23">
        <v>3566.4144691668266</v>
      </c>
      <c r="V1016" s="27">
        <v>5.1682126080250068</v>
      </c>
    </row>
    <row r="1017" spans="1:22" x14ac:dyDescent="0.25">
      <c r="A1017" s="19" t="s">
        <v>81</v>
      </c>
      <c r="B1017" s="19" t="s">
        <v>82</v>
      </c>
      <c r="C1017" s="19" t="s">
        <v>75</v>
      </c>
      <c r="D1017" s="22">
        <v>60307914</v>
      </c>
      <c r="E1017" s="22">
        <v>2</v>
      </c>
      <c r="F1017" s="27">
        <v>70</v>
      </c>
      <c r="G1017" s="19" t="s">
        <v>134</v>
      </c>
      <c r="H1017" s="19" t="s">
        <v>135</v>
      </c>
      <c r="I1017" s="23">
        <v>173.3</v>
      </c>
      <c r="J1017" s="19" t="s">
        <v>202</v>
      </c>
      <c r="K1017" s="19" t="s">
        <v>203</v>
      </c>
      <c r="L1017" s="23">
        <v>173.3</v>
      </c>
      <c r="M1017" s="19" t="s">
        <v>110</v>
      </c>
      <c r="N1017" s="19" t="s">
        <v>111</v>
      </c>
      <c r="O1017" s="30">
        <v>6.3109714285714286E-3</v>
      </c>
      <c r="Q1017" s="22">
        <v>1.5</v>
      </c>
      <c r="R1017" s="30">
        <v>1.0416108081632653E-5</v>
      </c>
      <c r="S1017" s="23">
        <v>96005.14819574116</v>
      </c>
      <c r="T1017" s="30">
        <v>2.803936582933437E-4</v>
      </c>
      <c r="U1017" s="23">
        <v>3566.4144691668266</v>
      </c>
      <c r="V1017" s="27">
        <v>3.7148158574740213</v>
      </c>
    </row>
    <row r="1018" spans="1:22" x14ac:dyDescent="0.25">
      <c r="A1018" s="19" t="s">
        <v>81</v>
      </c>
      <c r="B1018" s="19" t="s">
        <v>82</v>
      </c>
      <c r="C1018" s="19" t="s">
        <v>75</v>
      </c>
      <c r="D1018" s="22">
        <v>60307914</v>
      </c>
      <c r="E1018" s="22">
        <v>2</v>
      </c>
      <c r="F1018" s="27">
        <v>70</v>
      </c>
      <c r="G1018" s="19" t="s">
        <v>166</v>
      </c>
      <c r="H1018" s="19" t="s">
        <v>167</v>
      </c>
      <c r="I1018" s="23">
        <v>3604.5334999999995</v>
      </c>
      <c r="J1018" s="19" t="s">
        <v>202</v>
      </c>
      <c r="K1018" s="19" t="s">
        <v>203</v>
      </c>
      <c r="L1018" s="23">
        <v>3604.5334999999995</v>
      </c>
      <c r="M1018" s="19" t="s">
        <v>168</v>
      </c>
      <c r="N1018" s="19" t="s">
        <v>169</v>
      </c>
      <c r="O1018" s="30">
        <v>5.0000000000000002E-5</v>
      </c>
      <c r="Q1018" s="22">
        <v>0.3</v>
      </c>
      <c r="R1018" s="30">
        <v>8.5822226190476199E-6</v>
      </c>
      <c r="S1018" s="23">
        <v>116519.93246837627</v>
      </c>
      <c r="T1018" s="30">
        <v>2.803936582933437E-4</v>
      </c>
      <c r="U1018" s="23">
        <v>3566.4144691668266</v>
      </c>
      <c r="V1018" s="27">
        <v>3.0607762926182254</v>
      </c>
    </row>
    <row r="1019" spans="1:22" x14ac:dyDescent="0.25">
      <c r="A1019" s="19" t="s">
        <v>81</v>
      </c>
      <c r="B1019" s="19" t="s">
        <v>82</v>
      </c>
      <c r="C1019" s="19" t="s">
        <v>75</v>
      </c>
      <c r="D1019" s="22">
        <v>60307914</v>
      </c>
      <c r="E1019" s="22">
        <v>2</v>
      </c>
      <c r="F1019" s="27">
        <v>70</v>
      </c>
      <c r="G1019" s="19" t="s">
        <v>166</v>
      </c>
      <c r="H1019" s="19" t="s">
        <v>167</v>
      </c>
      <c r="I1019" s="23">
        <v>3604.5334999999995</v>
      </c>
      <c r="J1019" s="19" t="s">
        <v>202</v>
      </c>
      <c r="K1019" s="19" t="s">
        <v>203</v>
      </c>
      <c r="L1019" s="23">
        <v>3604.5334999999995</v>
      </c>
      <c r="M1019" s="19" t="s">
        <v>172</v>
      </c>
      <c r="N1019" s="19" t="s">
        <v>173</v>
      </c>
      <c r="O1019" s="30">
        <v>5.0000000000000002E-5</v>
      </c>
      <c r="Q1019" s="22">
        <v>0.6</v>
      </c>
      <c r="R1019" s="30">
        <v>4.29111130952381E-6</v>
      </c>
      <c r="S1019" s="23">
        <v>233039.86493675254</v>
      </c>
      <c r="T1019" s="30">
        <v>2.803936582933437E-4</v>
      </c>
      <c r="U1019" s="23">
        <v>3566.4144691668266</v>
      </c>
      <c r="V1019" s="27">
        <v>1.5303881463091127</v>
      </c>
    </row>
    <row r="1020" spans="1:22" x14ac:dyDescent="0.25">
      <c r="A1020" s="19" t="s">
        <v>81</v>
      </c>
      <c r="B1020" s="19" t="s">
        <v>82</v>
      </c>
      <c r="C1020" s="19" t="s">
        <v>75</v>
      </c>
      <c r="D1020" s="22">
        <v>60307914</v>
      </c>
      <c r="E1020" s="22">
        <v>2</v>
      </c>
      <c r="F1020" s="27">
        <v>70</v>
      </c>
      <c r="G1020" s="19" t="s">
        <v>134</v>
      </c>
      <c r="H1020" s="19" t="s">
        <v>135</v>
      </c>
      <c r="I1020" s="23">
        <v>173.3</v>
      </c>
      <c r="J1020" s="19" t="s">
        <v>202</v>
      </c>
      <c r="K1020" s="19" t="s">
        <v>203</v>
      </c>
      <c r="L1020" s="23">
        <v>173.3</v>
      </c>
      <c r="M1020" s="19" t="s">
        <v>96</v>
      </c>
      <c r="N1020" s="19" t="s">
        <v>97</v>
      </c>
      <c r="O1020" s="30">
        <v>1.2242166344294007E-2</v>
      </c>
      <c r="Q1020" s="22">
        <v>8.6999999999999993</v>
      </c>
      <c r="R1020" s="30">
        <v>3.4836903570872769E-6</v>
      </c>
      <c r="S1020" s="23">
        <v>287051.91836742422</v>
      </c>
      <c r="T1020" s="30">
        <v>2.803936582933437E-4</v>
      </c>
      <c r="U1020" s="23">
        <v>3566.4144691668266</v>
      </c>
      <c r="V1020" s="27">
        <v>1.2424283695613014</v>
      </c>
    </row>
    <row r="1021" spans="1:22" x14ac:dyDescent="0.25">
      <c r="A1021" s="19" t="s">
        <v>81</v>
      </c>
      <c r="B1021" s="19" t="s">
        <v>82</v>
      </c>
      <c r="C1021" s="19" t="s">
        <v>75</v>
      </c>
      <c r="D1021" s="22">
        <v>60307914</v>
      </c>
      <c r="E1021" s="22">
        <v>2</v>
      </c>
      <c r="F1021" s="27">
        <v>70</v>
      </c>
      <c r="G1021" s="19" t="s">
        <v>122</v>
      </c>
      <c r="H1021" s="19" t="s">
        <v>123</v>
      </c>
      <c r="I1021" s="23">
        <v>65.3</v>
      </c>
      <c r="J1021" s="19" t="s">
        <v>202</v>
      </c>
      <c r="K1021" s="19" t="s">
        <v>203</v>
      </c>
      <c r="L1021" s="23">
        <v>65.3</v>
      </c>
      <c r="M1021" s="19" t="s">
        <v>112</v>
      </c>
      <c r="N1021" s="19" t="s">
        <v>113</v>
      </c>
      <c r="O1021" s="30">
        <v>2.7195613430583482E-2</v>
      </c>
      <c r="Q1021" s="22">
        <v>7.7</v>
      </c>
      <c r="R1021" s="30">
        <v>3.2947561354677206E-6</v>
      </c>
      <c r="S1021" s="23">
        <v>303512.5996838127</v>
      </c>
      <c r="T1021" s="30">
        <v>2.803936582933437E-4</v>
      </c>
      <c r="U1021" s="23">
        <v>3566.4144691668266</v>
      </c>
      <c r="V1021" s="27">
        <v>1.1750465953908256</v>
      </c>
    </row>
    <row r="1022" spans="1:22" x14ac:dyDescent="0.25">
      <c r="A1022" s="19" t="s">
        <v>81</v>
      </c>
      <c r="B1022" s="19" t="s">
        <v>82</v>
      </c>
      <c r="C1022" s="19" t="s">
        <v>75</v>
      </c>
      <c r="D1022" s="22">
        <v>60308195</v>
      </c>
      <c r="E1022" s="22">
        <v>2</v>
      </c>
      <c r="F1022" s="27">
        <v>58</v>
      </c>
      <c r="G1022" s="19" t="s">
        <v>108</v>
      </c>
      <c r="H1022" s="19" t="s">
        <v>109</v>
      </c>
      <c r="I1022" s="23">
        <v>693</v>
      </c>
      <c r="J1022" s="19" t="s">
        <v>207</v>
      </c>
      <c r="K1022" s="19" t="s">
        <v>208</v>
      </c>
      <c r="L1022" s="23">
        <v>450</v>
      </c>
      <c r="M1022" s="19" t="s">
        <v>110</v>
      </c>
      <c r="N1022" s="19" t="s">
        <v>111</v>
      </c>
      <c r="O1022" s="30">
        <v>9.9157987639060616E-3</v>
      </c>
      <c r="Q1022" s="22">
        <v>1.5</v>
      </c>
      <c r="R1022" s="30">
        <v>7.8984466015941386E-5</v>
      </c>
      <c r="S1022" s="23">
        <v>12660.717359261131</v>
      </c>
      <c r="T1022" s="30">
        <v>2.6134963783864108E-4</v>
      </c>
      <c r="U1022" s="23">
        <v>3826.2918910850235</v>
      </c>
      <c r="V1022" s="27">
        <v>30.221762183847712</v>
      </c>
    </row>
    <row r="1023" spans="1:22" x14ac:dyDescent="0.25">
      <c r="A1023" s="19" t="s">
        <v>81</v>
      </c>
      <c r="B1023" s="19" t="s">
        <v>82</v>
      </c>
      <c r="C1023" s="19" t="s">
        <v>75</v>
      </c>
      <c r="D1023" s="22">
        <v>60308195</v>
      </c>
      <c r="E1023" s="22">
        <v>2</v>
      </c>
      <c r="F1023" s="27">
        <v>58</v>
      </c>
      <c r="G1023" s="19" t="s">
        <v>130</v>
      </c>
      <c r="H1023" s="19" t="s">
        <v>131</v>
      </c>
      <c r="I1023" s="23">
        <v>429</v>
      </c>
      <c r="J1023" s="19" t="s">
        <v>211</v>
      </c>
      <c r="K1023" s="19" t="s">
        <v>212</v>
      </c>
      <c r="L1023" s="23">
        <v>300</v>
      </c>
      <c r="M1023" s="19" t="s">
        <v>112</v>
      </c>
      <c r="N1023" s="19" t="s">
        <v>113</v>
      </c>
      <c r="O1023" s="30">
        <v>4.8249881092436948E-2</v>
      </c>
      <c r="Q1023" s="22">
        <v>7.7</v>
      </c>
      <c r="R1023" s="30">
        <v>4.634840794593697E-5</v>
      </c>
      <c r="S1023" s="23">
        <v>21575.714125206814</v>
      </c>
      <c r="T1023" s="30">
        <v>2.6134963783864108E-4</v>
      </c>
      <c r="U1023" s="23">
        <v>3826.2918910850235</v>
      </c>
      <c r="V1023" s="27">
        <v>17.734253748823932</v>
      </c>
    </row>
    <row r="1024" spans="1:22" x14ac:dyDescent="0.25">
      <c r="A1024" s="19" t="s">
        <v>81</v>
      </c>
      <c r="B1024" s="19" t="s">
        <v>82</v>
      </c>
      <c r="C1024" s="19" t="s">
        <v>75</v>
      </c>
      <c r="D1024" s="22">
        <v>60308195</v>
      </c>
      <c r="E1024" s="22">
        <v>2</v>
      </c>
      <c r="F1024" s="27">
        <v>58</v>
      </c>
      <c r="G1024" s="19" t="s">
        <v>130</v>
      </c>
      <c r="H1024" s="19" t="s">
        <v>131</v>
      </c>
      <c r="I1024" s="23">
        <v>357.5</v>
      </c>
      <c r="J1024" s="19" t="s">
        <v>200</v>
      </c>
      <c r="K1024" s="19" t="s">
        <v>201</v>
      </c>
      <c r="L1024" s="23">
        <v>250</v>
      </c>
      <c r="M1024" s="19" t="s">
        <v>112</v>
      </c>
      <c r="N1024" s="19" t="s">
        <v>113</v>
      </c>
      <c r="O1024" s="30">
        <v>4.8249881092436948E-2</v>
      </c>
      <c r="Q1024" s="22">
        <v>7.7</v>
      </c>
      <c r="R1024" s="30">
        <v>3.8623673288280806E-5</v>
      </c>
      <c r="S1024" s="23">
        <v>25890.856950248177</v>
      </c>
      <c r="T1024" s="30">
        <v>2.6134963783864108E-4</v>
      </c>
      <c r="U1024" s="23">
        <v>3826.2918910850235</v>
      </c>
      <c r="V1024" s="27">
        <v>14.778544790686606</v>
      </c>
    </row>
    <row r="1025" spans="1:22" x14ac:dyDescent="0.25">
      <c r="A1025" s="19" t="s">
        <v>81</v>
      </c>
      <c r="B1025" s="19" t="s">
        <v>82</v>
      </c>
      <c r="C1025" s="19" t="s">
        <v>75</v>
      </c>
      <c r="D1025" s="22">
        <v>60308195</v>
      </c>
      <c r="E1025" s="22">
        <v>2</v>
      </c>
      <c r="F1025" s="27">
        <v>58</v>
      </c>
      <c r="G1025" s="19" t="s">
        <v>130</v>
      </c>
      <c r="H1025" s="19" t="s">
        <v>131</v>
      </c>
      <c r="I1025" s="23">
        <v>429</v>
      </c>
      <c r="J1025" s="19" t="s">
        <v>211</v>
      </c>
      <c r="K1025" s="19" t="s">
        <v>212</v>
      </c>
      <c r="L1025" s="23">
        <v>300</v>
      </c>
      <c r="M1025" s="19" t="s">
        <v>110</v>
      </c>
      <c r="N1025" s="19" t="s">
        <v>111</v>
      </c>
      <c r="O1025" s="30">
        <v>5.1901008403361353E-3</v>
      </c>
      <c r="Q1025" s="22">
        <v>1.5</v>
      </c>
      <c r="R1025" s="30">
        <v>2.5592566212691975E-5</v>
      </c>
      <c r="S1025" s="23">
        <v>39073.846354027432</v>
      </c>
      <c r="T1025" s="30">
        <v>2.6134963783864108E-4</v>
      </c>
      <c r="U1025" s="23">
        <v>3826.2918910850235</v>
      </c>
      <c r="V1025" s="27">
        <v>9.792462857167985</v>
      </c>
    </row>
    <row r="1026" spans="1:22" x14ac:dyDescent="0.25">
      <c r="A1026" s="19" t="s">
        <v>81</v>
      </c>
      <c r="B1026" s="19" t="s">
        <v>82</v>
      </c>
      <c r="C1026" s="19" t="s">
        <v>75</v>
      </c>
      <c r="D1026" s="22">
        <v>60308195</v>
      </c>
      <c r="E1026" s="22">
        <v>2</v>
      </c>
      <c r="F1026" s="27">
        <v>58</v>
      </c>
      <c r="G1026" s="19" t="s">
        <v>130</v>
      </c>
      <c r="H1026" s="19" t="s">
        <v>131</v>
      </c>
      <c r="I1026" s="23">
        <v>357.5</v>
      </c>
      <c r="J1026" s="19" t="s">
        <v>200</v>
      </c>
      <c r="K1026" s="19" t="s">
        <v>201</v>
      </c>
      <c r="L1026" s="23">
        <v>250</v>
      </c>
      <c r="M1026" s="19" t="s">
        <v>110</v>
      </c>
      <c r="N1026" s="19" t="s">
        <v>111</v>
      </c>
      <c r="O1026" s="30">
        <v>5.1901008403361353E-3</v>
      </c>
      <c r="Q1026" s="22">
        <v>1.5</v>
      </c>
      <c r="R1026" s="30">
        <v>2.1327138510576646E-5</v>
      </c>
      <c r="S1026" s="23">
        <v>46888.615624832921</v>
      </c>
      <c r="T1026" s="30">
        <v>2.6134963783864108E-4</v>
      </c>
      <c r="U1026" s="23">
        <v>3826.2918910850235</v>
      </c>
      <c r="V1026" s="27">
        <v>8.1603857143066545</v>
      </c>
    </row>
    <row r="1027" spans="1:22" x14ac:dyDescent="0.25">
      <c r="A1027" s="19" t="s">
        <v>81</v>
      </c>
      <c r="B1027" s="19" t="s">
        <v>82</v>
      </c>
      <c r="C1027" s="19" t="s">
        <v>75</v>
      </c>
      <c r="D1027" s="22">
        <v>60308195</v>
      </c>
      <c r="E1027" s="22">
        <v>2</v>
      </c>
      <c r="F1027" s="27">
        <v>58</v>
      </c>
      <c r="G1027" s="19" t="s">
        <v>108</v>
      </c>
      <c r="H1027" s="19" t="s">
        <v>109</v>
      </c>
      <c r="I1027" s="23">
        <v>693</v>
      </c>
      <c r="J1027" s="19" t="s">
        <v>207</v>
      </c>
      <c r="K1027" s="19" t="s">
        <v>208</v>
      </c>
      <c r="L1027" s="23">
        <v>450</v>
      </c>
      <c r="M1027" s="19" t="s">
        <v>112</v>
      </c>
      <c r="N1027" s="19" t="s">
        <v>113</v>
      </c>
      <c r="O1027" s="30">
        <v>1.1220156242274404E-2</v>
      </c>
      <c r="Q1027" s="22">
        <v>7.7</v>
      </c>
      <c r="R1027" s="30">
        <v>1.7410587272494765E-5</v>
      </c>
      <c r="S1027" s="23">
        <v>57436.31644061768</v>
      </c>
      <c r="T1027" s="30">
        <v>2.6134963783864108E-4</v>
      </c>
      <c r="U1027" s="23">
        <v>3826.2918910850235</v>
      </c>
      <c r="V1027" s="27">
        <v>6.6617988899774838</v>
      </c>
    </row>
    <row r="1028" spans="1:22" x14ac:dyDescent="0.25">
      <c r="A1028" s="19" t="s">
        <v>81</v>
      </c>
      <c r="B1028" s="19" t="s">
        <v>82</v>
      </c>
      <c r="C1028" s="19" t="s">
        <v>75</v>
      </c>
      <c r="D1028" s="22">
        <v>60308195</v>
      </c>
      <c r="E1028" s="22">
        <v>2</v>
      </c>
      <c r="F1028" s="27">
        <v>58</v>
      </c>
      <c r="G1028" s="19" t="s">
        <v>166</v>
      </c>
      <c r="H1028" s="19" t="s">
        <v>167</v>
      </c>
      <c r="I1028" s="23">
        <v>4225.4572499999995</v>
      </c>
      <c r="J1028" s="19" t="s">
        <v>202</v>
      </c>
      <c r="K1028" s="19" t="s">
        <v>203</v>
      </c>
      <c r="L1028" s="23">
        <v>4225.4572499999995</v>
      </c>
      <c r="M1028" s="19" t="s">
        <v>168</v>
      </c>
      <c r="N1028" s="19" t="s">
        <v>169</v>
      </c>
      <c r="O1028" s="30">
        <v>5.0000000000000002E-5</v>
      </c>
      <c r="Q1028" s="22">
        <v>0.3</v>
      </c>
      <c r="R1028" s="30">
        <v>1.2142118534482758E-5</v>
      </c>
      <c r="S1028" s="23">
        <v>82357.950728291005</v>
      </c>
      <c r="T1028" s="30">
        <v>2.6134963783864108E-4</v>
      </c>
      <c r="U1028" s="23">
        <v>3826.2918910850235</v>
      </c>
      <c r="V1028" s="27">
        <v>4.6459289689084544</v>
      </c>
    </row>
    <row r="1029" spans="1:22" x14ac:dyDescent="0.25">
      <c r="A1029" s="19" t="s">
        <v>81</v>
      </c>
      <c r="B1029" s="19" t="s">
        <v>82</v>
      </c>
      <c r="C1029" s="19" t="s">
        <v>75</v>
      </c>
      <c r="D1029" s="22">
        <v>60308195</v>
      </c>
      <c r="E1029" s="22">
        <v>2</v>
      </c>
      <c r="F1029" s="27">
        <v>58</v>
      </c>
      <c r="G1029" s="19" t="s">
        <v>166</v>
      </c>
      <c r="H1029" s="19" t="s">
        <v>167</v>
      </c>
      <c r="I1029" s="23">
        <v>4225.4572499999995</v>
      </c>
      <c r="J1029" s="19" t="s">
        <v>202</v>
      </c>
      <c r="K1029" s="19" t="s">
        <v>203</v>
      </c>
      <c r="L1029" s="23">
        <v>4225.4572499999995</v>
      </c>
      <c r="M1029" s="19" t="s">
        <v>172</v>
      </c>
      <c r="N1029" s="19" t="s">
        <v>173</v>
      </c>
      <c r="O1029" s="30">
        <v>5.0000000000000002E-5</v>
      </c>
      <c r="Q1029" s="22">
        <v>0.6</v>
      </c>
      <c r="R1029" s="30">
        <v>6.0710592672413789E-6</v>
      </c>
      <c r="S1029" s="23">
        <v>164715.90145658201</v>
      </c>
      <c r="T1029" s="30">
        <v>2.6134963783864108E-4</v>
      </c>
      <c r="U1029" s="23">
        <v>3826.2918910850235</v>
      </c>
      <c r="V1029" s="27">
        <v>2.3229644844542272</v>
      </c>
    </row>
    <row r="1030" spans="1:22" x14ac:dyDescent="0.25">
      <c r="A1030" s="19" t="s">
        <v>81</v>
      </c>
      <c r="B1030" s="19" t="s">
        <v>82</v>
      </c>
      <c r="C1030" s="19" t="s">
        <v>75</v>
      </c>
      <c r="D1030" s="22">
        <v>60308425</v>
      </c>
      <c r="E1030" s="22">
        <v>2</v>
      </c>
      <c r="F1030" s="27">
        <v>69.878504672897193</v>
      </c>
      <c r="G1030" s="19" t="s">
        <v>108</v>
      </c>
      <c r="H1030" s="19" t="s">
        <v>109</v>
      </c>
      <c r="I1030" s="23">
        <v>1540.077</v>
      </c>
      <c r="J1030" s="19" t="s">
        <v>207</v>
      </c>
      <c r="K1030" s="19" t="s">
        <v>208</v>
      </c>
      <c r="L1030" s="23">
        <v>1000.05</v>
      </c>
      <c r="M1030" s="19" t="s">
        <v>110</v>
      </c>
      <c r="N1030" s="19" t="s">
        <v>111</v>
      </c>
      <c r="O1030" s="30">
        <v>9.9157987639060616E-3</v>
      </c>
      <c r="Q1030" s="22">
        <v>1.5</v>
      </c>
      <c r="R1030" s="30">
        <v>1.4569185650059797E-4</v>
      </c>
      <c r="S1030" s="23">
        <v>6863.8016154039169</v>
      </c>
      <c r="T1030" s="30">
        <v>2.8905015286746798E-4</v>
      </c>
      <c r="U1030" s="23">
        <v>3459.6072345220614</v>
      </c>
      <c r="V1030" s="27">
        <v>50.403660076041881</v>
      </c>
    </row>
    <row r="1031" spans="1:22" x14ac:dyDescent="0.25">
      <c r="A1031" s="19" t="s">
        <v>81</v>
      </c>
      <c r="B1031" s="19" t="s">
        <v>82</v>
      </c>
      <c r="C1031" s="19" t="s">
        <v>75</v>
      </c>
      <c r="D1031" s="22">
        <v>60308425</v>
      </c>
      <c r="E1031" s="22">
        <v>2</v>
      </c>
      <c r="F1031" s="27">
        <v>69.878504672897193</v>
      </c>
      <c r="G1031" s="19" t="s">
        <v>132</v>
      </c>
      <c r="H1031" s="19" t="s">
        <v>133</v>
      </c>
      <c r="I1031" s="23">
        <v>117.5</v>
      </c>
      <c r="J1031" s="19" t="s">
        <v>202</v>
      </c>
      <c r="K1031" s="19" t="s">
        <v>203</v>
      </c>
      <c r="L1031" s="23">
        <v>117.5</v>
      </c>
      <c r="M1031" s="19" t="s">
        <v>110</v>
      </c>
      <c r="N1031" s="19" t="s">
        <v>111</v>
      </c>
      <c r="O1031" s="30">
        <v>3.9433609419354559E-2</v>
      </c>
      <c r="Q1031" s="22">
        <v>1.5</v>
      </c>
      <c r="R1031" s="30">
        <v>4.4204810701692768E-5</v>
      </c>
      <c r="S1031" s="23">
        <v>22621.972227147355</v>
      </c>
      <c r="T1031" s="30">
        <v>2.8905015286746798E-4</v>
      </c>
      <c r="U1031" s="23">
        <v>3459.6072345220614</v>
      </c>
      <c r="V1031" s="27">
        <v>15.293128290425454</v>
      </c>
    </row>
    <row r="1032" spans="1:22" x14ac:dyDescent="0.25">
      <c r="A1032" s="19" t="s">
        <v>81</v>
      </c>
      <c r="B1032" s="19" t="s">
        <v>82</v>
      </c>
      <c r="C1032" s="19" t="s">
        <v>75</v>
      </c>
      <c r="D1032" s="22">
        <v>60308425</v>
      </c>
      <c r="E1032" s="22">
        <v>2</v>
      </c>
      <c r="F1032" s="27">
        <v>69.878504672897193</v>
      </c>
      <c r="G1032" s="19" t="s">
        <v>108</v>
      </c>
      <c r="H1032" s="19" t="s">
        <v>109</v>
      </c>
      <c r="I1032" s="23">
        <v>1540.077</v>
      </c>
      <c r="J1032" s="19" t="s">
        <v>207</v>
      </c>
      <c r="K1032" s="19" t="s">
        <v>208</v>
      </c>
      <c r="L1032" s="23">
        <v>1000.05</v>
      </c>
      <c r="M1032" s="19" t="s">
        <v>112</v>
      </c>
      <c r="N1032" s="19" t="s">
        <v>113</v>
      </c>
      <c r="O1032" s="30">
        <v>1.1220156242274404E-2</v>
      </c>
      <c r="Q1032" s="22">
        <v>7.7</v>
      </c>
      <c r="R1032" s="30">
        <v>3.2114932346108268E-5</v>
      </c>
      <c r="S1032" s="23">
        <v>31138.163058318925</v>
      </c>
      <c r="T1032" s="30">
        <v>2.8905015286746798E-4</v>
      </c>
      <c r="U1032" s="23">
        <v>3459.6072345220614</v>
      </c>
      <c r="V1032" s="27">
        <v>11.110505228078273</v>
      </c>
    </row>
    <row r="1033" spans="1:22" x14ac:dyDescent="0.25">
      <c r="A1033" s="19" t="s">
        <v>81</v>
      </c>
      <c r="B1033" s="19" t="s">
        <v>82</v>
      </c>
      <c r="C1033" s="19" t="s">
        <v>75</v>
      </c>
      <c r="D1033" s="22">
        <v>60308425</v>
      </c>
      <c r="E1033" s="22">
        <v>2</v>
      </c>
      <c r="F1033" s="27">
        <v>69.878504672897193</v>
      </c>
      <c r="G1033" s="19" t="s">
        <v>124</v>
      </c>
      <c r="H1033" s="19" t="s">
        <v>125</v>
      </c>
      <c r="I1033" s="23">
        <v>101.25</v>
      </c>
      <c r="J1033" s="19" t="s">
        <v>202</v>
      </c>
      <c r="K1033" s="19" t="s">
        <v>203</v>
      </c>
      <c r="L1033" s="23">
        <v>101.25</v>
      </c>
      <c r="M1033" s="19" t="s">
        <v>110</v>
      </c>
      <c r="N1033" s="19" t="s">
        <v>111</v>
      </c>
      <c r="O1033" s="30">
        <v>2.8396187614678874E-2</v>
      </c>
      <c r="Q1033" s="22">
        <v>1.5</v>
      </c>
      <c r="R1033" s="30">
        <v>2.7429646254783761E-5</v>
      </c>
      <c r="S1033" s="23">
        <v>36456.904719491191</v>
      </c>
      <c r="T1033" s="30">
        <v>2.8905015286746798E-4</v>
      </c>
      <c r="U1033" s="23">
        <v>3459.6072345220614</v>
      </c>
      <c r="V1033" s="27">
        <v>9.489580262343086</v>
      </c>
    </row>
    <row r="1034" spans="1:22" x14ac:dyDescent="0.25">
      <c r="A1034" s="19" t="s">
        <v>81</v>
      </c>
      <c r="B1034" s="19" t="s">
        <v>82</v>
      </c>
      <c r="C1034" s="19" t="s">
        <v>75</v>
      </c>
      <c r="D1034" s="22">
        <v>60308425</v>
      </c>
      <c r="E1034" s="22">
        <v>2</v>
      </c>
      <c r="F1034" s="27">
        <v>69.878504672897193</v>
      </c>
      <c r="G1034" s="19" t="s">
        <v>108</v>
      </c>
      <c r="H1034" s="19" t="s">
        <v>109</v>
      </c>
      <c r="I1034" s="23">
        <v>152.21</v>
      </c>
      <c r="J1034" s="19" t="s">
        <v>202</v>
      </c>
      <c r="K1034" s="19" t="s">
        <v>203</v>
      </c>
      <c r="L1034" s="23">
        <v>152.21</v>
      </c>
      <c r="M1034" s="19" t="s">
        <v>110</v>
      </c>
      <c r="N1034" s="19" t="s">
        <v>111</v>
      </c>
      <c r="O1034" s="30">
        <v>9.9157987639060616E-3</v>
      </c>
      <c r="Q1034" s="22">
        <v>1.5</v>
      </c>
      <c r="R1034" s="30">
        <v>1.4399122562025159E-5</v>
      </c>
      <c r="S1034" s="23">
        <v>69448.676174012333</v>
      </c>
      <c r="T1034" s="30">
        <v>2.8905015286746798E-4</v>
      </c>
      <c r="U1034" s="23">
        <v>3459.6072345220614</v>
      </c>
      <c r="V1034" s="27">
        <v>4.9815308586352085</v>
      </c>
    </row>
    <row r="1035" spans="1:22" x14ac:dyDescent="0.25">
      <c r="A1035" s="19" t="s">
        <v>81</v>
      </c>
      <c r="B1035" s="19" t="s">
        <v>82</v>
      </c>
      <c r="C1035" s="19" t="s">
        <v>75</v>
      </c>
      <c r="D1035" s="22">
        <v>60308425</v>
      </c>
      <c r="E1035" s="22">
        <v>2</v>
      </c>
      <c r="F1035" s="27">
        <v>69.878504672897193</v>
      </c>
      <c r="G1035" s="19" t="s">
        <v>148</v>
      </c>
      <c r="H1035" s="19" t="s">
        <v>149</v>
      </c>
      <c r="I1035" s="23">
        <v>20</v>
      </c>
      <c r="J1035" s="19" t="s">
        <v>202</v>
      </c>
      <c r="K1035" s="19" t="s">
        <v>203</v>
      </c>
      <c r="L1035" s="23">
        <v>20</v>
      </c>
      <c r="M1035" s="19" t="s">
        <v>110</v>
      </c>
      <c r="N1035" s="19" t="s">
        <v>111</v>
      </c>
      <c r="O1035" s="30">
        <v>5.1681299099804429E-2</v>
      </c>
      <c r="Q1035" s="22">
        <v>1.5</v>
      </c>
      <c r="R1035" s="30">
        <v>9.8611724910687435E-6</v>
      </c>
      <c r="S1035" s="23">
        <v>101407.81949668756</v>
      </c>
      <c r="T1035" s="30">
        <v>2.8905015286746798E-4</v>
      </c>
      <c r="U1035" s="23">
        <v>3459.6072345220614</v>
      </c>
      <c r="V1035" s="27">
        <v>3.411578369097136</v>
      </c>
    </row>
    <row r="1036" spans="1:22" x14ac:dyDescent="0.25">
      <c r="A1036" s="19" t="s">
        <v>81</v>
      </c>
      <c r="B1036" s="19" t="s">
        <v>82</v>
      </c>
      <c r="C1036" s="19" t="s">
        <v>75</v>
      </c>
      <c r="D1036" s="22">
        <v>60308425</v>
      </c>
      <c r="E1036" s="22">
        <v>2</v>
      </c>
      <c r="F1036" s="27">
        <v>69.878504672897193</v>
      </c>
      <c r="G1036" s="19" t="s">
        <v>108</v>
      </c>
      <c r="H1036" s="19" t="s">
        <v>109</v>
      </c>
      <c r="I1036" s="23">
        <v>152.21</v>
      </c>
      <c r="J1036" s="19" t="s">
        <v>202</v>
      </c>
      <c r="K1036" s="19" t="s">
        <v>203</v>
      </c>
      <c r="L1036" s="23">
        <v>152.21</v>
      </c>
      <c r="M1036" s="19" t="s">
        <v>112</v>
      </c>
      <c r="N1036" s="19" t="s">
        <v>113</v>
      </c>
      <c r="O1036" s="30">
        <v>1.1220156242274404E-2</v>
      </c>
      <c r="Q1036" s="22">
        <v>7.7</v>
      </c>
      <c r="R1036" s="30">
        <v>3.1740061389145733E-6</v>
      </c>
      <c r="S1036" s="23">
        <v>315059.25200950424</v>
      </c>
      <c r="T1036" s="30">
        <v>2.8905015286746798E-4</v>
      </c>
      <c r="U1036" s="23">
        <v>3459.6072345220614</v>
      </c>
      <c r="V1036" s="27">
        <v>1.0980814600606292</v>
      </c>
    </row>
    <row r="1037" spans="1:22" x14ac:dyDescent="0.25">
      <c r="A1037" s="19" t="s">
        <v>81</v>
      </c>
      <c r="B1037" s="19" t="s">
        <v>82</v>
      </c>
      <c r="C1037" s="19" t="s">
        <v>75</v>
      </c>
      <c r="D1037" s="22">
        <v>60308776</v>
      </c>
      <c r="E1037" s="22">
        <v>2</v>
      </c>
      <c r="F1037" s="27">
        <v>84.979388297872305</v>
      </c>
      <c r="G1037" s="19" t="s">
        <v>128</v>
      </c>
      <c r="H1037" s="19" t="s">
        <v>129</v>
      </c>
      <c r="I1037" s="23">
        <v>3585.5137500000005</v>
      </c>
      <c r="J1037" s="19" t="s">
        <v>207</v>
      </c>
      <c r="K1037" s="19" t="s">
        <v>208</v>
      </c>
      <c r="L1037" s="23">
        <v>2695.875</v>
      </c>
      <c r="M1037" s="19" t="s">
        <v>110</v>
      </c>
      <c r="N1037" s="19" t="s">
        <v>111</v>
      </c>
      <c r="O1037" s="30">
        <v>1.3969122566371676E-2</v>
      </c>
      <c r="Q1037" s="22">
        <v>1.5</v>
      </c>
      <c r="R1037" s="30">
        <v>3.9293042732979204E-4</v>
      </c>
      <c r="S1037" s="23">
        <v>2544.9797990845996</v>
      </c>
      <c r="T1037" s="30">
        <v>5.5420984261300146E-4</v>
      </c>
      <c r="U1037" s="23">
        <v>1804.3706970002133</v>
      </c>
      <c r="V1037" s="27">
        <v>70.899214903364864</v>
      </c>
    </row>
    <row r="1038" spans="1:22" x14ac:dyDescent="0.25">
      <c r="A1038" s="19" t="s">
        <v>81</v>
      </c>
      <c r="B1038" s="19" t="s">
        <v>82</v>
      </c>
      <c r="C1038" s="19" t="s">
        <v>75</v>
      </c>
      <c r="D1038" s="22">
        <v>60308776</v>
      </c>
      <c r="E1038" s="22">
        <v>2</v>
      </c>
      <c r="F1038" s="27">
        <v>84.979388297872305</v>
      </c>
      <c r="G1038" s="19" t="s">
        <v>128</v>
      </c>
      <c r="H1038" s="19" t="s">
        <v>129</v>
      </c>
      <c r="I1038" s="23">
        <v>3585.5137500000005</v>
      </c>
      <c r="J1038" s="19" t="s">
        <v>207</v>
      </c>
      <c r="K1038" s="19" t="s">
        <v>208</v>
      </c>
      <c r="L1038" s="23">
        <v>2695.875</v>
      </c>
      <c r="M1038" s="19" t="s">
        <v>112</v>
      </c>
      <c r="N1038" s="19" t="s">
        <v>113</v>
      </c>
      <c r="O1038" s="30">
        <v>1.8912688108407016E-2</v>
      </c>
      <c r="Q1038" s="22">
        <v>7.7</v>
      </c>
      <c r="R1038" s="30">
        <v>1.0363353850584568E-4</v>
      </c>
      <c r="S1038" s="23">
        <v>9649.3858495779605</v>
      </c>
      <c r="T1038" s="30">
        <v>5.5420984261300146E-4</v>
      </c>
      <c r="U1038" s="23">
        <v>1804.3706970002133</v>
      </c>
      <c r="V1038" s="27">
        <v>18.699332010639122</v>
      </c>
    </row>
    <row r="1039" spans="1:22" x14ac:dyDescent="0.25">
      <c r="A1039" s="19" t="s">
        <v>81</v>
      </c>
      <c r="B1039" s="19" t="s">
        <v>82</v>
      </c>
      <c r="C1039" s="19" t="s">
        <v>75</v>
      </c>
      <c r="D1039" s="22">
        <v>60308776</v>
      </c>
      <c r="E1039" s="22">
        <v>2</v>
      </c>
      <c r="F1039" s="27">
        <v>84.979388297872305</v>
      </c>
      <c r="G1039" s="19" t="s">
        <v>128</v>
      </c>
      <c r="H1039" s="19" t="s">
        <v>129</v>
      </c>
      <c r="I1039" s="23">
        <v>3585.5137500000005</v>
      </c>
      <c r="J1039" s="19" t="s">
        <v>207</v>
      </c>
      <c r="K1039" s="19" t="s">
        <v>208</v>
      </c>
      <c r="L1039" s="23">
        <v>2695.875</v>
      </c>
      <c r="M1039" s="19" t="s">
        <v>96</v>
      </c>
      <c r="N1039" s="19" t="s">
        <v>97</v>
      </c>
      <c r="O1039" s="30">
        <v>2.2689363817097637E-3</v>
      </c>
      <c r="Q1039" s="22">
        <v>8.6999999999999993</v>
      </c>
      <c r="R1039" s="30">
        <v>1.1003753627446235E-5</v>
      </c>
      <c r="S1039" s="23">
        <v>90878.079776862593</v>
      </c>
      <c r="T1039" s="30">
        <v>5.5420984261300146E-4</v>
      </c>
      <c r="U1039" s="23">
        <v>1804.3706970002133</v>
      </c>
      <c r="V1039" s="27">
        <v>1.985485060237379</v>
      </c>
    </row>
    <row r="1040" spans="1:22" x14ac:dyDescent="0.25">
      <c r="A1040" s="19" t="s">
        <v>81</v>
      </c>
      <c r="B1040" s="19" t="s">
        <v>82</v>
      </c>
      <c r="C1040" s="19" t="s">
        <v>75</v>
      </c>
      <c r="D1040" s="22">
        <v>60308776</v>
      </c>
      <c r="E1040" s="22">
        <v>2</v>
      </c>
      <c r="F1040" s="27">
        <v>84.979388297872305</v>
      </c>
      <c r="G1040" s="19" t="s">
        <v>128</v>
      </c>
      <c r="H1040" s="19" t="s">
        <v>129</v>
      </c>
      <c r="I1040" s="23">
        <v>3585.5137500000005</v>
      </c>
      <c r="J1040" s="19" t="s">
        <v>207</v>
      </c>
      <c r="K1040" s="19" t="s">
        <v>208</v>
      </c>
      <c r="L1040" s="23">
        <v>2695.875</v>
      </c>
      <c r="M1040" s="19" t="s">
        <v>98</v>
      </c>
      <c r="N1040" s="19" t="s">
        <v>99</v>
      </c>
      <c r="O1040" s="30">
        <v>6.8097854990249729E-4</v>
      </c>
      <c r="Q1040" s="22">
        <v>2.8</v>
      </c>
      <c r="R1040" s="30">
        <v>1.0261555365015158E-5</v>
      </c>
      <c r="S1040" s="23">
        <v>97451.113834975913</v>
      </c>
      <c r="T1040" s="30">
        <v>5.5420984261300146E-4</v>
      </c>
      <c r="U1040" s="23">
        <v>1804.3706970002133</v>
      </c>
      <c r="V1040" s="27">
        <v>1.8515649806278678</v>
      </c>
    </row>
    <row r="1041" spans="1:22" x14ac:dyDescent="0.25">
      <c r="A1041" s="19" t="s">
        <v>81</v>
      </c>
      <c r="B1041" s="19" t="s">
        <v>82</v>
      </c>
      <c r="C1041" s="19" t="s">
        <v>75</v>
      </c>
      <c r="D1041" s="22">
        <v>60308776</v>
      </c>
      <c r="E1041" s="22">
        <v>2</v>
      </c>
      <c r="F1041" s="27">
        <v>84.979388297872305</v>
      </c>
      <c r="G1041" s="19" t="s">
        <v>108</v>
      </c>
      <c r="H1041" s="19" t="s">
        <v>109</v>
      </c>
      <c r="I1041" s="23">
        <v>95.65</v>
      </c>
      <c r="J1041" s="19" t="s">
        <v>202</v>
      </c>
      <c r="K1041" s="19" t="s">
        <v>203</v>
      </c>
      <c r="L1041" s="23">
        <v>95.65</v>
      </c>
      <c r="M1041" s="19" t="s">
        <v>110</v>
      </c>
      <c r="N1041" s="19" t="s">
        <v>111</v>
      </c>
      <c r="O1041" s="30">
        <v>9.9157987639060616E-3</v>
      </c>
      <c r="Q1041" s="22">
        <v>1.5</v>
      </c>
      <c r="R1041" s="30">
        <v>7.4405976222774783E-6</v>
      </c>
      <c r="S1041" s="23">
        <v>134397.80656945563</v>
      </c>
      <c r="T1041" s="30">
        <v>5.5420984261300146E-4</v>
      </c>
      <c r="U1041" s="23">
        <v>1804.3706970002133</v>
      </c>
      <c r="V1041" s="27">
        <v>1.3425596317806943</v>
      </c>
    </row>
    <row r="1042" spans="1:22" x14ac:dyDescent="0.25">
      <c r="A1042" s="19" t="s">
        <v>81</v>
      </c>
      <c r="B1042" s="19" t="s">
        <v>82</v>
      </c>
      <c r="C1042" s="19" t="s">
        <v>75</v>
      </c>
      <c r="D1042" s="22">
        <v>60308776</v>
      </c>
      <c r="E1042" s="22">
        <v>2</v>
      </c>
      <c r="F1042" s="27">
        <v>84.979388297872305</v>
      </c>
      <c r="G1042" s="19" t="s">
        <v>134</v>
      </c>
      <c r="H1042" s="19" t="s">
        <v>135</v>
      </c>
      <c r="I1042" s="23">
        <v>141.75</v>
      </c>
      <c r="J1042" s="19" t="s">
        <v>202</v>
      </c>
      <c r="K1042" s="19" t="s">
        <v>203</v>
      </c>
      <c r="L1042" s="23">
        <v>141.75</v>
      </c>
      <c r="M1042" s="19" t="s">
        <v>110</v>
      </c>
      <c r="N1042" s="19" t="s">
        <v>111</v>
      </c>
      <c r="O1042" s="30">
        <v>6.3109714285714286E-3</v>
      </c>
      <c r="Q1042" s="22">
        <v>1.5</v>
      </c>
      <c r="R1042" s="30">
        <v>7.0180170973875109E-6</v>
      </c>
      <c r="S1042" s="23">
        <v>142490.39096417342</v>
      </c>
      <c r="T1042" s="30">
        <v>5.5420984261300146E-4</v>
      </c>
      <c r="U1042" s="23">
        <v>1804.3706970002133</v>
      </c>
      <c r="V1042" s="27">
        <v>1.2663104401572518</v>
      </c>
    </row>
    <row r="1043" spans="1:22" x14ac:dyDescent="0.25">
      <c r="A1043" s="19" t="s">
        <v>81</v>
      </c>
      <c r="B1043" s="19" t="s">
        <v>82</v>
      </c>
      <c r="C1043" s="19" t="s">
        <v>75</v>
      </c>
      <c r="D1043" s="22">
        <v>60308776</v>
      </c>
      <c r="E1043" s="22">
        <v>2</v>
      </c>
      <c r="F1043" s="27">
        <v>84.979388297872305</v>
      </c>
      <c r="G1043" s="19" t="s">
        <v>128</v>
      </c>
      <c r="H1043" s="19" t="s">
        <v>129</v>
      </c>
      <c r="I1043" s="23">
        <v>3585.5137500000005</v>
      </c>
      <c r="J1043" s="19" t="s">
        <v>207</v>
      </c>
      <c r="K1043" s="19" t="s">
        <v>208</v>
      </c>
      <c r="L1043" s="23">
        <v>2695.875</v>
      </c>
      <c r="M1043" s="19" t="s">
        <v>104</v>
      </c>
      <c r="N1043" s="19" t="s">
        <v>105</v>
      </c>
      <c r="O1043" s="30">
        <v>6.1606697185486933E-3</v>
      </c>
      <c r="P1043" s="25">
        <v>1.665</v>
      </c>
      <c r="Q1043" s="22">
        <v>51.3</v>
      </c>
      <c r="R1043" s="30">
        <v>6.3432371710054523E-6</v>
      </c>
      <c r="S1043" s="23">
        <v>157648.21226785253</v>
      </c>
      <c r="T1043" s="30">
        <v>5.5420984261300146E-4</v>
      </c>
      <c r="U1043" s="23">
        <v>1804.3706970002133</v>
      </c>
      <c r="V1043" s="27">
        <v>1.1445551275484771</v>
      </c>
    </row>
    <row r="1044" spans="1:22" x14ac:dyDescent="0.25">
      <c r="A1044" s="19" t="s">
        <v>81</v>
      </c>
      <c r="B1044" s="19" t="s">
        <v>82</v>
      </c>
      <c r="C1044" s="19" t="s">
        <v>75</v>
      </c>
      <c r="D1044" s="22">
        <v>60308946</v>
      </c>
      <c r="E1044" s="22">
        <v>2</v>
      </c>
      <c r="F1044" s="27">
        <v>77</v>
      </c>
      <c r="G1044" s="19" t="s">
        <v>108</v>
      </c>
      <c r="H1044" s="19" t="s">
        <v>109</v>
      </c>
      <c r="I1044" s="23">
        <v>1478.4</v>
      </c>
      <c r="J1044" s="19" t="s">
        <v>207</v>
      </c>
      <c r="K1044" s="19" t="s">
        <v>208</v>
      </c>
      <c r="L1044" s="23">
        <v>960</v>
      </c>
      <c r="M1044" s="19" t="s">
        <v>110</v>
      </c>
      <c r="N1044" s="19" t="s">
        <v>111</v>
      </c>
      <c r="O1044" s="30">
        <v>9.9157987639060616E-3</v>
      </c>
      <c r="Q1044" s="22">
        <v>1.5</v>
      </c>
      <c r="R1044" s="30">
        <v>1.2692222417799758E-4</v>
      </c>
      <c r="S1044" s="23">
        <v>7878.8408135488189</v>
      </c>
      <c r="T1044" s="30">
        <v>2.8840393690794311E-4</v>
      </c>
      <c r="U1044" s="23">
        <v>3467.3590475957835</v>
      </c>
      <c r="V1044" s="27">
        <v>44.008492234456021</v>
      </c>
    </row>
    <row r="1045" spans="1:22" x14ac:dyDescent="0.25">
      <c r="A1045" s="19" t="s">
        <v>81</v>
      </c>
      <c r="B1045" s="19" t="s">
        <v>82</v>
      </c>
      <c r="C1045" s="19" t="s">
        <v>75</v>
      </c>
      <c r="D1045" s="22">
        <v>60308946</v>
      </c>
      <c r="E1045" s="22">
        <v>2</v>
      </c>
      <c r="F1045" s="27">
        <v>77</v>
      </c>
      <c r="G1045" s="19" t="s">
        <v>148</v>
      </c>
      <c r="H1045" s="19" t="s">
        <v>149</v>
      </c>
      <c r="I1045" s="23">
        <v>68</v>
      </c>
      <c r="J1045" s="19" t="s">
        <v>202</v>
      </c>
      <c r="K1045" s="19" t="s">
        <v>203</v>
      </c>
      <c r="L1045" s="23">
        <v>68</v>
      </c>
      <c r="M1045" s="19" t="s">
        <v>110</v>
      </c>
      <c r="N1045" s="19" t="s">
        <v>111</v>
      </c>
      <c r="O1045" s="30">
        <v>5.1681299099804429E-2</v>
      </c>
      <c r="Q1045" s="22">
        <v>1.5</v>
      </c>
      <c r="R1045" s="30">
        <v>3.0427085184300445E-5</v>
      </c>
      <c r="S1045" s="23">
        <v>32865.455035961611</v>
      </c>
      <c r="T1045" s="30">
        <v>2.8840393690794311E-4</v>
      </c>
      <c r="U1045" s="23">
        <v>3467.3590475957835</v>
      </c>
      <c r="V1045" s="27">
        <v>10.550162910575175</v>
      </c>
    </row>
    <row r="1046" spans="1:22" x14ac:dyDescent="0.25">
      <c r="A1046" s="19" t="s">
        <v>81</v>
      </c>
      <c r="B1046" s="19" t="s">
        <v>82</v>
      </c>
      <c r="C1046" s="19" t="s">
        <v>75</v>
      </c>
      <c r="D1046" s="22">
        <v>60308946</v>
      </c>
      <c r="E1046" s="22">
        <v>2</v>
      </c>
      <c r="F1046" s="27">
        <v>77</v>
      </c>
      <c r="G1046" s="19" t="s">
        <v>108</v>
      </c>
      <c r="H1046" s="19" t="s">
        <v>109</v>
      </c>
      <c r="I1046" s="23">
        <v>1478.4</v>
      </c>
      <c r="J1046" s="19" t="s">
        <v>207</v>
      </c>
      <c r="K1046" s="19" t="s">
        <v>208</v>
      </c>
      <c r="L1046" s="23">
        <v>960</v>
      </c>
      <c r="M1046" s="19" t="s">
        <v>112</v>
      </c>
      <c r="N1046" s="19" t="s">
        <v>113</v>
      </c>
      <c r="O1046" s="30">
        <v>1.1220156242274404E-2</v>
      </c>
      <c r="Q1046" s="22">
        <v>7.7</v>
      </c>
      <c r="R1046" s="30">
        <v>2.7977532448268642E-5</v>
      </c>
      <c r="S1046" s="23">
        <v>35742.966319457664</v>
      </c>
      <c r="T1046" s="30">
        <v>2.8840393690794311E-4</v>
      </c>
      <c r="U1046" s="23">
        <v>3467.3590475957835</v>
      </c>
      <c r="V1046" s="27">
        <v>9.7008150263908881</v>
      </c>
    </row>
    <row r="1047" spans="1:22" x14ac:dyDescent="0.25">
      <c r="A1047" s="19" t="s">
        <v>81</v>
      </c>
      <c r="B1047" s="19" t="s">
        <v>82</v>
      </c>
      <c r="C1047" s="19" t="s">
        <v>75</v>
      </c>
      <c r="D1047" s="22">
        <v>60308946</v>
      </c>
      <c r="E1047" s="22">
        <v>2</v>
      </c>
      <c r="F1047" s="27">
        <v>77</v>
      </c>
      <c r="G1047" s="19" t="s">
        <v>132</v>
      </c>
      <c r="H1047" s="19" t="s">
        <v>133</v>
      </c>
      <c r="I1047" s="23">
        <v>80.5</v>
      </c>
      <c r="J1047" s="19" t="s">
        <v>202</v>
      </c>
      <c r="K1047" s="19" t="s">
        <v>203</v>
      </c>
      <c r="L1047" s="23">
        <v>80.5</v>
      </c>
      <c r="M1047" s="19" t="s">
        <v>110</v>
      </c>
      <c r="N1047" s="19" t="s">
        <v>111</v>
      </c>
      <c r="O1047" s="30">
        <v>3.9433609419354559E-2</v>
      </c>
      <c r="Q1047" s="22">
        <v>1.5</v>
      </c>
      <c r="R1047" s="30">
        <v>2.7484030807428938E-5</v>
      </c>
      <c r="S1047" s="23">
        <v>36384.764920642563</v>
      </c>
      <c r="T1047" s="30">
        <v>2.8840393690794311E-4</v>
      </c>
      <c r="U1047" s="23">
        <v>3467.3590475957835</v>
      </c>
      <c r="V1047" s="27">
        <v>9.5297002884539967</v>
      </c>
    </row>
    <row r="1048" spans="1:22" x14ac:dyDescent="0.25">
      <c r="A1048" s="19" t="s">
        <v>81</v>
      </c>
      <c r="B1048" s="19" t="s">
        <v>82</v>
      </c>
      <c r="C1048" s="19" t="s">
        <v>75</v>
      </c>
      <c r="D1048" s="22">
        <v>60308946</v>
      </c>
      <c r="E1048" s="22">
        <v>2</v>
      </c>
      <c r="F1048" s="27">
        <v>77</v>
      </c>
      <c r="G1048" s="19" t="s">
        <v>108</v>
      </c>
      <c r="H1048" s="19" t="s">
        <v>109</v>
      </c>
      <c r="I1048" s="23">
        <v>286.89999999999998</v>
      </c>
      <c r="J1048" s="19" t="s">
        <v>202</v>
      </c>
      <c r="K1048" s="19" t="s">
        <v>203</v>
      </c>
      <c r="L1048" s="23">
        <v>286.89999999999998</v>
      </c>
      <c r="M1048" s="19" t="s">
        <v>110</v>
      </c>
      <c r="N1048" s="19" t="s">
        <v>111</v>
      </c>
      <c r="O1048" s="30">
        <v>9.9157987639060616E-3</v>
      </c>
      <c r="Q1048" s="22">
        <v>1.5</v>
      </c>
      <c r="R1048" s="30">
        <v>2.4630672427399562E-5</v>
      </c>
      <c r="S1048" s="23">
        <v>40599.784798712346</v>
      </c>
      <c r="T1048" s="30">
        <v>2.8840393690794311E-4</v>
      </c>
      <c r="U1048" s="23">
        <v>3467.3590475957835</v>
      </c>
      <c r="V1048" s="27">
        <v>8.5403384889511873</v>
      </c>
    </row>
    <row r="1049" spans="1:22" x14ac:dyDescent="0.25">
      <c r="A1049" s="19" t="s">
        <v>81</v>
      </c>
      <c r="B1049" s="19" t="s">
        <v>82</v>
      </c>
      <c r="C1049" s="19" t="s">
        <v>75</v>
      </c>
      <c r="D1049" s="22">
        <v>60308946</v>
      </c>
      <c r="E1049" s="22">
        <v>2</v>
      </c>
      <c r="F1049" s="27">
        <v>77</v>
      </c>
      <c r="G1049" s="19" t="s">
        <v>132</v>
      </c>
      <c r="H1049" s="19" t="s">
        <v>133</v>
      </c>
      <c r="I1049" s="23">
        <v>60.673499999999997</v>
      </c>
      <c r="J1049" s="19" t="s">
        <v>206</v>
      </c>
      <c r="K1049" s="19" t="s">
        <v>230</v>
      </c>
      <c r="L1049" s="23">
        <v>43.65</v>
      </c>
      <c r="M1049" s="19" t="s">
        <v>110</v>
      </c>
      <c r="N1049" s="19" t="s">
        <v>111</v>
      </c>
      <c r="O1049" s="30">
        <v>3.9433609419354559E-2</v>
      </c>
      <c r="Q1049" s="22">
        <v>1.5</v>
      </c>
      <c r="R1049" s="30">
        <v>2.0714935940304837E-5</v>
      </c>
      <c r="S1049" s="23">
        <v>48274.346726523559</v>
      </c>
      <c r="T1049" s="30">
        <v>2.8840393690794311E-4</v>
      </c>
      <c r="U1049" s="23">
        <v>3467.3590475957835</v>
      </c>
      <c r="V1049" s="27">
        <v>7.1826120552983044</v>
      </c>
    </row>
    <row r="1050" spans="1:22" x14ac:dyDescent="0.25">
      <c r="A1050" s="19" t="s">
        <v>81</v>
      </c>
      <c r="B1050" s="19" t="s">
        <v>82</v>
      </c>
      <c r="C1050" s="19" t="s">
        <v>75</v>
      </c>
      <c r="D1050" s="22">
        <v>60308946</v>
      </c>
      <c r="E1050" s="22">
        <v>2</v>
      </c>
      <c r="F1050" s="27">
        <v>77</v>
      </c>
      <c r="G1050" s="19" t="s">
        <v>108</v>
      </c>
      <c r="H1050" s="19" t="s">
        <v>109</v>
      </c>
      <c r="I1050" s="23">
        <v>286.89999999999998</v>
      </c>
      <c r="J1050" s="19" t="s">
        <v>202</v>
      </c>
      <c r="K1050" s="19" t="s">
        <v>203</v>
      </c>
      <c r="L1050" s="23">
        <v>286.89999999999998</v>
      </c>
      <c r="M1050" s="19" t="s">
        <v>112</v>
      </c>
      <c r="N1050" s="19" t="s">
        <v>113</v>
      </c>
      <c r="O1050" s="30">
        <v>1.1220156242274404E-2</v>
      </c>
      <c r="Q1050" s="22">
        <v>7.7</v>
      </c>
      <c r="R1050" s="30">
        <v>5.4293520423486696E-6</v>
      </c>
      <c r="S1050" s="23">
        <v>184184.04115261839</v>
      </c>
      <c r="T1050" s="30">
        <v>2.8840393690794311E-4</v>
      </c>
      <c r="U1050" s="23">
        <v>3467.3590475957835</v>
      </c>
      <c r="V1050" s="27">
        <v>1.8825512926620305</v>
      </c>
    </row>
    <row r="1051" spans="1:22" x14ac:dyDescent="0.25">
      <c r="A1051" s="19" t="s">
        <v>81</v>
      </c>
      <c r="B1051" s="19" t="s">
        <v>82</v>
      </c>
      <c r="C1051" s="19" t="s">
        <v>75</v>
      </c>
      <c r="D1051" s="22">
        <v>60308946</v>
      </c>
      <c r="E1051" s="22">
        <v>2</v>
      </c>
      <c r="F1051" s="27">
        <v>77</v>
      </c>
      <c r="G1051" s="19" t="s">
        <v>166</v>
      </c>
      <c r="H1051" s="19" t="s">
        <v>167</v>
      </c>
      <c r="I1051" s="23">
        <v>2087.0558258000001</v>
      </c>
      <c r="J1051" s="19" t="s">
        <v>202</v>
      </c>
      <c r="K1051" s="19" t="s">
        <v>203</v>
      </c>
      <c r="L1051" s="23">
        <v>2087.0558258000001</v>
      </c>
      <c r="M1051" s="19" t="s">
        <v>168</v>
      </c>
      <c r="N1051" s="19" t="s">
        <v>169</v>
      </c>
      <c r="O1051" s="30">
        <v>5.0000000000000002E-5</v>
      </c>
      <c r="Q1051" s="22">
        <v>0.3</v>
      </c>
      <c r="R1051" s="30">
        <v>4.5174368523809526E-6</v>
      </c>
      <c r="S1051" s="23">
        <v>221364.46677122707</v>
      </c>
      <c r="T1051" s="30">
        <v>2.8840393690794311E-4</v>
      </c>
      <c r="U1051" s="23">
        <v>3467.3590475957835</v>
      </c>
      <c r="V1051" s="27">
        <v>1.5663575542045713</v>
      </c>
    </row>
    <row r="1052" spans="1:22" x14ac:dyDescent="0.25">
      <c r="A1052" s="19" t="s">
        <v>81</v>
      </c>
      <c r="B1052" s="19" t="s">
        <v>82</v>
      </c>
      <c r="C1052" s="19" t="s">
        <v>75</v>
      </c>
      <c r="D1052" s="22">
        <v>60308946</v>
      </c>
      <c r="E1052" s="22">
        <v>2</v>
      </c>
      <c r="F1052" s="27">
        <v>77</v>
      </c>
      <c r="G1052" s="19" t="s">
        <v>156</v>
      </c>
      <c r="H1052" s="19" t="s">
        <v>157</v>
      </c>
      <c r="I1052" s="23">
        <v>78.5</v>
      </c>
      <c r="J1052" s="19" t="s">
        <v>229</v>
      </c>
      <c r="K1052" s="19" t="s">
        <v>250</v>
      </c>
      <c r="L1052" s="23">
        <v>15.7</v>
      </c>
      <c r="M1052" s="19" t="s">
        <v>245</v>
      </c>
      <c r="N1052" s="19" t="s">
        <v>246</v>
      </c>
      <c r="O1052" s="30">
        <v>8.156250000000002E-3</v>
      </c>
      <c r="Q1052" s="22">
        <v>1.94</v>
      </c>
      <c r="R1052" s="30">
        <v>4.2861536015530874E-6</v>
      </c>
      <c r="S1052" s="23">
        <v>233309.4174780974</v>
      </c>
      <c r="T1052" s="30">
        <v>2.8840393690794311E-4</v>
      </c>
      <c r="U1052" s="23">
        <v>3467.3590475957835</v>
      </c>
      <c r="V1052" s="27">
        <v>1.4861633469730349</v>
      </c>
    </row>
    <row r="1053" spans="1:22" x14ac:dyDescent="0.25">
      <c r="A1053" s="19" t="s">
        <v>81</v>
      </c>
      <c r="B1053" s="19" t="s">
        <v>82</v>
      </c>
      <c r="C1053" s="19" t="s">
        <v>75</v>
      </c>
      <c r="D1053" s="22">
        <v>60309130</v>
      </c>
      <c r="E1053" s="22">
        <v>2</v>
      </c>
      <c r="F1053" s="27">
        <v>49</v>
      </c>
      <c r="G1053" s="19" t="s">
        <v>108</v>
      </c>
      <c r="H1053" s="19" t="s">
        <v>109</v>
      </c>
      <c r="I1053" s="23">
        <v>1570.8</v>
      </c>
      <c r="J1053" s="19" t="s">
        <v>207</v>
      </c>
      <c r="K1053" s="19" t="s">
        <v>208</v>
      </c>
      <c r="L1053" s="23">
        <v>1020</v>
      </c>
      <c r="M1053" s="19" t="s">
        <v>110</v>
      </c>
      <c r="N1053" s="19" t="s">
        <v>111</v>
      </c>
      <c r="O1053" s="30">
        <v>9.9157987639060616E-3</v>
      </c>
      <c r="Q1053" s="22">
        <v>1.5</v>
      </c>
      <c r="R1053" s="30">
        <v>2.1191478501147811E-4</v>
      </c>
      <c r="S1053" s="23">
        <v>4718.8779204142656</v>
      </c>
      <c r="T1053" s="30">
        <v>3.5784690199579174E-4</v>
      </c>
      <c r="U1053" s="23">
        <v>2794.4911480937171</v>
      </c>
      <c r="V1053" s="27">
        <v>59.219399086475875</v>
      </c>
    </row>
    <row r="1054" spans="1:22" x14ac:dyDescent="0.25">
      <c r="A1054" s="19" t="s">
        <v>81</v>
      </c>
      <c r="B1054" s="19" t="s">
        <v>82</v>
      </c>
      <c r="C1054" s="19" t="s">
        <v>75</v>
      </c>
      <c r="D1054" s="22">
        <v>60309130</v>
      </c>
      <c r="E1054" s="22">
        <v>2</v>
      </c>
      <c r="F1054" s="27">
        <v>49</v>
      </c>
      <c r="G1054" s="19" t="s">
        <v>108</v>
      </c>
      <c r="H1054" s="19" t="s">
        <v>109</v>
      </c>
      <c r="I1054" s="23">
        <v>1570.8</v>
      </c>
      <c r="J1054" s="19" t="s">
        <v>207</v>
      </c>
      <c r="K1054" s="19" t="s">
        <v>208</v>
      </c>
      <c r="L1054" s="23">
        <v>1020</v>
      </c>
      <c r="M1054" s="19" t="s">
        <v>112</v>
      </c>
      <c r="N1054" s="19" t="s">
        <v>113</v>
      </c>
      <c r="O1054" s="30">
        <v>1.1220156242274404E-2</v>
      </c>
      <c r="Q1054" s="22">
        <v>7.7</v>
      </c>
      <c r="R1054" s="30">
        <v>4.6712487212734251E-5</v>
      </c>
      <c r="S1054" s="23">
        <v>21407.55202020994</v>
      </c>
      <c r="T1054" s="30">
        <v>3.5784690199579174E-4</v>
      </c>
      <c r="U1054" s="23">
        <v>2794.4911480937171</v>
      </c>
      <c r="V1054" s="27">
        <v>13.053763202142681</v>
      </c>
    </row>
    <row r="1055" spans="1:22" x14ac:dyDescent="0.25">
      <c r="A1055" s="19" t="s">
        <v>81</v>
      </c>
      <c r="B1055" s="19" t="s">
        <v>82</v>
      </c>
      <c r="C1055" s="19" t="s">
        <v>75</v>
      </c>
      <c r="D1055" s="22">
        <v>60309130</v>
      </c>
      <c r="E1055" s="22">
        <v>2</v>
      </c>
      <c r="F1055" s="27">
        <v>49</v>
      </c>
      <c r="G1055" s="19" t="s">
        <v>128</v>
      </c>
      <c r="H1055" s="19" t="s">
        <v>129</v>
      </c>
      <c r="I1055" s="23">
        <v>124.5</v>
      </c>
      <c r="J1055" s="19" t="s">
        <v>220</v>
      </c>
      <c r="K1055" s="19" t="s">
        <v>233</v>
      </c>
      <c r="L1055" s="23">
        <v>31.125</v>
      </c>
      <c r="M1055" s="19" t="s">
        <v>110</v>
      </c>
      <c r="N1055" s="19" t="s">
        <v>111</v>
      </c>
      <c r="O1055" s="30">
        <v>1.3969122566371676E-2</v>
      </c>
      <c r="Q1055" s="22">
        <v>1.5</v>
      </c>
      <c r="R1055" s="30">
        <v>2.3661983122629573E-5</v>
      </c>
      <c r="S1055" s="23">
        <v>42261.884594264273</v>
      </c>
      <c r="T1055" s="30">
        <v>3.5784690199579174E-4</v>
      </c>
      <c r="U1055" s="23">
        <v>2794.4911480937171</v>
      </c>
      <c r="V1055" s="27">
        <v>6.6123202382531279</v>
      </c>
    </row>
    <row r="1056" spans="1:22" x14ac:dyDescent="0.25">
      <c r="A1056" s="19" t="s">
        <v>81</v>
      </c>
      <c r="B1056" s="19" t="s">
        <v>82</v>
      </c>
      <c r="C1056" s="19" t="s">
        <v>75</v>
      </c>
      <c r="D1056" s="22">
        <v>60309130</v>
      </c>
      <c r="E1056" s="22">
        <v>2</v>
      </c>
      <c r="F1056" s="27">
        <v>49</v>
      </c>
      <c r="G1056" s="19" t="s">
        <v>124</v>
      </c>
      <c r="H1056" s="19" t="s">
        <v>125</v>
      </c>
      <c r="I1056" s="23">
        <v>50.65</v>
      </c>
      <c r="J1056" s="19" t="s">
        <v>202</v>
      </c>
      <c r="K1056" s="19" t="s">
        <v>203</v>
      </c>
      <c r="L1056" s="23">
        <v>50.65</v>
      </c>
      <c r="M1056" s="19" t="s">
        <v>110</v>
      </c>
      <c r="N1056" s="19" t="s">
        <v>111</v>
      </c>
      <c r="O1056" s="30">
        <v>2.8396187614678874E-2</v>
      </c>
      <c r="Q1056" s="22">
        <v>1.5</v>
      </c>
      <c r="R1056" s="30">
        <v>1.9568257179367141E-5</v>
      </c>
      <c r="S1056" s="23">
        <v>51103.171367473878</v>
      </c>
      <c r="T1056" s="30">
        <v>3.5784690199579174E-4</v>
      </c>
      <c r="U1056" s="23">
        <v>2794.4911480937171</v>
      </c>
      <c r="V1056" s="27">
        <v>5.4683321471362811</v>
      </c>
    </row>
    <row r="1057" spans="1:22" x14ac:dyDescent="0.25">
      <c r="A1057" s="19" t="s">
        <v>81</v>
      </c>
      <c r="B1057" s="19" t="s">
        <v>82</v>
      </c>
      <c r="C1057" s="19" t="s">
        <v>75</v>
      </c>
      <c r="D1057" s="22">
        <v>60309130</v>
      </c>
      <c r="E1057" s="22">
        <v>2</v>
      </c>
      <c r="F1057" s="27">
        <v>49</v>
      </c>
      <c r="G1057" s="19" t="s">
        <v>108</v>
      </c>
      <c r="H1057" s="19" t="s">
        <v>109</v>
      </c>
      <c r="I1057" s="23">
        <v>127.5</v>
      </c>
      <c r="J1057" s="19" t="s">
        <v>202</v>
      </c>
      <c r="K1057" s="19" t="s">
        <v>203</v>
      </c>
      <c r="L1057" s="23">
        <v>127.5</v>
      </c>
      <c r="M1057" s="19" t="s">
        <v>110</v>
      </c>
      <c r="N1057" s="19" t="s">
        <v>111</v>
      </c>
      <c r="O1057" s="30">
        <v>9.9157987639060616E-3</v>
      </c>
      <c r="Q1057" s="22">
        <v>1.5</v>
      </c>
      <c r="R1057" s="30">
        <v>1.7200875406775821E-5</v>
      </c>
      <c r="S1057" s="23">
        <v>58136.575979503752</v>
      </c>
      <c r="T1057" s="30">
        <v>3.5784690199579174E-4</v>
      </c>
      <c r="U1057" s="23">
        <v>2794.4911480937171</v>
      </c>
      <c r="V1057" s="27">
        <v>4.8067694063697948</v>
      </c>
    </row>
    <row r="1058" spans="1:22" x14ac:dyDescent="0.25">
      <c r="A1058" s="19" t="s">
        <v>81</v>
      </c>
      <c r="B1058" s="19" t="s">
        <v>82</v>
      </c>
      <c r="C1058" s="19" t="s">
        <v>75</v>
      </c>
      <c r="D1058" s="22">
        <v>60309130</v>
      </c>
      <c r="E1058" s="22">
        <v>2</v>
      </c>
      <c r="F1058" s="27">
        <v>49</v>
      </c>
      <c r="G1058" s="19" t="s">
        <v>148</v>
      </c>
      <c r="H1058" s="19" t="s">
        <v>149</v>
      </c>
      <c r="I1058" s="23">
        <v>10</v>
      </c>
      <c r="J1058" s="19" t="s">
        <v>202</v>
      </c>
      <c r="K1058" s="19" t="s">
        <v>203</v>
      </c>
      <c r="L1058" s="23">
        <v>10</v>
      </c>
      <c r="M1058" s="19" t="s">
        <v>110</v>
      </c>
      <c r="N1058" s="19" t="s">
        <v>111</v>
      </c>
      <c r="O1058" s="30">
        <v>5.1681299099804429E-2</v>
      </c>
      <c r="Q1058" s="22">
        <v>1.5</v>
      </c>
      <c r="R1058" s="30">
        <v>7.0314692652795151E-6</v>
      </c>
      <c r="S1058" s="23">
        <v>142217.78724652479</v>
      </c>
      <c r="T1058" s="30">
        <v>3.5784690199579174E-4</v>
      </c>
      <c r="U1058" s="23">
        <v>2794.4911480937171</v>
      </c>
      <c r="V1058" s="27">
        <v>1.9649378619916638</v>
      </c>
    </row>
    <row r="1059" spans="1:22" x14ac:dyDescent="0.25">
      <c r="A1059" s="19" t="s">
        <v>81</v>
      </c>
      <c r="B1059" s="19" t="s">
        <v>82</v>
      </c>
      <c r="C1059" s="19" t="s">
        <v>75</v>
      </c>
      <c r="D1059" s="22">
        <v>60309130</v>
      </c>
      <c r="E1059" s="22">
        <v>2</v>
      </c>
      <c r="F1059" s="27">
        <v>49</v>
      </c>
      <c r="G1059" s="19" t="s">
        <v>128</v>
      </c>
      <c r="H1059" s="19" t="s">
        <v>129</v>
      </c>
      <c r="I1059" s="23">
        <v>124.5</v>
      </c>
      <c r="J1059" s="19" t="s">
        <v>220</v>
      </c>
      <c r="K1059" s="19" t="s">
        <v>233</v>
      </c>
      <c r="L1059" s="23">
        <v>31.125</v>
      </c>
      <c r="M1059" s="19" t="s">
        <v>112</v>
      </c>
      <c r="N1059" s="19" t="s">
        <v>113</v>
      </c>
      <c r="O1059" s="30">
        <v>1.8912688108407016E-2</v>
      </c>
      <c r="Q1059" s="22">
        <v>7.7</v>
      </c>
      <c r="R1059" s="30">
        <v>6.2407359382366118E-6</v>
      </c>
      <c r="S1059" s="23">
        <v>160237.51203332614</v>
      </c>
      <c r="T1059" s="30">
        <v>3.5784690199579174E-4</v>
      </c>
      <c r="U1059" s="23">
        <v>2794.4911480937171</v>
      </c>
      <c r="V1059" s="27">
        <v>1.743968133699255</v>
      </c>
    </row>
    <row r="1060" spans="1:22" x14ac:dyDescent="0.25">
      <c r="A1060" s="19" t="s">
        <v>81</v>
      </c>
      <c r="B1060" s="19" t="s">
        <v>82</v>
      </c>
      <c r="C1060" s="19" t="s">
        <v>75</v>
      </c>
      <c r="D1060" s="22">
        <v>60309130</v>
      </c>
      <c r="E1060" s="22">
        <v>2</v>
      </c>
      <c r="F1060" s="27">
        <v>49</v>
      </c>
      <c r="G1060" s="19" t="s">
        <v>166</v>
      </c>
      <c r="H1060" s="19" t="s">
        <v>167</v>
      </c>
      <c r="I1060" s="23">
        <v>1178.4707186999999</v>
      </c>
      <c r="J1060" s="19" t="s">
        <v>202</v>
      </c>
      <c r="K1060" s="19" t="s">
        <v>203</v>
      </c>
      <c r="L1060" s="23">
        <v>1178.4707186999999</v>
      </c>
      <c r="M1060" s="19" t="s">
        <v>168</v>
      </c>
      <c r="N1060" s="19" t="s">
        <v>169</v>
      </c>
      <c r="O1060" s="30">
        <v>5.0000000000000002E-5</v>
      </c>
      <c r="Q1060" s="22">
        <v>0.3</v>
      </c>
      <c r="R1060" s="30">
        <v>4.008403805102041E-6</v>
      </c>
      <c r="S1060" s="23">
        <v>249475.86336665082</v>
      </c>
      <c r="T1060" s="30">
        <v>3.5784690199579174E-4</v>
      </c>
      <c r="U1060" s="23">
        <v>2794.4911480937171</v>
      </c>
      <c r="V1060" s="27">
        <v>1.1201448951342827</v>
      </c>
    </row>
    <row r="1061" spans="1:22" x14ac:dyDescent="0.25">
      <c r="A1061" s="19" t="s">
        <v>81</v>
      </c>
      <c r="B1061" s="19" t="s">
        <v>82</v>
      </c>
      <c r="C1061" s="19" t="s">
        <v>75</v>
      </c>
      <c r="D1061" s="22">
        <v>60309130</v>
      </c>
      <c r="E1061" s="22">
        <v>2</v>
      </c>
      <c r="F1061" s="27">
        <v>49</v>
      </c>
      <c r="G1061" s="19" t="s">
        <v>108</v>
      </c>
      <c r="H1061" s="19" t="s">
        <v>109</v>
      </c>
      <c r="I1061" s="23">
        <v>127.5</v>
      </c>
      <c r="J1061" s="19" t="s">
        <v>202</v>
      </c>
      <c r="K1061" s="19" t="s">
        <v>203</v>
      </c>
      <c r="L1061" s="23">
        <v>127.5</v>
      </c>
      <c r="M1061" s="19" t="s">
        <v>112</v>
      </c>
      <c r="N1061" s="19" t="s">
        <v>113</v>
      </c>
      <c r="O1061" s="30">
        <v>1.1220156242274404E-2</v>
      </c>
      <c r="Q1061" s="22">
        <v>7.7</v>
      </c>
      <c r="R1061" s="30">
        <v>3.7915979880466115E-6</v>
      </c>
      <c r="S1061" s="23">
        <v>263741.04088898643</v>
      </c>
      <c r="T1061" s="30">
        <v>3.5784690199579174E-4</v>
      </c>
      <c r="U1061" s="23">
        <v>2794.4911480937171</v>
      </c>
      <c r="V1061" s="27">
        <v>1.0595587014726204</v>
      </c>
    </row>
    <row r="1062" spans="1:22" x14ac:dyDescent="0.25">
      <c r="A1062" s="19" t="s">
        <v>81</v>
      </c>
      <c r="B1062" s="19" t="s">
        <v>82</v>
      </c>
      <c r="C1062" s="19" t="s">
        <v>75</v>
      </c>
      <c r="D1062" s="22">
        <v>60309166</v>
      </c>
      <c r="E1062" s="22">
        <v>2</v>
      </c>
      <c r="F1062" s="27">
        <v>53</v>
      </c>
      <c r="G1062" s="19" t="s">
        <v>122</v>
      </c>
      <c r="H1062" s="19" t="s">
        <v>123</v>
      </c>
      <c r="I1062" s="23">
        <v>369.75</v>
      </c>
      <c r="J1062" s="19" t="s">
        <v>202</v>
      </c>
      <c r="K1062" s="19" t="s">
        <v>203</v>
      </c>
      <c r="L1062" s="23">
        <v>369.75</v>
      </c>
      <c r="M1062" s="19" t="s">
        <v>110</v>
      </c>
      <c r="N1062" s="19" t="s">
        <v>111</v>
      </c>
      <c r="O1062" s="30">
        <v>2.3301542756539208E-2</v>
      </c>
      <c r="Q1062" s="22">
        <v>1.5</v>
      </c>
      <c r="R1062" s="30">
        <v>1.0837415640541349E-4</v>
      </c>
      <c r="S1062" s="23">
        <v>9227.2921254319281</v>
      </c>
      <c r="T1062" s="30">
        <v>3.1831096493676117E-4</v>
      </c>
      <c r="U1062" s="23">
        <v>3141.5820067608101</v>
      </c>
      <c r="V1062" s="27">
        <v>34.046629976112882</v>
      </c>
    </row>
    <row r="1063" spans="1:22" x14ac:dyDescent="0.25">
      <c r="A1063" s="19" t="s">
        <v>81</v>
      </c>
      <c r="B1063" s="19" t="s">
        <v>82</v>
      </c>
      <c r="C1063" s="19" t="s">
        <v>75</v>
      </c>
      <c r="D1063" s="22">
        <v>60309166</v>
      </c>
      <c r="E1063" s="22">
        <v>2</v>
      </c>
      <c r="F1063" s="27">
        <v>53</v>
      </c>
      <c r="G1063" s="19" t="s">
        <v>108</v>
      </c>
      <c r="H1063" s="19" t="s">
        <v>109</v>
      </c>
      <c r="I1063" s="23">
        <v>478.15</v>
      </c>
      <c r="J1063" s="19" t="s">
        <v>202</v>
      </c>
      <c r="K1063" s="19" t="s">
        <v>203</v>
      </c>
      <c r="L1063" s="23">
        <v>478.15</v>
      </c>
      <c r="M1063" s="19" t="s">
        <v>110</v>
      </c>
      <c r="N1063" s="19" t="s">
        <v>111</v>
      </c>
      <c r="O1063" s="30">
        <v>9.9157987639060616E-3</v>
      </c>
      <c r="Q1063" s="22">
        <v>1.5</v>
      </c>
      <c r="R1063" s="30">
        <v>5.9638228666184695E-5</v>
      </c>
      <c r="S1063" s="23">
        <v>16767.768298373478</v>
      </c>
      <c r="T1063" s="30">
        <v>3.1831096493676117E-4</v>
      </c>
      <c r="U1063" s="23">
        <v>3141.5820067608101</v>
      </c>
      <c r="V1063" s="27">
        <v>18.735838609277259</v>
      </c>
    </row>
    <row r="1064" spans="1:22" x14ac:dyDescent="0.25">
      <c r="A1064" s="19" t="s">
        <v>81</v>
      </c>
      <c r="B1064" s="19" t="s">
        <v>82</v>
      </c>
      <c r="C1064" s="19" t="s">
        <v>75</v>
      </c>
      <c r="D1064" s="22">
        <v>60309166</v>
      </c>
      <c r="E1064" s="22">
        <v>2</v>
      </c>
      <c r="F1064" s="27">
        <v>53</v>
      </c>
      <c r="G1064" s="19" t="s">
        <v>148</v>
      </c>
      <c r="H1064" s="19" t="s">
        <v>149</v>
      </c>
      <c r="I1064" s="23">
        <v>63</v>
      </c>
      <c r="J1064" s="19" t="s">
        <v>202</v>
      </c>
      <c r="K1064" s="19" t="s">
        <v>203</v>
      </c>
      <c r="L1064" s="23">
        <v>63</v>
      </c>
      <c r="M1064" s="19" t="s">
        <v>110</v>
      </c>
      <c r="N1064" s="19" t="s">
        <v>111</v>
      </c>
      <c r="O1064" s="30">
        <v>5.1681299099804429E-2</v>
      </c>
      <c r="Q1064" s="22">
        <v>1.5</v>
      </c>
      <c r="R1064" s="30">
        <v>4.0954991739467663E-5</v>
      </c>
      <c r="S1064" s="23">
        <v>24417.048020945298</v>
      </c>
      <c r="T1064" s="30">
        <v>3.1831096493676117E-4</v>
      </c>
      <c r="U1064" s="23">
        <v>3141.5820067608101</v>
      </c>
      <c r="V1064" s="27">
        <v>12.866346513574921</v>
      </c>
    </row>
    <row r="1065" spans="1:22" x14ac:dyDescent="0.25">
      <c r="A1065" s="19" t="s">
        <v>81</v>
      </c>
      <c r="B1065" s="19" t="s">
        <v>82</v>
      </c>
      <c r="C1065" s="19" t="s">
        <v>75</v>
      </c>
      <c r="D1065" s="22">
        <v>60309166</v>
      </c>
      <c r="E1065" s="22">
        <v>2</v>
      </c>
      <c r="F1065" s="27">
        <v>53</v>
      </c>
      <c r="G1065" s="19" t="s">
        <v>124</v>
      </c>
      <c r="H1065" s="19" t="s">
        <v>125</v>
      </c>
      <c r="I1065" s="23">
        <v>101.25</v>
      </c>
      <c r="J1065" s="19" t="s">
        <v>202</v>
      </c>
      <c r="K1065" s="19" t="s">
        <v>203</v>
      </c>
      <c r="L1065" s="23">
        <v>101.25</v>
      </c>
      <c r="M1065" s="19" t="s">
        <v>110</v>
      </c>
      <c r="N1065" s="19" t="s">
        <v>111</v>
      </c>
      <c r="O1065" s="30">
        <v>2.8396187614678874E-2</v>
      </c>
      <c r="Q1065" s="22">
        <v>1.5</v>
      </c>
      <c r="R1065" s="30">
        <v>3.616495592435517E-5</v>
      </c>
      <c r="S1065" s="23">
        <v>27651.077526311965</v>
      </c>
      <c r="T1065" s="30">
        <v>3.1831096493676117E-4</v>
      </c>
      <c r="U1065" s="23">
        <v>3141.5820067608101</v>
      </c>
      <c r="V1065" s="27">
        <v>11.361517480725196</v>
      </c>
    </row>
    <row r="1066" spans="1:22" x14ac:dyDescent="0.25">
      <c r="A1066" s="19" t="s">
        <v>81</v>
      </c>
      <c r="B1066" s="19" t="s">
        <v>82</v>
      </c>
      <c r="C1066" s="19" t="s">
        <v>75</v>
      </c>
      <c r="D1066" s="22">
        <v>60309166</v>
      </c>
      <c r="E1066" s="22">
        <v>2</v>
      </c>
      <c r="F1066" s="27">
        <v>53</v>
      </c>
      <c r="G1066" s="19" t="s">
        <v>122</v>
      </c>
      <c r="H1066" s="19" t="s">
        <v>123</v>
      </c>
      <c r="I1066" s="23">
        <v>369.75</v>
      </c>
      <c r="J1066" s="19" t="s">
        <v>202</v>
      </c>
      <c r="K1066" s="19" t="s">
        <v>203</v>
      </c>
      <c r="L1066" s="23">
        <v>369.75</v>
      </c>
      <c r="M1066" s="19" t="s">
        <v>112</v>
      </c>
      <c r="N1066" s="19" t="s">
        <v>113</v>
      </c>
      <c r="O1066" s="30">
        <v>2.7195613430583482E-2</v>
      </c>
      <c r="Q1066" s="22">
        <v>7.7</v>
      </c>
      <c r="R1066" s="30">
        <v>2.4639985459343894E-5</v>
      </c>
      <c r="S1066" s="23">
        <v>40584.439534268611</v>
      </c>
      <c r="T1066" s="30">
        <v>3.1831096493676117E-4</v>
      </c>
      <c r="U1066" s="23">
        <v>3141.5820067608101</v>
      </c>
      <c r="V1066" s="27">
        <v>7.7408534965922771</v>
      </c>
    </row>
    <row r="1067" spans="1:22" x14ac:dyDescent="0.25">
      <c r="A1067" s="19" t="s">
        <v>81</v>
      </c>
      <c r="B1067" s="19" t="s">
        <v>82</v>
      </c>
      <c r="C1067" s="19" t="s">
        <v>75</v>
      </c>
      <c r="D1067" s="22">
        <v>60309166</v>
      </c>
      <c r="E1067" s="22">
        <v>2</v>
      </c>
      <c r="F1067" s="27">
        <v>53</v>
      </c>
      <c r="G1067" s="19" t="s">
        <v>108</v>
      </c>
      <c r="H1067" s="19" t="s">
        <v>109</v>
      </c>
      <c r="I1067" s="23">
        <v>478.15</v>
      </c>
      <c r="J1067" s="19" t="s">
        <v>202</v>
      </c>
      <c r="K1067" s="19" t="s">
        <v>203</v>
      </c>
      <c r="L1067" s="23">
        <v>478.15</v>
      </c>
      <c r="M1067" s="19" t="s">
        <v>112</v>
      </c>
      <c r="N1067" s="19" t="s">
        <v>113</v>
      </c>
      <c r="O1067" s="30">
        <v>1.1220156242274404E-2</v>
      </c>
      <c r="Q1067" s="22">
        <v>7.7</v>
      </c>
      <c r="R1067" s="30">
        <v>1.3146086026080632E-5</v>
      </c>
      <c r="S1067" s="23">
        <v>76068.268381637812</v>
      </c>
      <c r="T1067" s="30">
        <v>3.1831096493676117E-4</v>
      </c>
      <c r="U1067" s="23">
        <v>3141.5820067608101</v>
      </c>
      <c r="V1067" s="27">
        <v>4.1299507318864634</v>
      </c>
    </row>
    <row r="1068" spans="1:22" x14ac:dyDescent="0.25">
      <c r="A1068" s="19" t="s">
        <v>81</v>
      </c>
      <c r="B1068" s="19" t="s">
        <v>82</v>
      </c>
      <c r="C1068" s="19" t="s">
        <v>75</v>
      </c>
      <c r="D1068" s="22">
        <v>60309166</v>
      </c>
      <c r="E1068" s="22">
        <v>2</v>
      </c>
      <c r="F1068" s="27">
        <v>53</v>
      </c>
      <c r="G1068" s="19" t="s">
        <v>130</v>
      </c>
      <c r="H1068" s="19" t="s">
        <v>131</v>
      </c>
      <c r="I1068" s="23">
        <v>87.4</v>
      </c>
      <c r="J1068" s="19" t="s">
        <v>202</v>
      </c>
      <c r="K1068" s="19" t="s">
        <v>203</v>
      </c>
      <c r="L1068" s="23">
        <v>87.4</v>
      </c>
      <c r="M1068" s="19" t="s">
        <v>112</v>
      </c>
      <c r="N1068" s="19" t="s">
        <v>113</v>
      </c>
      <c r="O1068" s="30">
        <v>4.8249881092436948E-2</v>
      </c>
      <c r="Q1068" s="22">
        <v>7.7</v>
      </c>
      <c r="R1068" s="30">
        <v>1.0333348707373167E-5</v>
      </c>
      <c r="S1068" s="23">
        <v>96774.049566958754</v>
      </c>
      <c r="T1068" s="30">
        <v>3.1831096493676117E-4</v>
      </c>
      <c r="U1068" s="23">
        <v>3141.5820067608101</v>
      </c>
      <c r="V1068" s="27">
        <v>3.2463062368668618</v>
      </c>
    </row>
    <row r="1069" spans="1:22" x14ac:dyDescent="0.25">
      <c r="A1069" s="19" t="s">
        <v>81</v>
      </c>
      <c r="B1069" s="19" t="s">
        <v>82</v>
      </c>
      <c r="C1069" s="19" t="s">
        <v>75</v>
      </c>
      <c r="D1069" s="22">
        <v>60309166</v>
      </c>
      <c r="E1069" s="22">
        <v>2</v>
      </c>
      <c r="F1069" s="27">
        <v>53</v>
      </c>
      <c r="G1069" s="19" t="s">
        <v>130</v>
      </c>
      <c r="H1069" s="19" t="s">
        <v>131</v>
      </c>
      <c r="I1069" s="23">
        <v>87.4</v>
      </c>
      <c r="J1069" s="19" t="s">
        <v>202</v>
      </c>
      <c r="K1069" s="19" t="s">
        <v>203</v>
      </c>
      <c r="L1069" s="23">
        <v>87.4</v>
      </c>
      <c r="M1069" s="19" t="s">
        <v>110</v>
      </c>
      <c r="N1069" s="19" t="s">
        <v>111</v>
      </c>
      <c r="O1069" s="30">
        <v>5.1901008403361353E-3</v>
      </c>
      <c r="Q1069" s="22">
        <v>1.5</v>
      </c>
      <c r="R1069" s="30">
        <v>5.7058467100047577E-6</v>
      </c>
      <c r="S1069" s="23">
        <v>175258.82674811047</v>
      </c>
      <c r="T1069" s="30">
        <v>3.1831096493676117E-4</v>
      </c>
      <c r="U1069" s="23">
        <v>3141.5820067608101</v>
      </c>
      <c r="V1069" s="27">
        <v>1.7925385357486314</v>
      </c>
    </row>
    <row r="1070" spans="1:22" x14ac:dyDescent="0.25">
      <c r="A1070" s="19" t="s">
        <v>81</v>
      </c>
      <c r="B1070" s="19" t="s">
        <v>82</v>
      </c>
      <c r="C1070" s="19" t="s">
        <v>75</v>
      </c>
      <c r="D1070" s="22">
        <v>60309166</v>
      </c>
      <c r="E1070" s="22">
        <v>2</v>
      </c>
      <c r="F1070" s="27">
        <v>53</v>
      </c>
      <c r="G1070" s="19" t="s">
        <v>166</v>
      </c>
      <c r="H1070" s="19" t="s">
        <v>167</v>
      </c>
      <c r="I1070" s="23">
        <v>1331.6156839999999</v>
      </c>
      <c r="J1070" s="19" t="s">
        <v>202</v>
      </c>
      <c r="K1070" s="19" t="s">
        <v>203</v>
      </c>
      <c r="L1070" s="23">
        <v>1331.6156839999999</v>
      </c>
      <c r="M1070" s="19" t="s">
        <v>168</v>
      </c>
      <c r="N1070" s="19" t="s">
        <v>169</v>
      </c>
      <c r="O1070" s="30">
        <v>5.0000000000000002E-5</v>
      </c>
      <c r="Q1070" s="22">
        <v>0.3</v>
      </c>
      <c r="R1070" s="30">
        <v>4.1874707044025157E-6</v>
      </c>
      <c r="S1070" s="23">
        <v>238807.64083881126</v>
      </c>
      <c r="T1070" s="30">
        <v>3.1831096493676117E-4</v>
      </c>
      <c r="U1070" s="23">
        <v>3141.5820067608101</v>
      </c>
      <c r="V1070" s="27">
        <v>1.3155282618788959</v>
      </c>
    </row>
    <row r="1071" spans="1:22" x14ac:dyDescent="0.25">
      <c r="A1071" s="19" t="s">
        <v>81</v>
      </c>
      <c r="B1071" s="19" t="s">
        <v>82</v>
      </c>
      <c r="C1071" s="19" t="s">
        <v>75</v>
      </c>
      <c r="D1071" s="22">
        <v>60309245</v>
      </c>
      <c r="E1071" s="22">
        <v>2</v>
      </c>
      <c r="F1071" s="27">
        <v>57</v>
      </c>
      <c r="G1071" s="19" t="s">
        <v>108</v>
      </c>
      <c r="H1071" s="19" t="s">
        <v>109</v>
      </c>
      <c r="I1071" s="23">
        <v>1824.9</v>
      </c>
      <c r="J1071" s="19" t="s">
        <v>207</v>
      </c>
      <c r="K1071" s="19" t="s">
        <v>208</v>
      </c>
      <c r="L1071" s="23">
        <v>1185</v>
      </c>
      <c r="M1071" s="19" t="s">
        <v>110</v>
      </c>
      <c r="N1071" s="19" t="s">
        <v>111</v>
      </c>
      <c r="O1071" s="30">
        <v>9.9157987639060616E-3</v>
      </c>
      <c r="Q1071" s="22">
        <v>1.5</v>
      </c>
      <c r="R1071" s="30">
        <v>2.116414171257564E-4</v>
      </c>
      <c r="S1071" s="23">
        <v>4724.9730869350797</v>
      </c>
      <c r="T1071" s="30">
        <v>3.068646675895274E-4</v>
      </c>
      <c r="U1071" s="23">
        <v>3258.7655263643255</v>
      </c>
      <c r="V1071" s="27">
        <v>68.96897540803073</v>
      </c>
    </row>
    <row r="1072" spans="1:22" x14ac:dyDescent="0.25">
      <c r="A1072" s="19" t="s">
        <v>81</v>
      </c>
      <c r="B1072" s="19" t="s">
        <v>82</v>
      </c>
      <c r="C1072" s="19" t="s">
        <v>75</v>
      </c>
      <c r="D1072" s="22">
        <v>60309245</v>
      </c>
      <c r="E1072" s="22">
        <v>2</v>
      </c>
      <c r="F1072" s="27">
        <v>57</v>
      </c>
      <c r="G1072" s="19" t="s">
        <v>108</v>
      </c>
      <c r="H1072" s="19" t="s">
        <v>109</v>
      </c>
      <c r="I1072" s="23">
        <v>1824.9</v>
      </c>
      <c r="J1072" s="19" t="s">
        <v>207</v>
      </c>
      <c r="K1072" s="19" t="s">
        <v>208</v>
      </c>
      <c r="L1072" s="23">
        <v>1185</v>
      </c>
      <c r="M1072" s="19" t="s">
        <v>112</v>
      </c>
      <c r="N1072" s="19" t="s">
        <v>113</v>
      </c>
      <c r="O1072" s="30">
        <v>1.1220156242274404E-2</v>
      </c>
      <c r="Q1072" s="22">
        <v>7.7</v>
      </c>
      <c r="R1072" s="30">
        <v>4.6652228586298835E-5</v>
      </c>
      <c r="S1072" s="23">
        <v>21435.203211142783</v>
      </c>
      <c r="T1072" s="30">
        <v>3.068646675895274E-4</v>
      </c>
      <c r="U1072" s="23">
        <v>3258.7655263643255</v>
      </c>
      <c r="V1072" s="27">
        <v>15.202867424509895</v>
      </c>
    </row>
    <row r="1073" spans="1:22" x14ac:dyDescent="0.25">
      <c r="A1073" s="19" t="s">
        <v>81</v>
      </c>
      <c r="B1073" s="19" t="s">
        <v>82</v>
      </c>
      <c r="C1073" s="19" t="s">
        <v>75</v>
      </c>
      <c r="D1073" s="22">
        <v>60309245</v>
      </c>
      <c r="E1073" s="22">
        <v>2</v>
      </c>
      <c r="F1073" s="27">
        <v>57</v>
      </c>
      <c r="G1073" s="19" t="s">
        <v>130</v>
      </c>
      <c r="H1073" s="19" t="s">
        <v>131</v>
      </c>
      <c r="I1073" s="23">
        <v>171.76874000000001</v>
      </c>
      <c r="J1073" s="19" t="s">
        <v>200</v>
      </c>
      <c r="K1073" s="19" t="s">
        <v>201</v>
      </c>
      <c r="L1073" s="23">
        <v>120.11799999999999</v>
      </c>
      <c r="M1073" s="19" t="s">
        <v>112</v>
      </c>
      <c r="N1073" s="19" t="s">
        <v>113</v>
      </c>
      <c r="O1073" s="30">
        <v>4.8249881092436948E-2</v>
      </c>
      <c r="Q1073" s="22">
        <v>7.7</v>
      </c>
      <c r="R1073" s="30">
        <v>1.8883165368871539E-5</v>
      </c>
      <c r="S1073" s="23">
        <v>52957.223032557711</v>
      </c>
      <c r="T1073" s="30">
        <v>3.068646675895274E-4</v>
      </c>
      <c r="U1073" s="23">
        <v>3258.7655263643255</v>
      </c>
      <c r="V1073" s="27">
        <v>6.1535808332715263</v>
      </c>
    </row>
    <row r="1074" spans="1:22" x14ac:dyDescent="0.25">
      <c r="A1074" s="19" t="s">
        <v>81</v>
      </c>
      <c r="B1074" s="19" t="s">
        <v>82</v>
      </c>
      <c r="C1074" s="19" t="s">
        <v>75</v>
      </c>
      <c r="D1074" s="22">
        <v>60309245</v>
      </c>
      <c r="E1074" s="22">
        <v>2</v>
      </c>
      <c r="F1074" s="27">
        <v>57</v>
      </c>
      <c r="G1074" s="19" t="s">
        <v>130</v>
      </c>
      <c r="H1074" s="19" t="s">
        <v>131</v>
      </c>
      <c r="I1074" s="23">
        <v>171.76874000000001</v>
      </c>
      <c r="J1074" s="19" t="s">
        <v>200</v>
      </c>
      <c r="K1074" s="19" t="s">
        <v>201</v>
      </c>
      <c r="L1074" s="23">
        <v>120.11799999999999</v>
      </c>
      <c r="M1074" s="19" t="s">
        <v>110</v>
      </c>
      <c r="N1074" s="19" t="s">
        <v>111</v>
      </c>
      <c r="O1074" s="30">
        <v>5.1901008403361353E-3</v>
      </c>
      <c r="Q1074" s="22">
        <v>1.5</v>
      </c>
      <c r="R1074" s="30">
        <v>1.0426866454005605E-5</v>
      </c>
      <c r="S1074" s="23">
        <v>95906.090713940052</v>
      </c>
      <c r="T1074" s="30">
        <v>3.068646675895274E-4</v>
      </c>
      <c r="U1074" s="23">
        <v>3258.7655263643255</v>
      </c>
      <c r="V1074" s="27">
        <v>3.3978712948318099</v>
      </c>
    </row>
    <row r="1075" spans="1:22" x14ac:dyDescent="0.25">
      <c r="A1075" s="19" t="s">
        <v>81</v>
      </c>
      <c r="B1075" s="19" t="s">
        <v>82</v>
      </c>
      <c r="C1075" s="19" t="s">
        <v>75</v>
      </c>
      <c r="D1075" s="22">
        <v>60309245</v>
      </c>
      <c r="E1075" s="22">
        <v>2</v>
      </c>
      <c r="F1075" s="27">
        <v>57</v>
      </c>
      <c r="G1075" s="19" t="s">
        <v>132</v>
      </c>
      <c r="H1075" s="19" t="s">
        <v>133</v>
      </c>
      <c r="I1075" s="23">
        <v>9.7299999999999986</v>
      </c>
      <c r="J1075" s="19" t="s">
        <v>206</v>
      </c>
      <c r="K1075" s="19" t="s">
        <v>230</v>
      </c>
      <c r="L1075" s="23">
        <v>7</v>
      </c>
      <c r="M1075" s="19" t="s">
        <v>110</v>
      </c>
      <c r="N1075" s="19" t="s">
        <v>111</v>
      </c>
      <c r="O1075" s="30">
        <v>3.9433609419354559E-2</v>
      </c>
      <c r="Q1075" s="22">
        <v>1.5</v>
      </c>
      <c r="R1075" s="30">
        <v>4.4875908731031562E-6</v>
      </c>
      <c r="S1075" s="23">
        <v>222836.71312231341</v>
      </c>
      <c r="T1075" s="30">
        <v>3.068646675895274E-4</v>
      </c>
      <c r="U1075" s="23">
        <v>3258.7655263643255</v>
      </c>
      <c r="V1075" s="27">
        <v>1.4624006433695749</v>
      </c>
    </row>
    <row r="1076" spans="1:22" x14ac:dyDescent="0.25">
      <c r="A1076" s="19" t="s">
        <v>81</v>
      </c>
      <c r="B1076" s="19" t="s">
        <v>82</v>
      </c>
      <c r="C1076" s="19" t="s">
        <v>75</v>
      </c>
      <c r="D1076" s="22">
        <v>60309245</v>
      </c>
      <c r="E1076" s="22">
        <v>2</v>
      </c>
      <c r="F1076" s="27">
        <v>57</v>
      </c>
      <c r="G1076" s="19" t="s">
        <v>134</v>
      </c>
      <c r="H1076" s="19" t="s">
        <v>135</v>
      </c>
      <c r="I1076" s="23">
        <v>47.25</v>
      </c>
      <c r="J1076" s="19" t="s">
        <v>202</v>
      </c>
      <c r="K1076" s="19" t="s">
        <v>203</v>
      </c>
      <c r="L1076" s="23">
        <v>47.25</v>
      </c>
      <c r="M1076" s="19" t="s">
        <v>110</v>
      </c>
      <c r="N1076" s="19" t="s">
        <v>111</v>
      </c>
      <c r="O1076" s="30">
        <v>6.3109714285714286E-3</v>
      </c>
      <c r="Q1076" s="22">
        <v>1.5</v>
      </c>
      <c r="R1076" s="30">
        <v>3.4876421052631579E-6</v>
      </c>
      <c r="S1076" s="23">
        <v>286726.66799466388</v>
      </c>
      <c r="T1076" s="30">
        <v>3.068646675895274E-4</v>
      </c>
      <c r="U1076" s="23">
        <v>3258.7655263643255</v>
      </c>
      <c r="V1076" s="27">
        <v>1.1365407860928278</v>
      </c>
    </row>
    <row r="1077" spans="1:22" x14ac:dyDescent="0.25">
      <c r="A1077" s="19" t="s">
        <v>81</v>
      </c>
      <c r="B1077" s="19" t="s">
        <v>82</v>
      </c>
      <c r="C1077" s="19" t="s">
        <v>75</v>
      </c>
      <c r="D1077" s="22">
        <v>60309304</v>
      </c>
      <c r="E1077" s="22">
        <v>2</v>
      </c>
      <c r="F1077" s="27">
        <v>84</v>
      </c>
      <c r="G1077" s="19" t="s">
        <v>108</v>
      </c>
      <c r="H1077" s="19" t="s">
        <v>109</v>
      </c>
      <c r="I1077" s="23">
        <v>2040.5</v>
      </c>
      <c r="J1077" s="19" t="s">
        <v>207</v>
      </c>
      <c r="K1077" s="19" t="s">
        <v>208</v>
      </c>
      <c r="L1077" s="23">
        <v>1325</v>
      </c>
      <c r="M1077" s="19" t="s">
        <v>110</v>
      </c>
      <c r="N1077" s="19" t="s">
        <v>111</v>
      </c>
      <c r="O1077" s="30">
        <v>9.9157987639060616E-3</v>
      </c>
      <c r="Q1077" s="22">
        <v>1.5</v>
      </c>
      <c r="R1077" s="30">
        <v>1.6058085220436763E-4</v>
      </c>
      <c r="S1077" s="23">
        <v>6227.3925332475037</v>
      </c>
      <c r="T1077" s="30">
        <v>2.7214567519347058E-4</v>
      </c>
      <c r="U1077" s="23">
        <v>3674.5026327869873</v>
      </c>
      <c r="V1077" s="27">
        <v>59.005476420012705</v>
      </c>
    </row>
    <row r="1078" spans="1:22" x14ac:dyDescent="0.25">
      <c r="A1078" s="19" t="s">
        <v>81</v>
      </c>
      <c r="B1078" s="19" t="s">
        <v>82</v>
      </c>
      <c r="C1078" s="19" t="s">
        <v>75</v>
      </c>
      <c r="D1078" s="22">
        <v>60309304</v>
      </c>
      <c r="E1078" s="22">
        <v>2</v>
      </c>
      <c r="F1078" s="27">
        <v>84</v>
      </c>
      <c r="G1078" s="19" t="s">
        <v>108</v>
      </c>
      <c r="H1078" s="19" t="s">
        <v>109</v>
      </c>
      <c r="I1078" s="23">
        <v>2040.5</v>
      </c>
      <c r="J1078" s="19" t="s">
        <v>207</v>
      </c>
      <c r="K1078" s="19" t="s">
        <v>208</v>
      </c>
      <c r="L1078" s="23">
        <v>1325</v>
      </c>
      <c r="M1078" s="19" t="s">
        <v>112</v>
      </c>
      <c r="N1078" s="19" t="s">
        <v>113</v>
      </c>
      <c r="O1078" s="30">
        <v>1.1220156242274404E-2</v>
      </c>
      <c r="Q1078" s="22">
        <v>7.7</v>
      </c>
      <c r="R1078" s="30">
        <v>3.5396921478603774E-5</v>
      </c>
      <c r="S1078" s="23">
        <v>28251.044391091065</v>
      </c>
      <c r="T1078" s="30">
        <v>2.7214567519347058E-4</v>
      </c>
      <c r="U1078" s="23">
        <v>3674.5026327869873</v>
      </c>
      <c r="V1078" s="27">
        <v>13.006608116568383</v>
      </c>
    </row>
    <row r="1079" spans="1:22" x14ac:dyDescent="0.25">
      <c r="A1079" s="19" t="s">
        <v>81</v>
      </c>
      <c r="B1079" s="19" t="s">
        <v>82</v>
      </c>
      <c r="C1079" s="19" t="s">
        <v>75</v>
      </c>
      <c r="D1079" s="22">
        <v>60309304</v>
      </c>
      <c r="E1079" s="22">
        <v>2</v>
      </c>
      <c r="F1079" s="27">
        <v>84</v>
      </c>
      <c r="G1079" s="19" t="s">
        <v>124</v>
      </c>
      <c r="H1079" s="19" t="s">
        <v>125</v>
      </c>
      <c r="I1079" s="23">
        <v>140.65</v>
      </c>
      <c r="J1079" s="19" t="s">
        <v>202</v>
      </c>
      <c r="K1079" s="19" t="s">
        <v>203</v>
      </c>
      <c r="L1079" s="23">
        <v>140.65</v>
      </c>
      <c r="M1079" s="19" t="s">
        <v>110</v>
      </c>
      <c r="N1079" s="19" t="s">
        <v>111</v>
      </c>
      <c r="O1079" s="30">
        <v>2.8396187614678874E-2</v>
      </c>
      <c r="Q1079" s="22">
        <v>1.5</v>
      </c>
      <c r="R1079" s="30">
        <v>3.1697807841306224E-5</v>
      </c>
      <c r="S1079" s="23">
        <v>31547.92296699062</v>
      </c>
      <c r="T1079" s="30">
        <v>2.7214567519347058E-4</v>
      </c>
      <c r="U1079" s="23">
        <v>3674.5026327869873</v>
      </c>
      <c r="V1079" s="27">
        <v>11.647367836645573</v>
      </c>
    </row>
    <row r="1080" spans="1:22" x14ac:dyDescent="0.25">
      <c r="A1080" s="19" t="s">
        <v>81</v>
      </c>
      <c r="B1080" s="19" t="s">
        <v>82</v>
      </c>
      <c r="C1080" s="19" t="s">
        <v>75</v>
      </c>
      <c r="D1080" s="22">
        <v>60309304</v>
      </c>
      <c r="E1080" s="22">
        <v>2</v>
      </c>
      <c r="F1080" s="27">
        <v>84</v>
      </c>
      <c r="G1080" s="19" t="s">
        <v>130</v>
      </c>
      <c r="H1080" s="19" t="s">
        <v>131</v>
      </c>
      <c r="I1080" s="23">
        <v>178.75</v>
      </c>
      <c r="J1080" s="19" t="s">
        <v>200</v>
      </c>
      <c r="K1080" s="19" t="s">
        <v>201</v>
      </c>
      <c r="L1080" s="23">
        <v>125</v>
      </c>
      <c r="M1080" s="19" t="s">
        <v>112</v>
      </c>
      <c r="N1080" s="19" t="s">
        <v>113</v>
      </c>
      <c r="O1080" s="30">
        <v>4.8249881092436948E-2</v>
      </c>
      <c r="Q1080" s="22">
        <v>7.7</v>
      </c>
      <c r="R1080" s="30">
        <v>1.3334363397144565E-5</v>
      </c>
      <c r="S1080" s="23">
        <v>74994.206338649892</v>
      </c>
      <c r="T1080" s="30">
        <v>2.7214567519347058E-4</v>
      </c>
      <c r="U1080" s="23">
        <v>3674.5026327869873</v>
      </c>
      <c r="V1080" s="27">
        <v>4.8997153409346144</v>
      </c>
    </row>
    <row r="1081" spans="1:22" x14ac:dyDescent="0.25">
      <c r="A1081" s="19" t="s">
        <v>81</v>
      </c>
      <c r="B1081" s="19" t="s">
        <v>82</v>
      </c>
      <c r="C1081" s="19" t="s">
        <v>75</v>
      </c>
      <c r="D1081" s="22">
        <v>60309304</v>
      </c>
      <c r="E1081" s="22">
        <v>2</v>
      </c>
      <c r="F1081" s="27">
        <v>84</v>
      </c>
      <c r="G1081" s="19" t="s">
        <v>132</v>
      </c>
      <c r="H1081" s="19" t="s">
        <v>133</v>
      </c>
      <c r="I1081" s="23">
        <v>29.189999999999998</v>
      </c>
      <c r="J1081" s="19" t="s">
        <v>206</v>
      </c>
      <c r="K1081" s="19" t="s">
        <v>230</v>
      </c>
      <c r="L1081" s="23">
        <v>21</v>
      </c>
      <c r="M1081" s="19" t="s">
        <v>110</v>
      </c>
      <c r="N1081" s="19" t="s">
        <v>111</v>
      </c>
      <c r="O1081" s="30">
        <v>3.9433609419354559E-2</v>
      </c>
      <c r="Q1081" s="22">
        <v>1.5</v>
      </c>
      <c r="R1081" s="30">
        <v>9.1354528488171387E-6</v>
      </c>
      <c r="S1081" s="23">
        <v>109463.64855131187</v>
      </c>
      <c r="T1081" s="30">
        <v>2.7214567519347058E-4</v>
      </c>
      <c r="U1081" s="23">
        <v>3674.5026327869873</v>
      </c>
      <c r="V1081" s="27">
        <v>3.3568245544679964</v>
      </c>
    </row>
    <row r="1082" spans="1:22" x14ac:dyDescent="0.25">
      <c r="A1082" s="19" t="s">
        <v>81</v>
      </c>
      <c r="B1082" s="19" t="s">
        <v>82</v>
      </c>
      <c r="C1082" s="19" t="s">
        <v>75</v>
      </c>
      <c r="D1082" s="22">
        <v>60309304</v>
      </c>
      <c r="E1082" s="22">
        <v>2</v>
      </c>
      <c r="F1082" s="27">
        <v>84</v>
      </c>
      <c r="G1082" s="19" t="s">
        <v>130</v>
      </c>
      <c r="H1082" s="19" t="s">
        <v>131</v>
      </c>
      <c r="I1082" s="23">
        <v>178.75</v>
      </c>
      <c r="J1082" s="19" t="s">
        <v>200</v>
      </c>
      <c r="K1082" s="19" t="s">
        <v>201</v>
      </c>
      <c r="L1082" s="23">
        <v>125</v>
      </c>
      <c r="M1082" s="19" t="s">
        <v>110</v>
      </c>
      <c r="N1082" s="19" t="s">
        <v>111</v>
      </c>
      <c r="O1082" s="30">
        <v>5.1901008403361353E-3</v>
      </c>
      <c r="Q1082" s="22">
        <v>1.5</v>
      </c>
      <c r="R1082" s="30">
        <v>7.3629406762705093E-6</v>
      </c>
      <c r="S1082" s="23">
        <v>135815.3004305505</v>
      </c>
      <c r="T1082" s="30">
        <v>2.7214567519347058E-4</v>
      </c>
      <c r="U1082" s="23">
        <v>3674.5026327869873</v>
      </c>
      <c r="V1082" s="27">
        <v>2.7055144900010388</v>
      </c>
    </row>
    <row r="1083" spans="1:22" x14ac:dyDescent="0.25">
      <c r="A1083" s="19" t="s">
        <v>81</v>
      </c>
      <c r="B1083" s="19" t="s">
        <v>82</v>
      </c>
      <c r="C1083" s="19" t="s">
        <v>75</v>
      </c>
      <c r="D1083" s="22">
        <v>60309355</v>
      </c>
      <c r="E1083" s="22">
        <v>2</v>
      </c>
      <c r="F1083" s="27">
        <v>58</v>
      </c>
      <c r="G1083" s="19" t="s">
        <v>108</v>
      </c>
      <c r="H1083" s="19" t="s">
        <v>109</v>
      </c>
      <c r="I1083" s="23">
        <v>1001</v>
      </c>
      <c r="J1083" s="19" t="s">
        <v>207</v>
      </c>
      <c r="K1083" s="19" t="s">
        <v>208</v>
      </c>
      <c r="L1083" s="23">
        <v>650</v>
      </c>
      <c r="M1083" s="19" t="s">
        <v>110</v>
      </c>
      <c r="N1083" s="19" t="s">
        <v>111</v>
      </c>
      <c r="O1083" s="30">
        <v>9.9157987639060616E-3</v>
      </c>
      <c r="Q1083" s="22">
        <v>1.5</v>
      </c>
      <c r="R1083" s="30">
        <v>1.1408867313413758E-4</v>
      </c>
      <c r="S1083" s="23">
        <v>8765.1120179500122</v>
      </c>
      <c r="T1083" s="30">
        <v>2.8684609708814308E-4</v>
      </c>
      <c r="U1083" s="23">
        <v>3486.1900167068211</v>
      </c>
      <c r="V1083" s="27">
        <v>39.773479329955812</v>
      </c>
    </row>
    <row r="1084" spans="1:22" x14ac:dyDescent="0.25">
      <c r="A1084" s="19" t="s">
        <v>81</v>
      </c>
      <c r="B1084" s="19" t="s">
        <v>82</v>
      </c>
      <c r="C1084" s="19" t="s">
        <v>75</v>
      </c>
      <c r="D1084" s="22">
        <v>60309355</v>
      </c>
      <c r="E1084" s="22">
        <v>2</v>
      </c>
      <c r="F1084" s="27">
        <v>58</v>
      </c>
      <c r="G1084" s="19" t="s">
        <v>148</v>
      </c>
      <c r="H1084" s="19" t="s">
        <v>149</v>
      </c>
      <c r="I1084" s="23">
        <v>96</v>
      </c>
      <c r="J1084" s="19" t="s">
        <v>202</v>
      </c>
      <c r="K1084" s="19" t="s">
        <v>203</v>
      </c>
      <c r="L1084" s="23">
        <v>96</v>
      </c>
      <c r="M1084" s="19" t="s">
        <v>110</v>
      </c>
      <c r="N1084" s="19" t="s">
        <v>111</v>
      </c>
      <c r="O1084" s="30">
        <v>5.1681299099804429E-2</v>
      </c>
      <c r="Q1084" s="22">
        <v>1.5</v>
      </c>
      <c r="R1084" s="30">
        <v>5.7027640385991097E-5</v>
      </c>
      <c r="S1084" s="23">
        <v>17535.356420702461</v>
      </c>
      <c r="T1084" s="30">
        <v>2.8684609708814308E-4</v>
      </c>
      <c r="U1084" s="23">
        <v>3486.1900167068211</v>
      </c>
      <c r="V1084" s="27">
        <v>19.880919058998888</v>
      </c>
    </row>
    <row r="1085" spans="1:22" x14ac:dyDescent="0.25">
      <c r="A1085" s="19" t="s">
        <v>81</v>
      </c>
      <c r="B1085" s="19" t="s">
        <v>82</v>
      </c>
      <c r="C1085" s="19" t="s">
        <v>75</v>
      </c>
      <c r="D1085" s="22">
        <v>60309355</v>
      </c>
      <c r="E1085" s="22">
        <v>2</v>
      </c>
      <c r="F1085" s="27">
        <v>58</v>
      </c>
      <c r="G1085" s="19" t="s">
        <v>130</v>
      </c>
      <c r="H1085" s="19" t="s">
        <v>131</v>
      </c>
      <c r="I1085" s="23">
        <v>250.17849999999999</v>
      </c>
      <c r="J1085" s="19" t="s">
        <v>200</v>
      </c>
      <c r="K1085" s="19" t="s">
        <v>201</v>
      </c>
      <c r="L1085" s="23">
        <v>174.95</v>
      </c>
      <c r="M1085" s="19" t="s">
        <v>112</v>
      </c>
      <c r="N1085" s="19" t="s">
        <v>113</v>
      </c>
      <c r="O1085" s="30">
        <v>4.8249881092436948E-2</v>
      </c>
      <c r="Q1085" s="22">
        <v>7.7</v>
      </c>
      <c r="R1085" s="30">
        <v>2.702884656713891E-5</v>
      </c>
      <c r="S1085" s="23">
        <v>36997.509217273757</v>
      </c>
      <c r="T1085" s="30">
        <v>2.8684609708814308E-4</v>
      </c>
      <c r="U1085" s="23">
        <v>3486.1900167068211</v>
      </c>
      <c r="V1085" s="27">
        <v>9.4227695065460111</v>
      </c>
    </row>
    <row r="1086" spans="1:22" x14ac:dyDescent="0.25">
      <c r="A1086" s="19" t="s">
        <v>81</v>
      </c>
      <c r="B1086" s="19" t="s">
        <v>82</v>
      </c>
      <c r="C1086" s="19" t="s">
        <v>75</v>
      </c>
      <c r="D1086" s="22">
        <v>60309355</v>
      </c>
      <c r="E1086" s="22">
        <v>2</v>
      </c>
      <c r="F1086" s="27">
        <v>58</v>
      </c>
      <c r="G1086" s="19" t="s">
        <v>108</v>
      </c>
      <c r="H1086" s="19" t="s">
        <v>109</v>
      </c>
      <c r="I1086" s="23">
        <v>1001</v>
      </c>
      <c r="J1086" s="19" t="s">
        <v>207</v>
      </c>
      <c r="K1086" s="19" t="s">
        <v>208</v>
      </c>
      <c r="L1086" s="23">
        <v>650</v>
      </c>
      <c r="M1086" s="19" t="s">
        <v>112</v>
      </c>
      <c r="N1086" s="19" t="s">
        <v>113</v>
      </c>
      <c r="O1086" s="30">
        <v>1.1220156242274404E-2</v>
      </c>
      <c r="Q1086" s="22">
        <v>7.7</v>
      </c>
      <c r="R1086" s="30">
        <v>2.5148626060270216E-5</v>
      </c>
      <c r="S1086" s="23">
        <v>39763.603689658397</v>
      </c>
      <c r="T1086" s="30">
        <v>2.8684609708814308E-4</v>
      </c>
      <c r="U1086" s="23">
        <v>3486.1900167068211</v>
      </c>
      <c r="V1086" s="27">
        <v>8.767288910520703</v>
      </c>
    </row>
    <row r="1087" spans="1:22" x14ac:dyDescent="0.25">
      <c r="A1087" s="19" t="s">
        <v>81</v>
      </c>
      <c r="B1087" s="19" t="s">
        <v>82</v>
      </c>
      <c r="C1087" s="19" t="s">
        <v>75</v>
      </c>
      <c r="D1087" s="22">
        <v>60309355</v>
      </c>
      <c r="E1087" s="22">
        <v>2</v>
      </c>
      <c r="F1087" s="27">
        <v>58</v>
      </c>
      <c r="G1087" s="19" t="s">
        <v>122</v>
      </c>
      <c r="H1087" s="19" t="s">
        <v>123</v>
      </c>
      <c r="I1087" s="23">
        <v>65.25</v>
      </c>
      <c r="J1087" s="19" t="s">
        <v>202</v>
      </c>
      <c r="K1087" s="19" t="s">
        <v>203</v>
      </c>
      <c r="L1087" s="23">
        <v>65.25</v>
      </c>
      <c r="M1087" s="19" t="s">
        <v>110</v>
      </c>
      <c r="N1087" s="19" t="s">
        <v>111</v>
      </c>
      <c r="O1087" s="30">
        <v>2.3301542756539208E-2</v>
      </c>
      <c r="Q1087" s="22">
        <v>1.5</v>
      </c>
      <c r="R1087" s="30">
        <v>1.7476157067404408E-5</v>
      </c>
      <c r="S1087" s="23">
        <v>57220.817834439498</v>
      </c>
      <c r="T1087" s="30">
        <v>2.8684609708814308E-4</v>
      </c>
      <c r="U1087" s="23">
        <v>3486.1900167068211</v>
      </c>
      <c r="V1087" s="27">
        <v>6.0925204298785607</v>
      </c>
    </row>
    <row r="1088" spans="1:22" x14ac:dyDescent="0.25">
      <c r="A1088" s="19" t="s">
        <v>81</v>
      </c>
      <c r="B1088" s="19" t="s">
        <v>82</v>
      </c>
      <c r="C1088" s="19" t="s">
        <v>75</v>
      </c>
      <c r="D1088" s="22">
        <v>60309355</v>
      </c>
      <c r="E1088" s="22">
        <v>2</v>
      </c>
      <c r="F1088" s="27">
        <v>58</v>
      </c>
      <c r="G1088" s="19" t="s">
        <v>130</v>
      </c>
      <c r="H1088" s="19" t="s">
        <v>131</v>
      </c>
      <c r="I1088" s="23">
        <v>250.17849999999999</v>
      </c>
      <c r="J1088" s="19" t="s">
        <v>200</v>
      </c>
      <c r="K1088" s="19" t="s">
        <v>201</v>
      </c>
      <c r="L1088" s="23">
        <v>174.95</v>
      </c>
      <c r="M1088" s="19" t="s">
        <v>110</v>
      </c>
      <c r="N1088" s="19" t="s">
        <v>111</v>
      </c>
      <c r="O1088" s="30">
        <v>5.1901008403361353E-3</v>
      </c>
      <c r="Q1088" s="22">
        <v>1.5</v>
      </c>
      <c r="R1088" s="30">
        <v>1.4924731529701538E-5</v>
      </c>
      <c r="S1088" s="23">
        <v>67002.880286986168</v>
      </c>
      <c r="T1088" s="30">
        <v>2.8684609708814308E-4</v>
      </c>
      <c r="U1088" s="23">
        <v>3486.1900167068211</v>
      </c>
      <c r="V1088" s="27">
        <v>5.2030450060875024</v>
      </c>
    </row>
    <row r="1089" spans="1:22" x14ac:dyDescent="0.25">
      <c r="A1089" s="19" t="s">
        <v>81</v>
      </c>
      <c r="B1089" s="19" t="s">
        <v>82</v>
      </c>
      <c r="C1089" s="19" t="s">
        <v>75</v>
      </c>
      <c r="D1089" s="22">
        <v>60309355</v>
      </c>
      <c r="E1089" s="22">
        <v>2</v>
      </c>
      <c r="F1089" s="27">
        <v>58</v>
      </c>
      <c r="G1089" s="19" t="s">
        <v>132</v>
      </c>
      <c r="H1089" s="19" t="s">
        <v>133</v>
      </c>
      <c r="I1089" s="23">
        <v>9.7299999999999986</v>
      </c>
      <c r="J1089" s="19" t="s">
        <v>206</v>
      </c>
      <c r="K1089" s="19" t="s">
        <v>230</v>
      </c>
      <c r="L1089" s="23">
        <v>7</v>
      </c>
      <c r="M1089" s="19" t="s">
        <v>110</v>
      </c>
      <c r="N1089" s="19" t="s">
        <v>111</v>
      </c>
      <c r="O1089" s="30">
        <v>3.9433609419354559E-2</v>
      </c>
      <c r="Q1089" s="22">
        <v>1.5</v>
      </c>
      <c r="R1089" s="30">
        <v>4.4102186166703431E-6</v>
      </c>
      <c r="S1089" s="23">
        <v>226746.12914200313</v>
      </c>
      <c r="T1089" s="30">
        <v>2.8684609708814308E-4</v>
      </c>
      <c r="U1089" s="23">
        <v>3486.1900167068211</v>
      </c>
      <c r="V1089" s="27">
        <v>1.5374860112930717</v>
      </c>
    </row>
    <row r="1090" spans="1:22" x14ac:dyDescent="0.25">
      <c r="A1090" s="19" t="s">
        <v>81</v>
      </c>
      <c r="B1090" s="19" t="s">
        <v>82</v>
      </c>
      <c r="C1090" s="19" t="s">
        <v>75</v>
      </c>
      <c r="D1090" s="22">
        <v>60309355</v>
      </c>
      <c r="E1090" s="22">
        <v>2</v>
      </c>
      <c r="F1090" s="27">
        <v>58</v>
      </c>
      <c r="G1090" s="19" t="s">
        <v>122</v>
      </c>
      <c r="H1090" s="19" t="s">
        <v>123</v>
      </c>
      <c r="I1090" s="23">
        <v>65.25</v>
      </c>
      <c r="J1090" s="19" t="s">
        <v>202</v>
      </c>
      <c r="K1090" s="19" t="s">
        <v>203</v>
      </c>
      <c r="L1090" s="23">
        <v>65.25</v>
      </c>
      <c r="M1090" s="19" t="s">
        <v>112</v>
      </c>
      <c r="N1090" s="19" t="s">
        <v>113</v>
      </c>
      <c r="O1090" s="30">
        <v>2.7195613430583482E-2</v>
      </c>
      <c r="Q1090" s="22">
        <v>7.7</v>
      </c>
      <c r="R1090" s="30">
        <v>3.9733850791436904E-6</v>
      </c>
      <c r="S1090" s="23">
        <v>251674.57472194248</v>
      </c>
      <c r="T1090" s="30">
        <v>2.8684609708814308E-4</v>
      </c>
      <c r="U1090" s="23">
        <v>3486.1900167068211</v>
      </c>
      <c r="V1090" s="27">
        <v>1.3851975395442577</v>
      </c>
    </row>
    <row r="1091" spans="1:22" x14ac:dyDescent="0.25">
      <c r="A1091" s="19" t="s">
        <v>81</v>
      </c>
      <c r="B1091" s="19" t="s">
        <v>82</v>
      </c>
      <c r="C1091" s="19" t="s">
        <v>75</v>
      </c>
      <c r="D1091" s="22">
        <v>60309355</v>
      </c>
      <c r="E1091" s="22">
        <v>2</v>
      </c>
      <c r="F1091" s="27">
        <v>58</v>
      </c>
      <c r="G1091" s="19" t="s">
        <v>94</v>
      </c>
      <c r="H1091" s="19" t="s">
        <v>95</v>
      </c>
      <c r="I1091" s="23">
        <v>637</v>
      </c>
      <c r="J1091" s="19" t="s">
        <v>207</v>
      </c>
      <c r="K1091" s="19" t="s">
        <v>208</v>
      </c>
      <c r="L1091" s="23">
        <v>350</v>
      </c>
      <c r="M1091" s="19" t="s">
        <v>247</v>
      </c>
      <c r="N1091" s="19" t="s">
        <v>248</v>
      </c>
      <c r="O1091" s="30">
        <v>2.1358291032148879E-2</v>
      </c>
      <c r="Q1091" s="22">
        <v>75</v>
      </c>
      <c r="R1091" s="30">
        <v>3.1276393994204221E-6</v>
      </c>
      <c r="S1091" s="23">
        <v>319729.95358266315</v>
      </c>
      <c r="T1091" s="30">
        <v>2.8684609708814308E-4</v>
      </c>
      <c r="U1091" s="23">
        <v>3486.1900167068211</v>
      </c>
      <c r="V1091" s="27">
        <v>1.0903545250118394</v>
      </c>
    </row>
    <row r="1092" spans="1:22" x14ac:dyDescent="0.25">
      <c r="A1092" s="19" t="s">
        <v>81</v>
      </c>
      <c r="B1092" s="19" t="s">
        <v>82</v>
      </c>
      <c r="C1092" s="19" t="s">
        <v>75</v>
      </c>
      <c r="D1092" s="22">
        <v>60309427</v>
      </c>
      <c r="E1092" s="22">
        <v>2</v>
      </c>
      <c r="F1092" s="27">
        <v>92</v>
      </c>
      <c r="G1092" s="19" t="s">
        <v>108</v>
      </c>
      <c r="H1092" s="19" t="s">
        <v>109</v>
      </c>
      <c r="I1092" s="23">
        <v>1355.1846</v>
      </c>
      <c r="J1092" s="19" t="s">
        <v>207</v>
      </c>
      <c r="K1092" s="19" t="s">
        <v>208</v>
      </c>
      <c r="L1092" s="23">
        <v>879.99</v>
      </c>
      <c r="M1092" s="19" t="s">
        <v>110</v>
      </c>
      <c r="N1092" s="19" t="s">
        <v>111</v>
      </c>
      <c r="O1092" s="30">
        <v>9.9157987639060616E-3</v>
      </c>
      <c r="Q1092" s="22">
        <v>1.5</v>
      </c>
      <c r="R1092" s="30">
        <v>9.7374911460467614E-5</v>
      </c>
      <c r="S1092" s="23">
        <v>10269.585717733682</v>
      </c>
      <c r="T1092" s="30">
        <v>2.6506222310433768E-4</v>
      </c>
      <c r="U1092" s="23">
        <v>3772.6990601990287</v>
      </c>
      <c r="V1092" s="27">
        <v>36.736623695386974</v>
      </c>
    </row>
    <row r="1093" spans="1:22" x14ac:dyDescent="0.25">
      <c r="A1093" s="19" t="s">
        <v>81</v>
      </c>
      <c r="B1093" s="19" t="s">
        <v>82</v>
      </c>
      <c r="C1093" s="19" t="s">
        <v>75</v>
      </c>
      <c r="D1093" s="22">
        <v>60309427</v>
      </c>
      <c r="E1093" s="22">
        <v>2</v>
      </c>
      <c r="F1093" s="27">
        <v>92</v>
      </c>
      <c r="G1093" s="19" t="s">
        <v>130</v>
      </c>
      <c r="H1093" s="19" t="s">
        <v>131</v>
      </c>
      <c r="I1093" s="23">
        <v>1072.5</v>
      </c>
      <c r="J1093" s="19" t="s">
        <v>200</v>
      </c>
      <c r="K1093" s="19" t="s">
        <v>201</v>
      </c>
      <c r="L1093" s="23">
        <v>750</v>
      </c>
      <c r="M1093" s="19" t="s">
        <v>112</v>
      </c>
      <c r="N1093" s="19" t="s">
        <v>113</v>
      </c>
      <c r="O1093" s="30">
        <v>4.8249881092436948E-2</v>
      </c>
      <c r="Q1093" s="22">
        <v>7.7</v>
      </c>
      <c r="R1093" s="30">
        <v>7.3049121219139786E-5</v>
      </c>
      <c r="S1093" s="23">
        <v>13689.418617372599</v>
      </c>
      <c r="T1093" s="30">
        <v>2.6506222310433768E-4</v>
      </c>
      <c r="U1093" s="23">
        <v>3772.6990601990287</v>
      </c>
      <c r="V1093" s="27">
        <v>27.559235097181361</v>
      </c>
    </row>
    <row r="1094" spans="1:22" x14ac:dyDescent="0.25">
      <c r="A1094" s="19" t="s">
        <v>81</v>
      </c>
      <c r="B1094" s="19" t="s">
        <v>82</v>
      </c>
      <c r="C1094" s="19" t="s">
        <v>75</v>
      </c>
      <c r="D1094" s="22">
        <v>60309427</v>
      </c>
      <c r="E1094" s="22">
        <v>2</v>
      </c>
      <c r="F1094" s="27">
        <v>92</v>
      </c>
      <c r="G1094" s="19" t="s">
        <v>130</v>
      </c>
      <c r="H1094" s="19" t="s">
        <v>131</v>
      </c>
      <c r="I1094" s="23">
        <v>1072.5</v>
      </c>
      <c r="J1094" s="19" t="s">
        <v>200</v>
      </c>
      <c r="K1094" s="19" t="s">
        <v>201</v>
      </c>
      <c r="L1094" s="23">
        <v>750</v>
      </c>
      <c r="M1094" s="19" t="s">
        <v>110</v>
      </c>
      <c r="N1094" s="19" t="s">
        <v>111</v>
      </c>
      <c r="O1094" s="30">
        <v>5.1901008403361353E-3</v>
      </c>
      <c r="Q1094" s="22">
        <v>1.5</v>
      </c>
      <c r="R1094" s="30">
        <v>4.0336109791742797E-5</v>
      </c>
      <c r="S1094" s="23">
        <v>24791.681824624295</v>
      </c>
      <c r="T1094" s="30">
        <v>2.6506222310433768E-4</v>
      </c>
      <c r="U1094" s="23">
        <v>3772.6990601990287</v>
      </c>
      <c r="V1094" s="27">
        <v>15.217600350339289</v>
      </c>
    </row>
    <row r="1095" spans="1:22" x14ac:dyDescent="0.25">
      <c r="A1095" s="19" t="s">
        <v>81</v>
      </c>
      <c r="B1095" s="19" t="s">
        <v>82</v>
      </c>
      <c r="C1095" s="19" t="s">
        <v>75</v>
      </c>
      <c r="D1095" s="22">
        <v>60309427</v>
      </c>
      <c r="E1095" s="22">
        <v>2</v>
      </c>
      <c r="F1095" s="27">
        <v>92</v>
      </c>
      <c r="G1095" s="19" t="s">
        <v>108</v>
      </c>
      <c r="H1095" s="19" t="s">
        <v>109</v>
      </c>
      <c r="I1095" s="23">
        <v>1355.1846</v>
      </c>
      <c r="J1095" s="19" t="s">
        <v>207</v>
      </c>
      <c r="K1095" s="19" t="s">
        <v>208</v>
      </c>
      <c r="L1095" s="23">
        <v>879.99</v>
      </c>
      <c r="M1095" s="19" t="s">
        <v>112</v>
      </c>
      <c r="N1095" s="19" t="s">
        <v>113</v>
      </c>
      <c r="O1095" s="30">
        <v>1.1220156242274404E-2</v>
      </c>
      <c r="Q1095" s="22">
        <v>7.7</v>
      </c>
      <c r="R1095" s="30">
        <v>2.1464402807910985E-5</v>
      </c>
      <c r="S1095" s="23">
        <v>46588.764148212729</v>
      </c>
      <c r="T1095" s="30">
        <v>2.6506222310433768E-4</v>
      </c>
      <c r="U1095" s="23">
        <v>3772.6990601990287</v>
      </c>
      <c r="V1095" s="27">
        <v>8.0978732301139171</v>
      </c>
    </row>
    <row r="1096" spans="1:22" x14ac:dyDescent="0.25">
      <c r="A1096" s="19" t="s">
        <v>81</v>
      </c>
      <c r="B1096" s="19" t="s">
        <v>82</v>
      </c>
      <c r="C1096" s="19" t="s">
        <v>75</v>
      </c>
      <c r="D1096" s="22">
        <v>60309427</v>
      </c>
      <c r="E1096" s="22">
        <v>2</v>
      </c>
      <c r="F1096" s="27">
        <v>92</v>
      </c>
      <c r="G1096" s="19" t="s">
        <v>108</v>
      </c>
      <c r="H1096" s="19" t="s">
        <v>109</v>
      </c>
      <c r="I1096" s="23">
        <v>127.5</v>
      </c>
      <c r="J1096" s="19" t="s">
        <v>202</v>
      </c>
      <c r="K1096" s="19" t="s">
        <v>203</v>
      </c>
      <c r="L1096" s="23">
        <v>127.5</v>
      </c>
      <c r="M1096" s="19" t="s">
        <v>110</v>
      </c>
      <c r="N1096" s="19" t="s">
        <v>111</v>
      </c>
      <c r="O1096" s="30">
        <v>9.9157987639060616E-3</v>
      </c>
      <c r="Q1096" s="22">
        <v>1.5</v>
      </c>
      <c r="R1096" s="30">
        <v>9.1613358144784275E-6</v>
      </c>
      <c r="S1096" s="23">
        <v>109154.38755335397</v>
      </c>
      <c r="T1096" s="30">
        <v>2.6506222310433768E-4</v>
      </c>
      <c r="U1096" s="23">
        <v>3772.6990601990287</v>
      </c>
      <c r="V1096" s="27">
        <v>3.4562963017450468</v>
      </c>
    </row>
    <row r="1097" spans="1:22" x14ac:dyDescent="0.25">
      <c r="A1097" s="19" t="s">
        <v>81</v>
      </c>
      <c r="B1097" s="19" t="s">
        <v>82</v>
      </c>
      <c r="C1097" s="19" t="s">
        <v>75</v>
      </c>
      <c r="D1097" s="22">
        <v>60309427</v>
      </c>
      <c r="E1097" s="22">
        <v>2</v>
      </c>
      <c r="F1097" s="27">
        <v>92</v>
      </c>
      <c r="G1097" s="19" t="s">
        <v>156</v>
      </c>
      <c r="H1097" s="19" t="s">
        <v>157</v>
      </c>
      <c r="I1097" s="23">
        <v>114.08529999999999</v>
      </c>
      <c r="J1097" s="19" t="s">
        <v>229</v>
      </c>
      <c r="K1097" s="19" t="s">
        <v>250</v>
      </c>
      <c r="L1097" s="23">
        <v>22.817060000000001</v>
      </c>
      <c r="M1097" s="19" t="s">
        <v>245</v>
      </c>
      <c r="N1097" s="19" t="s">
        <v>246</v>
      </c>
      <c r="O1097" s="30">
        <v>8.156250000000002E-3</v>
      </c>
      <c r="Q1097" s="22">
        <v>1.94</v>
      </c>
      <c r="R1097" s="30">
        <v>5.213515397383462E-6</v>
      </c>
      <c r="S1097" s="23">
        <v>191809.15827003712</v>
      </c>
      <c r="T1097" s="30">
        <v>2.6506222310433768E-4</v>
      </c>
      <c r="U1097" s="23">
        <v>3772.6990601990287</v>
      </c>
      <c r="V1097" s="27">
        <v>1.9669024640041752</v>
      </c>
    </row>
    <row r="1098" spans="1:22" x14ac:dyDescent="0.25">
      <c r="A1098" s="19" t="s">
        <v>81</v>
      </c>
      <c r="B1098" s="19" t="s">
        <v>82</v>
      </c>
      <c r="C1098" s="19" t="s">
        <v>75</v>
      </c>
      <c r="D1098" s="22">
        <v>60309427</v>
      </c>
      <c r="E1098" s="22">
        <v>2</v>
      </c>
      <c r="F1098" s="27">
        <v>92</v>
      </c>
      <c r="G1098" s="19" t="s">
        <v>166</v>
      </c>
      <c r="H1098" s="19" t="s">
        <v>167</v>
      </c>
      <c r="I1098" s="23">
        <v>2590.7190799999998</v>
      </c>
      <c r="J1098" s="19" t="s">
        <v>202</v>
      </c>
      <c r="K1098" s="19" t="s">
        <v>203</v>
      </c>
      <c r="L1098" s="23">
        <v>2590.7190799999998</v>
      </c>
      <c r="M1098" s="19" t="s">
        <v>168</v>
      </c>
      <c r="N1098" s="19" t="s">
        <v>169</v>
      </c>
      <c r="O1098" s="30">
        <v>5.0000000000000002E-5</v>
      </c>
      <c r="Q1098" s="22">
        <v>0.3</v>
      </c>
      <c r="R1098" s="30">
        <v>4.6933316666666665E-6</v>
      </c>
      <c r="S1098" s="23">
        <v>213068.25748162554</v>
      </c>
      <c r="T1098" s="30">
        <v>2.6506222310433768E-4</v>
      </c>
      <c r="U1098" s="23">
        <v>3772.6990601990287</v>
      </c>
      <c r="V1098" s="27">
        <v>1.7706527968035672</v>
      </c>
    </row>
    <row r="1099" spans="1:22" x14ac:dyDescent="0.25">
      <c r="A1099" s="19" t="s">
        <v>81</v>
      </c>
      <c r="B1099" s="19" t="s">
        <v>82</v>
      </c>
      <c r="C1099" s="19" t="s">
        <v>75</v>
      </c>
      <c r="D1099" s="22">
        <v>60309441</v>
      </c>
      <c r="E1099" s="22">
        <v>2</v>
      </c>
      <c r="F1099" s="27">
        <v>70</v>
      </c>
      <c r="G1099" s="19" t="s">
        <v>130</v>
      </c>
      <c r="H1099" s="19" t="s">
        <v>131</v>
      </c>
      <c r="I1099" s="23">
        <v>715</v>
      </c>
      <c r="J1099" s="19" t="s">
        <v>200</v>
      </c>
      <c r="K1099" s="19" t="s">
        <v>201</v>
      </c>
      <c r="L1099" s="23">
        <v>500</v>
      </c>
      <c r="M1099" s="19" t="s">
        <v>112</v>
      </c>
      <c r="N1099" s="19" t="s">
        <v>113</v>
      </c>
      <c r="O1099" s="30">
        <v>4.8249881092436948E-2</v>
      </c>
      <c r="Q1099" s="22">
        <v>7.7</v>
      </c>
      <c r="R1099" s="30">
        <v>6.4004944306293905E-5</v>
      </c>
      <c r="S1099" s="23">
        <v>15623.792987218729</v>
      </c>
      <c r="T1099" s="30">
        <v>2.8973804935400347E-4</v>
      </c>
      <c r="U1099" s="23">
        <v>3451.3934301331433</v>
      </c>
      <c r="V1099" s="27">
        <v>22.090624427478055</v>
      </c>
    </row>
    <row r="1100" spans="1:22" x14ac:dyDescent="0.25">
      <c r="A1100" s="19" t="s">
        <v>81</v>
      </c>
      <c r="B1100" s="19" t="s">
        <v>82</v>
      </c>
      <c r="C1100" s="19" t="s">
        <v>75</v>
      </c>
      <c r="D1100" s="22">
        <v>60309441</v>
      </c>
      <c r="E1100" s="22">
        <v>2</v>
      </c>
      <c r="F1100" s="27">
        <v>70</v>
      </c>
      <c r="G1100" s="19" t="s">
        <v>108</v>
      </c>
      <c r="H1100" s="19" t="s">
        <v>109</v>
      </c>
      <c r="I1100" s="23">
        <v>569.79999999999995</v>
      </c>
      <c r="J1100" s="19" t="s">
        <v>207</v>
      </c>
      <c r="K1100" s="19" t="s">
        <v>208</v>
      </c>
      <c r="L1100" s="23">
        <v>370</v>
      </c>
      <c r="M1100" s="19" t="s">
        <v>110</v>
      </c>
      <c r="N1100" s="19" t="s">
        <v>111</v>
      </c>
      <c r="O1100" s="30">
        <v>9.9157987639060616E-3</v>
      </c>
      <c r="Q1100" s="22">
        <v>1.5</v>
      </c>
      <c r="R1100" s="30">
        <v>5.3809734625463555E-5</v>
      </c>
      <c r="S1100" s="23">
        <v>18583.997987731858</v>
      </c>
      <c r="T1100" s="30">
        <v>2.8973804935400347E-4</v>
      </c>
      <c r="U1100" s="23">
        <v>3451.3934301331433</v>
      </c>
      <c r="V1100" s="27">
        <v>18.571856456353284</v>
      </c>
    </row>
    <row r="1101" spans="1:22" x14ac:dyDescent="0.25">
      <c r="A1101" s="19" t="s">
        <v>81</v>
      </c>
      <c r="B1101" s="19" t="s">
        <v>82</v>
      </c>
      <c r="C1101" s="19" t="s">
        <v>75</v>
      </c>
      <c r="D1101" s="22">
        <v>60309441</v>
      </c>
      <c r="E1101" s="22">
        <v>2</v>
      </c>
      <c r="F1101" s="27">
        <v>70</v>
      </c>
      <c r="G1101" s="19" t="s">
        <v>148</v>
      </c>
      <c r="H1101" s="19" t="s">
        <v>149</v>
      </c>
      <c r="I1101" s="23">
        <v>83</v>
      </c>
      <c r="J1101" s="19" t="s">
        <v>202</v>
      </c>
      <c r="K1101" s="19" t="s">
        <v>203</v>
      </c>
      <c r="L1101" s="23">
        <v>83</v>
      </c>
      <c r="M1101" s="19" t="s">
        <v>110</v>
      </c>
      <c r="N1101" s="19" t="s">
        <v>111</v>
      </c>
      <c r="O1101" s="30">
        <v>5.1681299099804429E-2</v>
      </c>
      <c r="Q1101" s="22">
        <v>1.5</v>
      </c>
      <c r="R1101" s="30">
        <v>4.0852836431273975E-5</v>
      </c>
      <c r="S1101" s="23">
        <v>24478.104517474148</v>
      </c>
      <c r="T1101" s="30">
        <v>2.8973804935400347E-4</v>
      </c>
      <c r="U1101" s="23">
        <v>3451.3934301331433</v>
      </c>
      <c r="V1101" s="27">
        <v>14.099921126120293</v>
      </c>
    </row>
    <row r="1102" spans="1:22" x14ac:dyDescent="0.25">
      <c r="A1102" s="19" t="s">
        <v>81</v>
      </c>
      <c r="B1102" s="19" t="s">
        <v>82</v>
      </c>
      <c r="C1102" s="19" t="s">
        <v>75</v>
      </c>
      <c r="D1102" s="22">
        <v>60309441</v>
      </c>
      <c r="E1102" s="22">
        <v>2</v>
      </c>
      <c r="F1102" s="27">
        <v>70</v>
      </c>
      <c r="G1102" s="19" t="s">
        <v>130</v>
      </c>
      <c r="H1102" s="19" t="s">
        <v>131</v>
      </c>
      <c r="I1102" s="23">
        <v>715</v>
      </c>
      <c r="J1102" s="19" t="s">
        <v>200</v>
      </c>
      <c r="K1102" s="19" t="s">
        <v>201</v>
      </c>
      <c r="L1102" s="23">
        <v>500</v>
      </c>
      <c r="M1102" s="19" t="s">
        <v>110</v>
      </c>
      <c r="N1102" s="19" t="s">
        <v>111</v>
      </c>
      <c r="O1102" s="30">
        <v>5.1901008403361353E-3</v>
      </c>
      <c r="Q1102" s="22">
        <v>1.5</v>
      </c>
      <c r="R1102" s="30">
        <v>3.5342115246098446E-5</v>
      </c>
      <c r="S1102" s="23">
        <v>28294.854256364688</v>
      </c>
      <c r="T1102" s="30">
        <v>2.8973804935400347E-4</v>
      </c>
      <c r="U1102" s="23">
        <v>3451.3934301331433</v>
      </c>
      <c r="V1102" s="27">
        <v>12.197954436739259</v>
      </c>
    </row>
    <row r="1103" spans="1:22" x14ac:dyDescent="0.25">
      <c r="A1103" s="19" t="s">
        <v>81</v>
      </c>
      <c r="B1103" s="19" t="s">
        <v>82</v>
      </c>
      <c r="C1103" s="19" t="s">
        <v>75</v>
      </c>
      <c r="D1103" s="22">
        <v>60309441</v>
      </c>
      <c r="E1103" s="22">
        <v>2</v>
      </c>
      <c r="F1103" s="27">
        <v>70</v>
      </c>
      <c r="G1103" s="19" t="s">
        <v>108</v>
      </c>
      <c r="H1103" s="19" t="s">
        <v>109</v>
      </c>
      <c r="I1103" s="23">
        <v>255</v>
      </c>
      <c r="J1103" s="19" t="s">
        <v>202</v>
      </c>
      <c r="K1103" s="19" t="s">
        <v>203</v>
      </c>
      <c r="L1103" s="23">
        <v>255</v>
      </c>
      <c r="M1103" s="19" t="s">
        <v>110</v>
      </c>
      <c r="N1103" s="19" t="s">
        <v>111</v>
      </c>
      <c r="O1103" s="30">
        <v>9.9157987639060616E-3</v>
      </c>
      <c r="Q1103" s="22">
        <v>1.5</v>
      </c>
      <c r="R1103" s="30">
        <v>2.408122556948615E-5</v>
      </c>
      <c r="S1103" s="23">
        <v>41526.125699645534</v>
      </c>
      <c r="T1103" s="30">
        <v>2.8973804935400347E-4</v>
      </c>
      <c r="U1103" s="23">
        <v>3451.3934301331433</v>
      </c>
      <c r="V1103" s="27">
        <v>8.3113783720078764</v>
      </c>
    </row>
    <row r="1104" spans="1:22" x14ac:dyDescent="0.25">
      <c r="A1104" s="19" t="s">
        <v>81</v>
      </c>
      <c r="B1104" s="19" t="s">
        <v>82</v>
      </c>
      <c r="C1104" s="19" t="s">
        <v>75</v>
      </c>
      <c r="D1104" s="22">
        <v>60309441</v>
      </c>
      <c r="E1104" s="22">
        <v>2</v>
      </c>
      <c r="F1104" s="27">
        <v>70</v>
      </c>
      <c r="G1104" s="19" t="s">
        <v>130</v>
      </c>
      <c r="H1104" s="19" t="s">
        <v>131</v>
      </c>
      <c r="I1104" s="23">
        <v>178.75</v>
      </c>
      <c r="J1104" s="19" t="s">
        <v>211</v>
      </c>
      <c r="K1104" s="19" t="s">
        <v>212</v>
      </c>
      <c r="L1104" s="23">
        <v>125</v>
      </c>
      <c r="M1104" s="19" t="s">
        <v>112</v>
      </c>
      <c r="N1104" s="19" t="s">
        <v>113</v>
      </c>
      <c r="O1104" s="30">
        <v>4.8249881092436948E-2</v>
      </c>
      <c r="Q1104" s="22">
        <v>7.7</v>
      </c>
      <c r="R1104" s="30">
        <v>1.6001236076573476E-5</v>
      </c>
      <c r="S1104" s="23">
        <v>62495.171948874915</v>
      </c>
      <c r="T1104" s="30">
        <v>2.8973804935400347E-4</v>
      </c>
      <c r="U1104" s="23">
        <v>3451.3934301331433</v>
      </c>
      <c r="V1104" s="27">
        <v>5.5226561068695137</v>
      </c>
    </row>
    <row r="1105" spans="1:22" x14ac:dyDescent="0.25">
      <c r="A1105" s="19" t="s">
        <v>81</v>
      </c>
      <c r="B1105" s="19" t="s">
        <v>82</v>
      </c>
      <c r="C1105" s="19" t="s">
        <v>75</v>
      </c>
      <c r="D1105" s="22">
        <v>60309441</v>
      </c>
      <c r="E1105" s="22">
        <v>2</v>
      </c>
      <c r="F1105" s="27">
        <v>70</v>
      </c>
      <c r="G1105" s="19" t="s">
        <v>108</v>
      </c>
      <c r="H1105" s="19" t="s">
        <v>109</v>
      </c>
      <c r="I1105" s="23">
        <v>569.79999999999995</v>
      </c>
      <c r="J1105" s="19" t="s">
        <v>207</v>
      </c>
      <c r="K1105" s="19" t="s">
        <v>208</v>
      </c>
      <c r="L1105" s="23">
        <v>370</v>
      </c>
      <c r="M1105" s="19" t="s">
        <v>112</v>
      </c>
      <c r="N1105" s="19" t="s">
        <v>113</v>
      </c>
      <c r="O1105" s="30">
        <v>1.1220156242274404E-2</v>
      </c>
      <c r="Q1105" s="22">
        <v>7.7</v>
      </c>
      <c r="R1105" s="30">
        <v>1.1861308027547225E-5</v>
      </c>
      <c r="S1105" s="23">
        <v>84307.733824765019</v>
      </c>
      <c r="T1105" s="30">
        <v>2.8973804935400347E-4</v>
      </c>
      <c r="U1105" s="23">
        <v>3451.3934301331433</v>
      </c>
      <c r="V1105" s="27">
        <v>4.0938040599062013</v>
      </c>
    </row>
    <row r="1106" spans="1:22" x14ac:dyDescent="0.25">
      <c r="A1106" s="19" t="s">
        <v>81</v>
      </c>
      <c r="B1106" s="19" t="s">
        <v>82</v>
      </c>
      <c r="C1106" s="19" t="s">
        <v>75</v>
      </c>
      <c r="D1106" s="22">
        <v>60309441</v>
      </c>
      <c r="E1106" s="22">
        <v>2</v>
      </c>
      <c r="F1106" s="27">
        <v>70</v>
      </c>
      <c r="G1106" s="19" t="s">
        <v>130</v>
      </c>
      <c r="H1106" s="19" t="s">
        <v>131</v>
      </c>
      <c r="I1106" s="23">
        <v>178.75</v>
      </c>
      <c r="J1106" s="19" t="s">
        <v>211</v>
      </c>
      <c r="K1106" s="19" t="s">
        <v>212</v>
      </c>
      <c r="L1106" s="23">
        <v>125</v>
      </c>
      <c r="M1106" s="19" t="s">
        <v>110</v>
      </c>
      <c r="N1106" s="19" t="s">
        <v>111</v>
      </c>
      <c r="O1106" s="30">
        <v>5.1901008403361353E-3</v>
      </c>
      <c r="Q1106" s="22">
        <v>1.5</v>
      </c>
      <c r="R1106" s="30">
        <v>8.8355288115246115E-6</v>
      </c>
      <c r="S1106" s="23">
        <v>113179.41702545875</v>
      </c>
      <c r="T1106" s="30">
        <v>2.8973804935400347E-4</v>
      </c>
      <c r="U1106" s="23">
        <v>3451.3934301331433</v>
      </c>
      <c r="V1106" s="27">
        <v>3.0494886091848148</v>
      </c>
    </row>
    <row r="1107" spans="1:22" x14ac:dyDescent="0.25">
      <c r="A1107" s="19" t="s">
        <v>81</v>
      </c>
      <c r="B1107" s="19" t="s">
        <v>82</v>
      </c>
      <c r="C1107" s="19" t="s">
        <v>75</v>
      </c>
      <c r="D1107" s="22">
        <v>60309441</v>
      </c>
      <c r="E1107" s="22">
        <v>2</v>
      </c>
      <c r="F1107" s="27">
        <v>70</v>
      </c>
      <c r="G1107" s="19" t="s">
        <v>134</v>
      </c>
      <c r="H1107" s="19" t="s">
        <v>135</v>
      </c>
      <c r="I1107" s="23">
        <v>141.75</v>
      </c>
      <c r="J1107" s="19" t="s">
        <v>202</v>
      </c>
      <c r="K1107" s="19" t="s">
        <v>203</v>
      </c>
      <c r="L1107" s="23">
        <v>141.75</v>
      </c>
      <c r="M1107" s="19" t="s">
        <v>110</v>
      </c>
      <c r="N1107" s="19" t="s">
        <v>111</v>
      </c>
      <c r="O1107" s="30">
        <v>6.3109714285714286E-3</v>
      </c>
      <c r="Q1107" s="22">
        <v>1.5</v>
      </c>
      <c r="R1107" s="30">
        <v>8.5198114285714284E-6</v>
      </c>
      <c r="S1107" s="23">
        <v>117373.48982237703</v>
      </c>
      <c r="T1107" s="30">
        <v>2.8973804935400347E-4</v>
      </c>
      <c r="U1107" s="23">
        <v>3451.3934301331433</v>
      </c>
      <c r="V1107" s="27">
        <v>2.9405221190544699</v>
      </c>
    </row>
    <row r="1108" spans="1:22" x14ac:dyDescent="0.25">
      <c r="A1108" s="19" t="s">
        <v>81</v>
      </c>
      <c r="B1108" s="19" t="s">
        <v>82</v>
      </c>
      <c r="C1108" s="19" t="s">
        <v>75</v>
      </c>
      <c r="D1108" s="22">
        <v>60309441</v>
      </c>
      <c r="E1108" s="22">
        <v>2</v>
      </c>
      <c r="F1108" s="27">
        <v>70</v>
      </c>
      <c r="G1108" s="19" t="s">
        <v>108</v>
      </c>
      <c r="H1108" s="19" t="s">
        <v>109</v>
      </c>
      <c r="I1108" s="23">
        <v>255</v>
      </c>
      <c r="J1108" s="19" t="s">
        <v>202</v>
      </c>
      <c r="K1108" s="19" t="s">
        <v>203</v>
      </c>
      <c r="L1108" s="23">
        <v>255</v>
      </c>
      <c r="M1108" s="19" t="s">
        <v>112</v>
      </c>
      <c r="N1108" s="19" t="s">
        <v>113</v>
      </c>
      <c r="O1108" s="30">
        <v>1.1220156242274404E-2</v>
      </c>
      <c r="Q1108" s="22">
        <v>7.7</v>
      </c>
      <c r="R1108" s="30">
        <v>5.3082371832652561E-6</v>
      </c>
      <c r="S1108" s="23">
        <v>188386.45777784745</v>
      </c>
      <c r="T1108" s="30">
        <v>2.8973804935400347E-4</v>
      </c>
      <c r="U1108" s="23">
        <v>3451.3934301331433</v>
      </c>
      <c r="V1108" s="27">
        <v>1.8320814939910168</v>
      </c>
    </row>
    <row r="1109" spans="1:22" x14ac:dyDescent="0.25">
      <c r="A1109" s="19" t="s">
        <v>81</v>
      </c>
      <c r="B1109" s="19" t="s">
        <v>82</v>
      </c>
      <c r="C1109" s="19" t="s">
        <v>75</v>
      </c>
      <c r="D1109" s="22">
        <v>60309441</v>
      </c>
      <c r="E1109" s="22">
        <v>2</v>
      </c>
      <c r="F1109" s="27">
        <v>70</v>
      </c>
      <c r="G1109" s="19" t="s">
        <v>166</v>
      </c>
      <c r="H1109" s="19" t="s">
        <v>167</v>
      </c>
      <c r="I1109" s="23">
        <v>1728.98</v>
      </c>
      <c r="J1109" s="19" t="s">
        <v>202</v>
      </c>
      <c r="K1109" s="19" t="s">
        <v>203</v>
      </c>
      <c r="L1109" s="23">
        <v>1728.98</v>
      </c>
      <c r="M1109" s="19" t="s">
        <v>168</v>
      </c>
      <c r="N1109" s="19" t="s">
        <v>169</v>
      </c>
      <c r="O1109" s="30">
        <v>5.0000000000000002E-5</v>
      </c>
      <c r="Q1109" s="22">
        <v>0.3</v>
      </c>
      <c r="R1109" s="30">
        <v>4.116619047619048E-6</v>
      </c>
      <c r="S1109" s="23">
        <v>242917.78967946419</v>
      </c>
      <c r="T1109" s="30">
        <v>2.8973804935400347E-4</v>
      </c>
      <c r="U1109" s="23">
        <v>3451.3934301331433</v>
      </c>
      <c r="V1109" s="27">
        <v>1.420807193531334</v>
      </c>
    </row>
    <row r="1110" spans="1:22" x14ac:dyDescent="0.25">
      <c r="A1110" s="19" t="s">
        <v>81</v>
      </c>
      <c r="B1110" s="19" t="s">
        <v>82</v>
      </c>
      <c r="C1110" s="19" t="s">
        <v>75</v>
      </c>
      <c r="D1110" s="22">
        <v>60309940</v>
      </c>
      <c r="E1110" s="22">
        <v>2</v>
      </c>
      <c r="F1110" s="27">
        <v>75</v>
      </c>
      <c r="G1110" s="19" t="s">
        <v>108</v>
      </c>
      <c r="H1110" s="19" t="s">
        <v>109</v>
      </c>
      <c r="I1110" s="23">
        <v>1430</v>
      </c>
      <c r="J1110" s="19" t="s">
        <v>221</v>
      </c>
      <c r="K1110" s="19" t="s">
        <v>222</v>
      </c>
      <c r="L1110" s="23">
        <v>1000</v>
      </c>
      <c r="M1110" s="19" t="s">
        <v>110</v>
      </c>
      <c r="N1110" s="19" t="s">
        <v>111</v>
      </c>
      <c r="O1110" s="30">
        <v>9.9157987639060616E-3</v>
      </c>
      <c r="Q1110" s="22">
        <v>1.5</v>
      </c>
      <c r="R1110" s="30">
        <v>1.2604081984342815E-4</v>
      </c>
      <c r="S1110" s="23">
        <v>7933.9376024547546</v>
      </c>
      <c r="T1110" s="30">
        <v>2.7681839074724616E-4</v>
      </c>
      <c r="U1110" s="23">
        <v>3612.4767480245464</v>
      </c>
      <c r="V1110" s="27">
        <v>45.531953098633501</v>
      </c>
    </row>
    <row r="1111" spans="1:22" x14ac:dyDescent="0.25">
      <c r="A1111" s="19" t="s">
        <v>81</v>
      </c>
      <c r="B1111" s="19" t="s">
        <v>82</v>
      </c>
      <c r="C1111" s="19" t="s">
        <v>75</v>
      </c>
      <c r="D1111" s="22">
        <v>60309940</v>
      </c>
      <c r="E1111" s="22">
        <v>2</v>
      </c>
      <c r="F1111" s="27">
        <v>75</v>
      </c>
      <c r="G1111" s="19" t="s">
        <v>130</v>
      </c>
      <c r="H1111" s="19" t="s">
        <v>131</v>
      </c>
      <c r="I1111" s="23">
        <v>357.5</v>
      </c>
      <c r="J1111" s="19" t="s">
        <v>200</v>
      </c>
      <c r="K1111" s="19" t="s">
        <v>201</v>
      </c>
      <c r="L1111" s="23">
        <v>250</v>
      </c>
      <c r="M1111" s="19" t="s">
        <v>112</v>
      </c>
      <c r="N1111" s="19" t="s">
        <v>113</v>
      </c>
      <c r="O1111" s="30">
        <v>4.8249881092436948E-2</v>
      </c>
      <c r="Q1111" s="22">
        <v>7.7</v>
      </c>
      <c r="R1111" s="30">
        <v>2.9868974009603826E-5</v>
      </c>
      <c r="S1111" s="23">
        <v>33479.556401182985</v>
      </c>
      <c r="T1111" s="30">
        <v>2.7681839074724616E-4</v>
      </c>
      <c r="U1111" s="23">
        <v>3612.4767480245464</v>
      </c>
      <c r="V1111" s="27">
        <v>10.790097409704332</v>
      </c>
    </row>
    <row r="1112" spans="1:22" x14ac:dyDescent="0.25">
      <c r="A1112" s="19" t="s">
        <v>81</v>
      </c>
      <c r="B1112" s="19" t="s">
        <v>82</v>
      </c>
      <c r="C1112" s="19" t="s">
        <v>75</v>
      </c>
      <c r="D1112" s="22">
        <v>60309940</v>
      </c>
      <c r="E1112" s="22">
        <v>2</v>
      </c>
      <c r="F1112" s="27">
        <v>75</v>
      </c>
      <c r="G1112" s="19" t="s">
        <v>108</v>
      </c>
      <c r="H1112" s="19" t="s">
        <v>109</v>
      </c>
      <c r="I1112" s="23">
        <v>1430</v>
      </c>
      <c r="J1112" s="19" t="s">
        <v>221</v>
      </c>
      <c r="K1112" s="19" t="s">
        <v>222</v>
      </c>
      <c r="L1112" s="23">
        <v>1000</v>
      </c>
      <c r="M1112" s="19" t="s">
        <v>112</v>
      </c>
      <c r="N1112" s="19" t="s">
        <v>113</v>
      </c>
      <c r="O1112" s="30">
        <v>1.1220156242274404E-2</v>
      </c>
      <c r="Q1112" s="22">
        <v>7.7</v>
      </c>
      <c r="R1112" s="30">
        <v>2.7783244028489E-5</v>
      </c>
      <c r="S1112" s="23">
        <v>35992.917132880444</v>
      </c>
      <c r="T1112" s="30">
        <v>2.7681839074724616E-4</v>
      </c>
      <c r="U1112" s="23">
        <v>3612.4767480245464</v>
      </c>
      <c r="V1112" s="27">
        <v>10.036632303760834</v>
      </c>
    </row>
    <row r="1113" spans="1:22" x14ac:dyDescent="0.25">
      <c r="A1113" s="19" t="s">
        <v>81</v>
      </c>
      <c r="B1113" s="19" t="s">
        <v>82</v>
      </c>
      <c r="C1113" s="19" t="s">
        <v>75</v>
      </c>
      <c r="D1113" s="22">
        <v>60309940</v>
      </c>
      <c r="E1113" s="22">
        <v>2</v>
      </c>
      <c r="F1113" s="27">
        <v>75</v>
      </c>
      <c r="G1113" s="19" t="s">
        <v>148</v>
      </c>
      <c r="H1113" s="19" t="s">
        <v>149</v>
      </c>
      <c r="I1113" s="23">
        <v>40</v>
      </c>
      <c r="J1113" s="19" t="s">
        <v>202</v>
      </c>
      <c r="K1113" s="19" t="s">
        <v>203</v>
      </c>
      <c r="L1113" s="23">
        <v>40</v>
      </c>
      <c r="M1113" s="19" t="s">
        <v>110</v>
      </c>
      <c r="N1113" s="19" t="s">
        <v>111</v>
      </c>
      <c r="O1113" s="30">
        <v>5.1681299099804429E-2</v>
      </c>
      <c r="Q1113" s="22">
        <v>1.5</v>
      </c>
      <c r="R1113" s="30">
        <v>1.8375573013263798E-5</v>
      </c>
      <c r="S1113" s="23">
        <v>54420.071650455917</v>
      </c>
      <c r="T1113" s="30">
        <v>2.7681839074724616E-4</v>
      </c>
      <c r="U1113" s="23">
        <v>3612.4767480245464</v>
      </c>
      <c r="V1113" s="27">
        <v>6.638133024204282</v>
      </c>
    </row>
    <row r="1114" spans="1:22" x14ac:dyDescent="0.25">
      <c r="A1114" s="19" t="s">
        <v>81</v>
      </c>
      <c r="B1114" s="19" t="s">
        <v>82</v>
      </c>
      <c r="C1114" s="19" t="s">
        <v>75</v>
      </c>
      <c r="D1114" s="22">
        <v>60309940</v>
      </c>
      <c r="E1114" s="22">
        <v>2</v>
      </c>
      <c r="F1114" s="27">
        <v>75</v>
      </c>
      <c r="G1114" s="19" t="s">
        <v>108</v>
      </c>
      <c r="H1114" s="19" t="s">
        <v>109</v>
      </c>
      <c r="I1114" s="23">
        <v>192.5</v>
      </c>
      <c r="J1114" s="19" t="s">
        <v>207</v>
      </c>
      <c r="K1114" s="19" t="s">
        <v>208</v>
      </c>
      <c r="L1114" s="23">
        <v>125</v>
      </c>
      <c r="M1114" s="19" t="s">
        <v>110</v>
      </c>
      <c r="N1114" s="19" t="s">
        <v>111</v>
      </c>
      <c r="O1114" s="30">
        <v>9.9157987639060616E-3</v>
      </c>
      <c r="Q1114" s="22">
        <v>1.5</v>
      </c>
      <c r="R1114" s="30">
        <v>1.6967033440461485E-5</v>
      </c>
      <c r="S1114" s="23">
        <v>58937.822189663879</v>
      </c>
      <c r="T1114" s="30">
        <v>2.7681839074724616E-4</v>
      </c>
      <c r="U1114" s="23">
        <v>3612.4767480245464</v>
      </c>
      <c r="V1114" s="27">
        <v>6.1293013786622037</v>
      </c>
    </row>
    <row r="1115" spans="1:22" x14ac:dyDescent="0.25">
      <c r="A1115" s="19" t="s">
        <v>81</v>
      </c>
      <c r="B1115" s="19" t="s">
        <v>82</v>
      </c>
      <c r="C1115" s="19" t="s">
        <v>75</v>
      </c>
      <c r="D1115" s="22">
        <v>60309940</v>
      </c>
      <c r="E1115" s="22">
        <v>2</v>
      </c>
      <c r="F1115" s="27">
        <v>75</v>
      </c>
      <c r="G1115" s="19" t="s">
        <v>130</v>
      </c>
      <c r="H1115" s="19" t="s">
        <v>131</v>
      </c>
      <c r="I1115" s="23">
        <v>357.5</v>
      </c>
      <c r="J1115" s="19" t="s">
        <v>200</v>
      </c>
      <c r="K1115" s="19" t="s">
        <v>201</v>
      </c>
      <c r="L1115" s="23">
        <v>250</v>
      </c>
      <c r="M1115" s="19" t="s">
        <v>110</v>
      </c>
      <c r="N1115" s="19" t="s">
        <v>111</v>
      </c>
      <c r="O1115" s="30">
        <v>5.1901008403361353E-3</v>
      </c>
      <c r="Q1115" s="22">
        <v>1.5</v>
      </c>
      <c r="R1115" s="30">
        <v>1.6492987114845942E-5</v>
      </c>
      <c r="S1115" s="23">
        <v>60631.830549352904</v>
      </c>
      <c r="T1115" s="30">
        <v>2.7681839074724616E-4</v>
      </c>
      <c r="U1115" s="23">
        <v>3612.4767480245464</v>
      </c>
      <c r="V1115" s="27">
        <v>5.9580532457849413</v>
      </c>
    </row>
    <row r="1116" spans="1:22" x14ac:dyDescent="0.25">
      <c r="A1116" s="19" t="s">
        <v>81</v>
      </c>
      <c r="B1116" s="19" t="s">
        <v>82</v>
      </c>
      <c r="C1116" s="19" t="s">
        <v>75</v>
      </c>
      <c r="D1116" s="22">
        <v>60309940</v>
      </c>
      <c r="E1116" s="22">
        <v>2</v>
      </c>
      <c r="F1116" s="27">
        <v>75</v>
      </c>
      <c r="G1116" s="19" t="s">
        <v>130</v>
      </c>
      <c r="H1116" s="19" t="s">
        <v>131</v>
      </c>
      <c r="I1116" s="23">
        <v>178.75</v>
      </c>
      <c r="J1116" s="19" t="s">
        <v>211</v>
      </c>
      <c r="K1116" s="19" t="s">
        <v>212</v>
      </c>
      <c r="L1116" s="23">
        <v>125</v>
      </c>
      <c r="M1116" s="19" t="s">
        <v>112</v>
      </c>
      <c r="N1116" s="19" t="s">
        <v>113</v>
      </c>
      <c r="O1116" s="30">
        <v>4.8249881092436948E-2</v>
      </c>
      <c r="Q1116" s="22">
        <v>7.7</v>
      </c>
      <c r="R1116" s="30">
        <v>1.4934487004801913E-5</v>
      </c>
      <c r="S1116" s="23">
        <v>66959.112802365969</v>
      </c>
      <c r="T1116" s="30">
        <v>2.7681839074724616E-4</v>
      </c>
      <c r="U1116" s="23">
        <v>3612.4767480245464</v>
      </c>
      <c r="V1116" s="27">
        <v>5.395048704852166</v>
      </c>
    </row>
    <row r="1117" spans="1:22" x14ac:dyDescent="0.25">
      <c r="A1117" s="19" t="s">
        <v>81</v>
      </c>
      <c r="B1117" s="19" t="s">
        <v>82</v>
      </c>
      <c r="C1117" s="19" t="s">
        <v>75</v>
      </c>
      <c r="D1117" s="22">
        <v>60309940</v>
      </c>
      <c r="E1117" s="22">
        <v>2</v>
      </c>
      <c r="F1117" s="27">
        <v>75</v>
      </c>
      <c r="G1117" s="19" t="s">
        <v>130</v>
      </c>
      <c r="H1117" s="19" t="s">
        <v>131</v>
      </c>
      <c r="I1117" s="23">
        <v>178.75</v>
      </c>
      <c r="J1117" s="19" t="s">
        <v>211</v>
      </c>
      <c r="K1117" s="19" t="s">
        <v>212</v>
      </c>
      <c r="L1117" s="23">
        <v>125</v>
      </c>
      <c r="M1117" s="19" t="s">
        <v>110</v>
      </c>
      <c r="N1117" s="19" t="s">
        <v>111</v>
      </c>
      <c r="O1117" s="30">
        <v>5.1901008403361353E-3</v>
      </c>
      <c r="Q1117" s="22">
        <v>1.5</v>
      </c>
      <c r="R1117" s="30">
        <v>8.246493557422971E-6</v>
      </c>
      <c r="S1117" s="23">
        <v>121263.66109870581</v>
      </c>
      <c r="T1117" s="30">
        <v>2.7681839074724616E-4</v>
      </c>
      <c r="U1117" s="23">
        <v>3612.4767480245464</v>
      </c>
      <c r="V1117" s="27">
        <v>2.9790266228924707</v>
      </c>
    </row>
    <row r="1118" spans="1:22" x14ac:dyDescent="0.25">
      <c r="A1118" s="19" t="s">
        <v>81</v>
      </c>
      <c r="B1118" s="19" t="s">
        <v>82</v>
      </c>
      <c r="C1118" s="19" t="s">
        <v>75</v>
      </c>
      <c r="D1118" s="22">
        <v>60309940</v>
      </c>
      <c r="E1118" s="22">
        <v>2</v>
      </c>
      <c r="F1118" s="27">
        <v>75</v>
      </c>
      <c r="G1118" s="19" t="s">
        <v>166</v>
      </c>
      <c r="H1118" s="19" t="s">
        <v>167</v>
      </c>
      <c r="I1118" s="23">
        <v>2099.9977122999999</v>
      </c>
      <c r="J1118" s="19" t="s">
        <v>202</v>
      </c>
      <c r="K1118" s="19" t="s">
        <v>203</v>
      </c>
      <c r="L1118" s="23">
        <v>2099.9977122999999</v>
      </c>
      <c r="M1118" s="19" t="s">
        <v>168</v>
      </c>
      <c r="N1118" s="19" t="s">
        <v>169</v>
      </c>
      <c r="O1118" s="30">
        <v>5.0000000000000002E-5</v>
      </c>
      <c r="Q1118" s="22">
        <v>0.3</v>
      </c>
      <c r="R1118" s="30">
        <v>4.6666615828888886E-6</v>
      </c>
      <c r="S1118" s="23">
        <v>214285.94772474412</v>
      </c>
      <c r="T1118" s="30">
        <v>2.7681839074724616E-4</v>
      </c>
      <c r="U1118" s="23">
        <v>3612.4767480245464</v>
      </c>
      <c r="V1118" s="27">
        <v>1.6858206459085534</v>
      </c>
    </row>
    <row r="1119" spans="1:22" x14ac:dyDescent="0.25">
      <c r="A1119" s="19" t="s">
        <v>81</v>
      </c>
      <c r="B1119" s="19" t="s">
        <v>82</v>
      </c>
      <c r="C1119" s="19" t="s">
        <v>75</v>
      </c>
      <c r="D1119" s="22">
        <v>60309940</v>
      </c>
      <c r="E1119" s="22">
        <v>2</v>
      </c>
      <c r="F1119" s="27">
        <v>75</v>
      </c>
      <c r="G1119" s="19" t="s">
        <v>108</v>
      </c>
      <c r="H1119" s="19" t="s">
        <v>109</v>
      </c>
      <c r="I1119" s="23">
        <v>192.5</v>
      </c>
      <c r="J1119" s="19" t="s">
        <v>207</v>
      </c>
      <c r="K1119" s="19" t="s">
        <v>208</v>
      </c>
      <c r="L1119" s="23">
        <v>125</v>
      </c>
      <c r="M1119" s="19" t="s">
        <v>112</v>
      </c>
      <c r="N1119" s="19" t="s">
        <v>113</v>
      </c>
      <c r="O1119" s="30">
        <v>1.1220156242274404E-2</v>
      </c>
      <c r="Q1119" s="22">
        <v>7.7</v>
      </c>
      <c r="R1119" s="30">
        <v>3.7400520807581341E-6</v>
      </c>
      <c r="S1119" s="23">
        <v>267375.95584425476</v>
      </c>
      <c r="T1119" s="30">
        <v>2.7681839074724616E-4</v>
      </c>
      <c r="U1119" s="23">
        <v>3612.4767480245464</v>
      </c>
      <c r="V1119" s="27">
        <v>1.3510851178139582</v>
      </c>
    </row>
    <row r="1120" spans="1:22" x14ac:dyDescent="0.25">
      <c r="A1120" s="19" t="s">
        <v>83</v>
      </c>
      <c r="B1120" s="19" t="s">
        <v>84</v>
      </c>
      <c r="C1120" s="19" t="s">
        <v>85</v>
      </c>
      <c r="D1120" s="22">
        <v>20465</v>
      </c>
      <c r="E1120" s="22">
        <v>7</v>
      </c>
      <c r="F1120" s="27">
        <v>12</v>
      </c>
      <c r="G1120" s="19" t="s">
        <v>108</v>
      </c>
      <c r="H1120" s="19" t="s">
        <v>109</v>
      </c>
      <c r="I1120" s="23">
        <v>113.36335999999999</v>
      </c>
      <c r="J1120" s="19" t="s">
        <v>207</v>
      </c>
      <c r="K1120" s="19" t="s">
        <v>208</v>
      </c>
      <c r="L1120" s="23">
        <v>73.612571428571428</v>
      </c>
      <c r="M1120" s="19" t="s">
        <v>110</v>
      </c>
      <c r="N1120" s="19" t="s">
        <v>111</v>
      </c>
      <c r="O1120" s="30">
        <v>9.9157987639060616E-3</v>
      </c>
      <c r="Q1120" s="22">
        <v>1.5</v>
      </c>
      <c r="R1120" s="30">
        <v>6.2449348053346545E-5</v>
      </c>
      <c r="S1120" s="23">
        <v>16012.977415645124</v>
      </c>
      <c r="T1120" s="30">
        <v>4.5834715887853712E-4</v>
      </c>
      <c r="U1120" s="23">
        <v>2181.7523696377966</v>
      </c>
      <c r="V1120" s="27">
        <v>13.624901309772433</v>
      </c>
    </row>
    <row r="1121" spans="1:22" x14ac:dyDescent="0.25">
      <c r="A1121" s="19" t="s">
        <v>83</v>
      </c>
      <c r="B1121" s="19" t="s">
        <v>84</v>
      </c>
      <c r="C1121" s="19" t="s">
        <v>85</v>
      </c>
      <c r="D1121" s="22">
        <v>20465</v>
      </c>
      <c r="E1121" s="22">
        <v>7</v>
      </c>
      <c r="F1121" s="27">
        <v>12</v>
      </c>
      <c r="G1121" s="19" t="s">
        <v>122</v>
      </c>
      <c r="H1121" s="19" t="s">
        <v>123</v>
      </c>
      <c r="I1121" s="23">
        <v>38.857142857142854</v>
      </c>
      <c r="J1121" s="19" t="s">
        <v>202</v>
      </c>
      <c r="K1121" s="19" t="s">
        <v>203</v>
      </c>
      <c r="L1121" s="23">
        <v>38.857142857142854</v>
      </c>
      <c r="M1121" s="19" t="s">
        <v>110</v>
      </c>
      <c r="N1121" s="19" t="s">
        <v>111</v>
      </c>
      <c r="O1121" s="30">
        <v>2.3301542756539208E-2</v>
      </c>
      <c r="Q1121" s="22">
        <v>1.5</v>
      </c>
      <c r="R1121" s="30">
        <v>5.0301743093481467E-5</v>
      </c>
      <c r="S1121" s="23">
        <v>19880.026784391666</v>
      </c>
      <c r="T1121" s="30">
        <v>4.5834715887853712E-4</v>
      </c>
      <c r="U1121" s="23">
        <v>2181.7523696377966</v>
      </c>
      <c r="V1121" s="27">
        <v>10.974594719111487</v>
      </c>
    </row>
    <row r="1122" spans="1:22" x14ac:dyDescent="0.25">
      <c r="A1122" s="19" t="s">
        <v>83</v>
      </c>
      <c r="B1122" s="19" t="s">
        <v>84</v>
      </c>
      <c r="C1122" s="19" t="s">
        <v>85</v>
      </c>
      <c r="D1122" s="22">
        <v>20465</v>
      </c>
      <c r="E1122" s="22">
        <v>7</v>
      </c>
      <c r="F1122" s="27">
        <v>12</v>
      </c>
      <c r="G1122" s="19" t="s">
        <v>128</v>
      </c>
      <c r="H1122" s="19" t="s">
        <v>129</v>
      </c>
      <c r="I1122" s="23">
        <v>55.542857142857144</v>
      </c>
      <c r="J1122" s="19" t="s">
        <v>220</v>
      </c>
      <c r="K1122" s="19" t="s">
        <v>233</v>
      </c>
      <c r="L1122" s="23">
        <v>13.885714285714286</v>
      </c>
      <c r="M1122" s="19" t="s">
        <v>110</v>
      </c>
      <c r="N1122" s="19" t="s">
        <v>111</v>
      </c>
      <c r="O1122" s="30">
        <v>1.3969122566371676E-2</v>
      </c>
      <c r="Q1122" s="22">
        <v>1.5</v>
      </c>
      <c r="R1122" s="30">
        <v>4.3104721061946879E-5</v>
      </c>
      <c r="S1122" s="23">
        <v>23199.314955846134</v>
      </c>
      <c r="T1122" s="30">
        <v>4.5834715887853712E-4</v>
      </c>
      <c r="U1122" s="23">
        <v>2181.7523696377966</v>
      </c>
      <c r="V1122" s="27">
        <v>9.4043827319478837</v>
      </c>
    </row>
    <row r="1123" spans="1:22" x14ac:dyDescent="0.25">
      <c r="A1123" s="19" t="s">
        <v>83</v>
      </c>
      <c r="B1123" s="19" t="s">
        <v>84</v>
      </c>
      <c r="C1123" s="19" t="s">
        <v>85</v>
      </c>
      <c r="D1123" s="22">
        <v>20465</v>
      </c>
      <c r="E1123" s="22">
        <v>7</v>
      </c>
      <c r="F1123" s="27">
        <v>12</v>
      </c>
      <c r="G1123" s="19" t="s">
        <v>124</v>
      </c>
      <c r="H1123" s="19" t="s">
        <v>125</v>
      </c>
      <c r="I1123" s="23">
        <v>25.714285714285715</v>
      </c>
      <c r="J1123" s="19" t="s">
        <v>202</v>
      </c>
      <c r="K1123" s="19" t="s">
        <v>203</v>
      </c>
      <c r="L1123" s="23">
        <v>25.714285714285715</v>
      </c>
      <c r="M1123" s="19" t="s">
        <v>110</v>
      </c>
      <c r="N1123" s="19" t="s">
        <v>111</v>
      </c>
      <c r="O1123" s="30">
        <v>2.8396187614678874E-2</v>
      </c>
      <c r="Q1123" s="22">
        <v>1.5</v>
      </c>
      <c r="R1123" s="30">
        <v>4.0565982306684103E-5</v>
      </c>
      <c r="S1123" s="23">
        <v>24651.196473929063</v>
      </c>
      <c r="T1123" s="30">
        <v>4.5834715887853712E-4</v>
      </c>
      <c r="U1123" s="23">
        <v>2181.7523696377966</v>
      </c>
      <c r="V1123" s="27">
        <v>8.8504928024292973</v>
      </c>
    </row>
    <row r="1124" spans="1:22" x14ac:dyDescent="0.25">
      <c r="A1124" s="19" t="s">
        <v>83</v>
      </c>
      <c r="B1124" s="19" t="s">
        <v>84</v>
      </c>
      <c r="C1124" s="19" t="s">
        <v>85</v>
      </c>
      <c r="D1124" s="22">
        <v>20465</v>
      </c>
      <c r="E1124" s="22">
        <v>7</v>
      </c>
      <c r="F1124" s="27">
        <v>12</v>
      </c>
      <c r="G1124" s="19" t="s">
        <v>108</v>
      </c>
      <c r="H1124" s="19" t="s">
        <v>109</v>
      </c>
      <c r="I1124" s="23">
        <v>66.674285714285716</v>
      </c>
      <c r="J1124" s="19" t="s">
        <v>202</v>
      </c>
      <c r="K1124" s="19" t="s">
        <v>203</v>
      </c>
      <c r="L1124" s="23">
        <v>66.674285714285716</v>
      </c>
      <c r="M1124" s="19" t="s">
        <v>110</v>
      </c>
      <c r="N1124" s="19" t="s">
        <v>111</v>
      </c>
      <c r="O1124" s="30">
        <v>9.9157987639060616E-3</v>
      </c>
      <c r="Q1124" s="22">
        <v>1.5</v>
      </c>
      <c r="R1124" s="30">
        <v>3.6729377770557437E-5</v>
      </c>
      <c r="S1124" s="23">
        <v>27226.16229022012</v>
      </c>
      <c r="T1124" s="30">
        <v>4.5834715887853712E-4</v>
      </c>
      <c r="U1124" s="23">
        <v>2181.7523696377966</v>
      </c>
      <c r="V1124" s="27">
        <v>8.0134406986235494</v>
      </c>
    </row>
    <row r="1125" spans="1:22" x14ac:dyDescent="0.25">
      <c r="A1125" s="19" t="s">
        <v>83</v>
      </c>
      <c r="B1125" s="19" t="s">
        <v>84</v>
      </c>
      <c r="C1125" s="19" t="s">
        <v>85</v>
      </c>
      <c r="D1125" s="22">
        <v>20465</v>
      </c>
      <c r="E1125" s="22">
        <v>7</v>
      </c>
      <c r="F1125" s="27">
        <v>12</v>
      </c>
      <c r="G1125" s="19" t="s">
        <v>122</v>
      </c>
      <c r="H1125" s="19" t="s">
        <v>123</v>
      </c>
      <c r="I1125" s="23">
        <v>27.543857142857139</v>
      </c>
      <c r="J1125" s="19" t="s">
        <v>223</v>
      </c>
      <c r="K1125" s="19" t="s">
        <v>234</v>
      </c>
      <c r="L1125" s="23">
        <v>4.9628571428571435</v>
      </c>
      <c r="M1125" s="19" t="s">
        <v>110</v>
      </c>
      <c r="N1125" s="19" t="s">
        <v>111</v>
      </c>
      <c r="O1125" s="30">
        <v>2.3301542756539208E-2</v>
      </c>
      <c r="Q1125" s="22">
        <v>1.5</v>
      </c>
      <c r="R1125" s="30">
        <v>3.5656353605238527E-5</v>
      </c>
      <c r="S1125" s="23">
        <v>28045.492566942765</v>
      </c>
      <c r="T1125" s="30">
        <v>4.5834715887853712E-4</v>
      </c>
      <c r="U1125" s="23">
        <v>2181.7523696377966</v>
      </c>
      <c r="V1125" s="27">
        <v>7.7793333970872345</v>
      </c>
    </row>
    <row r="1126" spans="1:22" x14ac:dyDescent="0.25">
      <c r="A1126" s="19" t="s">
        <v>83</v>
      </c>
      <c r="B1126" s="19" t="s">
        <v>84</v>
      </c>
      <c r="C1126" s="19" t="s">
        <v>85</v>
      </c>
      <c r="D1126" s="22">
        <v>20465</v>
      </c>
      <c r="E1126" s="22">
        <v>7</v>
      </c>
      <c r="F1126" s="27">
        <v>12</v>
      </c>
      <c r="G1126" s="19" t="s">
        <v>134</v>
      </c>
      <c r="H1126" s="19" t="s">
        <v>135</v>
      </c>
      <c r="I1126" s="23">
        <v>86.971428571428561</v>
      </c>
      <c r="J1126" s="19" t="s">
        <v>202</v>
      </c>
      <c r="K1126" s="19" t="s">
        <v>203</v>
      </c>
      <c r="L1126" s="23">
        <v>86.971428571428561</v>
      </c>
      <c r="M1126" s="19" t="s">
        <v>110</v>
      </c>
      <c r="N1126" s="19" t="s">
        <v>111</v>
      </c>
      <c r="O1126" s="30">
        <v>6.3109714285714286E-3</v>
      </c>
      <c r="Q1126" s="22">
        <v>1.5</v>
      </c>
      <c r="R1126" s="30">
        <v>3.0493011156462585E-5</v>
      </c>
      <c r="S1126" s="23">
        <v>32794.399833748903</v>
      </c>
      <c r="T1126" s="30">
        <v>4.5834715887853712E-4</v>
      </c>
      <c r="U1126" s="23">
        <v>2181.7523696377966</v>
      </c>
      <c r="V1126" s="27">
        <v>6.6528199348004007</v>
      </c>
    </row>
    <row r="1127" spans="1:22" x14ac:dyDescent="0.25">
      <c r="A1127" s="19" t="s">
        <v>83</v>
      </c>
      <c r="B1127" s="19" t="s">
        <v>84</v>
      </c>
      <c r="C1127" s="19" t="s">
        <v>85</v>
      </c>
      <c r="D1127" s="22">
        <v>20465</v>
      </c>
      <c r="E1127" s="22">
        <v>7</v>
      </c>
      <c r="F1127" s="27">
        <v>12</v>
      </c>
      <c r="G1127" s="19" t="s">
        <v>108</v>
      </c>
      <c r="H1127" s="19" t="s">
        <v>109</v>
      </c>
      <c r="I1127" s="23">
        <v>37.634999999999998</v>
      </c>
      <c r="J1127" s="19" t="s">
        <v>223</v>
      </c>
      <c r="K1127" s="19" t="s">
        <v>234</v>
      </c>
      <c r="L1127" s="23">
        <v>8.2714285714285722</v>
      </c>
      <c r="M1127" s="19" t="s">
        <v>110</v>
      </c>
      <c r="N1127" s="19" t="s">
        <v>111</v>
      </c>
      <c r="O1127" s="30">
        <v>9.9157987639060616E-3</v>
      </c>
      <c r="Q1127" s="22">
        <v>1.5</v>
      </c>
      <c r="R1127" s="30">
        <v>2.0732282582200258E-5</v>
      </c>
      <c r="S1127" s="23">
        <v>48233.955717859644</v>
      </c>
      <c r="T1127" s="30">
        <v>4.5834715887853712E-4</v>
      </c>
      <c r="U1127" s="23">
        <v>2181.7523696377966</v>
      </c>
      <c r="V1127" s="27">
        <v>4.5232706651715828</v>
      </c>
    </row>
    <row r="1128" spans="1:22" x14ac:dyDescent="0.25">
      <c r="A1128" s="19" t="s">
        <v>83</v>
      </c>
      <c r="B1128" s="19" t="s">
        <v>84</v>
      </c>
      <c r="C1128" s="19" t="s">
        <v>85</v>
      </c>
      <c r="D1128" s="22">
        <v>20465</v>
      </c>
      <c r="E1128" s="22">
        <v>7</v>
      </c>
      <c r="F1128" s="27">
        <v>12</v>
      </c>
      <c r="G1128" s="19" t="s">
        <v>128</v>
      </c>
      <c r="H1128" s="19" t="s">
        <v>129</v>
      </c>
      <c r="I1128" s="23">
        <v>20</v>
      </c>
      <c r="J1128" s="19" t="s">
        <v>202</v>
      </c>
      <c r="K1128" s="19" t="s">
        <v>203</v>
      </c>
      <c r="L1128" s="23">
        <v>20</v>
      </c>
      <c r="M1128" s="19" t="s">
        <v>110</v>
      </c>
      <c r="N1128" s="19" t="s">
        <v>111</v>
      </c>
      <c r="O1128" s="30">
        <v>1.3969122566371676E-2</v>
      </c>
      <c r="Q1128" s="22">
        <v>1.5</v>
      </c>
      <c r="R1128" s="30">
        <v>1.552124729596853E-5</v>
      </c>
      <c r="S1128" s="23">
        <v>64427.811820235533</v>
      </c>
      <c r="T1128" s="30">
        <v>4.5834715887853712E-4</v>
      </c>
      <c r="U1128" s="23">
        <v>2181.7523696377966</v>
      </c>
      <c r="V1128" s="27">
        <v>3.3863518067713581</v>
      </c>
    </row>
    <row r="1129" spans="1:22" x14ac:dyDescent="0.25">
      <c r="A1129" s="19" t="s">
        <v>83</v>
      </c>
      <c r="B1129" s="19" t="s">
        <v>84</v>
      </c>
      <c r="C1129" s="19" t="s">
        <v>85</v>
      </c>
      <c r="D1129" s="22">
        <v>20465</v>
      </c>
      <c r="E1129" s="22">
        <v>7</v>
      </c>
      <c r="F1129" s="27">
        <v>12</v>
      </c>
      <c r="G1129" s="19" t="s">
        <v>108</v>
      </c>
      <c r="H1129" s="19" t="s">
        <v>109</v>
      </c>
      <c r="I1129" s="23">
        <v>113.36335999999999</v>
      </c>
      <c r="J1129" s="19" t="s">
        <v>207</v>
      </c>
      <c r="K1129" s="19" t="s">
        <v>208</v>
      </c>
      <c r="L1129" s="23">
        <v>73.612571428571428</v>
      </c>
      <c r="M1129" s="19" t="s">
        <v>112</v>
      </c>
      <c r="N1129" s="19" t="s">
        <v>113</v>
      </c>
      <c r="O1129" s="30">
        <v>1.1220156242274404E-2</v>
      </c>
      <c r="Q1129" s="22">
        <v>7.7</v>
      </c>
      <c r="R1129" s="30">
        <v>1.3765742547069267E-5</v>
      </c>
      <c r="S1129" s="23">
        <v>72644.101586288962</v>
      </c>
      <c r="T1129" s="30">
        <v>4.5834715887853712E-4</v>
      </c>
      <c r="U1129" s="23">
        <v>2181.7523696377966</v>
      </c>
      <c r="V1129" s="27">
        <v>3.0033441421892215</v>
      </c>
    </row>
    <row r="1130" spans="1:22" x14ac:dyDescent="0.25">
      <c r="A1130" s="19" t="s">
        <v>83</v>
      </c>
      <c r="B1130" s="19" t="s">
        <v>84</v>
      </c>
      <c r="C1130" s="19" t="s">
        <v>85</v>
      </c>
      <c r="D1130" s="22">
        <v>20465</v>
      </c>
      <c r="E1130" s="22">
        <v>7</v>
      </c>
      <c r="F1130" s="27">
        <v>12</v>
      </c>
      <c r="G1130" s="19" t="s">
        <v>122</v>
      </c>
      <c r="H1130" s="19" t="s">
        <v>123</v>
      </c>
      <c r="I1130" s="23">
        <v>38.857142857142854</v>
      </c>
      <c r="J1130" s="19" t="s">
        <v>202</v>
      </c>
      <c r="K1130" s="19" t="s">
        <v>203</v>
      </c>
      <c r="L1130" s="23">
        <v>38.857142857142854</v>
      </c>
      <c r="M1130" s="19" t="s">
        <v>112</v>
      </c>
      <c r="N1130" s="19" t="s">
        <v>113</v>
      </c>
      <c r="O1130" s="30">
        <v>2.7195613430583482E-2</v>
      </c>
      <c r="Q1130" s="22">
        <v>7.7</v>
      </c>
      <c r="R1130" s="30">
        <v>1.1436621603461204E-5</v>
      </c>
      <c r="S1130" s="23">
        <v>87438.409232439575</v>
      </c>
      <c r="T1130" s="30">
        <v>4.5834715887853712E-4</v>
      </c>
      <c r="U1130" s="23">
        <v>2181.7523696377966</v>
      </c>
      <c r="V1130" s="27">
        <v>2.4951876284002297</v>
      </c>
    </row>
    <row r="1131" spans="1:22" x14ac:dyDescent="0.25">
      <c r="A1131" s="19" t="s">
        <v>83</v>
      </c>
      <c r="B1131" s="19" t="s">
        <v>84</v>
      </c>
      <c r="C1131" s="19" t="s">
        <v>85</v>
      </c>
      <c r="D1131" s="22">
        <v>20465</v>
      </c>
      <c r="E1131" s="22">
        <v>7</v>
      </c>
      <c r="F1131" s="27">
        <v>12</v>
      </c>
      <c r="G1131" s="19" t="s">
        <v>128</v>
      </c>
      <c r="H1131" s="19" t="s">
        <v>129</v>
      </c>
      <c r="I1131" s="23">
        <v>55.542857142857144</v>
      </c>
      <c r="J1131" s="19" t="s">
        <v>220</v>
      </c>
      <c r="K1131" s="19" t="s">
        <v>233</v>
      </c>
      <c r="L1131" s="23">
        <v>13.885714285714286</v>
      </c>
      <c r="M1131" s="19" t="s">
        <v>112</v>
      </c>
      <c r="N1131" s="19" t="s">
        <v>113</v>
      </c>
      <c r="O1131" s="30">
        <v>1.8912688108407016E-2</v>
      </c>
      <c r="Q1131" s="22">
        <v>7.7</v>
      </c>
      <c r="R1131" s="30">
        <v>1.1368665950137056E-5</v>
      </c>
      <c r="S1131" s="23">
        <v>87961.068113532208</v>
      </c>
      <c r="T1131" s="30">
        <v>4.5834715887853712E-4</v>
      </c>
      <c r="U1131" s="23">
        <v>2181.7523696377966</v>
      </c>
      <c r="V1131" s="27">
        <v>2.4803613876332054</v>
      </c>
    </row>
    <row r="1132" spans="1:22" x14ac:dyDescent="0.25">
      <c r="A1132" s="19" t="s">
        <v>83</v>
      </c>
      <c r="B1132" s="19" t="s">
        <v>84</v>
      </c>
      <c r="C1132" s="19" t="s">
        <v>85</v>
      </c>
      <c r="D1132" s="22">
        <v>20465</v>
      </c>
      <c r="E1132" s="22">
        <v>7</v>
      </c>
      <c r="F1132" s="27">
        <v>12</v>
      </c>
      <c r="G1132" s="19" t="s">
        <v>134</v>
      </c>
      <c r="H1132" s="19" t="s">
        <v>135</v>
      </c>
      <c r="I1132" s="23">
        <v>86.971428571428561</v>
      </c>
      <c r="J1132" s="19" t="s">
        <v>202</v>
      </c>
      <c r="K1132" s="19" t="s">
        <v>203</v>
      </c>
      <c r="L1132" s="23">
        <v>86.971428571428561</v>
      </c>
      <c r="M1132" s="19" t="s">
        <v>96</v>
      </c>
      <c r="N1132" s="19" t="s">
        <v>97</v>
      </c>
      <c r="O1132" s="30">
        <v>1.2242166344294007E-2</v>
      </c>
      <c r="Q1132" s="22">
        <v>8.6999999999999993</v>
      </c>
      <c r="R1132" s="30">
        <v>1.0198454940347828E-5</v>
      </c>
      <c r="S1132" s="23">
        <v>98054.06856716417</v>
      </c>
      <c r="T1132" s="30">
        <v>4.5834715887853712E-4</v>
      </c>
      <c r="U1132" s="23">
        <v>2181.7523696377966</v>
      </c>
      <c r="V1132" s="27">
        <v>2.2250503232748167</v>
      </c>
    </row>
    <row r="1133" spans="1:22" x14ac:dyDescent="0.25">
      <c r="A1133" s="19" t="s">
        <v>83</v>
      </c>
      <c r="B1133" s="19" t="s">
        <v>84</v>
      </c>
      <c r="C1133" s="19" t="s">
        <v>85</v>
      </c>
      <c r="D1133" s="22">
        <v>20465</v>
      </c>
      <c r="E1133" s="22">
        <v>7</v>
      </c>
      <c r="F1133" s="27">
        <v>12</v>
      </c>
      <c r="G1133" s="19" t="s">
        <v>122</v>
      </c>
      <c r="H1133" s="19" t="s">
        <v>123</v>
      </c>
      <c r="I1133" s="23">
        <v>27.543857142857146</v>
      </c>
      <c r="J1133" s="19" t="s">
        <v>223</v>
      </c>
      <c r="K1133" s="19" t="s">
        <v>234</v>
      </c>
      <c r="L1133" s="23">
        <v>4.9628571428571435</v>
      </c>
      <c r="M1133" s="19" t="s">
        <v>112</v>
      </c>
      <c r="N1133" s="19" t="s">
        <v>113</v>
      </c>
      <c r="O1133" s="30">
        <v>2.7195613430583482E-2</v>
      </c>
      <c r="Q1133" s="22">
        <v>7.7</v>
      </c>
      <c r="R1133" s="30">
        <v>8.106840814332884E-6</v>
      </c>
      <c r="S1133" s="23">
        <v>123352.61329320804</v>
      </c>
      <c r="T1133" s="30">
        <v>4.5834715887853712E-4</v>
      </c>
      <c r="U1133" s="23">
        <v>2181.7523696377966</v>
      </c>
      <c r="V1133" s="27">
        <v>1.7687119156947175</v>
      </c>
    </row>
    <row r="1134" spans="1:22" x14ac:dyDescent="0.25">
      <c r="A1134" s="19" t="s">
        <v>83</v>
      </c>
      <c r="B1134" s="19" t="s">
        <v>84</v>
      </c>
      <c r="C1134" s="19" t="s">
        <v>85</v>
      </c>
      <c r="D1134" s="22">
        <v>20465</v>
      </c>
      <c r="E1134" s="22">
        <v>7</v>
      </c>
      <c r="F1134" s="27">
        <v>12</v>
      </c>
      <c r="G1134" s="19" t="s">
        <v>108</v>
      </c>
      <c r="H1134" s="19" t="s">
        <v>109</v>
      </c>
      <c r="I1134" s="23">
        <v>66.674285714285716</v>
      </c>
      <c r="J1134" s="19" t="s">
        <v>202</v>
      </c>
      <c r="K1134" s="19" t="s">
        <v>203</v>
      </c>
      <c r="L1134" s="23">
        <v>66.674285714285716</v>
      </c>
      <c r="M1134" s="19" t="s">
        <v>112</v>
      </c>
      <c r="N1134" s="19" t="s">
        <v>113</v>
      </c>
      <c r="O1134" s="30">
        <v>1.1220156242274404E-2</v>
      </c>
      <c r="Q1134" s="22">
        <v>7.7</v>
      </c>
      <c r="R1134" s="30">
        <v>8.0962760071031387E-6</v>
      </c>
      <c r="S1134" s="23">
        <v>123513.57576281564</v>
      </c>
      <c r="T1134" s="30">
        <v>4.5834715887853712E-4</v>
      </c>
      <c r="U1134" s="23">
        <v>2181.7523696377966</v>
      </c>
      <c r="V1134" s="27">
        <v>1.7664069363738912</v>
      </c>
    </row>
    <row r="1135" spans="1:22" x14ac:dyDescent="0.25">
      <c r="A1135" s="19" t="s">
        <v>83</v>
      </c>
      <c r="B1135" s="19" t="s">
        <v>84</v>
      </c>
      <c r="C1135" s="19" t="s">
        <v>85</v>
      </c>
      <c r="D1135" s="22">
        <v>20465</v>
      </c>
      <c r="E1135" s="22">
        <v>7</v>
      </c>
      <c r="F1135" s="27">
        <v>12</v>
      </c>
      <c r="G1135" s="19" t="s">
        <v>166</v>
      </c>
      <c r="H1135" s="19" t="s">
        <v>167</v>
      </c>
      <c r="I1135" s="23">
        <v>501.57598952704149</v>
      </c>
      <c r="J1135" s="19" t="s">
        <v>202</v>
      </c>
      <c r="K1135" s="19" t="s">
        <v>203</v>
      </c>
      <c r="L1135" s="23">
        <v>501.57598952704149</v>
      </c>
      <c r="M1135" s="19" t="s">
        <v>168</v>
      </c>
      <c r="N1135" s="19" t="s">
        <v>169</v>
      </c>
      <c r="O1135" s="30">
        <v>5.0000000000000002E-5</v>
      </c>
      <c r="Q1135" s="22">
        <v>0.3</v>
      </c>
      <c r="R1135" s="30">
        <v>6.9663331878755762E-6</v>
      </c>
      <c r="S1135" s="23">
        <v>143547.541157008</v>
      </c>
      <c r="T1135" s="30">
        <v>4.5834715887853712E-4</v>
      </c>
      <c r="U1135" s="23">
        <v>2181.7523696377966</v>
      </c>
      <c r="V1135" s="27">
        <v>1.5198813940333964</v>
      </c>
    </row>
    <row r="1136" spans="1:22" x14ac:dyDescent="0.25">
      <c r="A1136" s="19" t="s">
        <v>83</v>
      </c>
      <c r="B1136" s="19" t="s">
        <v>84</v>
      </c>
      <c r="C1136" s="19" t="s">
        <v>85</v>
      </c>
      <c r="D1136" s="22">
        <v>20511</v>
      </c>
      <c r="E1136" s="22">
        <v>7</v>
      </c>
      <c r="F1136" s="27">
        <v>13.01</v>
      </c>
      <c r="G1136" s="19" t="s">
        <v>108</v>
      </c>
      <c r="H1136" s="19" t="s">
        <v>109</v>
      </c>
      <c r="I1136" s="23">
        <v>189.05655999999999</v>
      </c>
      <c r="J1136" s="19" t="s">
        <v>207</v>
      </c>
      <c r="K1136" s="19" t="s">
        <v>208</v>
      </c>
      <c r="L1136" s="23">
        <v>122.764</v>
      </c>
      <c r="M1136" s="19" t="s">
        <v>110</v>
      </c>
      <c r="N1136" s="19" t="s">
        <v>111</v>
      </c>
      <c r="O1136" s="30">
        <v>9.9157987639060616E-3</v>
      </c>
      <c r="Q1136" s="22">
        <v>1.5</v>
      </c>
      <c r="R1136" s="30">
        <v>9.6061839813288858E-5</v>
      </c>
      <c r="S1136" s="23">
        <v>10409.960937076114</v>
      </c>
      <c r="T1136" s="30">
        <v>3.7285674984398283E-4</v>
      </c>
      <c r="U1136" s="23">
        <v>2681.9951641439702</v>
      </c>
      <c r="V1136" s="27">
        <v>25.763738983801343</v>
      </c>
    </row>
    <row r="1137" spans="1:22" x14ac:dyDescent="0.25">
      <c r="A1137" s="19" t="s">
        <v>83</v>
      </c>
      <c r="B1137" s="19" t="s">
        <v>84</v>
      </c>
      <c r="C1137" s="19" t="s">
        <v>85</v>
      </c>
      <c r="D1137" s="22">
        <v>20511</v>
      </c>
      <c r="E1137" s="22">
        <v>7</v>
      </c>
      <c r="F1137" s="27">
        <v>13.01</v>
      </c>
      <c r="G1137" s="19" t="s">
        <v>122</v>
      </c>
      <c r="H1137" s="19" t="s">
        <v>123</v>
      </c>
      <c r="I1137" s="23">
        <v>55.896428571428579</v>
      </c>
      <c r="J1137" s="19" t="s">
        <v>223</v>
      </c>
      <c r="K1137" s="19" t="s">
        <v>234</v>
      </c>
      <c r="L1137" s="23">
        <v>10.071428571428571</v>
      </c>
      <c r="M1137" s="19" t="s">
        <v>110</v>
      </c>
      <c r="N1137" s="19" t="s">
        <v>111</v>
      </c>
      <c r="O1137" s="30">
        <v>2.3301542756539208E-2</v>
      </c>
      <c r="Q1137" s="22">
        <v>1.5</v>
      </c>
      <c r="R1137" s="30">
        <v>6.6742148106327569E-5</v>
      </c>
      <c r="S1137" s="23">
        <v>14983.035883215658</v>
      </c>
      <c r="T1137" s="30">
        <v>3.7285674984398283E-4</v>
      </c>
      <c r="U1137" s="23">
        <v>2681.9951641439702</v>
      </c>
      <c r="V1137" s="27">
        <v>17.900211846575118</v>
      </c>
    </row>
    <row r="1138" spans="1:22" x14ac:dyDescent="0.25">
      <c r="A1138" s="19" t="s">
        <v>83</v>
      </c>
      <c r="B1138" s="19" t="s">
        <v>84</v>
      </c>
      <c r="C1138" s="19" t="s">
        <v>85</v>
      </c>
      <c r="D1138" s="22">
        <v>20511</v>
      </c>
      <c r="E1138" s="22">
        <v>7</v>
      </c>
      <c r="F1138" s="27">
        <v>13.01</v>
      </c>
      <c r="G1138" s="19" t="s">
        <v>108</v>
      </c>
      <c r="H1138" s="19" t="s">
        <v>109</v>
      </c>
      <c r="I1138" s="23">
        <v>76.375</v>
      </c>
      <c r="J1138" s="19" t="s">
        <v>223</v>
      </c>
      <c r="K1138" s="19" t="s">
        <v>234</v>
      </c>
      <c r="L1138" s="23">
        <v>16.785714285714285</v>
      </c>
      <c r="M1138" s="19" t="s">
        <v>110</v>
      </c>
      <c r="N1138" s="19" t="s">
        <v>111</v>
      </c>
      <c r="O1138" s="30">
        <v>9.9157987639060616E-3</v>
      </c>
      <c r="Q1138" s="22">
        <v>1.5</v>
      </c>
      <c r="R1138" s="30">
        <v>3.880702693278634E-5</v>
      </c>
      <c r="S1138" s="23">
        <v>25768.529027796878</v>
      </c>
      <c r="T1138" s="30">
        <v>3.7285674984398283E-4</v>
      </c>
      <c r="U1138" s="23">
        <v>2681.9951641439702</v>
      </c>
      <c r="V1138" s="27">
        <v>10.408025856853778</v>
      </c>
    </row>
    <row r="1139" spans="1:22" x14ac:dyDescent="0.25">
      <c r="A1139" s="19" t="s">
        <v>83</v>
      </c>
      <c r="B1139" s="19" t="s">
        <v>84</v>
      </c>
      <c r="C1139" s="19" t="s">
        <v>85</v>
      </c>
      <c r="D1139" s="22">
        <v>20511</v>
      </c>
      <c r="E1139" s="22">
        <v>7</v>
      </c>
      <c r="F1139" s="27">
        <v>13.01</v>
      </c>
      <c r="G1139" s="19" t="s">
        <v>122</v>
      </c>
      <c r="H1139" s="19" t="s">
        <v>123</v>
      </c>
      <c r="I1139" s="23">
        <v>20.571428571428573</v>
      </c>
      <c r="J1139" s="19" t="s">
        <v>202</v>
      </c>
      <c r="K1139" s="19" t="s">
        <v>203</v>
      </c>
      <c r="L1139" s="23">
        <v>20.571428571428573</v>
      </c>
      <c r="M1139" s="19" t="s">
        <v>110</v>
      </c>
      <c r="N1139" s="19" t="s">
        <v>111</v>
      </c>
      <c r="O1139" s="30">
        <v>2.3301542756539208E-2</v>
      </c>
      <c r="Q1139" s="22">
        <v>1.5</v>
      </c>
      <c r="R1139" s="30">
        <v>2.4562952724582894E-5</v>
      </c>
      <c r="S1139" s="23">
        <v>40711.717813925039</v>
      </c>
      <c r="T1139" s="30">
        <v>3.7285674984398283E-4</v>
      </c>
      <c r="U1139" s="23">
        <v>2681.9951641439702</v>
      </c>
      <c r="V1139" s="27">
        <v>6.5877720424428281</v>
      </c>
    </row>
    <row r="1140" spans="1:22" x14ac:dyDescent="0.25">
      <c r="A1140" s="19" t="s">
        <v>83</v>
      </c>
      <c r="B1140" s="19" t="s">
        <v>84</v>
      </c>
      <c r="C1140" s="19" t="s">
        <v>85</v>
      </c>
      <c r="D1140" s="22">
        <v>20511</v>
      </c>
      <c r="E1140" s="22">
        <v>7</v>
      </c>
      <c r="F1140" s="27">
        <v>13.01</v>
      </c>
      <c r="G1140" s="19" t="s">
        <v>108</v>
      </c>
      <c r="H1140" s="19" t="s">
        <v>109</v>
      </c>
      <c r="I1140" s="23">
        <v>189.05655999999999</v>
      </c>
      <c r="J1140" s="19" t="s">
        <v>207</v>
      </c>
      <c r="K1140" s="19" t="s">
        <v>208</v>
      </c>
      <c r="L1140" s="23">
        <v>122.764</v>
      </c>
      <c r="M1140" s="19" t="s">
        <v>112</v>
      </c>
      <c r="N1140" s="19" t="s">
        <v>113</v>
      </c>
      <c r="O1140" s="30">
        <v>1.1220156242274404E-2</v>
      </c>
      <c r="Q1140" s="22">
        <v>7.7</v>
      </c>
      <c r="R1140" s="30">
        <v>2.117496173599654E-5</v>
      </c>
      <c r="S1140" s="23">
        <v>47225.587109328386</v>
      </c>
      <c r="T1140" s="30">
        <v>3.7285674984398283E-4</v>
      </c>
      <c r="U1140" s="23">
        <v>2681.9951641439702</v>
      </c>
      <c r="V1140" s="27">
        <v>5.6791144976876335</v>
      </c>
    </row>
    <row r="1141" spans="1:22" x14ac:dyDescent="0.25">
      <c r="A1141" s="19" t="s">
        <v>83</v>
      </c>
      <c r="B1141" s="19" t="s">
        <v>84</v>
      </c>
      <c r="C1141" s="19" t="s">
        <v>85</v>
      </c>
      <c r="D1141" s="22">
        <v>20511</v>
      </c>
      <c r="E1141" s="22">
        <v>7</v>
      </c>
      <c r="F1141" s="27">
        <v>13.01</v>
      </c>
      <c r="G1141" s="19" t="s">
        <v>108</v>
      </c>
      <c r="H1141" s="19" t="s">
        <v>109</v>
      </c>
      <c r="I1141" s="23">
        <v>36.714285714285715</v>
      </c>
      <c r="J1141" s="19" t="s">
        <v>202</v>
      </c>
      <c r="K1141" s="19" t="s">
        <v>203</v>
      </c>
      <c r="L1141" s="23">
        <v>36.714285714285715</v>
      </c>
      <c r="M1141" s="19" t="s">
        <v>110</v>
      </c>
      <c r="N1141" s="19" t="s">
        <v>111</v>
      </c>
      <c r="O1141" s="30">
        <v>9.9157987639060616E-3</v>
      </c>
      <c r="Q1141" s="22">
        <v>1.5</v>
      </c>
      <c r="R1141" s="30">
        <v>1.8654956131355792E-5</v>
      </c>
      <c r="S1141" s="23">
        <v>53605.057710061883</v>
      </c>
      <c r="T1141" s="30">
        <v>3.7285674984398283E-4</v>
      </c>
      <c r="U1141" s="23">
        <v>2681.9951641439702</v>
      </c>
      <c r="V1141" s="27">
        <v>5.0032502131614143</v>
      </c>
    </row>
    <row r="1142" spans="1:22" x14ac:dyDescent="0.25">
      <c r="A1142" s="19" t="s">
        <v>83</v>
      </c>
      <c r="B1142" s="19" t="s">
        <v>84</v>
      </c>
      <c r="C1142" s="19" t="s">
        <v>85</v>
      </c>
      <c r="D1142" s="22">
        <v>20511</v>
      </c>
      <c r="E1142" s="22">
        <v>7</v>
      </c>
      <c r="F1142" s="27">
        <v>13.01</v>
      </c>
      <c r="G1142" s="19" t="s">
        <v>122</v>
      </c>
      <c r="H1142" s="19" t="s">
        <v>123</v>
      </c>
      <c r="I1142" s="23">
        <v>55.896428571428558</v>
      </c>
      <c r="J1142" s="19" t="s">
        <v>223</v>
      </c>
      <c r="K1142" s="19" t="s">
        <v>234</v>
      </c>
      <c r="L1142" s="23">
        <v>10.071428571428571</v>
      </c>
      <c r="M1142" s="19" t="s">
        <v>112</v>
      </c>
      <c r="N1142" s="19" t="s">
        <v>113</v>
      </c>
      <c r="O1142" s="30">
        <v>2.7195613430583482E-2</v>
      </c>
      <c r="Q1142" s="22">
        <v>7.7</v>
      </c>
      <c r="R1142" s="30">
        <v>1.5174517739389212E-5</v>
      </c>
      <c r="S1142" s="23">
        <v>65899.952616237206</v>
      </c>
      <c r="T1142" s="30">
        <v>3.7285674984398283E-4</v>
      </c>
      <c r="U1142" s="23">
        <v>2681.9951641439702</v>
      </c>
      <c r="V1142" s="27">
        <v>4.0697983195258765</v>
      </c>
    </row>
    <row r="1143" spans="1:22" x14ac:dyDescent="0.25">
      <c r="A1143" s="19" t="s">
        <v>83</v>
      </c>
      <c r="B1143" s="19" t="s">
        <v>84</v>
      </c>
      <c r="C1143" s="19" t="s">
        <v>85</v>
      </c>
      <c r="D1143" s="22">
        <v>20511</v>
      </c>
      <c r="E1143" s="22">
        <v>7</v>
      </c>
      <c r="F1143" s="27">
        <v>13.01</v>
      </c>
      <c r="G1143" s="19" t="s">
        <v>128</v>
      </c>
      <c r="H1143" s="19" t="s">
        <v>129</v>
      </c>
      <c r="I1143" s="23">
        <v>16</v>
      </c>
      <c r="J1143" s="19" t="s">
        <v>220</v>
      </c>
      <c r="K1143" s="19" t="s">
        <v>233</v>
      </c>
      <c r="L1143" s="23">
        <v>4</v>
      </c>
      <c r="M1143" s="19" t="s">
        <v>110</v>
      </c>
      <c r="N1143" s="19" t="s">
        <v>111</v>
      </c>
      <c r="O1143" s="30">
        <v>1.3969122566371676E-2</v>
      </c>
      <c r="Q1143" s="22">
        <v>1.5</v>
      </c>
      <c r="R1143" s="30">
        <v>1.1453034130768477E-5</v>
      </c>
      <c r="S1143" s="23">
        <v>87313.107477215031</v>
      </c>
      <c r="T1143" s="30">
        <v>3.7285674984398283E-4</v>
      </c>
      <c r="U1143" s="23">
        <v>2681.9951641439702</v>
      </c>
      <c r="V1143" s="27">
        <v>3.0716982153496897</v>
      </c>
    </row>
    <row r="1144" spans="1:22" x14ac:dyDescent="0.25">
      <c r="A1144" s="19" t="s">
        <v>83</v>
      </c>
      <c r="B1144" s="19" t="s">
        <v>84</v>
      </c>
      <c r="C1144" s="19" t="s">
        <v>85</v>
      </c>
      <c r="D1144" s="22">
        <v>20511</v>
      </c>
      <c r="E1144" s="22">
        <v>7</v>
      </c>
      <c r="F1144" s="27">
        <v>13.01</v>
      </c>
      <c r="G1144" s="19" t="s">
        <v>166</v>
      </c>
      <c r="H1144" s="19" t="s">
        <v>167</v>
      </c>
      <c r="I1144" s="23">
        <v>766.37502880747263</v>
      </c>
      <c r="J1144" s="19" t="s">
        <v>202</v>
      </c>
      <c r="K1144" s="19" t="s">
        <v>203</v>
      </c>
      <c r="L1144" s="23">
        <v>766.37502880747263</v>
      </c>
      <c r="M1144" s="19" t="s">
        <v>168</v>
      </c>
      <c r="N1144" s="19" t="s">
        <v>169</v>
      </c>
      <c r="O1144" s="30">
        <v>5.0000000000000002E-5</v>
      </c>
      <c r="Q1144" s="22">
        <v>0.3</v>
      </c>
      <c r="R1144" s="30">
        <v>9.817768752337593E-6</v>
      </c>
      <c r="S1144" s="23">
        <v>101856.13709448003</v>
      </c>
      <c r="T1144" s="30">
        <v>3.7285674984398283E-4</v>
      </c>
      <c r="U1144" s="23">
        <v>2681.9951641439702</v>
      </c>
      <c r="V1144" s="27">
        <v>2.6331208316453205</v>
      </c>
    </row>
    <row r="1145" spans="1:22" x14ac:dyDescent="0.25">
      <c r="A1145" s="19" t="s">
        <v>83</v>
      </c>
      <c r="B1145" s="19" t="s">
        <v>84</v>
      </c>
      <c r="C1145" s="19" t="s">
        <v>85</v>
      </c>
      <c r="D1145" s="22">
        <v>20511</v>
      </c>
      <c r="E1145" s="22">
        <v>7</v>
      </c>
      <c r="F1145" s="27">
        <v>13.01</v>
      </c>
      <c r="G1145" s="19" t="s">
        <v>132</v>
      </c>
      <c r="H1145" s="19" t="s">
        <v>133</v>
      </c>
      <c r="I1145" s="23">
        <v>4.757142857142858</v>
      </c>
      <c r="J1145" s="19" t="s">
        <v>202</v>
      </c>
      <c r="K1145" s="19" t="s">
        <v>203</v>
      </c>
      <c r="L1145" s="23">
        <v>4.757142857142858</v>
      </c>
      <c r="M1145" s="19" t="s">
        <v>110</v>
      </c>
      <c r="N1145" s="19" t="s">
        <v>111</v>
      </c>
      <c r="O1145" s="30">
        <v>3.9433609419354559E-2</v>
      </c>
      <c r="Q1145" s="22">
        <v>1.5</v>
      </c>
      <c r="R1145" s="30">
        <v>9.6126729890158256E-6</v>
      </c>
      <c r="S1145" s="23">
        <v>104029.33722417026</v>
      </c>
      <c r="T1145" s="30">
        <v>3.7285674984398283E-4</v>
      </c>
      <c r="U1145" s="23">
        <v>2681.9951641439702</v>
      </c>
      <c r="V1145" s="27">
        <v>2.5781142471037808</v>
      </c>
    </row>
    <row r="1146" spans="1:22" x14ac:dyDescent="0.25">
      <c r="A1146" s="19" t="s">
        <v>83</v>
      </c>
      <c r="B1146" s="19" t="s">
        <v>84</v>
      </c>
      <c r="C1146" s="19" t="s">
        <v>85</v>
      </c>
      <c r="D1146" s="22">
        <v>20511</v>
      </c>
      <c r="E1146" s="22">
        <v>7</v>
      </c>
      <c r="F1146" s="27">
        <v>13.01</v>
      </c>
      <c r="G1146" s="19" t="s">
        <v>108</v>
      </c>
      <c r="H1146" s="19" t="s">
        <v>109</v>
      </c>
      <c r="I1146" s="23">
        <v>76.375</v>
      </c>
      <c r="J1146" s="19" t="s">
        <v>223</v>
      </c>
      <c r="K1146" s="19" t="s">
        <v>234</v>
      </c>
      <c r="L1146" s="23">
        <v>16.785714285714285</v>
      </c>
      <c r="M1146" s="19" t="s">
        <v>112</v>
      </c>
      <c r="N1146" s="19" t="s">
        <v>113</v>
      </c>
      <c r="O1146" s="30">
        <v>1.1220156242274404E-2</v>
      </c>
      <c r="Q1146" s="22">
        <v>7.7</v>
      </c>
      <c r="R1146" s="30">
        <v>8.5542533016930799E-6</v>
      </c>
      <c r="S1146" s="23">
        <v>116900.91054494229</v>
      </c>
      <c r="T1146" s="30">
        <v>3.7285674984398283E-4</v>
      </c>
      <c r="U1146" s="23">
        <v>2681.9951641439702</v>
      </c>
      <c r="V1146" s="27">
        <v>2.2942465988003433</v>
      </c>
    </row>
    <row r="1147" spans="1:22" x14ac:dyDescent="0.25">
      <c r="A1147" s="19" t="s">
        <v>83</v>
      </c>
      <c r="B1147" s="19" t="s">
        <v>84</v>
      </c>
      <c r="C1147" s="19" t="s">
        <v>85</v>
      </c>
      <c r="D1147" s="22">
        <v>20511</v>
      </c>
      <c r="E1147" s="22">
        <v>7</v>
      </c>
      <c r="F1147" s="27">
        <v>13.01</v>
      </c>
      <c r="G1147" s="19" t="s">
        <v>122</v>
      </c>
      <c r="H1147" s="19" t="s">
        <v>123</v>
      </c>
      <c r="I1147" s="23">
        <v>20.571428571428573</v>
      </c>
      <c r="J1147" s="19" t="s">
        <v>202</v>
      </c>
      <c r="K1147" s="19" t="s">
        <v>203</v>
      </c>
      <c r="L1147" s="23">
        <v>20.571428571428573</v>
      </c>
      <c r="M1147" s="19" t="s">
        <v>112</v>
      </c>
      <c r="N1147" s="19" t="s">
        <v>113</v>
      </c>
      <c r="O1147" s="30">
        <v>2.7195613430583482E-2</v>
      </c>
      <c r="Q1147" s="22">
        <v>7.7</v>
      </c>
      <c r="R1147" s="30">
        <v>5.5846413761984454E-6</v>
      </c>
      <c r="S1147" s="23">
        <v>179062.52749943201</v>
      </c>
      <c r="T1147" s="30">
        <v>3.7285674984398283E-4</v>
      </c>
      <c r="U1147" s="23">
        <v>2681.9951641439702</v>
      </c>
      <c r="V1147" s="27">
        <v>1.4977981164442558</v>
      </c>
    </row>
    <row r="1148" spans="1:22" x14ac:dyDescent="0.25">
      <c r="A1148" s="19" t="s">
        <v>83</v>
      </c>
      <c r="B1148" s="19" t="s">
        <v>84</v>
      </c>
      <c r="C1148" s="19" t="s">
        <v>85</v>
      </c>
      <c r="D1148" s="22">
        <v>20511</v>
      </c>
      <c r="E1148" s="22">
        <v>7</v>
      </c>
      <c r="F1148" s="27">
        <v>13.01</v>
      </c>
      <c r="G1148" s="19" t="s">
        <v>166</v>
      </c>
      <c r="H1148" s="19" t="s">
        <v>167</v>
      </c>
      <c r="I1148" s="23">
        <v>766.37502880747263</v>
      </c>
      <c r="J1148" s="19" t="s">
        <v>202</v>
      </c>
      <c r="K1148" s="19" t="s">
        <v>203</v>
      </c>
      <c r="L1148" s="23">
        <v>766.37502880747263</v>
      </c>
      <c r="M1148" s="19" t="s">
        <v>172</v>
      </c>
      <c r="N1148" s="19" t="s">
        <v>173</v>
      </c>
      <c r="O1148" s="30">
        <v>5.0000000000000002E-5</v>
      </c>
      <c r="Q1148" s="22">
        <v>0.6</v>
      </c>
      <c r="R1148" s="30">
        <v>4.9088843761687974E-6</v>
      </c>
      <c r="S1148" s="23">
        <v>203712.27418896003</v>
      </c>
      <c r="T1148" s="30">
        <v>3.7285674984398283E-4</v>
      </c>
      <c r="U1148" s="23">
        <v>2681.9951641439702</v>
      </c>
      <c r="V1148" s="27">
        <v>1.3165604158226605</v>
      </c>
    </row>
    <row r="1149" spans="1:22" x14ac:dyDescent="0.25">
      <c r="A1149" s="19" t="s">
        <v>83</v>
      </c>
      <c r="B1149" s="19" t="s">
        <v>84</v>
      </c>
      <c r="C1149" s="19" t="s">
        <v>85</v>
      </c>
      <c r="D1149" s="22">
        <v>20511</v>
      </c>
      <c r="E1149" s="22">
        <v>7</v>
      </c>
      <c r="F1149" s="27">
        <v>13.01</v>
      </c>
      <c r="G1149" s="19" t="s">
        <v>94</v>
      </c>
      <c r="H1149" s="19" t="s">
        <v>95</v>
      </c>
      <c r="I1149" s="23">
        <v>222.93335999999999</v>
      </c>
      <c r="J1149" s="19" t="s">
        <v>207</v>
      </c>
      <c r="K1149" s="19" t="s">
        <v>208</v>
      </c>
      <c r="L1149" s="23">
        <v>122.49085714285714</v>
      </c>
      <c r="M1149" s="19" t="s">
        <v>247</v>
      </c>
      <c r="N1149" s="19" t="s">
        <v>248</v>
      </c>
      <c r="O1149" s="30">
        <v>2.1358291032148879E-2</v>
      </c>
      <c r="Q1149" s="22">
        <v>75</v>
      </c>
      <c r="R1149" s="30">
        <v>4.8798110004148788E-6</v>
      </c>
      <c r="S1149" s="23">
        <v>204925.96945147682</v>
      </c>
      <c r="T1149" s="30">
        <v>3.7285674984398283E-4</v>
      </c>
      <c r="U1149" s="23">
        <v>2681.9951641439702</v>
      </c>
      <c r="V1149" s="27">
        <v>1.3087629505049254</v>
      </c>
    </row>
    <row r="1150" spans="1:22" x14ac:dyDescent="0.25">
      <c r="A1150" s="19" t="s">
        <v>83</v>
      </c>
      <c r="B1150" s="19" t="s">
        <v>84</v>
      </c>
      <c r="C1150" s="19" t="s">
        <v>85</v>
      </c>
      <c r="D1150" s="22">
        <v>20511</v>
      </c>
      <c r="E1150" s="22">
        <v>7</v>
      </c>
      <c r="F1150" s="27">
        <v>13.01</v>
      </c>
      <c r="G1150" s="19" t="s">
        <v>124</v>
      </c>
      <c r="H1150" s="19" t="s">
        <v>125</v>
      </c>
      <c r="I1150" s="23">
        <v>2.9811428571428573</v>
      </c>
      <c r="J1150" s="19" t="s">
        <v>223</v>
      </c>
      <c r="K1150" s="19" t="s">
        <v>234</v>
      </c>
      <c r="L1150" s="23">
        <v>0.67142857142857149</v>
      </c>
      <c r="M1150" s="19" t="s">
        <v>110</v>
      </c>
      <c r="N1150" s="19" t="s">
        <v>111</v>
      </c>
      <c r="O1150" s="30">
        <v>2.8396187614678874E-2</v>
      </c>
      <c r="Q1150" s="22">
        <v>1.5</v>
      </c>
      <c r="R1150" s="30">
        <v>4.3378473931636371E-6</v>
      </c>
      <c r="S1150" s="23">
        <v>230529.08720947179</v>
      </c>
      <c r="T1150" s="30">
        <v>3.7285674984398283E-4</v>
      </c>
      <c r="U1150" s="23">
        <v>2681.9951641439702</v>
      </c>
      <c r="V1150" s="27">
        <v>1.1634085731259403</v>
      </c>
    </row>
    <row r="1151" spans="1:22" x14ac:dyDescent="0.25">
      <c r="A1151" s="19" t="s">
        <v>83</v>
      </c>
      <c r="B1151" s="19" t="s">
        <v>84</v>
      </c>
      <c r="C1151" s="19" t="s">
        <v>85</v>
      </c>
      <c r="D1151" s="22">
        <v>20511</v>
      </c>
      <c r="E1151" s="22">
        <v>7</v>
      </c>
      <c r="F1151" s="27">
        <v>13.01</v>
      </c>
      <c r="G1151" s="19" t="s">
        <v>108</v>
      </c>
      <c r="H1151" s="19" t="s">
        <v>109</v>
      </c>
      <c r="I1151" s="23">
        <v>36.714285714285715</v>
      </c>
      <c r="J1151" s="19" t="s">
        <v>202</v>
      </c>
      <c r="K1151" s="19" t="s">
        <v>203</v>
      </c>
      <c r="L1151" s="23">
        <v>36.714285714285715</v>
      </c>
      <c r="M1151" s="19" t="s">
        <v>112</v>
      </c>
      <c r="N1151" s="19" t="s">
        <v>113</v>
      </c>
      <c r="O1151" s="30">
        <v>1.1220156242274404E-2</v>
      </c>
      <c r="Q1151" s="22">
        <v>7.7</v>
      </c>
      <c r="R1151" s="30">
        <v>4.1121217648540969E-6</v>
      </c>
      <c r="S1151" s="23">
        <v>243183.46031163336</v>
      </c>
      <c r="T1151" s="30">
        <v>3.7285674984398283E-4</v>
      </c>
      <c r="U1151" s="23">
        <v>2681.9951641439702</v>
      </c>
      <c r="V1151" s="27">
        <v>1.1028690687709857</v>
      </c>
    </row>
    <row r="1152" spans="1:22" x14ac:dyDescent="0.25">
      <c r="A1152" s="19" t="s">
        <v>83</v>
      </c>
      <c r="B1152" s="19" t="s">
        <v>84</v>
      </c>
      <c r="C1152" s="19" t="s">
        <v>85</v>
      </c>
      <c r="D1152" s="22">
        <v>21018</v>
      </c>
      <c r="E1152" s="22">
        <v>6</v>
      </c>
      <c r="F1152" s="27">
        <v>9.6</v>
      </c>
      <c r="G1152" s="19" t="s">
        <v>108</v>
      </c>
      <c r="H1152" s="19" t="s">
        <v>109</v>
      </c>
      <c r="I1152" s="23">
        <v>279.125</v>
      </c>
      <c r="J1152" s="19" t="s">
        <v>207</v>
      </c>
      <c r="K1152" s="19" t="s">
        <v>208</v>
      </c>
      <c r="L1152" s="23">
        <v>181.25</v>
      </c>
      <c r="M1152" s="19" t="s">
        <v>110</v>
      </c>
      <c r="N1152" s="19" t="s">
        <v>111</v>
      </c>
      <c r="O1152" s="30">
        <v>9.9157987639060616E-3</v>
      </c>
      <c r="Q1152" s="22">
        <v>1.5</v>
      </c>
      <c r="R1152" s="30">
        <v>1.9220467569272775E-4</v>
      </c>
      <c r="S1152" s="23">
        <v>5202.7870622599839</v>
      </c>
      <c r="T1152" s="30">
        <v>4.1823102546434675E-4</v>
      </c>
      <c r="U1152" s="23">
        <v>2391.0229971335489</v>
      </c>
      <c r="V1152" s="27">
        <v>45.956579973790767</v>
      </c>
    </row>
    <row r="1153" spans="1:22" x14ac:dyDescent="0.25">
      <c r="A1153" s="19" t="s">
        <v>83</v>
      </c>
      <c r="B1153" s="19" t="s">
        <v>84</v>
      </c>
      <c r="C1153" s="19" t="s">
        <v>85</v>
      </c>
      <c r="D1153" s="22">
        <v>21018</v>
      </c>
      <c r="E1153" s="22">
        <v>6</v>
      </c>
      <c r="F1153" s="27">
        <v>9.6</v>
      </c>
      <c r="G1153" s="19" t="s">
        <v>122</v>
      </c>
      <c r="H1153" s="19" t="s">
        <v>123</v>
      </c>
      <c r="I1153" s="23">
        <v>26.833333333333332</v>
      </c>
      <c r="J1153" s="19" t="s">
        <v>202</v>
      </c>
      <c r="K1153" s="19" t="s">
        <v>203</v>
      </c>
      <c r="L1153" s="23">
        <v>26.833333333333332</v>
      </c>
      <c r="M1153" s="19" t="s">
        <v>110</v>
      </c>
      <c r="N1153" s="19" t="s">
        <v>111</v>
      </c>
      <c r="O1153" s="30">
        <v>2.3301542756539208E-2</v>
      </c>
      <c r="Q1153" s="22">
        <v>1.5</v>
      </c>
      <c r="R1153" s="30">
        <v>4.3420698886606622E-5</v>
      </c>
      <c r="S1153" s="23">
        <v>23030.490656345839</v>
      </c>
      <c r="T1153" s="30">
        <v>4.1823102546434675E-4</v>
      </c>
      <c r="U1153" s="23">
        <v>2391.0229971335489</v>
      </c>
      <c r="V1153" s="27">
        <v>10.381988958948751</v>
      </c>
    </row>
    <row r="1154" spans="1:22" x14ac:dyDescent="0.25">
      <c r="A1154" s="19" t="s">
        <v>83</v>
      </c>
      <c r="B1154" s="19" t="s">
        <v>84</v>
      </c>
      <c r="C1154" s="19" t="s">
        <v>85</v>
      </c>
      <c r="D1154" s="22">
        <v>21018</v>
      </c>
      <c r="E1154" s="22">
        <v>6</v>
      </c>
      <c r="F1154" s="27">
        <v>9.6</v>
      </c>
      <c r="G1154" s="19" t="s">
        <v>108</v>
      </c>
      <c r="H1154" s="19" t="s">
        <v>109</v>
      </c>
      <c r="I1154" s="23">
        <v>279.125</v>
      </c>
      <c r="J1154" s="19" t="s">
        <v>207</v>
      </c>
      <c r="K1154" s="19" t="s">
        <v>208</v>
      </c>
      <c r="L1154" s="23">
        <v>181.25</v>
      </c>
      <c r="M1154" s="19" t="s">
        <v>112</v>
      </c>
      <c r="N1154" s="19" t="s">
        <v>113</v>
      </c>
      <c r="O1154" s="30">
        <v>1.1220156242274404E-2</v>
      </c>
      <c r="Q1154" s="22">
        <v>7.7</v>
      </c>
      <c r="R1154" s="30">
        <v>4.2367777477338243E-5</v>
      </c>
      <c r="S1154" s="23">
        <v>23602.842998665245</v>
      </c>
      <c r="T1154" s="30">
        <v>4.1823102546434675E-4</v>
      </c>
      <c r="U1154" s="23">
        <v>2391.0229971335489</v>
      </c>
      <c r="V1154" s="27">
        <v>10.130233028575256</v>
      </c>
    </row>
    <row r="1155" spans="1:22" x14ac:dyDescent="0.25">
      <c r="A1155" s="19" t="s">
        <v>83</v>
      </c>
      <c r="B1155" s="19" t="s">
        <v>84</v>
      </c>
      <c r="C1155" s="19" t="s">
        <v>85</v>
      </c>
      <c r="D1155" s="22">
        <v>21018</v>
      </c>
      <c r="E1155" s="22">
        <v>6</v>
      </c>
      <c r="F1155" s="27">
        <v>9.6</v>
      </c>
      <c r="G1155" s="19" t="s">
        <v>108</v>
      </c>
      <c r="H1155" s="19" t="s">
        <v>109</v>
      </c>
      <c r="I1155" s="23">
        <v>40</v>
      </c>
      <c r="J1155" s="19" t="s">
        <v>202</v>
      </c>
      <c r="K1155" s="19" t="s">
        <v>203</v>
      </c>
      <c r="L1155" s="23">
        <v>40</v>
      </c>
      <c r="M1155" s="19" t="s">
        <v>110</v>
      </c>
      <c r="N1155" s="19" t="s">
        <v>111</v>
      </c>
      <c r="O1155" s="30">
        <v>9.9157987639060616E-3</v>
      </c>
      <c r="Q1155" s="22">
        <v>1.5</v>
      </c>
      <c r="R1155" s="30">
        <v>2.7543885455294617E-5</v>
      </c>
      <c r="S1155" s="23">
        <v>36305.698468832954</v>
      </c>
      <c r="T1155" s="30">
        <v>4.1823102546434675E-4</v>
      </c>
      <c r="U1155" s="23">
        <v>2391.0229971335489</v>
      </c>
      <c r="V1155" s="27">
        <v>6.5858063554021697</v>
      </c>
    </row>
    <row r="1156" spans="1:22" x14ac:dyDescent="0.25">
      <c r="A1156" s="19" t="s">
        <v>83</v>
      </c>
      <c r="B1156" s="19" t="s">
        <v>84</v>
      </c>
      <c r="C1156" s="19" t="s">
        <v>85</v>
      </c>
      <c r="D1156" s="22">
        <v>21018</v>
      </c>
      <c r="E1156" s="22">
        <v>6</v>
      </c>
      <c r="F1156" s="27">
        <v>9.6</v>
      </c>
      <c r="G1156" s="19" t="s">
        <v>128</v>
      </c>
      <c r="H1156" s="19" t="s">
        <v>129</v>
      </c>
      <c r="I1156" s="23">
        <v>21.333333333333332</v>
      </c>
      <c r="J1156" s="19" t="s">
        <v>202</v>
      </c>
      <c r="K1156" s="19" t="s">
        <v>203</v>
      </c>
      <c r="L1156" s="23">
        <v>21.333333333333332</v>
      </c>
      <c r="M1156" s="19" t="s">
        <v>110</v>
      </c>
      <c r="N1156" s="19" t="s">
        <v>111</v>
      </c>
      <c r="O1156" s="30">
        <v>1.3969122566371676E-2</v>
      </c>
      <c r="Q1156" s="22">
        <v>1.5</v>
      </c>
      <c r="R1156" s="30">
        <v>2.0694996394624702E-5</v>
      </c>
      <c r="S1156" s="23">
        <v>48320.858865176662</v>
      </c>
      <c r="T1156" s="30">
        <v>4.1823102546434675E-4</v>
      </c>
      <c r="U1156" s="23">
        <v>2391.0229971335489</v>
      </c>
      <c r="V1156" s="27">
        <v>4.9482212305143545</v>
      </c>
    </row>
    <row r="1157" spans="1:22" x14ac:dyDescent="0.25">
      <c r="A1157" s="19" t="s">
        <v>83</v>
      </c>
      <c r="B1157" s="19" t="s">
        <v>84</v>
      </c>
      <c r="C1157" s="19" t="s">
        <v>85</v>
      </c>
      <c r="D1157" s="22">
        <v>21018</v>
      </c>
      <c r="E1157" s="22">
        <v>6</v>
      </c>
      <c r="F1157" s="27">
        <v>9.6</v>
      </c>
      <c r="G1157" s="19" t="s">
        <v>128</v>
      </c>
      <c r="H1157" s="19" t="s">
        <v>129</v>
      </c>
      <c r="I1157" s="23">
        <v>18.666666666666668</v>
      </c>
      <c r="J1157" s="19" t="s">
        <v>220</v>
      </c>
      <c r="K1157" s="19" t="s">
        <v>233</v>
      </c>
      <c r="L1157" s="23">
        <v>4.666666666666667</v>
      </c>
      <c r="M1157" s="19" t="s">
        <v>110</v>
      </c>
      <c r="N1157" s="19" t="s">
        <v>111</v>
      </c>
      <c r="O1157" s="30">
        <v>1.3969122566371676E-2</v>
      </c>
      <c r="Q1157" s="22">
        <v>1.5</v>
      </c>
      <c r="R1157" s="30">
        <v>1.8108121845296619E-5</v>
      </c>
      <c r="S1157" s="23">
        <v>55223.838703059024</v>
      </c>
      <c r="T1157" s="30">
        <v>4.1823102546434675E-4</v>
      </c>
      <c r="U1157" s="23">
        <v>2391.0229971335489</v>
      </c>
      <c r="V1157" s="27">
        <v>4.3296935767000608</v>
      </c>
    </row>
    <row r="1158" spans="1:22" x14ac:dyDescent="0.25">
      <c r="A1158" s="19" t="s">
        <v>83</v>
      </c>
      <c r="B1158" s="19" t="s">
        <v>84</v>
      </c>
      <c r="C1158" s="19" t="s">
        <v>85</v>
      </c>
      <c r="D1158" s="22">
        <v>21018</v>
      </c>
      <c r="E1158" s="22">
        <v>6</v>
      </c>
      <c r="F1158" s="27">
        <v>9.6</v>
      </c>
      <c r="G1158" s="19" t="s">
        <v>122</v>
      </c>
      <c r="H1158" s="19" t="s">
        <v>123</v>
      </c>
      <c r="I1158" s="23">
        <v>26.833333333333332</v>
      </c>
      <c r="J1158" s="19" t="s">
        <v>202</v>
      </c>
      <c r="K1158" s="19" t="s">
        <v>203</v>
      </c>
      <c r="L1158" s="23">
        <v>26.833333333333332</v>
      </c>
      <c r="M1158" s="19" t="s">
        <v>112</v>
      </c>
      <c r="N1158" s="19" t="s">
        <v>113</v>
      </c>
      <c r="O1158" s="30">
        <v>2.7195613430583482E-2</v>
      </c>
      <c r="Q1158" s="22">
        <v>7.7</v>
      </c>
      <c r="R1158" s="30">
        <v>9.8721450268847864E-6</v>
      </c>
      <c r="S1158" s="23">
        <v>101295.10833529112</v>
      </c>
      <c r="T1158" s="30">
        <v>4.1823102546434675E-4</v>
      </c>
      <c r="U1158" s="23">
        <v>2391.0229971335489</v>
      </c>
      <c r="V1158" s="27">
        <v>2.3604525790319122</v>
      </c>
    </row>
    <row r="1159" spans="1:22" x14ac:dyDescent="0.25">
      <c r="A1159" s="19" t="s">
        <v>83</v>
      </c>
      <c r="B1159" s="19" t="s">
        <v>84</v>
      </c>
      <c r="C1159" s="19" t="s">
        <v>85</v>
      </c>
      <c r="D1159" s="22">
        <v>21018</v>
      </c>
      <c r="E1159" s="22">
        <v>6</v>
      </c>
      <c r="F1159" s="27">
        <v>9.6</v>
      </c>
      <c r="G1159" s="19" t="s">
        <v>94</v>
      </c>
      <c r="H1159" s="19" t="s">
        <v>95</v>
      </c>
      <c r="I1159" s="23">
        <v>329.875</v>
      </c>
      <c r="J1159" s="19" t="s">
        <v>207</v>
      </c>
      <c r="K1159" s="19" t="s">
        <v>208</v>
      </c>
      <c r="L1159" s="23">
        <v>181.25</v>
      </c>
      <c r="M1159" s="19" t="s">
        <v>247</v>
      </c>
      <c r="N1159" s="19" t="s">
        <v>248</v>
      </c>
      <c r="O1159" s="30">
        <v>2.1358291032148879E-2</v>
      </c>
      <c r="Q1159" s="22">
        <v>75</v>
      </c>
      <c r="R1159" s="30">
        <v>9.7855086864307096E-6</v>
      </c>
      <c r="S1159" s="23">
        <v>102191.92808920317</v>
      </c>
      <c r="T1159" s="30">
        <v>4.1823102546434675E-4</v>
      </c>
      <c r="U1159" s="23">
        <v>2391.0229971335489</v>
      </c>
      <c r="V1159" s="27">
        <v>2.3397376307905935</v>
      </c>
    </row>
    <row r="1160" spans="1:22" x14ac:dyDescent="0.25">
      <c r="A1160" s="19" t="s">
        <v>83</v>
      </c>
      <c r="B1160" s="19" t="s">
        <v>84</v>
      </c>
      <c r="C1160" s="19" t="s">
        <v>85</v>
      </c>
      <c r="D1160" s="22">
        <v>21018</v>
      </c>
      <c r="E1160" s="22">
        <v>6</v>
      </c>
      <c r="F1160" s="27">
        <v>9.6</v>
      </c>
      <c r="G1160" s="19" t="s">
        <v>108</v>
      </c>
      <c r="H1160" s="19" t="s">
        <v>109</v>
      </c>
      <c r="I1160" s="23">
        <v>40</v>
      </c>
      <c r="J1160" s="19" t="s">
        <v>202</v>
      </c>
      <c r="K1160" s="19" t="s">
        <v>203</v>
      </c>
      <c r="L1160" s="23">
        <v>40</v>
      </c>
      <c r="M1160" s="19" t="s">
        <v>112</v>
      </c>
      <c r="N1160" s="19" t="s">
        <v>113</v>
      </c>
      <c r="O1160" s="30">
        <v>1.1220156242274404E-2</v>
      </c>
      <c r="Q1160" s="22">
        <v>7.7</v>
      </c>
      <c r="R1160" s="30">
        <v>6.0715131181138562E-6</v>
      </c>
      <c r="S1160" s="23">
        <v>164703.58880006088</v>
      </c>
      <c r="T1160" s="30">
        <v>4.1823102546434675E-4</v>
      </c>
      <c r="U1160" s="23">
        <v>2391.0229971335489</v>
      </c>
      <c r="V1160" s="27">
        <v>1.4517127492808253</v>
      </c>
    </row>
    <row r="1161" spans="1:22" x14ac:dyDescent="0.25">
      <c r="A1161" s="19" t="s">
        <v>83</v>
      </c>
      <c r="B1161" s="19" t="s">
        <v>84</v>
      </c>
      <c r="C1161" s="19" t="s">
        <v>85</v>
      </c>
      <c r="D1161" s="22">
        <v>21018</v>
      </c>
      <c r="E1161" s="22">
        <v>6</v>
      </c>
      <c r="F1161" s="27">
        <v>9.6</v>
      </c>
      <c r="G1161" s="19" t="s">
        <v>128</v>
      </c>
      <c r="H1161" s="19" t="s">
        <v>129</v>
      </c>
      <c r="I1161" s="23">
        <v>21.333333333333332</v>
      </c>
      <c r="J1161" s="19" t="s">
        <v>202</v>
      </c>
      <c r="K1161" s="19" t="s">
        <v>203</v>
      </c>
      <c r="L1161" s="23">
        <v>21.333333333333332</v>
      </c>
      <c r="M1161" s="19" t="s">
        <v>112</v>
      </c>
      <c r="N1161" s="19" t="s">
        <v>113</v>
      </c>
      <c r="O1161" s="30">
        <v>1.8912688108407016E-2</v>
      </c>
      <c r="Q1161" s="22">
        <v>7.7</v>
      </c>
      <c r="R1161" s="30">
        <v>5.4582072462935112E-6</v>
      </c>
      <c r="S1161" s="23">
        <v>183210.33901361423</v>
      </c>
      <c r="T1161" s="30">
        <v>4.1823102546434675E-4</v>
      </c>
      <c r="U1161" s="23">
        <v>2391.0229971335489</v>
      </c>
      <c r="V1161" s="27">
        <v>1.3050699049008767</v>
      </c>
    </row>
    <row r="1162" spans="1:22" x14ac:dyDescent="0.25">
      <c r="A1162" s="19" t="s">
        <v>83</v>
      </c>
      <c r="B1162" s="19" t="s">
        <v>84</v>
      </c>
      <c r="C1162" s="19" t="s">
        <v>85</v>
      </c>
      <c r="D1162" s="22">
        <v>21018</v>
      </c>
      <c r="E1162" s="22">
        <v>6</v>
      </c>
      <c r="F1162" s="27">
        <v>9.6</v>
      </c>
      <c r="G1162" s="19" t="s">
        <v>134</v>
      </c>
      <c r="H1162" s="19" t="s">
        <v>135</v>
      </c>
      <c r="I1162" s="23">
        <v>12.450000000000001</v>
      </c>
      <c r="J1162" s="19" t="s">
        <v>202</v>
      </c>
      <c r="K1162" s="19" t="s">
        <v>203</v>
      </c>
      <c r="L1162" s="23">
        <v>12.450000000000001</v>
      </c>
      <c r="M1162" s="19" t="s">
        <v>110</v>
      </c>
      <c r="N1162" s="19" t="s">
        <v>111</v>
      </c>
      <c r="O1162" s="30">
        <v>6.3109714285714286E-3</v>
      </c>
      <c r="Q1162" s="22">
        <v>1.5</v>
      </c>
      <c r="R1162" s="30">
        <v>5.4563607142857148E-6</v>
      </c>
      <c r="S1162" s="23">
        <v>183272.34073469954</v>
      </c>
      <c r="T1162" s="30">
        <v>4.1823102546434675E-4</v>
      </c>
      <c r="U1162" s="23">
        <v>2391.0229971335489</v>
      </c>
      <c r="V1162" s="27">
        <v>1.3046283948513182</v>
      </c>
    </row>
    <row r="1163" spans="1:22" x14ac:dyDescent="0.25">
      <c r="A1163" s="19" t="s">
        <v>83</v>
      </c>
      <c r="B1163" s="19" t="s">
        <v>84</v>
      </c>
      <c r="C1163" s="19" t="s">
        <v>85</v>
      </c>
      <c r="D1163" s="22">
        <v>21018</v>
      </c>
      <c r="E1163" s="22">
        <v>6</v>
      </c>
      <c r="F1163" s="27">
        <v>9.6</v>
      </c>
      <c r="G1163" s="19" t="s">
        <v>132</v>
      </c>
      <c r="H1163" s="19" t="s">
        <v>133</v>
      </c>
      <c r="I1163" s="23">
        <v>1.8550000000000002</v>
      </c>
      <c r="J1163" s="19" t="s">
        <v>207</v>
      </c>
      <c r="K1163" s="19" t="s">
        <v>208</v>
      </c>
      <c r="L1163" s="23">
        <v>1.1666666666666667</v>
      </c>
      <c r="M1163" s="19" t="s">
        <v>110</v>
      </c>
      <c r="N1163" s="19" t="s">
        <v>111</v>
      </c>
      <c r="O1163" s="30">
        <v>3.9433609419354559E-2</v>
      </c>
      <c r="Q1163" s="22">
        <v>1.5</v>
      </c>
      <c r="R1163" s="30">
        <v>5.0798156578404663E-6</v>
      </c>
      <c r="S1163" s="23">
        <v>196857.53723297914</v>
      </c>
      <c r="T1163" s="30">
        <v>4.1823102546434675E-4</v>
      </c>
      <c r="U1163" s="23">
        <v>2391.0229971335489</v>
      </c>
      <c r="V1163" s="27">
        <v>1.2145956059095642</v>
      </c>
    </row>
    <row r="1164" spans="1:22" x14ac:dyDescent="0.25">
      <c r="A1164" s="19" t="s">
        <v>83</v>
      </c>
      <c r="B1164" s="19" t="s">
        <v>84</v>
      </c>
      <c r="C1164" s="19" t="s">
        <v>85</v>
      </c>
      <c r="D1164" s="22">
        <v>21018</v>
      </c>
      <c r="E1164" s="22">
        <v>6</v>
      </c>
      <c r="F1164" s="27">
        <v>9.6</v>
      </c>
      <c r="G1164" s="19" t="s">
        <v>124</v>
      </c>
      <c r="H1164" s="19" t="s">
        <v>125</v>
      </c>
      <c r="I1164" s="23">
        <v>2.5</v>
      </c>
      <c r="J1164" s="19" t="s">
        <v>202</v>
      </c>
      <c r="K1164" s="19" t="s">
        <v>203</v>
      </c>
      <c r="L1164" s="23">
        <v>2.5</v>
      </c>
      <c r="M1164" s="19" t="s">
        <v>110</v>
      </c>
      <c r="N1164" s="19" t="s">
        <v>111</v>
      </c>
      <c r="O1164" s="30">
        <v>2.8396187614678874E-2</v>
      </c>
      <c r="Q1164" s="22">
        <v>1.5</v>
      </c>
      <c r="R1164" s="30">
        <v>4.9298936831039708E-6</v>
      </c>
      <c r="S1164" s="23">
        <v>202844.13098547346</v>
      </c>
      <c r="T1164" s="30">
        <v>4.1823102546434675E-4</v>
      </c>
      <c r="U1164" s="23">
        <v>2391.0229971335489</v>
      </c>
      <c r="V1164" s="27">
        <v>1.1787489169725007</v>
      </c>
    </row>
    <row r="1165" spans="1:22" x14ac:dyDescent="0.25">
      <c r="A1165" s="19" t="s">
        <v>83</v>
      </c>
      <c r="B1165" s="19" t="s">
        <v>84</v>
      </c>
      <c r="C1165" s="19" t="s">
        <v>85</v>
      </c>
      <c r="D1165" s="22">
        <v>21018</v>
      </c>
      <c r="E1165" s="22">
        <v>6</v>
      </c>
      <c r="F1165" s="27">
        <v>9.6</v>
      </c>
      <c r="G1165" s="19" t="s">
        <v>128</v>
      </c>
      <c r="H1165" s="19" t="s">
        <v>129</v>
      </c>
      <c r="I1165" s="23">
        <v>18.666666666666668</v>
      </c>
      <c r="J1165" s="19" t="s">
        <v>220</v>
      </c>
      <c r="K1165" s="19" t="s">
        <v>233</v>
      </c>
      <c r="L1165" s="23">
        <v>4.666666666666667</v>
      </c>
      <c r="M1165" s="19" t="s">
        <v>112</v>
      </c>
      <c r="N1165" s="19" t="s">
        <v>113</v>
      </c>
      <c r="O1165" s="30">
        <v>1.8912688108407016E-2</v>
      </c>
      <c r="Q1165" s="22">
        <v>7.7</v>
      </c>
      <c r="R1165" s="30">
        <v>4.7759313405068222E-6</v>
      </c>
      <c r="S1165" s="23">
        <v>209383.24458698771</v>
      </c>
      <c r="T1165" s="30">
        <v>4.1823102546434675E-4</v>
      </c>
      <c r="U1165" s="23">
        <v>2391.0229971335489</v>
      </c>
      <c r="V1165" s="27">
        <v>1.141936166788267</v>
      </c>
    </row>
    <row r="1166" spans="1:22" x14ac:dyDescent="0.25">
      <c r="A1166" s="19" t="s">
        <v>83</v>
      </c>
      <c r="B1166" s="19" t="s">
        <v>84</v>
      </c>
      <c r="C1166" s="19" t="s">
        <v>85</v>
      </c>
      <c r="D1166" s="22">
        <v>21522</v>
      </c>
      <c r="E1166" s="22">
        <v>7</v>
      </c>
      <c r="F1166" s="27">
        <v>14.98</v>
      </c>
      <c r="G1166" s="19" t="s">
        <v>132</v>
      </c>
      <c r="H1166" s="19" t="s">
        <v>133</v>
      </c>
      <c r="I1166" s="23">
        <v>163.80000000000001</v>
      </c>
      <c r="J1166" s="19" t="s">
        <v>202</v>
      </c>
      <c r="K1166" s="19" t="s">
        <v>203</v>
      </c>
      <c r="L1166" s="23">
        <v>163.80000000000001</v>
      </c>
      <c r="M1166" s="19" t="s">
        <v>110</v>
      </c>
      <c r="N1166" s="19" t="s">
        <v>111</v>
      </c>
      <c r="O1166" s="30">
        <v>3.9433609419354559E-2</v>
      </c>
      <c r="Q1166" s="22">
        <v>1.5</v>
      </c>
      <c r="R1166" s="30">
        <v>2.8745995651492109E-4</v>
      </c>
      <c r="S1166" s="23">
        <v>3478.7453950932932</v>
      </c>
      <c r="T1166" s="30">
        <v>4.0578042536496261E-4</v>
      </c>
      <c r="U1166" s="23">
        <v>2464.3869873727667</v>
      </c>
      <c r="V1166" s="27">
        <v>70.84125762261128</v>
      </c>
    </row>
    <row r="1167" spans="1:22" x14ac:dyDescent="0.25">
      <c r="A1167" s="19" t="s">
        <v>83</v>
      </c>
      <c r="B1167" s="19" t="s">
        <v>84</v>
      </c>
      <c r="C1167" s="19" t="s">
        <v>85</v>
      </c>
      <c r="D1167" s="22">
        <v>21522</v>
      </c>
      <c r="E1167" s="22">
        <v>7</v>
      </c>
      <c r="F1167" s="27">
        <v>14.98</v>
      </c>
      <c r="G1167" s="19" t="s">
        <v>108</v>
      </c>
      <c r="H1167" s="19" t="s">
        <v>109</v>
      </c>
      <c r="I1167" s="23">
        <v>39.083880000000001</v>
      </c>
      <c r="J1167" s="19" t="s">
        <v>207</v>
      </c>
      <c r="K1167" s="19" t="s">
        <v>208</v>
      </c>
      <c r="L1167" s="23">
        <v>25.379142857142856</v>
      </c>
      <c r="M1167" s="19" t="s">
        <v>110</v>
      </c>
      <c r="N1167" s="19" t="s">
        <v>111</v>
      </c>
      <c r="O1167" s="30">
        <v>9.9157987639060616E-3</v>
      </c>
      <c r="Q1167" s="22">
        <v>1.5</v>
      </c>
      <c r="R1167" s="30">
        <v>1.7247347084675246E-5</v>
      </c>
      <c r="S1167" s="23">
        <v>57979.931353531356</v>
      </c>
      <c r="T1167" s="30">
        <v>4.0578042536496261E-4</v>
      </c>
      <c r="U1167" s="23">
        <v>2464.3869873727667</v>
      </c>
      <c r="V1167" s="27">
        <v>4.2504137722175299</v>
      </c>
    </row>
    <row r="1168" spans="1:22" x14ac:dyDescent="0.25">
      <c r="A1168" s="19" t="s">
        <v>83</v>
      </c>
      <c r="B1168" s="19" t="s">
        <v>84</v>
      </c>
      <c r="C1168" s="19" t="s">
        <v>85</v>
      </c>
      <c r="D1168" s="22">
        <v>21522</v>
      </c>
      <c r="E1168" s="22">
        <v>7</v>
      </c>
      <c r="F1168" s="27">
        <v>14.98</v>
      </c>
      <c r="G1168" s="19" t="s">
        <v>108</v>
      </c>
      <c r="H1168" s="19" t="s">
        <v>109</v>
      </c>
      <c r="I1168" s="23">
        <v>37.714285714285715</v>
      </c>
      <c r="J1168" s="19" t="s">
        <v>202</v>
      </c>
      <c r="K1168" s="19" t="s">
        <v>203</v>
      </c>
      <c r="L1168" s="23">
        <v>37.714285714285715</v>
      </c>
      <c r="M1168" s="19" t="s">
        <v>110</v>
      </c>
      <c r="N1168" s="19" t="s">
        <v>111</v>
      </c>
      <c r="O1168" s="30">
        <v>9.9157987639060616E-3</v>
      </c>
      <c r="Q1168" s="22">
        <v>1.5</v>
      </c>
      <c r="R1168" s="30">
        <v>1.664295806263081E-5</v>
      </c>
      <c r="S1168" s="23">
        <v>60085.472560634844</v>
      </c>
      <c r="T1168" s="30">
        <v>4.0578042536496261E-4</v>
      </c>
      <c r="U1168" s="23">
        <v>2464.3869873727667</v>
      </c>
      <c r="V1168" s="27">
        <v>4.1014689280938033</v>
      </c>
    </row>
    <row r="1169" spans="1:22" x14ac:dyDescent="0.25">
      <c r="A1169" s="19" t="s">
        <v>83</v>
      </c>
      <c r="B1169" s="19" t="s">
        <v>84</v>
      </c>
      <c r="C1169" s="19" t="s">
        <v>85</v>
      </c>
      <c r="D1169" s="22">
        <v>21522</v>
      </c>
      <c r="E1169" s="22">
        <v>7</v>
      </c>
      <c r="F1169" s="27">
        <v>14.98</v>
      </c>
      <c r="G1169" s="19" t="s">
        <v>128</v>
      </c>
      <c r="H1169" s="19" t="s">
        <v>129</v>
      </c>
      <c r="I1169" s="23">
        <v>24</v>
      </c>
      <c r="J1169" s="19" t="s">
        <v>220</v>
      </c>
      <c r="K1169" s="19" t="s">
        <v>233</v>
      </c>
      <c r="L1169" s="23">
        <v>6</v>
      </c>
      <c r="M1169" s="19" t="s">
        <v>110</v>
      </c>
      <c r="N1169" s="19" t="s">
        <v>111</v>
      </c>
      <c r="O1169" s="30">
        <v>1.3969122566371676E-2</v>
      </c>
      <c r="Q1169" s="22">
        <v>1.5</v>
      </c>
      <c r="R1169" s="30">
        <v>1.4920291125630628E-5</v>
      </c>
      <c r="S1169" s="23">
        <v>67022.820907439469</v>
      </c>
      <c r="T1169" s="30">
        <v>4.0578042536496261E-4</v>
      </c>
      <c r="U1169" s="23">
        <v>2464.3869873727667</v>
      </c>
      <c r="V1169" s="27">
        <v>3.6769371297817486</v>
      </c>
    </row>
    <row r="1170" spans="1:22" x14ac:dyDescent="0.25">
      <c r="A1170" s="19" t="s">
        <v>83</v>
      </c>
      <c r="B1170" s="19" t="s">
        <v>84</v>
      </c>
      <c r="C1170" s="19" t="s">
        <v>85</v>
      </c>
      <c r="D1170" s="22">
        <v>21522</v>
      </c>
      <c r="E1170" s="22">
        <v>7</v>
      </c>
      <c r="F1170" s="27">
        <v>14.98</v>
      </c>
      <c r="G1170" s="19" t="s">
        <v>134</v>
      </c>
      <c r="H1170" s="19" t="s">
        <v>135</v>
      </c>
      <c r="I1170" s="23">
        <v>32.142857142857146</v>
      </c>
      <c r="J1170" s="19" t="s">
        <v>202</v>
      </c>
      <c r="K1170" s="19" t="s">
        <v>203</v>
      </c>
      <c r="L1170" s="23">
        <v>32.142857142857146</v>
      </c>
      <c r="M1170" s="19" t="s">
        <v>110</v>
      </c>
      <c r="N1170" s="19" t="s">
        <v>111</v>
      </c>
      <c r="O1170" s="30">
        <v>6.3109714285714286E-3</v>
      </c>
      <c r="Q1170" s="22">
        <v>1.5</v>
      </c>
      <c r="R1170" s="30">
        <v>9.0277104166099015E-6</v>
      </c>
      <c r="S1170" s="23">
        <v>110770.0572849701</v>
      </c>
      <c r="T1170" s="30">
        <v>4.0578042536496261E-4</v>
      </c>
      <c r="U1170" s="23">
        <v>2464.3869873727667</v>
      </c>
      <c r="V1170" s="27">
        <v>2.2247772076463019</v>
      </c>
    </row>
    <row r="1171" spans="1:22" x14ac:dyDescent="0.25">
      <c r="A1171" s="19" t="s">
        <v>83</v>
      </c>
      <c r="B1171" s="19" t="s">
        <v>84</v>
      </c>
      <c r="C1171" s="19" t="s">
        <v>85</v>
      </c>
      <c r="D1171" s="22">
        <v>21522</v>
      </c>
      <c r="E1171" s="22">
        <v>7</v>
      </c>
      <c r="F1171" s="27">
        <v>14.98</v>
      </c>
      <c r="G1171" s="19" t="s">
        <v>124</v>
      </c>
      <c r="H1171" s="19" t="s">
        <v>125</v>
      </c>
      <c r="I1171" s="23">
        <v>6</v>
      </c>
      <c r="J1171" s="19" t="s">
        <v>202</v>
      </c>
      <c r="K1171" s="19" t="s">
        <v>203</v>
      </c>
      <c r="L1171" s="23">
        <v>6</v>
      </c>
      <c r="M1171" s="19" t="s">
        <v>110</v>
      </c>
      <c r="N1171" s="19" t="s">
        <v>111</v>
      </c>
      <c r="O1171" s="30">
        <v>2.8396187614678874E-2</v>
      </c>
      <c r="Q1171" s="22">
        <v>1.5</v>
      </c>
      <c r="R1171" s="30">
        <v>7.5824265993802069E-6</v>
      </c>
      <c r="S1171" s="23">
        <v>131883.90113552049</v>
      </c>
      <c r="T1171" s="30">
        <v>4.0578042536496261E-4</v>
      </c>
      <c r="U1171" s="23">
        <v>2464.3869873727667</v>
      </c>
      <c r="V1171" s="27">
        <v>1.8686033444221719</v>
      </c>
    </row>
    <row r="1172" spans="1:22" x14ac:dyDescent="0.25">
      <c r="A1172" s="19" t="s">
        <v>83</v>
      </c>
      <c r="B1172" s="19" t="s">
        <v>84</v>
      </c>
      <c r="C1172" s="19" t="s">
        <v>85</v>
      </c>
      <c r="D1172" s="22">
        <v>21522</v>
      </c>
      <c r="E1172" s="22">
        <v>7</v>
      </c>
      <c r="F1172" s="27">
        <v>14.98</v>
      </c>
      <c r="G1172" s="19" t="s">
        <v>166</v>
      </c>
      <c r="H1172" s="19" t="s">
        <v>167</v>
      </c>
      <c r="I1172" s="23">
        <v>482.25160287233172</v>
      </c>
      <c r="J1172" s="19" t="s">
        <v>202</v>
      </c>
      <c r="K1172" s="19" t="s">
        <v>203</v>
      </c>
      <c r="L1172" s="23">
        <v>482.25160287233172</v>
      </c>
      <c r="M1172" s="19" t="s">
        <v>168</v>
      </c>
      <c r="N1172" s="19" t="s">
        <v>169</v>
      </c>
      <c r="O1172" s="30">
        <v>5.0000000000000002E-5</v>
      </c>
      <c r="Q1172" s="22">
        <v>0.3</v>
      </c>
      <c r="R1172" s="30">
        <v>5.365505149892431E-6</v>
      </c>
      <c r="S1172" s="23">
        <v>186375.74134469859</v>
      </c>
      <c r="T1172" s="30">
        <v>4.0578042536496261E-4</v>
      </c>
      <c r="U1172" s="23">
        <v>2464.3869873727667</v>
      </c>
      <c r="V1172" s="27">
        <v>1.3222681072076474</v>
      </c>
    </row>
    <row r="1173" spans="1:22" x14ac:dyDescent="0.25">
      <c r="A1173" s="19" t="s">
        <v>83</v>
      </c>
      <c r="B1173" s="19" t="s">
        <v>84</v>
      </c>
      <c r="C1173" s="19" t="s">
        <v>85</v>
      </c>
      <c r="D1173" s="22">
        <v>21522</v>
      </c>
      <c r="E1173" s="22">
        <v>7</v>
      </c>
      <c r="F1173" s="27">
        <v>14.98</v>
      </c>
      <c r="G1173" s="19" t="s">
        <v>122</v>
      </c>
      <c r="H1173" s="19" t="s">
        <v>123</v>
      </c>
      <c r="I1173" s="23">
        <v>4.7571428571428571</v>
      </c>
      <c r="J1173" s="19" t="s">
        <v>223</v>
      </c>
      <c r="K1173" s="19" t="s">
        <v>234</v>
      </c>
      <c r="L1173" s="23">
        <v>0.8571428571428571</v>
      </c>
      <c r="M1173" s="19" t="s">
        <v>110</v>
      </c>
      <c r="N1173" s="19" t="s">
        <v>111</v>
      </c>
      <c r="O1173" s="30">
        <v>2.3301542756539208E-2</v>
      </c>
      <c r="Q1173" s="22">
        <v>1.5</v>
      </c>
      <c r="R1173" s="30">
        <v>4.933189483074293E-6</v>
      </c>
      <c r="S1173" s="23">
        <v>202708.61344997727</v>
      </c>
      <c r="T1173" s="30">
        <v>4.0578042536496261E-4</v>
      </c>
      <c r="U1173" s="23">
        <v>2464.3869873727667</v>
      </c>
      <c r="V1173" s="27">
        <v>1.2157287968332473</v>
      </c>
    </row>
    <row r="1174" spans="1:22" x14ac:dyDescent="0.25">
      <c r="A1174" s="19" t="s">
        <v>83</v>
      </c>
      <c r="B1174" s="19" t="s">
        <v>84</v>
      </c>
      <c r="C1174" s="19" t="s">
        <v>85</v>
      </c>
      <c r="D1174" s="22">
        <v>21572</v>
      </c>
      <c r="E1174" s="22">
        <v>7</v>
      </c>
      <c r="F1174" s="27">
        <v>12.64</v>
      </c>
      <c r="G1174" s="19" t="s">
        <v>108</v>
      </c>
      <c r="H1174" s="19" t="s">
        <v>109</v>
      </c>
      <c r="I1174" s="23">
        <v>572</v>
      </c>
      <c r="J1174" s="19" t="s">
        <v>207</v>
      </c>
      <c r="K1174" s="19" t="s">
        <v>208</v>
      </c>
      <c r="L1174" s="23">
        <v>371.42857142857144</v>
      </c>
      <c r="M1174" s="19" t="s">
        <v>110</v>
      </c>
      <c r="N1174" s="19" t="s">
        <v>111</v>
      </c>
      <c r="O1174" s="30">
        <v>9.9157987639060616E-3</v>
      </c>
      <c r="Q1174" s="22">
        <v>1.5</v>
      </c>
      <c r="R1174" s="30">
        <v>2.9914751545117441E-4</v>
      </c>
      <c r="S1174" s="23">
        <v>3342.8323765009368</v>
      </c>
      <c r="T1174" s="30">
        <v>4.6260613095688624E-4</v>
      </c>
      <c r="U1174" s="23">
        <v>2161.6661195811034</v>
      </c>
      <c r="V1174" s="27">
        <v>64.665704890766833</v>
      </c>
    </row>
    <row r="1175" spans="1:22" x14ac:dyDescent="0.25">
      <c r="A1175" s="19" t="s">
        <v>83</v>
      </c>
      <c r="B1175" s="19" t="s">
        <v>84</v>
      </c>
      <c r="C1175" s="19" t="s">
        <v>85</v>
      </c>
      <c r="D1175" s="22">
        <v>21572</v>
      </c>
      <c r="E1175" s="22">
        <v>7</v>
      </c>
      <c r="F1175" s="27">
        <v>12.64</v>
      </c>
      <c r="G1175" s="19" t="s">
        <v>108</v>
      </c>
      <c r="H1175" s="19" t="s">
        <v>109</v>
      </c>
      <c r="I1175" s="23">
        <v>572</v>
      </c>
      <c r="J1175" s="19" t="s">
        <v>207</v>
      </c>
      <c r="K1175" s="19" t="s">
        <v>208</v>
      </c>
      <c r="L1175" s="23">
        <v>371.42857142857144</v>
      </c>
      <c r="M1175" s="19" t="s">
        <v>112</v>
      </c>
      <c r="N1175" s="19" t="s">
        <v>113</v>
      </c>
      <c r="O1175" s="30">
        <v>1.1220156242274404E-2</v>
      </c>
      <c r="Q1175" s="22">
        <v>7.7</v>
      </c>
      <c r="R1175" s="30">
        <v>6.5941243738502374E-5</v>
      </c>
      <c r="S1175" s="23">
        <v>15165.015751986961</v>
      </c>
      <c r="T1175" s="30">
        <v>4.6260613095688624E-4</v>
      </c>
      <c r="U1175" s="23">
        <v>2161.6661195811034</v>
      </c>
      <c r="V1175" s="27">
        <v>14.254295247256016</v>
      </c>
    </row>
    <row r="1176" spans="1:22" x14ac:dyDescent="0.25">
      <c r="A1176" s="19" t="s">
        <v>83</v>
      </c>
      <c r="B1176" s="19" t="s">
        <v>84</v>
      </c>
      <c r="C1176" s="19" t="s">
        <v>85</v>
      </c>
      <c r="D1176" s="22">
        <v>21572</v>
      </c>
      <c r="E1176" s="22">
        <v>7</v>
      </c>
      <c r="F1176" s="27">
        <v>12.64</v>
      </c>
      <c r="G1176" s="19" t="s">
        <v>108</v>
      </c>
      <c r="H1176" s="19" t="s">
        <v>109</v>
      </c>
      <c r="I1176" s="23">
        <v>29.714285714285715</v>
      </c>
      <c r="J1176" s="19" t="s">
        <v>202</v>
      </c>
      <c r="K1176" s="19" t="s">
        <v>203</v>
      </c>
      <c r="L1176" s="23">
        <v>29.714285714285715</v>
      </c>
      <c r="M1176" s="19" t="s">
        <v>110</v>
      </c>
      <c r="N1176" s="19" t="s">
        <v>111</v>
      </c>
      <c r="O1176" s="30">
        <v>9.9157987639060616E-3</v>
      </c>
      <c r="Q1176" s="22">
        <v>1.5</v>
      </c>
      <c r="R1176" s="30">
        <v>1.5540130672788281E-5</v>
      </c>
      <c r="S1176" s="23">
        <v>64349.523247643032</v>
      </c>
      <c r="T1176" s="30">
        <v>4.6260613095688624E-4</v>
      </c>
      <c r="U1176" s="23">
        <v>2161.6661195811034</v>
      </c>
      <c r="V1176" s="27">
        <v>3.3592573969229522</v>
      </c>
    </row>
    <row r="1177" spans="1:22" x14ac:dyDescent="0.25">
      <c r="A1177" s="19" t="s">
        <v>83</v>
      </c>
      <c r="B1177" s="19" t="s">
        <v>84</v>
      </c>
      <c r="C1177" s="19" t="s">
        <v>85</v>
      </c>
      <c r="D1177" s="22">
        <v>21572</v>
      </c>
      <c r="E1177" s="22">
        <v>7</v>
      </c>
      <c r="F1177" s="27">
        <v>12.64</v>
      </c>
      <c r="G1177" s="19" t="s">
        <v>94</v>
      </c>
      <c r="H1177" s="19" t="s">
        <v>95</v>
      </c>
      <c r="I1177" s="23">
        <v>676</v>
      </c>
      <c r="J1177" s="19" t="s">
        <v>207</v>
      </c>
      <c r="K1177" s="19" t="s">
        <v>208</v>
      </c>
      <c r="L1177" s="23">
        <v>371.42857142857144</v>
      </c>
      <c r="M1177" s="19" t="s">
        <v>247</v>
      </c>
      <c r="N1177" s="19" t="s">
        <v>248</v>
      </c>
      <c r="O1177" s="30">
        <v>2.1358291032148879E-2</v>
      </c>
      <c r="Q1177" s="22">
        <v>75</v>
      </c>
      <c r="R1177" s="30">
        <v>1.5230173773979581E-5</v>
      </c>
      <c r="S1177" s="23">
        <v>65659.132642890661</v>
      </c>
      <c r="T1177" s="30">
        <v>4.6260613095688624E-4</v>
      </c>
      <c r="U1177" s="23">
        <v>2161.6661195811034</v>
      </c>
      <c r="V1177" s="27">
        <v>3.2922550642544324</v>
      </c>
    </row>
    <row r="1178" spans="1:22" x14ac:dyDescent="0.25">
      <c r="A1178" s="19" t="s">
        <v>83</v>
      </c>
      <c r="B1178" s="19" t="s">
        <v>84</v>
      </c>
      <c r="C1178" s="19" t="s">
        <v>85</v>
      </c>
      <c r="D1178" s="22">
        <v>21572</v>
      </c>
      <c r="E1178" s="22">
        <v>7</v>
      </c>
      <c r="F1178" s="27">
        <v>12.64</v>
      </c>
      <c r="G1178" s="19" t="s">
        <v>134</v>
      </c>
      <c r="H1178" s="19" t="s">
        <v>135</v>
      </c>
      <c r="I1178" s="23">
        <v>41.785714285714285</v>
      </c>
      <c r="J1178" s="19" t="s">
        <v>202</v>
      </c>
      <c r="K1178" s="19" t="s">
        <v>203</v>
      </c>
      <c r="L1178" s="23">
        <v>41.785714285714285</v>
      </c>
      <c r="M1178" s="19" t="s">
        <v>110</v>
      </c>
      <c r="N1178" s="19" t="s">
        <v>111</v>
      </c>
      <c r="O1178" s="30">
        <v>6.3109714285714286E-3</v>
      </c>
      <c r="Q1178" s="22">
        <v>1.5</v>
      </c>
      <c r="R1178" s="30">
        <v>1.3908673469387754E-5</v>
      </c>
      <c r="S1178" s="23">
        <v>71897.582627196374</v>
      </c>
      <c r="T1178" s="30">
        <v>4.6260613095688624E-4</v>
      </c>
      <c r="U1178" s="23">
        <v>2161.6661195811034</v>
      </c>
      <c r="V1178" s="27">
        <v>3.0065908207092069</v>
      </c>
    </row>
    <row r="1179" spans="1:22" x14ac:dyDescent="0.25">
      <c r="A1179" s="19" t="s">
        <v>83</v>
      </c>
      <c r="B1179" s="19" t="s">
        <v>84</v>
      </c>
      <c r="C1179" s="19" t="s">
        <v>85</v>
      </c>
      <c r="D1179" s="22">
        <v>21572</v>
      </c>
      <c r="E1179" s="22">
        <v>7</v>
      </c>
      <c r="F1179" s="27">
        <v>12.64</v>
      </c>
      <c r="G1179" s="19" t="s">
        <v>128</v>
      </c>
      <c r="H1179" s="19" t="s">
        <v>129</v>
      </c>
      <c r="I1179" s="23">
        <v>13.6</v>
      </c>
      <c r="J1179" s="19" t="s">
        <v>220</v>
      </c>
      <c r="K1179" s="19" t="s">
        <v>233</v>
      </c>
      <c r="L1179" s="23">
        <v>3.4</v>
      </c>
      <c r="M1179" s="19" t="s">
        <v>110</v>
      </c>
      <c r="N1179" s="19" t="s">
        <v>111</v>
      </c>
      <c r="O1179" s="30">
        <v>1.3969122566371676E-2</v>
      </c>
      <c r="Q1179" s="22">
        <v>1.5</v>
      </c>
      <c r="R1179" s="30">
        <v>1.0020045722713861E-5</v>
      </c>
      <c r="S1179" s="23">
        <v>99799.94379997268</v>
      </c>
      <c r="T1179" s="30">
        <v>4.6260613095688624E-4</v>
      </c>
      <c r="U1179" s="23">
        <v>2161.6661195811034</v>
      </c>
      <c r="V1179" s="27">
        <v>2.1659993355444103</v>
      </c>
    </row>
    <row r="1180" spans="1:22" x14ac:dyDescent="0.25">
      <c r="A1180" s="19" t="s">
        <v>83</v>
      </c>
      <c r="B1180" s="19" t="s">
        <v>84</v>
      </c>
      <c r="C1180" s="19" t="s">
        <v>85</v>
      </c>
      <c r="D1180" s="22">
        <v>21572</v>
      </c>
      <c r="E1180" s="22">
        <v>7</v>
      </c>
      <c r="F1180" s="27">
        <v>12.64</v>
      </c>
      <c r="G1180" s="19" t="s">
        <v>166</v>
      </c>
      <c r="H1180" s="19" t="s">
        <v>167</v>
      </c>
      <c r="I1180" s="23">
        <v>747.49092875611916</v>
      </c>
      <c r="J1180" s="19" t="s">
        <v>202</v>
      </c>
      <c r="K1180" s="19" t="s">
        <v>203</v>
      </c>
      <c r="L1180" s="23">
        <v>747.49092875611916</v>
      </c>
      <c r="M1180" s="19" t="s">
        <v>168</v>
      </c>
      <c r="N1180" s="19" t="s">
        <v>169</v>
      </c>
      <c r="O1180" s="30">
        <v>5.0000000000000002E-5</v>
      </c>
      <c r="Q1180" s="22">
        <v>0.3</v>
      </c>
      <c r="R1180" s="30">
        <v>9.8561567610247799E-6</v>
      </c>
      <c r="S1180" s="23">
        <v>101459.4252350372</v>
      </c>
      <c r="T1180" s="30">
        <v>4.6260613095688624E-4</v>
      </c>
      <c r="U1180" s="23">
        <v>2161.6661195811034</v>
      </c>
      <c r="V1180" s="27">
        <v>2.1305720139587492</v>
      </c>
    </row>
    <row r="1181" spans="1:22" x14ac:dyDescent="0.25">
      <c r="A1181" s="19" t="s">
        <v>83</v>
      </c>
      <c r="B1181" s="19" t="s">
        <v>84</v>
      </c>
      <c r="C1181" s="19" t="s">
        <v>85</v>
      </c>
      <c r="D1181" s="22">
        <v>21572</v>
      </c>
      <c r="E1181" s="22">
        <v>7</v>
      </c>
      <c r="F1181" s="27">
        <v>12.64</v>
      </c>
      <c r="G1181" s="19" t="s">
        <v>166</v>
      </c>
      <c r="H1181" s="19" t="s">
        <v>167</v>
      </c>
      <c r="I1181" s="23">
        <v>747.49092875611916</v>
      </c>
      <c r="J1181" s="19" t="s">
        <v>202</v>
      </c>
      <c r="K1181" s="19" t="s">
        <v>203</v>
      </c>
      <c r="L1181" s="23">
        <v>747.49092875611916</v>
      </c>
      <c r="M1181" s="19" t="s">
        <v>172</v>
      </c>
      <c r="N1181" s="19" t="s">
        <v>173</v>
      </c>
      <c r="O1181" s="30">
        <v>5.0000000000000002E-5</v>
      </c>
      <c r="Q1181" s="22">
        <v>0.6</v>
      </c>
      <c r="R1181" s="30">
        <v>4.9280783805123899E-6</v>
      </c>
      <c r="S1181" s="23">
        <v>202918.85047007439</v>
      </c>
      <c r="T1181" s="30">
        <v>4.6260613095688624E-4</v>
      </c>
      <c r="U1181" s="23">
        <v>2161.6661195811034</v>
      </c>
      <c r="V1181" s="27">
        <v>1.0652860069793746</v>
      </c>
    </row>
    <row r="1182" spans="1:22" x14ac:dyDescent="0.25">
      <c r="A1182" s="19" t="s">
        <v>83</v>
      </c>
      <c r="B1182" s="19" t="s">
        <v>84</v>
      </c>
      <c r="C1182" s="19" t="s">
        <v>85</v>
      </c>
      <c r="D1182" s="22">
        <v>21572</v>
      </c>
      <c r="E1182" s="22">
        <v>7</v>
      </c>
      <c r="F1182" s="27">
        <v>12.64</v>
      </c>
      <c r="G1182" s="19" t="s">
        <v>134</v>
      </c>
      <c r="H1182" s="19" t="s">
        <v>135</v>
      </c>
      <c r="I1182" s="23">
        <v>41.785714285714285</v>
      </c>
      <c r="J1182" s="19" t="s">
        <v>202</v>
      </c>
      <c r="K1182" s="19" t="s">
        <v>203</v>
      </c>
      <c r="L1182" s="23">
        <v>41.785714285714285</v>
      </c>
      <c r="M1182" s="19" t="s">
        <v>96</v>
      </c>
      <c r="N1182" s="19" t="s">
        <v>97</v>
      </c>
      <c r="O1182" s="30">
        <v>1.2242166344294007E-2</v>
      </c>
      <c r="Q1182" s="22">
        <v>8.6999999999999993</v>
      </c>
      <c r="R1182" s="30">
        <v>4.6517865660997456E-6</v>
      </c>
      <c r="S1182" s="23">
        <v>214971.16984850023</v>
      </c>
      <c r="T1182" s="30">
        <v>4.6260613095688624E-4</v>
      </c>
      <c r="U1182" s="23">
        <v>2161.6661195811034</v>
      </c>
      <c r="V1182" s="27">
        <v>1.0055609415460343</v>
      </c>
    </row>
    <row r="1183" spans="1:22" x14ac:dyDescent="0.25">
      <c r="A1183" s="19" t="s">
        <v>83</v>
      </c>
      <c r="B1183" s="19" t="s">
        <v>84</v>
      </c>
      <c r="C1183" s="19" t="s">
        <v>85</v>
      </c>
      <c r="D1183" s="22">
        <v>24142</v>
      </c>
      <c r="E1183" s="22">
        <v>7</v>
      </c>
      <c r="F1183" s="27">
        <v>10.01</v>
      </c>
      <c r="G1183" s="19" t="s">
        <v>132</v>
      </c>
      <c r="H1183" s="19" t="s">
        <v>133</v>
      </c>
      <c r="I1183" s="23">
        <v>76.05714285714285</v>
      </c>
      <c r="J1183" s="19" t="s">
        <v>202</v>
      </c>
      <c r="K1183" s="19" t="s">
        <v>203</v>
      </c>
      <c r="L1183" s="23">
        <v>76.05714285714285</v>
      </c>
      <c r="M1183" s="19" t="s">
        <v>110</v>
      </c>
      <c r="N1183" s="19" t="s">
        <v>111</v>
      </c>
      <c r="O1183" s="30">
        <v>3.9433609419354559E-2</v>
      </c>
      <c r="Q1183" s="22">
        <v>1.5</v>
      </c>
      <c r="R1183" s="30">
        <v>1.9974743023513979E-4</v>
      </c>
      <c r="S1183" s="23">
        <v>5006.3222281398785</v>
      </c>
      <c r="T1183" s="30">
        <v>4.5268864225602644E-4</v>
      </c>
      <c r="U1183" s="23">
        <v>2209.0238337246187</v>
      </c>
      <c r="V1183" s="27">
        <v>44.124683411466933</v>
      </c>
    </row>
    <row r="1184" spans="1:22" x14ac:dyDescent="0.25">
      <c r="A1184" s="19" t="s">
        <v>83</v>
      </c>
      <c r="B1184" s="19" t="s">
        <v>84</v>
      </c>
      <c r="C1184" s="19" t="s">
        <v>85</v>
      </c>
      <c r="D1184" s="22">
        <v>24142</v>
      </c>
      <c r="E1184" s="22">
        <v>7</v>
      </c>
      <c r="F1184" s="27">
        <v>10.01</v>
      </c>
      <c r="G1184" s="19" t="s">
        <v>128</v>
      </c>
      <c r="H1184" s="19" t="s">
        <v>129</v>
      </c>
      <c r="I1184" s="23">
        <v>67.085714285714289</v>
      </c>
      <c r="J1184" s="19" t="s">
        <v>220</v>
      </c>
      <c r="K1184" s="19" t="s">
        <v>233</v>
      </c>
      <c r="L1184" s="23">
        <v>16.771428571428572</v>
      </c>
      <c r="M1184" s="19" t="s">
        <v>110</v>
      </c>
      <c r="N1184" s="19" t="s">
        <v>111</v>
      </c>
      <c r="O1184" s="30">
        <v>1.3969122566371676E-2</v>
      </c>
      <c r="Q1184" s="22">
        <v>1.5</v>
      </c>
      <c r="R1184" s="30">
        <v>6.2412824862453161E-5</v>
      </c>
      <c r="S1184" s="23">
        <v>16022.348006260305</v>
      </c>
      <c r="T1184" s="30">
        <v>4.5268864225602644E-4</v>
      </c>
      <c r="U1184" s="23">
        <v>2209.0238337246187</v>
      </c>
      <c r="V1184" s="27">
        <v>13.787141765123948</v>
      </c>
    </row>
    <row r="1185" spans="1:22" x14ac:dyDescent="0.25">
      <c r="A1185" s="19" t="s">
        <v>83</v>
      </c>
      <c r="B1185" s="19" t="s">
        <v>84</v>
      </c>
      <c r="C1185" s="19" t="s">
        <v>85</v>
      </c>
      <c r="D1185" s="22">
        <v>24142</v>
      </c>
      <c r="E1185" s="22">
        <v>7</v>
      </c>
      <c r="F1185" s="27">
        <v>10.01</v>
      </c>
      <c r="G1185" s="19" t="s">
        <v>122</v>
      </c>
      <c r="H1185" s="19" t="s">
        <v>123</v>
      </c>
      <c r="I1185" s="23">
        <v>20.437874999999995</v>
      </c>
      <c r="J1185" s="19" t="s">
        <v>223</v>
      </c>
      <c r="K1185" s="19" t="s">
        <v>234</v>
      </c>
      <c r="L1185" s="23">
        <v>3.6825000000000001</v>
      </c>
      <c r="M1185" s="19" t="s">
        <v>110</v>
      </c>
      <c r="N1185" s="19" t="s">
        <v>111</v>
      </c>
      <c r="O1185" s="30">
        <v>2.3301542756539208E-2</v>
      </c>
      <c r="Q1185" s="22">
        <v>1.5</v>
      </c>
      <c r="R1185" s="30">
        <v>3.1717217327026548E-5</v>
      </c>
      <c r="S1185" s="23">
        <v>31528.617081672241</v>
      </c>
      <c r="T1185" s="30">
        <v>4.5268864225602644E-4</v>
      </c>
      <c r="U1185" s="23">
        <v>2209.0238337246187</v>
      </c>
      <c r="V1185" s="27">
        <v>7.0064089014825095</v>
      </c>
    </row>
    <row r="1186" spans="1:22" x14ac:dyDescent="0.25">
      <c r="A1186" s="19" t="s">
        <v>83</v>
      </c>
      <c r="B1186" s="19" t="s">
        <v>84</v>
      </c>
      <c r="C1186" s="19" t="s">
        <v>85</v>
      </c>
      <c r="D1186" s="22">
        <v>24142</v>
      </c>
      <c r="E1186" s="22">
        <v>7</v>
      </c>
      <c r="F1186" s="27">
        <v>10.01</v>
      </c>
      <c r="G1186" s="19" t="s">
        <v>122</v>
      </c>
      <c r="H1186" s="19" t="s">
        <v>123</v>
      </c>
      <c r="I1186" s="23">
        <v>13.714285714285714</v>
      </c>
      <c r="J1186" s="19" t="s">
        <v>202</v>
      </c>
      <c r="K1186" s="19" t="s">
        <v>203</v>
      </c>
      <c r="L1186" s="23">
        <v>13.714285714285714</v>
      </c>
      <c r="M1186" s="19" t="s">
        <v>110</v>
      </c>
      <c r="N1186" s="19" t="s">
        <v>111</v>
      </c>
      <c r="O1186" s="30">
        <v>2.3301542756539208E-2</v>
      </c>
      <c r="Q1186" s="22">
        <v>1.5</v>
      </c>
      <c r="R1186" s="30">
        <v>2.1282984678443117E-5</v>
      </c>
      <c r="S1186" s="23">
        <v>46985.891081943475</v>
      </c>
      <c r="T1186" s="30">
        <v>4.5268864225602644E-4</v>
      </c>
      <c r="U1186" s="23">
        <v>2209.0238337246187</v>
      </c>
      <c r="V1186" s="27">
        <v>4.7014620407476739</v>
      </c>
    </row>
    <row r="1187" spans="1:22" x14ac:dyDescent="0.25">
      <c r="A1187" s="19" t="s">
        <v>83</v>
      </c>
      <c r="B1187" s="19" t="s">
        <v>84</v>
      </c>
      <c r="C1187" s="19" t="s">
        <v>85</v>
      </c>
      <c r="D1187" s="22">
        <v>24142</v>
      </c>
      <c r="E1187" s="22">
        <v>7</v>
      </c>
      <c r="F1187" s="27">
        <v>10.01</v>
      </c>
      <c r="G1187" s="19" t="s">
        <v>108</v>
      </c>
      <c r="H1187" s="19" t="s">
        <v>109</v>
      </c>
      <c r="I1187" s="23">
        <v>27.925625</v>
      </c>
      <c r="J1187" s="19" t="s">
        <v>223</v>
      </c>
      <c r="K1187" s="19" t="s">
        <v>234</v>
      </c>
      <c r="L1187" s="23">
        <v>6.1375000000000002</v>
      </c>
      <c r="M1187" s="19" t="s">
        <v>110</v>
      </c>
      <c r="N1187" s="19" t="s">
        <v>111</v>
      </c>
      <c r="O1187" s="30">
        <v>9.9157987639060616E-3</v>
      </c>
      <c r="Q1187" s="22">
        <v>1.5</v>
      </c>
      <c r="R1187" s="30">
        <v>1.8441883307113168E-5</v>
      </c>
      <c r="S1187" s="23">
        <v>54224.396898460625</v>
      </c>
      <c r="T1187" s="30">
        <v>4.5268864225602644E-4</v>
      </c>
      <c r="U1187" s="23">
        <v>2209.0238337246187</v>
      </c>
      <c r="V1187" s="27">
        <v>4.0738559764181188</v>
      </c>
    </row>
    <row r="1188" spans="1:22" x14ac:dyDescent="0.25">
      <c r="A1188" s="19" t="s">
        <v>83</v>
      </c>
      <c r="B1188" s="19" t="s">
        <v>84</v>
      </c>
      <c r="C1188" s="19" t="s">
        <v>85</v>
      </c>
      <c r="D1188" s="22">
        <v>24142</v>
      </c>
      <c r="E1188" s="22">
        <v>7</v>
      </c>
      <c r="F1188" s="27">
        <v>10.01</v>
      </c>
      <c r="G1188" s="19" t="s">
        <v>128</v>
      </c>
      <c r="H1188" s="19" t="s">
        <v>129</v>
      </c>
      <c r="I1188" s="23">
        <v>67.085714285714275</v>
      </c>
      <c r="J1188" s="19" t="s">
        <v>220</v>
      </c>
      <c r="K1188" s="19" t="s">
        <v>233</v>
      </c>
      <c r="L1188" s="23">
        <v>16.771428571428569</v>
      </c>
      <c r="M1188" s="19" t="s">
        <v>112</v>
      </c>
      <c r="N1188" s="19" t="s">
        <v>113</v>
      </c>
      <c r="O1188" s="30">
        <v>1.8912688108407016E-2</v>
      </c>
      <c r="Q1188" s="22">
        <v>7.7</v>
      </c>
      <c r="R1188" s="30">
        <v>1.646108684582196E-5</v>
      </c>
      <c r="S1188" s="23">
        <v>60749.330184951497</v>
      </c>
      <c r="T1188" s="30">
        <v>4.5268864225602644E-4</v>
      </c>
      <c r="U1188" s="23">
        <v>2209.0238337246187</v>
      </c>
      <c r="V1188" s="27">
        <v>3.636293317143152</v>
      </c>
    </row>
    <row r="1189" spans="1:22" x14ac:dyDescent="0.25">
      <c r="A1189" s="19" t="s">
        <v>83</v>
      </c>
      <c r="B1189" s="19" t="s">
        <v>84</v>
      </c>
      <c r="C1189" s="19" t="s">
        <v>85</v>
      </c>
      <c r="D1189" s="22">
        <v>24142</v>
      </c>
      <c r="E1189" s="22">
        <v>7</v>
      </c>
      <c r="F1189" s="27">
        <v>10.01</v>
      </c>
      <c r="G1189" s="19" t="s">
        <v>108</v>
      </c>
      <c r="H1189" s="19" t="s">
        <v>109</v>
      </c>
      <c r="I1189" s="23">
        <v>22.991759999999999</v>
      </c>
      <c r="J1189" s="19" t="s">
        <v>207</v>
      </c>
      <c r="K1189" s="19" t="s">
        <v>208</v>
      </c>
      <c r="L1189" s="23">
        <v>14.929714285714287</v>
      </c>
      <c r="M1189" s="19" t="s">
        <v>110</v>
      </c>
      <c r="N1189" s="19" t="s">
        <v>111</v>
      </c>
      <c r="O1189" s="30">
        <v>9.9157987639060616E-3</v>
      </c>
      <c r="Q1189" s="22">
        <v>1.5</v>
      </c>
      <c r="R1189" s="30">
        <v>1.5183594098436555E-5</v>
      </c>
      <c r="S1189" s="23">
        <v>65860.559332455377</v>
      </c>
      <c r="T1189" s="30">
        <v>4.5268864225602644E-4</v>
      </c>
      <c r="U1189" s="23">
        <v>2209.0238337246187</v>
      </c>
      <c r="V1189" s="27">
        <v>3.3540921245046817</v>
      </c>
    </row>
    <row r="1190" spans="1:22" x14ac:dyDescent="0.25">
      <c r="A1190" s="19" t="s">
        <v>83</v>
      </c>
      <c r="B1190" s="19" t="s">
        <v>84</v>
      </c>
      <c r="C1190" s="19" t="s">
        <v>85</v>
      </c>
      <c r="D1190" s="22">
        <v>24142</v>
      </c>
      <c r="E1190" s="22">
        <v>7</v>
      </c>
      <c r="F1190" s="27">
        <v>10.01</v>
      </c>
      <c r="G1190" s="19" t="s">
        <v>128</v>
      </c>
      <c r="H1190" s="19" t="s">
        <v>129</v>
      </c>
      <c r="I1190" s="23">
        <v>15.428571428571429</v>
      </c>
      <c r="J1190" s="19" t="s">
        <v>202</v>
      </c>
      <c r="K1190" s="19" t="s">
        <v>203</v>
      </c>
      <c r="L1190" s="23">
        <v>15.428571428571429</v>
      </c>
      <c r="M1190" s="19" t="s">
        <v>110</v>
      </c>
      <c r="N1190" s="19" t="s">
        <v>111</v>
      </c>
      <c r="O1190" s="30">
        <v>1.3969122566371676E-2</v>
      </c>
      <c r="Q1190" s="22">
        <v>1.5</v>
      </c>
      <c r="R1190" s="30">
        <v>1.435388646751478E-5</v>
      </c>
      <c r="S1190" s="23">
        <v>69667.542812405925</v>
      </c>
      <c r="T1190" s="30">
        <v>4.5268864225602644E-4</v>
      </c>
      <c r="U1190" s="23">
        <v>2209.0238337246187</v>
      </c>
      <c r="V1190" s="27">
        <v>3.1708077313317427</v>
      </c>
    </row>
    <row r="1191" spans="1:22" x14ac:dyDescent="0.25">
      <c r="A1191" s="19" t="s">
        <v>83</v>
      </c>
      <c r="B1191" s="19" t="s">
        <v>84</v>
      </c>
      <c r="C1191" s="19" t="s">
        <v>85</v>
      </c>
      <c r="D1191" s="22">
        <v>24142</v>
      </c>
      <c r="E1191" s="22">
        <v>7</v>
      </c>
      <c r="F1191" s="27">
        <v>10.01</v>
      </c>
      <c r="G1191" s="19" t="s">
        <v>166</v>
      </c>
      <c r="H1191" s="19" t="s">
        <v>167</v>
      </c>
      <c r="I1191" s="23">
        <v>515.57419318968289</v>
      </c>
      <c r="J1191" s="19" t="s">
        <v>202</v>
      </c>
      <c r="K1191" s="19" t="s">
        <v>203</v>
      </c>
      <c r="L1191" s="23">
        <v>515.57419318968289</v>
      </c>
      <c r="M1191" s="19" t="s">
        <v>168</v>
      </c>
      <c r="N1191" s="19" t="s">
        <v>169</v>
      </c>
      <c r="O1191" s="30">
        <v>5.0000000000000002E-5</v>
      </c>
      <c r="Q1191" s="22">
        <v>0.3</v>
      </c>
      <c r="R1191" s="30">
        <v>8.5843189009271187E-6</v>
      </c>
      <c r="S1191" s="23">
        <v>116491.47842026215</v>
      </c>
      <c r="T1191" s="30">
        <v>4.5268864225602644E-4</v>
      </c>
      <c r="U1191" s="23">
        <v>2209.0238337246187</v>
      </c>
      <c r="V1191" s="27">
        <v>1.896296504844073</v>
      </c>
    </row>
    <row r="1192" spans="1:22" x14ac:dyDescent="0.25">
      <c r="A1192" s="19" t="s">
        <v>83</v>
      </c>
      <c r="B1192" s="19" t="s">
        <v>84</v>
      </c>
      <c r="C1192" s="19" t="s">
        <v>85</v>
      </c>
      <c r="D1192" s="22">
        <v>24142</v>
      </c>
      <c r="E1192" s="22">
        <v>7</v>
      </c>
      <c r="F1192" s="27">
        <v>10.01</v>
      </c>
      <c r="G1192" s="19" t="s">
        <v>122</v>
      </c>
      <c r="H1192" s="19" t="s">
        <v>123</v>
      </c>
      <c r="I1192" s="23">
        <v>20.437874999999998</v>
      </c>
      <c r="J1192" s="19" t="s">
        <v>223</v>
      </c>
      <c r="K1192" s="19" t="s">
        <v>234</v>
      </c>
      <c r="L1192" s="23">
        <v>3.6825000000000001</v>
      </c>
      <c r="M1192" s="19" t="s">
        <v>112</v>
      </c>
      <c r="N1192" s="19" t="s">
        <v>113</v>
      </c>
      <c r="O1192" s="30">
        <v>2.7195613430583482E-2</v>
      </c>
      <c r="Q1192" s="22">
        <v>7.7</v>
      </c>
      <c r="R1192" s="30">
        <v>7.2112374358444978E-6</v>
      </c>
      <c r="S1192" s="23">
        <v>138672.4551641242</v>
      </c>
      <c r="T1192" s="30">
        <v>4.5268864225602644E-4</v>
      </c>
      <c r="U1192" s="23">
        <v>2209.0238337246187</v>
      </c>
      <c r="V1192" s="27">
        <v>1.5929795366427704</v>
      </c>
    </row>
    <row r="1193" spans="1:22" x14ac:dyDescent="0.25">
      <c r="A1193" s="19" t="s">
        <v>83</v>
      </c>
      <c r="B1193" s="19" t="s">
        <v>84</v>
      </c>
      <c r="C1193" s="19" t="s">
        <v>85</v>
      </c>
      <c r="D1193" s="22">
        <v>24142</v>
      </c>
      <c r="E1193" s="22">
        <v>7</v>
      </c>
      <c r="F1193" s="27">
        <v>10.01</v>
      </c>
      <c r="G1193" s="19" t="s">
        <v>134</v>
      </c>
      <c r="H1193" s="19" t="s">
        <v>135</v>
      </c>
      <c r="I1193" s="23">
        <v>15.632142857142858</v>
      </c>
      <c r="J1193" s="19" t="s">
        <v>202</v>
      </c>
      <c r="K1193" s="19" t="s">
        <v>203</v>
      </c>
      <c r="L1193" s="23">
        <v>15.632142857142858</v>
      </c>
      <c r="M1193" s="19" t="s">
        <v>110</v>
      </c>
      <c r="N1193" s="19" t="s">
        <v>111</v>
      </c>
      <c r="O1193" s="30">
        <v>6.3109714285714286E-3</v>
      </c>
      <c r="Q1193" s="22">
        <v>1.5</v>
      </c>
      <c r="R1193" s="30">
        <v>6.5703634324858811E-6</v>
      </c>
      <c r="S1193" s="23">
        <v>152198.58235781829</v>
      </c>
      <c r="T1193" s="30">
        <v>4.5268864225602644E-4</v>
      </c>
      <c r="U1193" s="23">
        <v>2209.0238337246187</v>
      </c>
      <c r="V1193" s="27">
        <v>1.4514089418594007</v>
      </c>
    </row>
    <row r="1194" spans="1:22" x14ac:dyDescent="0.25">
      <c r="A1194" s="19" t="s">
        <v>83</v>
      </c>
      <c r="B1194" s="19" t="s">
        <v>84</v>
      </c>
      <c r="C1194" s="19" t="s">
        <v>85</v>
      </c>
      <c r="D1194" s="22">
        <v>24142</v>
      </c>
      <c r="E1194" s="22">
        <v>7</v>
      </c>
      <c r="F1194" s="27">
        <v>10.01</v>
      </c>
      <c r="G1194" s="19" t="s">
        <v>122</v>
      </c>
      <c r="H1194" s="19" t="s">
        <v>123</v>
      </c>
      <c r="I1194" s="23">
        <v>13.714285714285714</v>
      </c>
      <c r="J1194" s="19" t="s">
        <v>202</v>
      </c>
      <c r="K1194" s="19" t="s">
        <v>203</v>
      </c>
      <c r="L1194" s="23">
        <v>13.714285714285714</v>
      </c>
      <c r="M1194" s="19" t="s">
        <v>112</v>
      </c>
      <c r="N1194" s="19" t="s">
        <v>113</v>
      </c>
      <c r="O1194" s="30">
        <v>2.7195613430583482E-2</v>
      </c>
      <c r="Q1194" s="22">
        <v>7.7</v>
      </c>
      <c r="R1194" s="30">
        <v>4.8389067135758762E-6</v>
      </c>
      <c r="S1194" s="23">
        <v>206658.25137617</v>
      </c>
      <c r="T1194" s="30">
        <v>4.5268864225602644E-4</v>
      </c>
      <c r="U1194" s="23">
        <v>2209.0238337246187</v>
      </c>
      <c r="V1194" s="27">
        <v>1.0689260259459177</v>
      </c>
    </row>
    <row r="1195" spans="1:22" x14ac:dyDescent="0.25">
      <c r="A1195" s="19" t="s">
        <v>83</v>
      </c>
      <c r="B1195" s="19" t="s">
        <v>84</v>
      </c>
      <c r="C1195" s="19" t="s">
        <v>85</v>
      </c>
      <c r="D1195" s="22">
        <v>24263</v>
      </c>
      <c r="E1195" s="22">
        <v>7</v>
      </c>
      <c r="F1195" s="27">
        <v>10.72</v>
      </c>
      <c r="G1195" s="19" t="s">
        <v>108</v>
      </c>
      <c r="H1195" s="19" t="s">
        <v>109</v>
      </c>
      <c r="I1195" s="23">
        <v>805.255</v>
      </c>
      <c r="J1195" s="19" t="s">
        <v>207</v>
      </c>
      <c r="K1195" s="19" t="s">
        <v>208</v>
      </c>
      <c r="L1195" s="23">
        <v>522.89285714285711</v>
      </c>
      <c r="M1195" s="19" t="s">
        <v>110</v>
      </c>
      <c r="N1195" s="19" t="s">
        <v>111</v>
      </c>
      <c r="O1195" s="30">
        <v>9.9157987639060616E-3</v>
      </c>
      <c r="Q1195" s="22">
        <v>1.5</v>
      </c>
      <c r="R1195" s="30">
        <v>4.9656383915604326E-4</v>
      </c>
      <c r="S1195" s="23">
        <v>2013.8397546216688</v>
      </c>
      <c r="T1195" s="30">
        <v>6.8335571206467325E-4</v>
      </c>
      <c r="U1195" s="23">
        <v>1463.3667098188525</v>
      </c>
      <c r="V1195" s="27">
        <v>72.66549915207969</v>
      </c>
    </row>
    <row r="1196" spans="1:22" x14ac:dyDescent="0.25">
      <c r="A1196" s="19" t="s">
        <v>83</v>
      </c>
      <c r="B1196" s="19" t="s">
        <v>84</v>
      </c>
      <c r="C1196" s="19" t="s">
        <v>85</v>
      </c>
      <c r="D1196" s="22">
        <v>24263</v>
      </c>
      <c r="E1196" s="22">
        <v>7</v>
      </c>
      <c r="F1196" s="27">
        <v>10.72</v>
      </c>
      <c r="G1196" s="19" t="s">
        <v>108</v>
      </c>
      <c r="H1196" s="19" t="s">
        <v>109</v>
      </c>
      <c r="I1196" s="23">
        <v>805.255</v>
      </c>
      <c r="J1196" s="19" t="s">
        <v>207</v>
      </c>
      <c r="K1196" s="19" t="s">
        <v>208</v>
      </c>
      <c r="L1196" s="23">
        <v>522.89285714285711</v>
      </c>
      <c r="M1196" s="19" t="s">
        <v>112</v>
      </c>
      <c r="N1196" s="19" t="s">
        <v>113</v>
      </c>
      <c r="O1196" s="30">
        <v>1.1220156242274404E-2</v>
      </c>
      <c r="Q1196" s="22">
        <v>7.7</v>
      </c>
      <c r="R1196" s="30">
        <v>1.0945782752074863E-4</v>
      </c>
      <c r="S1196" s="23">
        <v>9135.9386774823561</v>
      </c>
      <c r="T1196" s="30">
        <v>6.8335571206467325E-4</v>
      </c>
      <c r="U1196" s="23">
        <v>1463.3667098188525</v>
      </c>
      <c r="V1196" s="27">
        <v>16.017694092295738</v>
      </c>
    </row>
    <row r="1197" spans="1:22" x14ac:dyDescent="0.25">
      <c r="A1197" s="19" t="s">
        <v>83</v>
      </c>
      <c r="B1197" s="19" t="s">
        <v>84</v>
      </c>
      <c r="C1197" s="19" t="s">
        <v>85</v>
      </c>
      <c r="D1197" s="22">
        <v>24263</v>
      </c>
      <c r="E1197" s="22">
        <v>7</v>
      </c>
      <c r="F1197" s="27">
        <v>10.72</v>
      </c>
      <c r="G1197" s="19" t="s">
        <v>132</v>
      </c>
      <c r="H1197" s="19" t="s">
        <v>133</v>
      </c>
      <c r="I1197" s="23">
        <v>12.857142857142858</v>
      </c>
      <c r="J1197" s="19" t="s">
        <v>202</v>
      </c>
      <c r="K1197" s="19" t="s">
        <v>203</v>
      </c>
      <c r="L1197" s="23">
        <v>12.857142857142858</v>
      </c>
      <c r="M1197" s="19" t="s">
        <v>110</v>
      </c>
      <c r="N1197" s="19" t="s">
        <v>111</v>
      </c>
      <c r="O1197" s="30">
        <v>3.9433609419354559E-2</v>
      </c>
      <c r="Q1197" s="22">
        <v>1.5</v>
      </c>
      <c r="R1197" s="30">
        <v>3.1530071497351725E-5</v>
      </c>
      <c r="S1197" s="23">
        <v>31715.754278704761</v>
      </c>
      <c r="T1197" s="30">
        <v>6.8335571206467325E-4</v>
      </c>
      <c r="U1197" s="23">
        <v>1463.3667098188525</v>
      </c>
      <c r="V1197" s="27">
        <v>4.6140056987432772</v>
      </c>
    </row>
    <row r="1198" spans="1:22" x14ac:dyDescent="0.25">
      <c r="A1198" s="19" t="s">
        <v>83</v>
      </c>
      <c r="B1198" s="19" t="s">
        <v>84</v>
      </c>
      <c r="C1198" s="19" t="s">
        <v>85</v>
      </c>
      <c r="D1198" s="22">
        <v>24263</v>
      </c>
      <c r="E1198" s="22">
        <v>7</v>
      </c>
      <c r="F1198" s="27">
        <v>10.72</v>
      </c>
      <c r="G1198" s="19" t="s">
        <v>94</v>
      </c>
      <c r="H1198" s="19" t="s">
        <v>95</v>
      </c>
      <c r="I1198" s="23">
        <v>951.02800000000002</v>
      </c>
      <c r="J1198" s="19" t="s">
        <v>207</v>
      </c>
      <c r="K1198" s="19" t="s">
        <v>208</v>
      </c>
      <c r="L1198" s="23">
        <v>522.5428571428572</v>
      </c>
      <c r="M1198" s="19" t="s">
        <v>247</v>
      </c>
      <c r="N1198" s="19" t="s">
        <v>248</v>
      </c>
      <c r="O1198" s="30">
        <v>2.1358291032148879E-2</v>
      </c>
      <c r="Q1198" s="22">
        <v>75</v>
      </c>
      <c r="R1198" s="30">
        <v>2.5264095527018015E-5</v>
      </c>
      <c r="S1198" s="23">
        <v>39581.86426783324</v>
      </c>
      <c r="T1198" s="30">
        <v>6.8335571206467325E-4</v>
      </c>
      <c r="U1198" s="23">
        <v>1463.3667098188525</v>
      </c>
      <c r="V1198" s="27">
        <v>3.6970636347921539</v>
      </c>
    </row>
    <row r="1199" spans="1:22" x14ac:dyDescent="0.25">
      <c r="A1199" s="19" t="s">
        <v>83</v>
      </c>
      <c r="B1199" s="19" t="s">
        <v>84</v>
      </c>
      <c r="C1199" s="19" t="s">
        <v>85</v>
      </c>
      <c r="D1199" s="22">
        <v>24538</v>
      </c>
      <c r="E1199" s="22">
        <v>7</v>
      </c>
      <c r="F1199" s="27">
        <v>12.189047619047599</v>
      </c>
      <c r="G1199" s="19" t="s">
        <v>124</v>
      </c>
      <c r="H1199" s="19" t="s">
        <v>125</v>
      </c>
      <c r="I1199" s="23">
        <v>106.85142857142857</v>
      </c>
      <c r="J1199" s="19" t="s">
        <v>202</v>
      </c>
      <c r="K1199" s="19" t="s">
        <v>203</v>
      </c>
      <c r="L1199" s="23">
        <v>106.85142857142857</v>
      </c>
      <c r="M1199" s="19" t="s">
        <v>110</v>
      </c>
      <c r="N1199" s="19" t="s">
        <v>111</v>
      </c>
      <c r="O1199" s="30">
        <v>2.8396187614678874E-2</v>
      </c>
      <c r="Q1199" s="22">
        <v>1.5</v>
      </c>
      <c r="R1199" s="30">
        <v>1.6595079492343041E-4</v>
      </c>
      <c r="S1199" s="23">
        <v>6025.8825542920686</v>
      </c>
      <c r="T1199" s="30">
        <v>4.2301391712190855E-4</v>
      </c>
      <c r="U1199" s="23">
        <v>2363.9884162766439</v>
      </c>
      <c r="V1199" s="27">
        <v>39.230575687089029</v>
      </c>
    </row>
    <row r="1200" spans="1:22" x14ac:dyDescent="0.25">
      <c r="A1200" s="19" t="s">
        <v>83</v>
      </c>
      <c r="B1200" s="19" t="s">
        <v>84</v>
      </c>
      <c r="C1200" s="19" t="s">
        <v>85</v>
      </c>
      <c r="D1200" s="22">
        <v>24538</v>
      </c>
      <c r="E1200" s="22">
        <v>7</v>
      </c>
      <c r="F1200" s="27">
        <v>12.189047619047599</v>
      </c>
      <c r="G1200" s="19" t="s">
        <v>132</v>
      </c>
      <c r="H1200" s="19" t="s">
        <v>133</v>
      </c>
      <c r="I1200" s="23">
        <v>23.571428571428573</v>
      </c>
      <c r="J1200" s="19" t="s">
        <v>202</v>
      </c>
      <c r="K1200" s="19" t="s">
        <v>203</v>
      </c>
      <c r="L1200" s="23">
        <v>23.571428571428573</v>
      </c>
      <c r="M1200" s="19" t="s">
        <v>110</v>
      </c>
      <c r="N1200" s="19" t="s">
        <v>111</v>
      </c>
      <c r="O1200" s="30">
        <v>3.9433609419354559E-2</v>
      </c>
      <c r="Q1200" s="22">
        <v>1.5</v>
      </c>
      <c r="R1200" s="30">
        <v>5.0838344760663455E-5</v>
      </c>
      <c r="S1200" s="23">
        <v>19670.191952704121</v>
      </c>
      <c r="T1200" s="30">
        <v>4.2301391712190855E-4</v>
      </c>
      <c r="U1200" s="23">
        <v>2363.9884162766439</v>
      </c>
      <c r="V1200" s="27">
        <v>12.01812581168868</v>
      </c>
    </row>
    <row r="1201" spans="1:22" x14ac:dyDescent="0.25">
      <c r="A1201" s="19" t="s">
        <v>83</v>
      </c>
      <c r="B1201" s="19" t="s">
        <v>84</v>
      </c>
      <c r="C1201" s="19" t="s">
        <v>85</v>
      </c>
      <c r="D1201" s="22">
        <v>24538</v>
      </c>
      <c r="E1201" s="22">
        <v>7</v>
      </c>
      <c r="F1201" s="27">
        <v>12.189047619047599</v>
      </c>
      <c r="G1201" s="19" t="s">
        <v>128</v>
      </c>
      <c r="H1201" s="19" t="s">
        <v>129</v>
      </c>
      <c r="I1201" s="23">
        <v>60.685714285714276</v>
      </c>
      <c r="J1201" s="19" t="s">
        <v>220</v>
      </c>
      <c r="K1201" s="19" t="s">
        <v>233</v>
      </c>
      <c r="L1201" s="23">
        <v>15.171428571428569</v>
      </c>
      <c r="M1201" s="19" t="s">
        <v>110</v>
      </c>
      <c r="N1201" s="19" t="s">
        <v>111</v>
      </c>
      <c r="O1201" s="30">
        <v>1.3969122566371676E-2</v>
      </c>
      <c r="Q1201" s="22">
        <v>1.5</v>
      </c>
      <c r="R1201" s="30">
        <v>4.6365458969369049E-5</v>
      </c>
      <c r="S1201" s="23">
        <v>21567.779597752749</v>
      </c>
      <c r="T1201" s="30">
        <v>4.2301391712190855E-4</v>
      </c>
      <c r="U1201" s="23">
        <v>2363.9884162766439</v>
      </c>
      <c r="V1201" s="27">
        <v>10.960740791893844</v>
      </c>
    </row>
    <row r="1202" spans="1:22" x14ac:dyDescent="0.25">
      <c r="A1202" s="19" t="s">
        <v>83</v>
      </c>
      <c r="B1202" s="19" t="s">
        <v>84</v>
      </c>
      <c r="C1202" s="19" t="s">
        <v>85</v>
      </c>
      <c r="D1202" s="22">
        <v>24538</v>
      </c>
      <c r="E1202" s="22">
        <v>7</v>
      </c>
      <c r="F1202" s="27">
        <v>12.189047619047599</v>
      </c>
      <c r="G1202" s="19" t="s">
        <v>108</v>
      </c>
      <c r="H1202" s="19" t="s">
        <v>109</v>
      </c>
      <c r="I1202" s="23">
        <v>71.154285714285706</v>
      </c>
      <c r="J1202" s="19" t="s">
        <v>202</v>
      </c>
      <c r="K1202" s="19" t="s">
        <v>203</v>
      </c>
      <c r="L1202" s="23">
        <v>71.154285714285706</v>
      </c>
      <c r="M1202" s="19" t="s">
        <v>110</v>
      </c>
      <c r="N1202" s="19" t="s">
        <v>111</v>
      </c>
      <c r="O1202" s="30">
        <v>9.9157987639060616E-3</v>
      </c>
      <c r="Q1202" s="22">
        <v>1.5</v>
      </c>
      <c r="R1202" s="30">
        <v>3.8589374132330659E-5</v>
      </c>
      <c r="S1202" s="23">
        <v>25913.869361311758</v>
      </c>
      <c r="T1202" s="30">
        <v>4.2301391712190855E-4</v>
      </c>
      <c r="U1202" s="23">
        <v>2363.9884162766439</v>
      </c>
      <c r="V1202" s="27">
        <v>9.122483344019523</v>
      </c>
    </row>
    <row r="1203" spans="1:22" x14ac:dyDescent="0.25">
      <c r="A1203" s="19" t="s">
        <v>83</v>
      </c>
      <c r="B1203" s="19" t="s">
        <v>84</v>
      </c>
      <c r="C1203" s="19" t="s">
        <v>85</v>
      </c>
      <c r="D1203" s="22">
        <v>24538</v>
      </c>
      <c r="E1203" s="22">
        <v>7</v>
      </c>
      <c r="F1203" s="27">
        <v>12.189047619047599</v>
      </c>
      <c r="G1203" s="19" t="s">
        <v>134</v>
      </c>
      <c r="H1203" s="19" t="s">
        <v>135</v>
      </c>
      <c r="I1203" s="23">
        <v>67.506428571428572</v>
      </c>
      <c r="J1203" s="19" t="s">
        <v>202</v>
      </c>
      <c r="K1203" s="19" t="s">
        <v>203</v>
      </c>
      <c r="L1203" s="23">
        <v>67.506428571428572</v>
      </c>
      <c r="M1203" s="19" t="s">
        <v>110</v>
      </c>
      <c r="N1203" s="19" t="s">
        <v>111</v>
      </c>
      <c r="O1203" s="30">
        <v>6.3109714285714286E-3</v>
      </c>
      <c r="Q1203" s="22">
        <v>1.5</v>
      </c>
      <c r="R1203" s="30">
        <v>2.3301308698005945E-5</v>
      </c>
      <c r="S1203" s="23">
        <v>42916.04445743328</v>
      </c>
      <c r="T1203" s="30">
        <v>4.2301391712190855E-4</v>
      </c>
      <c r="U1203" s="23">
        <v>2363.9884162766439</v>
      </c>
      <c r="V1203" s="27">
        <v>5.5084023846172263</v>
      </c>
    </row>
    <row r="1204" spans="1:22" x14ac:dyDescent="0.25">
      <c r="A1204" s="19" t="s">
        <v>83</v>
      </c>
      <c r="B1204" s="19" t="s">
        <v>84</v>
      </c>
      <c r="C1204" s="19" t="s">
        <v>85</v>
      </c>
      <c r="D1204" s="22">
        <v>24538</v>
      </c>
      <c r="E1204" s="22">
        <v>7</v>
      </c>
      <c r="F1204" s="27">
        <v>12.189047619047599</v>
      </c>
      <c r="G1204" s="19" t="s">
        <v>128</v>
      </c>
      <c r="H1204" s="19" t="s">
        <v>129</v>
      </c>
      <c r="I1204" s="23">
        <v>60.685714285714276</v>
      </c>
      <c r="J1204" s="19" t="s">
        <v>220</v>
      </c>
      <c r="K1204" s="19" t="s">
        <v>233</v>
      </c>
      <c r="L1204" s="23">
        <v>15.171428571428569</v>
      </c>
      <c r="M1204" s="19" t="s">
        <v>112</v>
      </c>
      <c r="N1204" s="19" t="s">
        <v>113</v>
      </c>
      <c r="O1204" s="30">
        <v>1.8912688108407016E-2</v>
      </c>
      <c r="Q1204" s="22">
        <v>7.7</v>
      </c>
      <c r="R1204" s="30">
        <v>1.2228670123859859E-5</v>
      </c>
      <c r="S1204" s="23">
        <v>81775.040938332211</v>
      </c>
      <c r="T1204" s="30">
        <v>4.2301391712190855E-4</v>
      </c>
      <c r="U1204" s="23">
        <v>2363.9884162766439</v>
      </c>
      <c r="V1204" s="27">
        <v>2.8908434519272976</v>
      </c>
    </row>
    <row r="1205" spans="1:22" x14ac:dyDescent="0.25">
      <c r="A1205" s="19" t="s">
        <v>83</v>
      </c>
      <c r="B1205" s="19" t="s">
        <v>84</v>
      </c>
      <c r="C1205" s="19" t="s">
        <v>85</v>
      </c>
      <c r="D1205" s="22">
        <v>24538</v>
      </c>
      <c r="E1205" s="22">
        <v>7</v>
      </c>
      <c r="F1205" s="27">
        <v>12.189047619047599</v>
      </c>
      <c r="G1205" s="19" t="s">
        <v>124</v>
      </c>
      <c r="H1205" s="19" t="s">
        <v>125</v>
      </c>
      <c r="I1205" s="23">
        <v>106.85142857142857</v>
      </c>
      <c r="J1205" s="19" t="s">
        <v>202</v>
      </c>
      <c r="K1205" s="19" t="s">
        <v>203</v>
      </c>
      <c r="L1205" s="23">
        <v>106.85142857142857</v>
      </c>
      <c r="M1205" s="19" t="s">
        <v>100</v>
      </c>
      <c r="N1205" s="19" t="s">
        <v>101</v>
      </c>
      <c r="O1205" s="30">
        <v>4.1826752720830673E-3</v>
      </c>
      <c r="Q1205" s="22">
        <v>3</v>
      </c>
      <c r="R1205" s="30">
        <v>1.2222033037103004E-5</v>
      </c>
      <c r="S1205" s="23">
        <v>81819.448283624559</v>
      </c>
      <c r="T1205" s="30">
        <v>4.2301391712190855E-4</v>
      </c>
      <c r="U1205" s="23">
        <v>2363.9884162766439</v>
      </c>
      <c r="V1205" s="27">
        <v>2.8892744523061946</v>
      </c>
    </row>
    <row r="1206" spans="1:22" x14ac:dyDescent="0.25">
      <c r="A1206" s="19" t="s">
        <v>83</v>
      </c>
      <c r="B1206" s="19" t="s">
        <v>84</v>
      </c>
      <c r="C1206" s="19" t="s">
        <v>85</v>
      </c>
      <c r="D1206" s="22">
        <v>24538</v>
      </c>
      <c r="E1206" s="22">
        <v>7</v>
      </c>
      <c r="F1206" s="27">
        <v>12.189047619047599</v>
      </c>
      <c r="G1206" s="19" t="s">
        <v>166</v>
      </c>
      <c r="H1206" s="19" t="s">
        <v>167</v>
      </c>
      <c r="I1206" s="23">
        <v>691.59476250554337</v>
      </c>
      <c r="J1206" s="19" t="s">
        <v>202</v>
      </c>
      <c r="K1206" s="19" t="s">
        <v>203</v>
      </c>
      <c r="L1206" s="23">
        <v>691.59476250554337</v>
      </c>
      <c r="M1206" s="19" t="s">
        <v>168</v>
      </c>
      <c r="N1206" s="19" t="s">
        <v>169</v>
      </c>
      <c r="O1206" s="30">
        <v>5.0000000000000002E-5</v>
      </c>
      <c r="Q1206" s="22">
        <v>0.3</v>
      </c>
      <c r="R1206" s="30">
        <v>9.4565053278485986E-6</v>
      </c>
      <c r="S1206" s="23">
        <v>105747.30995551661</v>
      </c>
      <c r="T1206" s="30">
        <v>4.2301391712190855E-4</v>
      </c>
      <c r="U1206" s="23">
        <v>2363.9884162766439</v>
      </c>
      <c r="V1206" s="27">
        <v>2.2355069053492453</v>
      </c>
    </row>
    <row r="1207" spans="1:22" x14ac:dyDescent="0.25">
      <c r="A1207" s="19" t="s">
        <v>83</v>
      </c>
      <c r="B1207" s="19" t="s">
        <v>84</v>
      </c>
      <c r="C1207" s="19" t="s">
        <v>85</v>
      </c>
      <c r="D1207" s="22">
        <v>24538</v>
      </c>
      <c r="E1207" s="22">
        <v>7</v>
      </c>
      <c r="F1207" s="27">
        <v>12.189047619047599</v>
      </c>
      <c r="G1207" s="19" t="s">
        <v>108</v>
      </c>
      <c r="H1207" s="19" t="s">
        <v>109</v>
      </c>
      <c r="I1207" s="23">
        <v>16.777200000000001</v>
      </c>
      <c r="J1207" s="19" t="s">
        <v>207</v>
      </c>
      <c r="K1207" s="19" t="s">
        <v>208</v>
      </c>
      <c r="L1207" s="23">
        <v>10.894285714285715</v>
      </c>
      <c r="M1207" s="19" t="s">
        <v>110</v>
      </c>
      <c r="N1207" s="19" t="s">
        <v>111</v>
      </c>
      <c r="O1207" s="30">
        <v>9.9157987639060616E-3</v>
      </c>
      <c r="Q1207" s="22">
        <v>1.5</v>
      </c>
      <c r="R1207" s="30">
        <v>9.0988426233748902E-6</v>
      </c>
      <c r="S1207" s="23">
        <v>109904.08795850628</v>
      </c>
      <c r="T1207" s="30">
        <v>4.2301391712190855E-4</v>
      </c>
      <c r="U1207" s="23">
        <v>2363.9884162766439</v>
      </c>
      <c r="V1207" s="27">
        <v>2.1509558563182427</v>
      </c>
    </row>
    <row r="1208" spans="1:22" x14ac:dyDescent="0.25">
      <c r="A1208" s="19" t="s">
        <v>83</v>
      </c>
      <c r="B1208" s="19" t="s">
        <v>84</v>
      </c>
      <c r="C1208" s="19" t="s">
        <v>85</v>
      </c>
      <c r="D1208" s="22">
        <v>24538</v>
      </c>
      <c r="E1208" s="22">
        <v>7</v>
      </c>
      <c r="F1208" s="27">
        <v>12.189047619047599</v>
      </c>
      <c r="G1208" s="19" t="s">
        <v>108</v>
      </c>
      <c r="H1208" s="19" t="s">
        <v>109</v>
      </c>
      <c r="I1208" s="23">
        <v>71.154285714285706</v>
      </c>
      <c r="J1208" s="19" t="s">
        <v>202</v>
      </c>
      <c r="K1208" s="19" t="s">
        <v>203</v>
      </c>
      <c r="L1208" s="23">
        <v>71.154285714285706</v>
      </c>
      <c r="M1208" s="19" t="s">
        <v>112</v>
      </c>
      <c r="N1208" s="19" t="s">
        <v>113</v>
      </c>
      <c r="O1208" s="30">
        <v>1.1220156242274404E-2</v>
      </c>
      <c r="Q1208" s="22">
        <v>7.7</v>
      </c>
      <c r="R1208" s="30">
        <v>8.5062759807263001E-6</v>
      </c>
      <c r="S1208" s="23">
        <v>117560.25812774252</v>
      </c>
      <c r="T1208" s="30">
        <v>4.2301391712190855E-4</v>
      </c>
      <c r="U1208" s="23">
        <v>2363.9884162766439</v>
      </c>
      <c r="V1208" s="27">
        <v>2.0108737884089218</v>
      </c>
    </row>
    <row r="1209" spans="1:22" x14ac:dyDescent="0.25">
      <c r="A1209" s="19" t="s">
        <v>83</v>
      </c>
      <c r="B1209" s="19" t="s">
        <v>84</v>
      </c>
      <c r="C1209" s="19" t="s">
        <v>85</v>
      </c>
      <c r="D1209" s="22">
        <v>24538</v>
      </c>
      <c r="E1209" s="22">
        <v>7</v>
      </c>
      <c r="F1209" s="27">
        <v>12.189047619047599</v>
      </c>
      <c r="G1209" s="19" t="s">
        <v>134</v>
      </c>
      <c r="H1209" s="19" t="s">
        <v>135</v>
      </c>
      <c r="I1209" s="23">
        <v>67.506428571428572</v>
      </c>
      <c r="J1209" s="19" t="s">
        <v>202</v>
      </c>
      <c r="K1209" s="19" t="s">
        <v>203</v>
      </c>
      <c r="L1209" s="23">
        <v>67.506428571428572</v>
      </c>
      <c r="M1209" s="19" t="s">
        <v>96</v>
      </c>
      <c r="N1209" s="19" t="s">
        <v>97</v>
      </c>
      <c r="O1209" s="30">
        <v>1.2242166344294007E-2</v>
      </c>
      <c r="Q1209" s="22">
        <v>8.6999999999999993</v>
      </c>
      <c r="R1209" s="30">
        <v>7.7931741666445581E-6</v>
      </c>
      <c r="S1209" s="23">
        <v>128317.41965681766</v>
      </c>
      <c r="T1209" s="30">
        <v>4.2301391712190855E-4</v>
      </c>
      <c r="U1209" s="23">
        <v>2363.9884162766439</v>
      </c>
      <c r="V1209" s="27">
        <v>1.8422973455974121</v>
      </c>
    </row>
    <row r="1210" spans="1:22" x14ac:dyDescent="0.25">
      <c r="A1210" s="19" t="s">
        <v>83</v>
      </c>
      <c r="B1210" s="19" t="s">
        <v>84</v>
      </c>
      <c r="C1210" s="19" t="s">
        <v>85</v>
      </c>
      <c r="D1210" s="22">
        <v>24538</v>
      </c>
      <c r="E1210" s="22">
        <v>7</v>
      </c>
      <c r="F1210" s="27">
        <v>12.189047619047599</v>
      </c>
      <c r="G1210" s="19" t="s">
        <v>156</v>
      </c>
      <c r="H1210" s="19" t="s">
        <v>157</v>
      </c>
      <c r="I1210" s="23">
        <v>17.25034625737857</v>
      </c>
      <c r="J1210" s="19" t="s">
        <v>229</v>
      </c>
      <c r="K1210" s="19" t="s">
        <v>250</v>
      </c>
      <c r="L1210" s="23">
        <v>3.4500692514757136</v>
      </c>
      <c r="M1210" s="19" t="s">
        <v>245</v>
      </c>
      <c r="N1210" s="19" t="s">
        <v>246</v>
      </c>
      <c r="O1210" s="30">
        <v>8.156250000000002E-3</v>
      </c>
      <c r="Q1210" s="22">
        <v>1.94</v>
      </c>
      <c r="R1210" s="30">
        <v>5.9499983082276257E-6</v>
      </c>
      <c r="S1210" s="23">
        <v>168067.27467757519</v>
      </c>
      <c r="T1210" s="30">
        <v>4.2301391712190855E-4</v>
      </c>
      <c r="U1210" s="23">
        <v>2363.9884162766439</v>
      </c>
      <c r="V1210" s="27">
        <v>1.4065727077515733</v>
      </c>
    </row>
    <row r="1211" spans="1:22" x14ac:dyDescent="0.25">
      <c r="A1211" s="19" t="s">
        <v>83</v>
      </c>
      <c r="B1211" s="19" t="s">
        <v>84</v>
      </c>
      <c r="C1211" s="19" t="s">
        <v>85</v>
      </c>
      <c r="D1211" s="22">
        <v>24538</v>
      </c>
      <c r="E1211" s="22">
        <v>7</v>
      </c>
      <c r="F1211" s="27">
        <v>12.189047619047599</v>
      </c>
      <c r="G1211" s="19" t="s">
        <v>122</v>
      </c>
      <c r="H1211" s="19" t="s">
        <v>123</v>
      </c>
      <c r="I1211" s="23">
        <v>4.5714285714285712</v>
      </c>
      <c r="J1211" s="19" t="s">
        <v>202</v>
      </c>
      <c r="K1211" s="19" t="s">
        <v>203</v>
      </c>
      <c r="L1211" s="23">
        <v>4.5714285714285712</v>
      </c>
      <c r="M1211" s="19" t="s">
        <v>110</v>
      </c>
      <c r="N1211" s="19" t="s">
        <v>111</v>
      </c>
      <c r="O1211" s="30">
        <v>2.3301542756539208E-2</v>
      </c>
      <c r="Q1211" s="22">
        <v>1.5</v>
      </c>
      <c r="R1211" s="30">
        <v>5.8260684315291308E-6</v>
      </c>
      <c r="S1211" s="23">
        <v>171642.33680954832</v>
      </c>
      <c r="T1211" s="30">
        <v>4.2301391712190855E-4</v>
      </c>
      <c r="U1211" s="23">
        <v>2363.9884162766439</v>
      </c>
      <c r="V1211" s="27">
        <v>1.3772758284569899</v>
      </c>
    </row>
    <row r="1212" spans="1:22" x14ac:dyDescent="0.25">
      <c r="A1212" s="19" t="s">
        <v>83</v>
      </c>
      <c r="B1212" s="19" t="s">
        <v>84</v>
      </c>
      <c r="C1212" s="19" t="s">
        <v>85</v>
      </c>
      <c r="D1212" s="22">
        <v>24538</v>
      </c>
      <c r="E1212" s="22">
        <v>7</v>
      </c>
      <c r="F1212" s="27">
        <v>12.189047619047599</v>
      </c>
      <c r="G1212" s="19" t="s">
        <v>166</v>
      </c>
      <c r="H1212" s="19" t="s">
        <v>167</v>
      </c>
      <c r="I1212" s="23">
        <v>691.59476250554337</v>
      </c>
      <c r="J1212" s="19" t="s">
        <v>202</v>
      </c>
      <c r="K1212" s="19" t="s">
        <v>203</v>
      </c>
      <c r="L1212" s="23">
        <v>691.59476250554337</v>
      </c>
      <c r="M1212" s="19" t="s">
        <v>172</v>
      </c>
      <c r="N1212" s="19" t="s">
        <v>173</v>
      </c>
      <c r="O1212" s="30">
        <v>5.0000000000000002E-5</v>
      </c>
      <c r="Q1212" s="22">
        <v>0.6</v>
      </c>
      <c r="R1212" s="30">
        <v>4.7282526639242993E-6</v>
      </c>
      <c r="S1212" s="23">
        <v>211494.61991103322</v>
      </c>
      <c r="T1212" s="30">
        <v>4.2301391712190855E-4</v>
      </c>
      <c r="U1212" s="23">
        <v>2363.9884162766439</v>
      </c>
      <c r="V1212" s="27">
        <v>1.1177534526746227</v>
      </c>
    </row>
    <row r="1213" spans="1:22" x14ac:dyDescent="0.25">
      <c r="A1213" s="19" t="s">
        <v>83</v>
      </c>
      <c r="B1213" s="19" t="s">
        <v>84</v>
      </c>
      <c r="C1213" s="19" t="s">
        <v>85</v>
      </c>
      <c r="D1213" s="22">
        <v>24652</v>
      </c>
      <c r="E1213" s="22">
        <v>7</v>
      </c>
      <c r="F1213" s="27">
        <v>13.77</v>
      </c>
      <c r="G1213" s="19" t="s">
        <v>108</v>
      </c>
      <c r="H1213" s="19" t="s">
        <v>109</v>
      </c>
      <c r="I1213" s="23">
        <v>247.08571428571426</v>
      </c>
      <c r="J1213" s="19" t="s">
        <v>202</v>
      </c>
      <c r="K1213" s="19" t="s">
        <v>203</v>
      </c>
      <c r="L1213" s="23">
        <v>247.08571428571426</v>
      </c>
      <c r="M1213" s="19" t="s">
        <v>110</v>
      </c>
      <c r="N1213" s="19" t="s">
        <v>111</v>
      </c>
      <c r="O1213" s="30">
        <v>9.9157987639060616E-3</v>
      </c>
      <c r="Q1213" s="22">
        <v>1.5</v>
      </c>
      <c r="R1213" s="30">
        <v>1.1861787558911313E-4</v>
      </c>
      <c r="S1213" s="23">
        <v>8430.4325552411174</v>
      </c>
      <c r="T1213" s="30">
        <v>3.8410229275152635E-4</v>
      </c>
      <c r="U1213" s="23">
        <v>2603.4731342957498</v>
      </c>
      <c r="V1213" s="27">
        <v>30.881845234349171</v>
      </c>
    </row>
    <row r="1214" spans="1:22" x14ac:dyDescent="0.25">
      <c r="A1214" s="19" t="s">
        <v>83</v>
      </c>
      <c r="B1214" s="19" t="s">
        <v>84</v>
      </c>
      <c r="C1214" s="19" t="s">
        <v>85</v>
      </c>
      <c r="D1214" s="22">
        <v>24652</v>
      </c>
      <c r="E1214" s="22">
        <v>7</v>
      </c>
      <c r="F1214" s="27">
        <v>13.77</v>
      </c>
      <c r="G1214" s="19" t="s">
        <v>124</v>
      </c>
      <c r="H1214" s="19" t="s">
        <v>125</v>
      </c>
      <c r="I1214" s="23">
        <v>68.571428571428569</v>
      </c>
      <c r="J1214" s="19" t="s">
        <v>202</v>
      </c>
      <c r="K1214" s="19" t="s">
        <v>203</v>
      </c>
      <c r="L1214" s="23">
        <v>68.571428571428569</v>
      </c>
      <c r="M1214" s="19" t="s">
        <v>110</v>
      </c>
      <c r="N1214" s="19" t="s">
        <v>111</v>
      </c>
      <c r="O1214" s="30">
        <v>2.8396187614678874E-2</v>
      </c>
      <c r="Q1214" s="22">
        <v>1.5</v>
      </c>
      <c r="R1214" s="30">
        <v>9.4270982847777154E-5</v>
      </c>
      <c r="S1214" s="23">
        <v>10607.7179826876</v>
      </c>
      <c r="T1214" s="30">
        <v>3.8410229275152635E-4</v>
      </c>
      <c r="U1214" s="23">
        <v>2603.4731342957498</v>
      </c>
      <c r="V1214" s="27">
        <v>24.543197118784327</v>
      </c>
    </row>
    <row r="1215" spans="1:22" x14ac:dyDescent="0.25">
      <c r="A1215" s="19" t="s">
        <v>83</v>
      </c>
      <c r="B1215" s="19" t="s">
        <v>84</v>
      </c>
      <c r="C1215" s="19" t="s">
        <v>85</v>
      </c>
      <c r="D1215" s="22">
        <v>24652</v>
      </c>
      <c r="E1215" s="22">
        <v>7</v>
      </c>
      <c r="F1215" s="27">
        <v>13.77</v>
      </c>
      <c r="G1215" s="19" t="s">
        <v>108</v>
      </c>
      <c r="H1215" s="19" t="s">
        <v>109</v>
      </c>
      <c r="I1215" s="23">
        <v>107.03</v>
      </c>
      <c r="J1215" s="19" t="s">
        <v>207</v>
      </c>
      <c r="K1215" s="19" t="s">
        <v>208</v>
      </c>
      <c r="L1215" s="23">
        <v>69.5</v>
      </c>
      <c r="M1215" s="19" t="s">
        <v>110</v>
      </c>
      <c r="N1215" s="19" t="s">
        <v>111</v>
      </c>
      <c r="O1215" s="30">
        <v>9.9157987639060616E-3</v>
      </c>
      <c r="Q1215" s="22">
        <v>1.5</v>
      </c>
      <c r="R1215" s="30">
        <v>5.1381648109458518E-5</v>
      </c>
      <c r="S1215" s="23">
        <v>19462.201715867428</v>
      </c>
      <c r="T1215" s="30">
        <v>3.8410229275152635E-4</v>
      </c>
      <c r="U1215" s="23">
        <v>2603.4731342957498</v>
      </c>
      <c r="V1215" s="27">
        <v>13.377074044881326</v>
      </c>
    </row>
    <row r="1216" spans="1:22" x14ac:dyDescent="0.25">
      <c r="A1216" s="19" t="s">
        <v>83</v>
      </c>
      <c r="B1216" s="19" t="s">
        <v>84</v>
      </c>
      <c r="C1216" s="19" t="s">
        <v>85</v>
      </c>
      <c r="D1216" s="22">
        <v>24652</v>
      </c>
      <c r="E1216" s="22">
        <v>7</v>
      </c>
      <c r="F1216" s="27">
        <v>13.77</v>
      </c>
      <c r="G1216" s="19" t="s">
        <v>108</v>
      </c>
      <c r="H1216" s="19" t="s">
        <v>109</v>
      </c>
      <c r="I1216" s="23">
        <v>247.08571428571426</v>
      </c>
      <c r="J1216" s="19" t="s">
        <v>202</v>
      </c>
      <c r="K1216" s="19" t="s">
        <v>203</v>
      </c>
      <c r="L1216" s="23">
        <v>247.08571428571426</v>
      </c>
      <c r="M1216" s="19" t="s">
        <v>112</v>
      </c>
      <c r="N1216" s="19" t="s">
        <v>113</v>
      </c>
      <c r="O1216" s="30">
        <v>1.1220156242274404E-2</v>
      </c>
      <c r="Q1216" s="22">
        <v>7.7</v>
      </c>
      <c r="R1216" s="30">
        <v>2.6147000533058758E-5</v>
      </c>
      <c r="S1216" s="23">
        <v>38245.304609056693</v>
      </c>
      <c r="T1216" s="30">
        <v>3.8410229275152635E-4</v>
      </c>
      <c r="U1216" s="23">
        <v>2603.4731342957498</v>
      </c>
      <c r="V1216" s="27">
        <v>6.8073013430235125</v>
      </c>
    </row>
    <row r="1217" spans="1:22" x14ac:dyDescent="0.25">
      <c r="A1217" s="19" t="s">
        <v>83</v>
      </c>
      <c r="B1217" s="19" t="s">
        <v>84</v>
      </c>
      <c r="C1217" s="19" t="s">
        <v>85</v>
      </c>
      <c r="D1217" s="22">
        <v>24652</v>
      </c>
      <c r="E1217" s="22">
        <v>7</v>
      </c>
      <c r="F1217" s="27">
        <v>13.77</v>
      </c>
      <c r="G1217" s="19" t="s">
        <v>134</v>
      </c>
      <c r="H1217" s="19" t="s">
        <v>135</v>
      </c>
      <c r="I1217" s="23">
        <v>83.571428571428569</v>
      </c>
      <c r="J1217" s="19" t="s">
        <v>202</v>
      </c>
      <c r="K1217" s="19" t="s">
        <v>203</v>
      </c>
      <c r="L1217" s="23">
        <v>83.571428571428569</v>
      </c>
      <c r="M1217" s="19" t="s">
        <v>110</v>
      </c>
      <c r="N1217" s="19" t="s">
        <v>111</v>
      </c>
      <c r="O1217" s="30">
        <v>6.3109714285714286E-3</v>
      </c>
      <c r="Q1217" s="22">
        <v>1.5</v>
      </c>
      <c r="R1217" s="30">
        <v>2.5534587168200613E-5</v>
      </c>
      <c r="S1217" s="23">
        <v>39162.567752234725</v>
      </c>
      <c r="T1217" s="30">
        <v>3.8410229275152635E-4</v>
      </c>
      <c r="U1217" s="23">
        <v>2603.4731342957498</v>
      </c>
      <c r="V1217" s="27">
        <v>6.6478611687743285</v>
      </c>
    </row>
    <row r="1218" spans="1:22" x14ac:dyDescent="0.25">
      <c r="A1218" s="19" t="s">
        <v>83</v>
      </c>
      <c r="B1218" s="19" t="s">
        <v>84</v>
      </c>
      <c r="C1218" s="19" t="s">
        <v>85</v>
      </c>
      <c r="D1218" s="22">
        <v>24652</v>
      </c>
      <c r="E1218" s="22">
        <v>7</v>
      </c>
      <c r="F1218" s="27">
        <v>13.77</v>
      </c>
      <c r="G1218" s="19" t="s">
        <v>108</v>
      </c>
      <c r="H1218" s="19" t="s">
        <v>109</v>
      </c>
      <c r="I1218" s="23">
        <v>107.03</v>
      </c>
      <c r="J1218" s="19" t="s">
        <v>207</v>
      </c>
      <c r="K1218" s="19" t="s">
        <v>208</v>
      </c>
      <c r="L1218" s="23">
        <v>69.5</v>
      </c>
      <c r="M1218" s="19" t="s">
        <v>112</v>
      </c>
      <c r="N1218" s="19" t="s">
        <v>113</v>
      </c>
      <c r="O1218" s="30">
        <v>1.1220156242274404E-2</v>
      </c>
      <c r="Q1218" s="22">
        <v>7.7</v>
      </c>
      <c r="R1218" s="30">
        <v>1.1326083643254483E-5</v>
      </c>
      <c r="S1218" s="23">
        <v>88291.772469433752</v>
      </c>
      <c r="T1218" s="30">
        <v>3.8410229275152635E-4</v>
      </c>
      <c r="U1218" s="23">
        <v>2603.4731342957498</v>
      </c>
      <c r="V1218" s="27">
        <v>2.9487154481999576</v>
      </c>
    </row>
    <row r="1219" spans="1:22" x14ac:dyDescent="0.25">
      <c r="A1219" s="19" t="s">
        <v>83</v>
      </c>
      <c r="B1219" s="19" t="s">
        <v>84</v>
      </c>
      <c r="C1219" s="19" t="s">
        <v>85</v>
      </c>
      <c r="D1219" s="22">
        <v>24652</v>
      </c>
      <c r="E1219" s="22">
        <v>7</v>
      </c>
      <c r="F1219" s="27">
        <v>13.77</v>
      </c>
      <c r="G1219" s="19" t="s">
        <v>134</v>
      </c>
      <c r="H1219" s="19" t="s">
        <v>135</v>
      </c>
      <c r="I1219" s="23">
        <v>83.571428571428569</v>
      </c>
      <c r="J1219" s="19" t="s">
        <v>202</v>
      </c>
      <c r="K1219" s="19" t="s">
        <v>203</v>
      </c>
      <c r="L1219" s="23">
        <v>83.571428571428569</v>
      </c>
      <c r="M1219" s="19" t="s">
        <v>96</v>
      </c>
      <c r="N1219" s="19" t="s">
        <v>97</v>
      </c>
      <c r="O1219" s="30">
        <v>1.2242166344294007E-2</v>
      </c>
      <c r="Q1219" s="22">
        <v>8.6999999999999993</v>
      </c>
      <c r="R1219" s="30">
        <v>8.5400990843138395E-6</v>
      </c>
      <c r="S1219" s="23">
        <v>117094.66015877563</v>
      </c>
      <c r="T1219" s="30">
        <v>3.8410229275152635E-4</v>
      </c>
      <c r="U1219" s="23">
        <v>2603.4731342957498</v>
      </c>
      <c r="V1219" s="27">
        <v>2.2233918530234815</v>
      </c>
    </row>
    <row r="1220" spans="1:22" x14ac:dyDescent="0.25">
      <c r="A1220" s="19" t="s">
        <v>83</v>
      </c>
      <c r="B1220" s="19" t="s">
        <v>84</v>
      </c>
      <c r="C1220" s="19" t="s">
        <v>85</v>
      </c>
      <c r="D1220" s="22">
        <v>24652</v>
      </c>
      <c r="E1220" s="22">
        <v>7</v>
      </c>
      <c r="F1220" s="27">
        <v>13.77</v>
      </c>
      <c r="G1220" s="19" t="s">
        <v>124</v>
      </c>
      <c r="H1220" s="19" t="s">
        <v>125</v>
      </c>
      <c r="I1220" s="23">
        <v>68.571428571428569</v>
      </c>
      <c r="J1220" s="19" t="s">
        <v>202</v>
      </c>
      <c r="K1220" s="19" t="s">
        <v>203</v>
      </c>
      <c r="L1220" s="23">
        <v>68.571428571428569</v>
      </c>
      <c r="M1220" s="19" t="s">
        <v>100</v>
      </c>
      <c r="N1220" s="19" t="s">
        <v>101</v>
      </c>
      <c r="O1220" s="30">
        <v>4.1826752720830673E-3</v>
      </c>
      <c r="Q1220" s="22">
        <v>3</v>
      </c>
      <c r="R1220" s="30">
        <v>6.9429198416152173E-6</v>
      </c>
      <c r="S1220" s="23">
        <v>144031.62110645333</v>
      </c>
      <c r="T1220" s="30">
        <v>3.8410229275152635E-4</v>
      </c>
      <c r="U1220" s="23">
        <v>2603.4731342957498</v>
      </c>
      <c r="V1220" s="27">
        <v>1.8075705281214123</v>
      </c>
    </row>
    <row r="1221" spans="1:22" x14ac:dyDescent="0.25">
      <c r="A1221" s="19" t="s">
        <v>83</v>
      </c>
      <c r="B1221" s="19" t="s">
        <v>84</v>
      </c>
      <c r="C1221" s="19" t="s">
        <v>85</v>
      </c>
      <c r="D1221" s="22">
        <v>24652</v>
      </c>
      <c r="E1221" s="22">
        <v>7</v>
      </c>
      <c r="F1221" s="27">
        <v>13.77</v>
      </c>
      <c r="G1221" s="19" t="s">
        <v>166</v>
      </c>
      <c r="H1221" s="19" t="s">
        <v>167</v>
      </c>
      <c r="I1221" s="23">
        <v>526.40896249653974</v>
      </c>
      <c r="J1221" s="19" t="s">
        <v>202</v>
      </c>
      <c r="K1221" s="19" t="s">
        <v>203</v>
      </c>
      <c r="L1221" s="23">
        <v>526.40896249653974</v>
      </c>
      <c r="M1221" s="19" t="s">
        <v>168</v>
      </c>
      <c r="N1221" s="19" t="s">
        <v>169</v>
      </c>
      <c r="O1221" s="30">
        <v>5.0000000000000002E-5</v>
      </c>
      <c r="Q1221" s="22">
        <v>0.3</v>
      </c>
      <c r="R1221" s="30">
        <v>6.3714471374550921E-6</v>
      </c>
      <c r="S1221" s="23">
        <v>156950.21530060499</v>
      </c>
      <c r="T1221" s="30">
        <v>3.8410229275152635E-4</v>
      </c>
      <c r="U1221" s="23">
        <v>2603.4731342957498</v>
      </c>
      <c r="V1221" s="27">
        <v>1.6587891448949892</v>
      </c>
    </row>
    <row r="1222" spans="1:22" x14ac:dyDescent="0.25">
      <c r="A1222" s="19" t="s">
        <v>83</v>
      </c>
      <c r="B1222" s="19" t="s">
        <v>84</v>
      </c>
      <c r="C1222" s="19" t="s">
        <v>85</v>
      </c>
      <c r="D1222" s="22">
        <v>24652</v>
      </c>
      <c r="E1222" s="22">
        <v>7</v>
      </c>
      <c r="F1222" s="27">
        <v>13.77</v>
      </c>
      <c r="G1222" s="19" t="s">
        <v>122</v>
      </c>
      <c r="H1222" s="19" t="s">
        <v>123</v>
      </c>
      <c r="I1222" s="23">
        <v>4.6976785714285709</v>
      </c>
      <c r="J1222" s="19" t="s">
        <v>223</v>
      </c>
      <c r="K1222" s="19" t="s">
        <v>234</v>
      </c>
      <c r="L1222" s="23">
        <v>0.84642857142857153</v>
      </c>
      <c r="M1222" s="19" t="s">
        <v>110</v>
      </c>
      <c r="N1222" s="19" t="s">
        <v>111</v>
      </c>
      <c r="O1222" s="30">
        <v>2.3301542756539208E-2</v>
      </c>
      <c r="Q1222" s="22">
        <v>1.5</v>
      </c>
      <c r="R1222" s="30">
        <v>5.2995961311363296E-6</v>
      </c>
      <c r="S1222" s="23">
        <v>188693.62405274113</v>
      </c>
      <c r="T1222" s="30">
        <v>3.8410229275152635E-4</v>
      </c>
      <c r="U1222" s="23">
        <v>2603.4731342957498</v>
      </c>
      <c r="V1222" s="27">
        <v>1.379735615003113</v>
      </c>
    </row>
    <row r="1223" spans="1:22" x14ac:dyDescent="0.25">
      <c r="A1223" s="19" t="s">
        <v>83</v>
      </c>
      <c r="B1223" s="19" t="s">
        <v>84</v>
      </c>
      <c r="C1223" s="19" t="s">
        <v>85</v>
      </c>
      <c r="D1223" s="22">
        <v>24652</v>
      </c>
      <c r="E1223" s="22">
        <v>7</v>
      </c>
      <c r="F1223" s="27">
        <v>13.77</v>
      </c>
      <c r="G1223" s="19" t="s">
        <v>132</v>
      </c>
      <c r="H1223" s="19" t="s">
        <v>133</v>
      </c>
      <c r="I1223" s="23">
        <v>2.5553571428571429</v>
      </c>
      <c r="J1223" s="19" t="s">
        <v>207</v>
      </c>
      <c r="K1223" s="19" t="s">
        <v>208</v>
      </c>
      <c r="L1223" s="23">
        <v>1.6071428571428572</v>
      </c>
      <c r="M1223" s="19" t="s">
        <v>110</v>
      </c>
      <c r="N1223" s="19" t="s">
        <v>111</v>
      </c>
      <c r="O1223" s="30">
        <v>3.9433609419354559E-2</v>
      </c>
      <c r="Q1223" s="22">
        <v>1.5</v>
      </c>
      <c r="R1223" s="30">
        <v>4.8785744613113716E-6</v>
      </c>
      <c r="S1223" s="23">
        <v>204977.91064383954</v>
      </c>
      <c r="T1223" s="30">
        <v>3.8410229275152635E-4</v>
      </c>
      <c r="U1223" s="23">
        <v>2603.4731342957498</v>
      </c>
      <c r="V1223" s="27">
        <v>1.2701237543685515</v>
      </c>
    </row>
    <row r="1224" spans="1:22" x14ac:dyDescent="0.25">
      <c r="A1224" s="19" t="s">
        <v>83</v>
      </c>
      <c r="B1224" s="19" t="s">
        <v>84</v>
      </c>
      <c r="C1224" s="19" t="s">
        <v>85</v>
      </c>
      <c r="D1224" s="22">
        <v>24652</v>
      </c>
      <c r="E1224" s="22">
        <v>7</v>
      </c>
      <c r="F1224" s="27">
        <v>13.77</v>
      </c>
      <c r="G1224" s="19" t="s">
        <v>136</v>
      </c>
      <c r="H1224" s="19" t="s">
        <v>137</v>
      </c>
      <c r="I1224" s="23">
        <v>56.912958714285715</v>
      </c>
      <c r="J1224" s="19" t="s">
        <v>202</v>
      </c>
      <c r="K1224" s="19" t="s">
        <v>203</v>
      </c>
      <c r="L1224" s="23">
        <v>56.912958714285715</v>
      </c>
      <c r="M1224" s="19" t="s">
        <v>112</v>
      </c>
      <c r="N1224" s="19" t="s">
        <v>113</v>
      </c>
      <c r="O1224" s="30">
        <v>8.2706821829855465E-3</v>
      </c>
      <c r="Q1224" s="22">
        <v>7.7</v>
      </c>
      <c r="R1224" s="30">
        <v>4.4394363204334173E-6</v>
      </c>
      <c r="S1224" s="23">
        <v>225253.82229209927</v>
      </c>
      <c r="T1224" s="30">
        <v>3.8410229275152635E-4</v>
      </c>
      <c r="U1224" s="23">
        <v>2603.4731342957498</v>
      </c>
      <c r="V1224" s="27">
        <v>1.155795319166518</v>
      </c>
    </row>
    <row r="1225" spans="1:22" x14ac:dyDescent="0.25">
      <c r="A1225" s="19" t="s">
        <v>83</v>
      </c>
      <c r="B1225" s="19" t="s">
        <v>84</v>
      </c>
      <c r="C1225" s="19" t="s">
        <v>85</v>
      </c>
      <c r="D1225" s="22">
        <v>24787</v>
      </c>
      <c r="E1225" s="22">
        <v>7</v>
      </c>
      <c r="F1225" s="27">
        <v>12.48</v>
      </c>
      <c r="G1225" s="19" t="s">
        <v>124</v>
      </c>
      <c r="H1225" s="19" t="s">
        <v>125</v>
      </c>
      <c r="I1225" s="23">
        <v>137.14285714285714</v>
      </c>
      <c r="J1225" s="19" t="s">
        <v>202</v>
      </c>
      <c r="K1225" s="19" t="s">
        <v>203</v>
      </c>
      <c r="L1225" s="23">
        <v>137.14285714285714</v>
      </c>
      <c r="M1225" s="19" t="s">
        <v>110</v>
      </c>
      <c r="N1225" s="19" t="s">
        <v>111</v>
      </c>
      <c r="O1225" s="30">
        <v>2.8396187614678874E-2</v>
      </c>
      <c r="Q1225" s="22">
        <v>1.5</v>
      </c>
      <c r="R1225" s="30">
        <v>2.0803067849581593E-4</v>
      </c>
      <c r="S1225" s="23">
        <v>4806.9833124161678</v>
      </c>
      <c r="T1225" s="30">
        <v>3.8209877918201013E-4</v>
      </c>
      <c r="U1225" s="23">
        <v>2617.1243000063523</v>
      </c>
      <c r="V1225" s="27">
        <v>54.444214383820878</v>
      </c>
    </row>
    <row r="1226" spans="1:22" x14ac:dyDescent="0.25">
      <c r="A1226" s="19" t="s">
        <v>83</v>
      </c>
      <c r="B1226" s="19" t="s">
        <v>84</v>
      </c>
      <c r="C1226" s="19" t="s">
        <v>85</v>
      </c>
      <c r="D1226" s="22">
        <v>24787</v>
      </c>
      <c r="E1226" s="22">
        <v>7</v>
      </c>
      <c r="F1226" s="27">
        <v>12.48</v>
      </c>
      <c r="G1226" s="19" t="s">
        <v>128</v>
      </c>
      <c r="H1226" s="19" t="s">
        <v>129</v>
      </c>
      <c r="I1226" s="23">
        <v>48</v>
      </c>
      <c r="J1226" s="19" t="s">
        <v>220</v>
      </c>
      <c r="K1226" s="19" t="s">
        <v>233</v>
      </c>
      <c r="L1226" s="23">
        <v>12</v>
      </c>
      <c r="M1226" s="19" t="s">
        <v>110</v>
      </c>
      <c r="N1226" s="19" t="s">
        <v>111</v>
      </c>
      <c r="O1226" s="30">
        <v>1.3969122566371676E-2</v>
      </c>
      <c r="Q1226" s="22">
        <v>1.5</v>
      </c>
      <c r="R1226" s="30">
        <v>3.5818262990696605E-5</v>
      </c>
      <c r="S1226" s="23">
        <v>27918.718455435399</v>
      </c>
      <c r="T1226" s="30">
        <v>3.8209877918201013E-4</v>
      </c>
      <c r="U1226" s="23">
        <v>2617.1243000063523</v>
      </c>
      <c r="V1226" s="27">
        <v>9.3740846456970282</v>
      </c>
    </row>
    <row r="1227" spans="1:22" x14ac:dyDescent="0.25">
      <c r="A1227" s="19" t="s">
        <v>83</v>
      </c>
      <c r="B1227" s="19" t="s">
        <v>84</v>
      </c>
      <c r="C1227" s="19" t="s">
        <v>85</v>
      </c>
      <c r="D1227" s="22">
        <v>24787</v>
      </c>
      <c r="E1227" s="22">
        <v>7</v>
      </c>
      <c r="F1227" s="27">
        <v>12.48</v>
      </c>
      <c r="G1227" s="19" t="s">
        <v>122</v>
      </c>
      <c r="H1227" s="19" t="s">
        <v>123</v>
      </c>
      <c r="I1227" s="23">
        <v>22.596428571428572</v>
      </c>
      <c r="J1227" s="19" t="s">
        <v>223</v>
      </c>
      <c r="K1227" s="19" t="s">
        <v>234</v>
      </c>
      <c r="L1227" s="23">
        <v>4.0714285714285712</v>
      </c>
      <c r="M1227" s="19" t="s">
        <v>110</v>
      </c>
      <c r="N1227" s="19" t="s">
        <v>111</v>
      </c>
      <c r="O1227" s="30">
        <v>2.3301542756539208E-2</v>
      </c>
      <c r="Q1227" s="22">
        <v>1.5</v>
      </c>
      <c r="R1227" s="30">
        <v>2.8126690518281357E-5</v>
      </c>
      <c r="S1227" s="23">
        <v>35553.418534968958</v>
      </c>
      <c r="T1227" s="30">
        <v>3.8209877918201013E-4</v>
      </c>
      <c r="U1227" s="23">
        <v>2617.1243000063523</v>
      </c>
      <c r="V1227" s="27">
        <v>7.3611045234152392</v>
      </c>
    </row>
    <row r="1228" spans="1:22" x14ac:dyDescent="0.25">
      <c r="A1228" s="19" t="s">
        <v>83</v>
      </c>
      <c r="B1228" s="19" t="s">
        <v>84</v>
      </c>
      <c r="C1228" s="19" t="s">
        <v>85</v>
      </c>
      <c r="D1228" s="22">
        <v>24787</v>
      </c>
      <c r="E1228" s="22">
        <v>7</v>
      </c>
      <c r="F1228" s="27">
        <v>12.48</v>
      </c>
      <c r="G1228" s="19" t="s">
        <v>108</v>
      </c>
      <c r="H1228" s="19" t="s">
        <v>109</v>
      </c>
      <c r="I1228" s="23">
        <v>30.875</v>
      </c>
      <c r="J1228" s="19" t="s">
        <v>223</v>
      </c>
      <c r="K1228" s="19" t="s">
        <v>234</v>
      </c>
      <c r="L1228" s="23">
        <v>6.7857142857142856</v>
      </c>
      <c r="M1228" s="19" t="s">
        <v>110</v>
      </c>
      <c r="N1228" s="19" t="s">
        <v>111</v>
      </c>
      <c r="O1228" s="30">
        <v>9.9157987639060616E-3</v>
      </c>
      <c r="Q1228" s="22">
        <v>1.5</v>
      </c>
      <c r="R1228" s="30">
        <v>1.635418198908118E-5</v>
      </c>
      <c r="S1228" s="23">
        <v>61146.439526455491</v>
      </c>
      <c r="T1228" s="30">
        <v>3.8209877918201013E-4</v>
      </c>
      <c r="U1228" s="23">
        <v>2617.1243000063523</v>
      </c>
      <c r="V1228" s="27">
        <v>4.280092709035058</v>
      </c>
    </row>
    <row r="1229" spans="1:22" x14ac:dyDescent="0.25">
      <c r="A1229" s="19" t="s">
        <v>83</v>
      </c>
      <c r="B1229" s="19" t="s">
        <v>84</v>
      </c>
      <c r="C1229" s="19" t="s">
        <v>85</v>
      </c>
      <c r="D1229" s="22">
        <v>24787</v>
      </c>
      <c r="E1229" s="22">
        <v>7</v>
      </c>
      <c r="F1229" s="27">
        <v>12.48</v>
      </c>
      <c r="G1229" s="19" t="s">
        <v>124</v>
      </c>
      <c r="H1229" s="19" t="s">
        <v>125</v>
      </c>
      <c r="I1229" s="23">
        <v>137.14285714285714</v>
      </c>
      <c r="J1229" s="19" t="s">
        <v>202</v>
      </c>
      <c r="K1229" s="19" t="s">
        <v>203</v>
      </c>
      <c r="L1229" s="23">
        <v>137.14285714285714</v>
      </c>
      <c r="M1229" s="19" t="s">
        <v>100</v>
      </c>
      <c r="N1229" s="19" t="s">
        <v>101</v>
      </c>
      <c r="O1229" s="30">
        <v>4.1826752720830673E-3</v>
      </c>
      <c r="Q1229" s="22">
        <v>3</v>
      </c>
      <c r="R1229" s="30">
        <v>1.5321154842795119E-5</v>
      </c>
      <c r="S1229" s="23">
        <v>65269.231351072536</v>
      </c>
      <c r="T1229" s="30">
        <v>3.8209877918201013E-4</v>
      </c>
      <c r="U1229" s="23">
        <v>2617.1243000063523</v>
      </c>
      <c r="V1229" s="27">
        <v>4.0097366643239107</v>
      </c>
    </row>
    <row r="1230" spans="1:22" x14ac:dyDescent="0.25">
      <c r="A1230" s="19" t="s">
        <v>83</v>
      </c>
      <c r="B1230" s="19" t="s">
        <v>84</v>
      </c>
      <c r="C1230" s="19" t="s">
        <v>85</v>
      </c>
      <c r="D1230" s="22">
        <v>24787</v>
      </c>
      <c r="E1230" s="22">
        <v>7</v>
      </c>
      <c r="F1230" s="27">
        <v>12.48</v>
      </c>
      <c r="G1230" s="19" t="s">
        <v>166</v>
      </c>
      <c r="H1230" s="19" t="s">
        <v>167</v>
      </c>
      <c r="I1230" s="23">
        <v>781.69657271074914</v>
      </c>
      <c r="J1230" s="19" t="s">
        <v>202</v>
      </c>
      <c r="K1230" s="19" t="s">
        <v>203</v>
      </c>
      <c r="L1230" s="23">
        <v>781.69657271074914</v>
      </c>
      <c r="M1230" s="19" t="s">
        <v>168</v>
      </c>
      <c r="N1230" s="19" t="s">
        <v>169</v>
      </c>
      <c r="O1230" s="30">
        <v>5.0000000000000002E-5</v>
      </c>
      <c r="Q1230" s="22">
        <v>0.3</v>
      </c>
      <c r="R1230" s="30">
        <v>1.0439323887696969E-5</v>
      </c>
      <c r="S1230" s="23">
        <v>95791.64424417635</v>
      </c>
      <c r="T1230" s="30">
        <v>3.8209877918201013E-4</v>
      </c>
      <c r="U1230" s="23">
        <v>2617.1243000063523</v>
      </c>
      <c r="V1230" s="27">
        <v>2.732100822212852</v>
      </c>
    </row>
    <row r="1231" spans="1:22" x14ac:dyDescent="0.25">
      <c r="A1231" s="19" t="s">
        <v>83</v>
      </c>
      <c r="B1231" s="19" t="s">
        <v>84</v>
      </c>
      <c r="C1231" s="19" t="s">
        <v>85</v>
      </c>
      <c r="D1231" s="22">
        <v>24787</v>
      </c>
      <c r="E1231" s="22">
        <v>7</v>
      </c>
      <c r="F1231" s="27">
        <v>12.48</v>
      </c>
      <c r="G1231" s="19" t="s">
        <v>128</v>
      </c>
      <c r="H1231" s="19" t="s">
        <v>129</v>
      </c>
      <c r="I1231" s="23">
        <v>48</v>
      </c>
      <c r="J1231" s="19" t="s">
        <v>220</v>
      </c>
      <c r="K1231" s="19" t="s">
        <v>233</v>
      </c>
      <c r="L1231" s="23">
        <v>12</v>
      </c>
      <c r="M1231" s="19" t="s">
        <v>112</v>
      </c>
      <c r="N1231" s="19" t="s">
        <v>113</v>
      </c>
      <c r="O1231" s="30">
        <v>1.8912688108407016E-2</v>
      </c>
      <c r="Q1231" s="22">
        <v>7.7</v>
      </c>
      <c r="R1231" s="30">
        <v>9.4468971570464622E-6</v>
      </c>
      <c r="S1231" s="23">
        <v>105854.86254119933</v>
      </c>
      <c r="T1231" s="30">
        <v>3.8209877918201013E-4</v>
      </c>
      <c r="U1231" s="23">
        <v>2617.1243000063523</v>
      </c>
      <c r="V1231" s="27">
        <v>2.4723704109367217</v>
      </c>
    </row>
    <row r="1232" spans="1:22" x14ac:dyDescent="0.25">
      <c r="A1232" s="19" t="s">
        <v>83</v>
      </c>
      <c r="B1232" s="19" t="s">
        <v>84</v>
      </c>
      <c r="C1232" s="19" t="s">
        <v>85</v>
      </c>
      <c r="D1232" s="22">
        <v>24787</v>
      </c>
      <c r="E1232" s="22">
        <v>7</v>
      </c>
      <c r="F1232" s="27">
        <v>12.48</v>
      </c>
      <c r="G1232" s="19" t="s">
        <v>122</v>
      </c>
      <c r="H1232" s="19" t="s">
        <v>123</v>
      </c>
      <c r="I1232" s="23">
        <v>22.596428571428568</v>
      </c>
      <c r="J1232" s="19" t="s">
        <v>223</v>
      </c>
      <c r="K1232" s="19" t="s">
        <v>234</v>
      </c>
      <c r="L1232" s="23">
        <v>4.0714285714285712</v>
      </c>
      <c r="M1232" s="19" t="s">
        <v>112</v>
      </c>
      <c r="N1232" s="19" t="s">
        <v>113</v>
      </c>
      <c r="O1232" s="30">
        <v>2.7195613430583482E-2</v>
      </c>
      <c r="Q1232" s="22">
        <v>7.7</v>
      </c>
      <c r="R1232" s="30">
        <v>6.3948940261859302E-6</v>
      </c>
      <c r="S1232" s="23">
        <v>156374.75709608034</v>
      </c>
      <c r="T1232" s="30">
        <v>3.8209877918201013E-4</v>
      </c>
      <c r="U1232" s="23">
        <v>2617.1243000063523</v>
      </c>
      <c r="V1232" s="27">
        <v>1.6736232551896657</v>
      </c>
    </row>
    <row r="1233" spans="1:22" x14ac:dyDescent="0.25">
      <c r="A1233" s="19" t="s">
        <v>83</v>
      </c>
      <c r="B1233" s="19" t="s">
        <v>84</v>
      </c>
      <c r="C1233" s="19" t="s">
        <v>85</v>
      </c>
      <c r="D1233" s="22">
        <v>24787</v>
      </c>
      <c r="E1233" s="22">
        <v>7</v>
      </c>
      <c r="F1233" s="27">
        <v>12.48</v>
      </c>
      <c r="G1233" s="19" t="s">
        <v>166</v>
      </c>
      <c r="H1233" s="19" t="s">
        <v>167</v>
      </c>
      <c r="I1233" s="23">
        <v>781.69657271074914</v>
      </c>
      <c r="J1233" s="19" t="s">
        <v>202</v>
      </c>
      <c r="K1233" s="19" t="s">
        <v>203</v>
      </c>
      <c r="L1233" s="23">
        <v>781.69657271074914</v>
      </c>
      <c r="M1233" s="19" t="s">
        <v>172</v>
      </c>
      <c r="N1233" s="19" t="s">
        <v>173</v>
      </c>
      <c r="O1233" s="30">
        <v>5.0000000000000002E-5</v>
      </c>
      <c r="Q1233" s="22">
        <v>0.6</v>
      </c>
      <c r="R1233" s="30">
        <v>5.2196619438484846E-6</v>
      </c>
      <c r="S1233" s="23">
        <v>191583.2884883527</v>
      </c>
      <c r="T1233" s="30">
        <v>3.8209877918201013E-4</v>
      </c>
      <c r="U1233" s="23">
        <v>2617.1243000063523</v>
      </c>
      <c r="V1233" s="27">
        <v>1.366050411106426</v>
      </c>
    </row>
    <row r="1234" spans="1:22" x14ac:dyDescent="0.25">
      <c r="A1234" s="19" t="s">
        <v>83</v>
      </c>
      <c r="B1234" s="19" t="s">
        <v>84</v>
      </c>
      <c r="C1234" s="19" t="s">
        <v>85</v>
      </c>
      <c r="D1234" s="22">
        <v>24787</v>
      </c>
      <c r="E1234" s="22">
        <v>7</v>
      </c>
      <c r="F1234" s="27">
        <v>12.48</v>
      </c>
      <c r="G1234" s="19" t="s">
        <v>132</v>
      </c>
      <c r="H1234" s="19" t="s">
        <v>133</v>
      </c>
      <c r="I1234" s="23">
        <v>2.412708857142857</v>
      </c>
      <c r="J1234" s="19" t="s">
        <v>202</v>
      </c>
      <c r="K1234" s="19" t="s">
        <v>203</v>
      </c>
      <c r="L1234" s="23">
        <v>2.412708857142857</v>
      </c>
      <c r="M1234" s="19" t="s">
        <v>110</v>
      </c>
      <c r="N1234" s="19" t="s">
        <v>111</v>
      </c>
      <c r="O1234" s="30">
        <v>3.9433609419354559E-2</v>
      </c>
      <c r="Q1234" s="22">
        <v>1.5</v>
      </c>
      <c r="R1234" s="30">
        <v>5.0823621108540996E-6</v>
      </c>
      <c r="S1234" s="23">
        <v>196758.9042631101</v>
      </c>
      <c r="T1234" s="30">
        <v>3.8209877918201013E-4</v>
      </c>
      <c r="U1234" s="23">
        <v>2617.1243000063523</v>
      </c>
      <c r="V1234" s="27">
        <v>1.3301173381747842</v>
      </c>
    </row>
    <row r="1235" spans="1:22" x14ac:dyDescent="0.25">
      <c r="A1235" s="19" t="s">
        <v>83</v>
      </c>
      <c r="B1235" s="19" t="s">
        <v>84</v>
      </c>
      <c r="C1235" s="19" t="s">
        <v>85</v>
      </c>
      <c r="D1235" s="22">
        <v>24787</v>
      </c>
      <c r="E1235" s="22">
        <v>7</v>
      </c>
      <c r="F1235" s="27">
        <v>12.48</v>
      </c>
      <c r="G1235" s="19" t="s">
        <v>122</v>
      </c>
      <c r="H1235" s="19" t="s">
        <v>123</v>
      </c>
      <c r="I1235" s="23">
        <v>4.0431268571428571</v>
      </c>
      <c r="J1235" s="19" t="s">
        <v>202</v>
      </c>
      <c r="K1235" s="19" t="s">
        <v>203</v>
      </c>
      <c r="L1235" s="23">
        <v>4.0431268571428571</v>
      </c>
      <c r="M1235" s="19" t="s">
        <v>110</v>
      </c>
      <c r="N1235" s="19" t="s">
        <v>111</v>
      </c>
      <c r="O1235" s="30">
        <v>2.3301542756539208E-2</v>
      </c>
      <c r="Q1235" s="22">
        <v>1.5</v>
      </c>
      <c r="R1235" s="30">
        <v>5.0326438745633688E-6</v>
      </c>
      <c r="S1235" s="23">
        <v>198702.71470117877</v>
      </c>
      <c r="T1235" s="30">
        <v>3.8209877918201013E-4</v>
      </c>
      <c r="U1235" s="23">
        <v>2617.1243000063523</v>
      </c>
      <c r="V1235" s="27">
        <v>1.3171054577397912</v>
      </c>
    </row>
    <row r="1236" spans="1:22" x14ac:dyDescent="0.25">
      <c r="A1236" s="19" t="s">
        <v>86</v>
      </c>
      <c r="B1236" s="19" t="s">
        <v>87</v>
      </c>
      <c r="C1236" s="19" t="s">
        <v>78</v>
      </c>
      <c r="D1236" s="22">
        <v>120558693</v>
      </c>
      <c r="E1236" s="22">
        <v>4</v>
      </c>
      <c r="F1236" s="27">
        <v>16</v>
      </c>
      <c r="G1236" s="19" t="s">
        <v>132</v>
      </c>
      <c r="H1236" s="19" t="s">
        <v>133</v>
      </c>
      <c r="I1236" s="23">
        <v>76.15625</v>
      </c>
      <c r="J1236" s="19" t="s">
        <v>202</v>
      </c>
      <c r="K1236" s="19" t="s">
        <v>203</v>
      </c>
      <c r="L1236" s="23">
        <v>76.15625</v>
      </c>
      <c r="M1236" s="19" t="s">
        <v>110</v>
      </c>
      <c r="N1236" s="19" t="s">
        <v>111</v>
      </c>
      <c r="O1236" s="30">
        <v>3.9433609419354559E-2</v>
      </c>
      <c r="Q1236" s="22">
        <v>1.5</v>
      </c>
      <c r="R1236" s="30">
        <v>1.2512982572261336E-4</v>
      </c>
      <c r="S1236" s="23">
        <v>7991.6997744150203</v>
      </c>
      <c r="T1236" s="30">
        <v>2.4601768909859748E-4</v>
      </c>
      <c r="U1236" s="23">
        <v>4064.7483669323715</v>
      </c>
      <c r="V1236" s="27">
        <v>50.862125476052491</v>
      </c>
    </row>
    <row r="1237" spans="1:22" x14ac:dyDescent="0.25">
      <c r="A1237" s="19" t="s">
        <v>86</v>
      </c>
      <c r="B1237" s="19" t="s">
        <v>87</v>
      </c>
      <c r="C1237" s="19" t="s">
        <v>78</v>
      </c>
      <c r="D1237" s="22">
        <v>120558693</v>
      </c>
      <c r="E1237" s="22">
        <v>4</v>
      </c>
      <c r="F1237" s="27">
        <v>16</v>
      </c>
      <c r="G1237" s="19" t="s">
        <v>132</v>
      </c>
      <c r="H1237" s="19" t="s">
        <v>133</v>
      </c>
      <c r="I1237" s="23">
        <v>19.430809999999997</v>
      </c>
      <c r="J1237" s="19" t="s">
        <v>206</v>
      </c>
      <c r="K1237" s="19" t="s">
        <v>230</v>
      </c>
      <c r="L1237" s="23">
        <v>13.978999999999999</v>
      </c>
      <c r="M1237" s="19" t="s">
        <v>110</v>
      </c>
      <c r="N1237" s="19" t="s">
        <v>111</v>
      </c>
      <c r="O1237" s="30">
        <v>3.9433609419354559E-2</v>
      </c>
      <c r="Q1237" s="22">
        <v>1.5</v>
      </c>
      <c r="R1237" s="30">
        <v>3.1926123843403698E-5</v>
      </c>
      <c r="S1237" s="23">
        <v>31322.311624955106</v>
      </c>
      <c r="T1237" s="30">
        <v>2.4601768909859748E-4</v>
      </c>
      <c r="U1237" s="23">
        <v>4064.7483669323715</v>
      </c>
      <c r="V1237" s="27">
        <v>12.977165975495582</v>
      </c>
    </row>
    <row r="1238" spans="1:22" x14ac:dyDescent="0.25">
      <c r="A1238" s="19" t="s">
        <v>86</v>
      </c>
      <c r="B1238" s="19" t="s">
        <v>87</v>
      </c>
      <c r="C1238" s="19" t="s">
        <v>78</v>
      </c>
      <c r="D1238" s="22">
        <v>120558693</v>
      </c>
      <c r="E1238" s="22">
        <v>4</v>
      </c>
      <c r="F1238" s="27">
        <v>16</v>
      </c>
      <c r="G1238" s="19" t="s">
        <v>122</v>
      </c>
      <c r="H1238" s="19" t="s">
        <v>123</v>
      </c>
      <c r="I1238" s="23">
        <v>22.5</v>
      </c>
      <c r="J1238" s="19" t="s">
        <v>202</v>
      </c>
      <c r="K1238" s="19" t="s">
        <v>203</v>
      </c>
      <c r="L1238" s="23">
        <v>22.5</v>
      </c>
      <c r="M1238" s="19" t="s">
        <v>110</v>
      </c>
      <c r="N1238" s="19" t="s">
        <v>111</v>
      </c>
      <c r="O1238" s="30">
        <v>2.3301542756539208E-2</v>
      </c>
      <c r="Q1238" s="22">
        <v>1.5</v>
      </c>
      <c r="R1238" s="30">
        <v>2.1845196334255509E-5</v>
      </c>
      <c r="S1238" s="23">
        <v>45776.654267551596</v>
      </c>
      <c r="T1238" s="30">
        <v>2.4601768909859748E-4</v>
      </c>
      <c r="U1238" s="23">
        <v>4064.7483669323715</v>
      </c>
      <c r="V1238" s="27">
        <v>8.8795226124982118</v>
      </c>
    </row>
    <row r="1239" spans="1:22" x14ac:dyDescent="0.25">
      <c r="A1239" s="19" t="s">
        <v>86</v>
      </c>
      <c r="B1239" s="19" t="s">
        <v>87</v>
      </c>
      <c r="C1239" s="19" t="s">
        <v>78</v>
      </c>
      <c r="D1239" s="22">
        <v>120558693</v>
      </c>
      <c r="E1239" s="22">
        <v>4</v>
      </c>
      <c r="F1239" s="27">
        <v>16</v>
      </c>
      <c r="G1239" s="19" t="s">
        <v>128</v>
      </c>
      <c r="H1239" s="19" t="s">
        <v>129</v>
      </c>
      <c r="I1239" s="23">
        <v>29.6875</v>
      </c>
      <c r="J1239" s="19" t="s">
        <v>202</v>
      </c>
      <c r="K1239" s="19" t="s">
        <v>203</v>
      </c>
      <c r="L1239" s="23">
        <v>29.6875</v>
      </c>
      <c r="M1239" s="19" t="s">
        <v>110</v>
      </c>
      <c r="N1239" s="19" t="s">
        <v>111</v>
      </c>
      <c r="O1239" s="30">
        <v>1.3969122566371676E-2</v>
      </c>
      <c r="Q1239" s="22">
        <v>1.5</v>
      </c>
      <c r="R1239" s="30">
        <v>1.7279513591214965E-5</v>
      </c>
      <c r="S1239" s="23">
        <v>57871.999389404547</v>
      </c>
      <c r="T1239" s="30">
        <v>2.4601768909859748E-4</v>
      </c>
      <c r="U1239" s="23">
        <v>4064.7483669323715</v>
      </c>
      <c r="V1239" s="27">
        <v>7.0236874651276748</v>
      </c>
    </row>
    <row r="1240" spans="1:22" x14ac:dyDescent="0.25">
      <c r="A1240" s="19" t="s">
        <v>86</v>
      </c>
      <c r="B1240" s="19" t="s">
        <v>87</v>
      </c>
      <c r="C1240" s="19" t="s">
        <v>78</v>
      </c>
      <c r="D1240" s="22">
        <v>120558693</v>
      </c>
      <c r="E1240" s="22">
        <v>4</v>
      </c>
      <c r="F1240" s="27">
        <v>16</v>
      </c>
      <c r="G1240" s="19" t="s">
        <v>108</v>
      </c>
      <c r="H1240" s="19" t="s">
        <v>109</v>
      </c>
      <c r="I1240" s="23">
        <v>24.75</v>
      </c>
      <c r="J1240" s="19" t="s">
        <v>202</v>
      </c>
      <c r="K1240" s="19" t="s">
        <v>203</v>
      </c>
      <c r="L1240" s="23">
        <v>24.75</v>
      </c>
      <c r="M1240" s="19" t="s">
        <v>110</v>
      </c>
      <c r="N1240" s="19" t="s">
        <v>111</v>
      </c>
      <c r="O1240" s="30">
        <v>9.9157987639060616E-3</v>
      </c>
      <c r="Q1240" s="22">
        <v>1.5</v>
      </c>
      <c r="R1240" s="30">
        <v>1.0225667475278126E-5</v>
      </c>
      <c r="S1240" s="23">
        <v>97793.12718877563</v>
      </c>
      <c r="T1240" s="30">
        <v>2.4601768909859748E-4</v>
      </c>
      <c r="U1240" s="23">
        <v>4064.7483669323715</v>
      </c>
      <c r="V1240" s="27">
        <v>4.1564765170930231</v>
      </c>
    </row>
    <row r="1241" spans="1:22" x14ac:dyDescent="0.25">
      <c r="A1241" s="19" t="s">
        <v>86</v>
      </c>
      <c r="B1241" s="19" t="s">
        <v>87</v>
      </c>
      <c r="C1241" s="19" t="s">
        <v>78</v>
      </c>
      <c r="D1241" s="22">
        <v>120558693</v>
      </c>
      <c r="E1241" s="22">
        <v>4</v>
      </c>
      <c r="F1241" s="27">
        <v>16</v>
      </c>
      <c r="G1241" s="19" t="s">
        <v>134</v>
      </c>
      <c r="H1241" s="19" t="s">
        <v>135</v>
      </c>
      <c r="I1241" s="23">
        <v>22.75</v>
      </c>
      <c r="J1241" s="19" t="s">
        <v>202</v>
      </c>
      <c r="K1241" s="19" t="s">
        <v>203</v>
      </c>
      <c r="L1241" s="23">
        <v>22.75</v>
      </c>
      <c r="M1241" s="19" t="s">
        <v>110</v>
      </c>
      <c r="N1241" s="19" t="s">
        <v>111</v>
      </c>
      <c r="O1241" s="30">
        <v>6.3109714285714286E-3</v>
      </c>
      <c r="Q1241" s="22">
        <v>1.5</v>
      </c>
      <c r="R1241" s="30">
        <v>5.9822750000000002E-6</v>
      </c>
      <c r="S1241" s="23">
        <v>167160.48660417649</v>
      </c>
      <c r="T1241" s="30">
        <v>2.4601768909859748E-4</v>
      </c>
      <c r="U1241" s="23">
        <v>4064.7483669323715</v>
      </c>
      <c r="V1241" s="27">
        <v>2.431644253679035</v>
      </c>
    </row>
    <row r="1242" spans="1:22" x14ac:dyDescent="0.25">
      <c r="A1242" s="19" t="s">
        <v>86</v>
      </c>
      <c r="B1242" s="19" t="s">
        <v>87</v>
      </c>
      <c r="C1242" s="19" t="s">
        <v>78</v>
      </c>
      <c r="D1242" s="22">
        <v>120558693</v>
      </c>
      <c r="E1242" s="22">
        <v>4</v>
      </c>
      <c r="F1242" s="27">
        <v>16</v>
      </c>
      <c r="G1242" s="19" t="s">
        <v>122</v>
      </c>
      <c r="H1242" s="19" t="s">
        <v>123</v>
      </c>
      <c r="I1242" s="23">
        <v>22.5</v>
      </c>
      <c r="J1242" s="19" t="s">
        <v>202</v>
      </c>
      <c r="K1242" s="19" t="s">
        <v>203</v>
      </c>
      <c r="L1242" s="23">
        <v>22.5</v>
      </c>
      <c r="M1242" s="19" t="s">
        <v>112</v>
      </c>
      <c r="N1242" s="19" t="s">
        <v>113</v>
      </c>
      <c r="O1242" s="30">
        <v>2.7195613430583482E-2</v>
      </c>
      <c r="Q1242" s="22">
        <v>7.7</v>
      </c>
      <c r="R1242" s="30">
        <v>4.9667313489296128E-6</v>
      </c>
      <c r="S1242" s="23">
        <v>201339.65977755398</v>
      </c>
      <c r="T1242" s="30">
        <v>2.4601768909859748E-4</v>
      </c>
      <c r="U1242" s="23">
        <v>4064.7483669323715</v>
      </c>
      <c r="V1242" s="27">
        <v>2.0188513139553459</v>
      </c>
    </row>
    <row r="1243" spans="1:22" x14ac:dyDescent="0.25">
      <c r="A1243" s="19" t="s">
        <v>86</v>
      </c>
      <c r="B1243" s="19" t="s">
        <v>87</v>
      </c>
      <c r="C1243" s="19" t="s">
        <v>78</v>
      </c>
      <c r="D1243" s="22">
        <v>120558693</v>
      </c>
      <c r="E1243" s="22">
        <v>4</v>
      </c>
      <c r="F1243" s="27">
        <v>16</v>
      </c>
      <c r="G1243" s="19" t="s">
        <v>128</v>
      </c>
      <c r="H1243" s="19" t="s">
        <v>129</v>
      </c>
      <c r="I1243" s="23">
        <v>29.6875</v>
      </c>
      <c r="J1243" s="19" t="s">
        <v>202</v>
      </c>
      <c r="K1243" s="19" t="s">
        <v>203</v>
      </c>
      <c r="L1243" s="23">
        <v>29.6875</v>
      </c>
      <c r="M1243" s="19" t="s">
        <v>112</v>
      </c>
      <c r="N1243" s="19" t="s">
        <v>113</v>
      </c>
      <c r="O1243" s="30">
        <v>1.8912688108407016E-2</v>
      </c>
      <c r="Q1243" s="22">
        <v>7.7</v>
      </c>
      <c r="R1243" s="30">
        <v>4.5573898394345235E-6</v>
      </c>
      <c r="S1243" s="23">
        <v>219423.84461981402</v>
      </c>
      <c r="T1243" s="30">
        <v>2.4601768909859748E-4</v>
      </c>
      <c r="U1243" s="23">
        <v>4064.7483669323715</v>
      </c>
      <c r="V1243" s="27">
        <v>1.852464290731566</v>
      </c>
    </row>
    <row r="1244" spans="1:22" x14ac:dyDescent="0.25">
      <c r="A1244" s="19" t="s">
        <v>86</v>
      </c>
      <c r="B1244" s="19" t="s">
        <v>87</v>
      </c>
      <c r="C1244" s="19" t="s">
        <v>78</v>
      </c>
      <c r="D1244" s="22">
        <v>120558693</v>
      </c>
      <c r="E1244" s="22">
        <v>4</v>
      </c>
      <c r="F1244" s="27">
        <v>16</v>
      </c>
      <c r="G1244" s="19" t="s">
        <v>156</v>
      </c>
      <c r="H1244" s="19" t="s">
        <v>157</v>
      </c>
      <c r="I1244" s="23">
        <v>13.97875</v>
      </c>
      <c r="J1244" s="19" t="s">
        <v>229</v>
      </c>
      <c r="K1244" s="19" t="s">
        <v>250</v>
      </c>
      <c r="L1244" s="23">
        <v>2.79575</v>
      </c>
      <c r="M1244" s="19" t="s">
        <v>245</v>
      </c>
      <c r="N1244" s="19" t="s">
        <v>246</v>
      </c>
      <c r="O1244" s="30">
        <v>8.156250000000002E-3</v>
      </c>
      <c r="Q1244" s="22">
        <v>1.94</v>
      </c>
      <c r="R1244" s="30">
        <v>3.6731372322003877E-6</v>
      </c>
      <c r="S1244" s="23">
        <v>272246.83881493623</v>
      </c>
      <c r="T1244" s="30">
        <v>2.4601768909859748E-4</v>
      </c>
      <c r="U1244" s="23">
        <v>4064.7483669323715</v>
      </c>
      <c r="V1244" s="27">
        <v>1.4930378566105016</v>
      </c>
    </row>
    <row r="1245" spans="1:22" x14ac:dyDescent="0.25">
      <c r="A1245" s="19" t="s">
        <v>86</v>
      </c>
      <c r="B1245" s="19" t="s">
        <v>87</v>
      </c>
      <c r="C1245" s="19" t="s">
        <v>78</v>
      </c>
      <c r="D1245" s="22">
        <v>120558771</v>
      </c>
      <c r="E1245" s="22">
        <v>7</v>
      </c>
      <c r="F1245" s="27">
        <v>15</v>
      </c>
      <c r="G1245" s="19" t="s">
        <v>108</v>
      </c>
      <c r="H1245" s="19" t="s">
        <v>109</v>
      </c>
      <c r="I1245" s="23">
        <v>198.59271428571429</v>
      </c>
      <c r="J1245" s="19" t="s">
        <v>206</v>
      </c>
      <c r="K1245" s="19" t="s">
        <v>230</v>
      </c>
      <c r="L1245" s="23">
        <v>147.10571428571424</v>
      </c>
      <c r="M1245" s="19" t="s">
        <v>110</v>
      </c>
      <c r="N1245" s="19" t="s">
        <v>111</v>
      </c>
      <c r="O1245" s="30">
        <v>9.9157987639060616E-3</v>
      </c>
      <c r="Q1245" s="22">
        <v>1.5</v>
      </c>
      <c r="R1245" s="30">
        <v>8.7520239592668244E-5</v>
      </c>
      <c r="S1245" s="23">
        <v>11425.928501271746</v>
      </c>
      <c r="T1245" s="30">
        <v>2.3898620718928732E-4</v>
      </c>
      <c r="U1245" s="23">
        <v>4184.3418988944295</v>
      </c>
      <c r="V1245" s="27">
        <v>36.621460552888088</v>
      </c>
    </row>
    <row r="1246" spans="1:22" x14ac:dyDescent="0.25">
      <c r="A1246" s="19" t="s">
        <v>86</v>
      </c>
      <c r="B1246" s="19" t="s">
        <v>87</v>
      </c>
      <c r="C1246" s="19" t="s">
        <v>78</v>
      </c>
      <c r="D1246" s="22">
        <v>120558771</v>
      </c>
      <c r="E1246" s="22">
        <v>7</v>
      </c>
      <c r="F1246" s="27">
        <v>15</v>
      </c>
      <c r="G1246" s="19" t="s">
        <v>132</v>
      </c>
      <c r="H1246" s="19" t="s">
        <v>133</v>
      </c>
      <c r="I1246" s="23">
        <v>37.950971428571428</v>
      </c>
      <c r="J1246" s="19" t="s">
        <v>206</v>
      </c>
      <c r="K1246" s="19" t="s">
        <v>230</v>
      </c>
      <c r="L1246" s="23">
        <v>27.302857142857142</v>
      </c>
      <c r="M1246" s="19" t="s">
        <v>110</v>
      </c>
      <c r="N1246" s="19" t="s">
        <v>111</v>
      </c>
      <c r="O1246" s="30">
        <v>3.9433609419354559E-2</v>
      </c>
      <c r="Q1246" s="22">
        <v>1.5</v>
      </c>
      <c r="R1246" s="30">
        <v>6.6513057084416436E-5</v>
      </c>
      <c r="S1246" s="23">
        <v>15034.641976098454</v>
      </c>
      <c r="T1246" s="30">
        <v>2.3898620718928732E-4</v>
      </c>
      <c r="U1246" s="23">
        <v>4184.3418988944295</v>
      </c>
      <c r="V1246" s="27">
        <v>27.831337158188063</v>
      </c>
    </row>
    <row r="1247" spans="1:22" x14ac:dyDescent="0.25">
      <c r="A1247" s="19" t="s">
        <v>86</v>
      </c>
      <c r="B1247" s="19" t="s">
        <v>87</v>
      </c>
      <c r="C1247" s="19" t="s">
        <v>78</v>
      </c>
      <c r="D1247" s="22">
        <v>120558771</v>
      </c>
      <c r="E1247" s="22">
        <v>7</v>
      </c>
      <c r="F1247" s="27">
        <v>15</v>
      </c>
      <c r="G1247" s="19" t="s">
        <v>108</v>
      </c>
      <c r="H1247" s="19" t="s">
        <v>109</v>
      </c>
      <c r="I1247" s="23">
        <v>198.59271428571429</v>
      </c>
      <c r="J1247" s="19" t="s">
        <v>206</v>
      </c>
      <c r="K1247" s="19" t="s">
        <v>230</v>
      </c>
      <c r="L1247" s="23">
        <v>147.10571428571424</v>
      </c>
      <c r="M1247" s="19" t="s">
        <v>112</v>
      </c>
      <c r="N1247" s="19" t="s">
        <v>113</v>
      </c>
      <c r="O1247" s="30">
        <v>1.1220156242274404E-2</v>
      </c>
      <c r="Q1247" s="22">
        <v>7.7</v>
      </c>
      <c r="R1247" s="30">
        <v>1.9292132319160817E-5</v>
      </c>
      <c r="S1247" s="23">
        <v>51834.601974339908</v>
      </c>
      <c r="T1247" s="30">
        <v>2.3898620718928732E-4</v>
      </c>
      <c r="U1247" s="23">
        <v>4184.3418988944295</v>
      </c>
      <c r="V1247" s="27">
        <v>8.0724877582079948</v>
      </c>
    </row>
    <row r="1248" spans="1:22" x14ac:dyDescent="0.25">
      <c r="A1248" s="19" t="s">
        <v>86</v>
      </c>
      <c r="B1248" s="19" t="s">
        <v>87</v>
      </c>
      <c r="C1248" s="19" t="s">
        <v>78</v>
      </c>
      <c r="D1248" s="22">
        <v>120558771</v>
      </c>
      <c r="E1248" s="22">
        <v>7</v>
      </c>
      <c r="F1248" s="27">
        <v>15</v>
      </c>
      <c r="G1248" s="19" t="s">
        <v>124</v>
      </c>
      <c r="H1248" s="19" t="s">
        <v>125</v>
      </c>
      <c r="I1248" s="23">
        <v>12.857142857142858</v>
      </c>
      <c r="J1248" s="19" t="s">
        <v>202</v>
      </c>
      <c r="K1248" s="19" t="s">
        <v>203</v>
      </c>
      <c r="L1248" s="23">
        <v>12.857142857142858</v>
      </c>
      <c r="M1248" s="19" t="s">
        <v>110</v>
      </c>
      <c r="N1248" s="19" t="s">
        <v>111</v>
      </c>
      <c r="O1248" s="30">
        <v>2.8396187614678874E-2</v>
      </c>
      <c r="Q1248" s="22">
        <v>1.5</v>
      </c>
      <c r="R1248" s="30">
        <v>1.6226392922673642E-5</v>
      </c>
      <c r="S1248" s="23">
        <v>61627.991184822655</v>
      </c>
      <c r="T1248" s="30">
        <v>2.3898620718928732E-4</v>
      </c>
      <c r="U1248" s="23">
        <v>4184.3418988944295</v>
      </c>
      <c r="V1248" s="27">
        <v>6.7896775774267351</v>
      </c>
    </row>
    <row r="1249" spans="1:22" x14ac:dyDescent="0.25">
      <c r="A1249" s="19" t="s">
        <v>86</v>
      </c>
      <c r="B1249" s="19" t="s">
        <v>87</v>
      </c>
      <c r="C1249" s="19" t="s">
        <v>78</v>
      </c>
      <c r="D1249" s="22">
        <v>120558771</v>
      </c>
      <c r="E1249" s="22">
        <v>7</v>
      </c>
      <c r="F1249" s="27">
        <v>15</v>
      </c>
      <c r="G1249" s="19" t="s">
        <v>122</v>
      </c>
      <c r="H1249" s="19" t="s">
        <v>123</v>
      </c>
      <c r="I1249" s="23">
        <v>12.857142857142858</v>
      </c>
      <c r="J1249" s="19" t="s">
        <v>202</v>
      </c>
      <c r="K1249" s="19" t="s">
        <v>203</v>
      </c>
      <c r="L1249" s="23">
        <v>12.857142857142858</v>
      </c>
      <c r="M1249" s="19" t="s">
        <v>110</v>
      </c>
      <c r="N1249" s="19" t="s">
        <v>111</v>
      </c>
      <c r="O1249" s="30">
        <v>2.3301542756539208E-2</v>
      </c>
      <c r="Q1249" s="22">
        <v>1.5</v>
      </c>
      <c r="R1249" s="30">
        <v>1.3315167289450978E-5</v>
      </c>
      <c r="S1249" s="23">
        <v>75102.323407701842</v>
      </c>
      <c r="T1249" s="30">
        <v>2.3898620718928732E-4</v>
      </c>
      <c r="U1249" s="23">
        <v>4184.3418988944295</v>
      </c>
      <c r="V1249" s="27">
        <v>5.5715212380038288</v>
      </c>
    </row>
    <row r="1250" spans="1:22" x14ac:dyDescent="0.25">
      <c r="A1250" s="19" t="s">
        <v>86</v>
      </c>
      <c r="B1250" s="19" t="s">
        <v>87</v>
      </c>
      <c r="C1250" s="19" t="s">
        <v>78</v>
      </c>
      <c r="D1250" s="22">
        <v>120558771</v>
      </c>
      <c r="E1250" s="22">
        <v>7</v>
      </c>
      <c r="F1250" s="27">
        <v>15</v>
      </c>
      <c r="G1250" s="19" t="s">
        <v>156</v>
      </c>
      <c r="H1250" s="19" t="s">
        <v>157</v>
      </c>
      <c r="I1250" s="23">
        <v>30</v>
      </c>
      <c r="J1250" s="19" t="s">
        <v>229</v>
      </c>
      <c r="K1250" s="19" t="s">
        <v>250</v>
      </c>
      <c r="L1250" s="23">
        <v>6</v>
      </c>
      <c r="M1250" s="19" t="s">
        <v>245</v>
      </c>
      <c r="N1250" s="19" t="s">
        <v>246</v>
      </c>
      <c r="O1250" s="30">
        <v>8.156250000000002E-3</v>
      </c>
      <c r="Q1250" s="22">
        <v>1.94</v>
      </c>
      <c r="R1250" s="30">
        <v>8.408505154639176E-6</v>
      </c>
      <c r="S1250" s="23">
        <v>118927.20306513409</v>
      </c>
      <c r="T1250" s="30">
        <v>2.3898620718928732E-4</v>
      </c>
      <c r="U1250" s="23">
        <v>4184.3418988944295</v>
      </c>
      <c r="V1250" s="27">
        <v>3.5184060425626487</v>
      </c>
    </row>
    <row r="1251" spans="1:22" x14ac:dyDescent="0.25">
      <c r="A1251" s="19" t="s">
        <v>86</v>
      </c>
      <c r="B1251" s="19" t="s">
        <v>87</v>
      </c>
      <c r="C1251" s="19" t="s">
        <v>78</v>
      </c>
      <c r="D1251" s="22">
        <v>120558771</v>
      </c>
      <c r="E1251" s="22">
        <v>7</v>
      </c>
      <c r="F1251" s="27">
        <v>15</v>
      </c>
      <c r="G1251" s="19" t="s">
        <v>148</v>
      </c>
      <c r="H1251" s="19" t="s">
        <v>149</v>
      </c>
      <c r="I1251" s="23">
        <v>2.1428571428571428</v>
      </c>
      <c r="J1251" s="19" t="s">
        <v>202</v>
      </c>
      <c r="K1251" s="19" t="s">
        <v>203</v>
      </c>
      <c r="L1251" s="23">
        <v>2.1428571428571428</v>
      </c>
      <c r="M1251" s="19" t="s">
        <v>110</v>
      </c>
      <c r="N1251" s="19" t="s">
        <v>111</v>
      </c>
      <c r="O1251" s="30">
        <v>5.1681299099804429E-2</v>
      </c>
      <c r="Q1251" s="22">
        <v>1.5</v>
      </c>
      <c r="R1251" s="30">
        <v>4.9220284856956601E-6</v>
      </c>
      <c r="S1251" s="23">
        <v>203168.26749503543</v>
      </c>
      <c r="T1251" s="30">
        <v>2.3898620718928732E-4</v>
      </c>
      <c r="U1251" s="23">
        <v>4184.3418988944295</v>
      </c>
      <c r="V1251" s="27">
        <v>2.0595450020248247</v>
      </c>
    </row>
    <row r="1252" spans="1:22" x14ac:dyDescent="0.25">
      <c r="A1252" s="19" t="s">
        <v>86</v>
      </c>
      <c r="B1252" s="19" t="s">
        <v>87</v>
      </c>
      <c r="C1252" s="19" t="s">
        <v>78</v>
      </c>
      <c r="D1252" s="22">
        <v>120558771</v>
      </c>
      <c r="E1252" s="22">
        <v>7</v>
      </c>
      <c r="F1252" s="27">
        <v>15</v>
      </c>
      <c r="G1252" s="19" t="s">
        <v>94</v>
      </c>
      <c r="H1252" s="19" t="s">
        <v>95</v>
      </c>
      <c r="I1252" s="23">
        <v>196.56</v>
      </c>
      <c r="J1252" s="19" t="s">
        <v>207</v>
      </c>
      <c r="K1252" s="19" t="s">
        <v>208</v>
      </c>
      <c r="L1252" s="23">
        <v>108</v>
      </c>
      <c r="M1252" s="19" t="s">
        <v>247</v>
      </c>
      <c r="N1252" s="19" t="s">
        <v>248</v>
      </c>
      <c r="O1252" s="30">
        <v>2.1358291032148879E-2</v>
      </c>
      <c r="Q1252" s="22">
        <v>75</v>
      </c>
      <c r="R1252" s="30">
        <v>3.7317206091370515E-6</v>
      </c>
      <c r="S1252" s="23">
        <v>267972.90170960757</v>
      </c>
      <c r="T1252" s="30">
        <v>2.3898620718928732E-4</v>
      </c>
      <c r="U1252" s="23">
        <v>4184.3418988944295</v>
      </c>
      <c r="V1252" s="27">
        <v>1.5614794899780005</v>
      </c>
    </row>
    <row r="1253" spans="1:22" x14ac:dyDescent="0.25">
      <c r="A1253" s="19" t="s">
        <v>86</v>
      </c>
      <c r="B1253" s="19" t="s">
        <v>87</v>
      </c>
      <c r="C1253" s="19" t="s">
        <v>78</v>
      </c>
      <c r="D1253" s="22">
        <v>120558771</v>
      </c>
      <c r="E1253" s="22">
        <v>7</v>
      </c>
      <c r="F1253" s="27">
        <v>15</v>
      </c>
      <c r="G1253" s="19" t="s">
        <v>122</v>
      </c>
      <c r="H1253" s="19" t="s">
        <v>123</v>
      </c>
      <c r="I1253" s="23">
        <v>12.857142857142858</v>
      </c>
      <c r="J1253" s="19" t="s">
        <v>202</v>
      </c>
      <c r="K1253" s="19" t="s">
        <v>203</v>
      </c>
      <c r="L1253" s="23">
        <v>12.857142857142858</v>
      </c>
      <c r="M1253" s="19" t="s">
        <v>112</v>
      </c>
      <c r="N1253" s="19" t="s">
        <v>113</v>
      </c>
      <c r="O1253" s="30">
        <v>2.7195613430583482E-2</v>
      </c>
      <c r="Q1253" s="22">
        <v>7.7</v>
      </c>
      <c r="R1253" s="30">
        <v>3.0273410126809068E-6</v>
      </c>
      <c r="S1253" s="23">
        <v>330322.8793225495</v>
      </c>
      <c r="T1253" s="30">
        <v>2.3898620718928732E-4</v>
      </c>
      <c r="U1253" s="23">
        <v>4184.3418988944295</v>
      </c>
      <c r="V1253" s="27">
        <v>1.2667429841602209</v>
      </c>
    </row>
    <row r="1254" spans="1:22" x14ac:dyDescent="0.25">
      <c r="A1254" s="19" t="s">
        <v>86</v>
      </c>
      <c r="B1254" s="19" t="s">
        <v>87</v>
      </c>
      <c r="C1254" s="19" t="s">
        <v>78</v>
      </c>
      <c r="D1254" s="22">
        <v>120558771</v>
      </c>
      <c r="E1254" s="22">
        <v>7</v>
      </c>
      <c r="F1254" s="27">
        <v>15</v>
      </c>
      <c r="G1254" s="19" t="s">
        <v>166</v>
      </c>
      <c r="H1254" s="19" t="s">
        <v>167</v>
      </c>
      <c r="I1254" s="23">
        <v>244.17707142857145</v>
      </c>
      <c r="J1254" s="19" t="s">
        <v>202</v>
      </c>
      <c r="K1254" s="19" t="s">
        <v>203</v>
      </c>
      <c r="L1254" s="23">
        <v>244.17707142857145</v>
      </c>
      <c r="M1254" s="19" t="s">
        <v>168</v>
      </c>
      <c r="N1254" s="19" t="s">
        <v>169</v>
      </c>
      <c r="O1254" s="30">
        <v>5.0000000000000002E-5</v>
      </c>
      <c r="Q1254" s="22">
        <v>0.3</v>
      </c>
      <c r="R1254" s="30">
        <v>2.7130785714285718E-6</v>
      </c>
      <c r="S1254" s="23">
        <v>368584.97594983026</v>
      </c>
      <c r="T1254" s="30">
        <v>2.3898620718928732E-4</v>
      </c>
      <c r="U1254" s="23">
        <v>4184.3418988944295</v>
      </c>
      <c r="V1254" s="27">
        <v>1.1352448341421215</v>
      </c>
    </row>
    <row r="1255" spans="1:22" x14ac:dyDescent="0.25">
      <c r="A1255" s="19" t="s">
        <v>86</v>
      </c>
      <c r="B1255" s="19" t="s">
        <v>87</v>
      </c>
      <c r="C1255" s="19" t="s">
        <v>78</v>
      </c>
      <c r="D1255" s="22">
        <v>120558771</v>
      </c>
      <c r="E1255" s="22">
        <v>7</v>
      </c>
      <c r="F1255" s="27">
        <v>15</v>
      </c>
      <c r="G1255" s="19" t="s">
        <v>136</v>
      </c>
      <c r="H1255" s="19" t="s">
        <v>137</v>
      </c>
      <c r="I1255" s="23">
        <v>35.714285714285715</v>
      </c>
      <c r="J1255" s="19" t="s">
        <v>217</v>
      </c>
      <c r="K1255" s="19" t="s">
        <v>235</v>
      </c>
      <c r="L1255" s="23">
        <v>35.714285714285715</v>
      </c>
      <c r="M1255" s="19" t="s">
        <v>112</v>
      </c>
      <c r="N1255" s="19" t="s">
        <v>113</v>
      </c>
      <c r="O1255" s="30">
        <v>8.2706821829855465E-3</v>
      </c>
      <c r="Q1255" s="22">
        <v>7.7</v>
      </c>
      <c r="R1255" s="30">
        <v>2.5574156409973858E-6</v>
      </c>
      <c r="S1255" s="23">
        <v>391019.74038525956</v>
      </c>
      <c r="T1255" s="30">
        <v>2.3898620718928732E-4</v>
      </c>
      <c r="U1255" s="23">
        <v>4184.3418988944295</v>
      </c>
      <c r="V1255" s="27">
        <v>1.0701101419513315</v>
      </c>
    </row>
    <row r="1256" spans="1:22" x14ac:dyDescent="0.25">
      <c r="A1256" s="19" t="s">
        <v>86</v>
      </c>
      <c r="B1256" s="19" t="s">
        <v>87</v>
      </c>
      <c r="C1256" s="19" t="s">
        <v>78</v>
      </c>
      <c r="D1256" s="22">
        <v>120558795</v>
      </c>
      <c r="E1256" s="22">
        <v>7</v>
      </c>
      <c r="F1256" s="27">
        <v>15</v>
      </c>
      <c r="G1256" s="19" t="s">
        <v>108</v>
      </c>
      <c r="H1256" s="19" t="s">
        <v>109</v>
      </c>
      <c r="I1256" s="23">
        <v>246.4</v>
      </c>
      <c r="J1256" s="19" t="s">
        <v>207</v>
      </c>
      <c r="K1256" s="19" t="s">
        <v>208</v>
      </c>
      <c r="L1256" s="23">
        <v>160</v>
      </c>
      <c r="M1256" s="19" t="s">
        <v>110</v>
      </c>
      <c r="N1256" s="19" t="s">
        <v>111</v>
      </c>
      <c r="O1256" s="30">
        <v>9.9157987639060616E-3</v>
      </c>
      <c r="Q1256" s="22">
        <v>1.5</v>
      </c>
      <c r="R1256" s="30">
        <v>1.0858901401895349E-4</v>
      </c>
      <c r="S1256" s="23">
        <v>9209.0347171349822</v>
      </c>
      <c r="T1256" s="30">
        <v>2.5870093498048388E-4</v>
      </c>
      <c r="U1256" s="23">
        <v>3865.4672820391584</v>
      </c>
      <c r="V1256" s="27">
        <v>41.974728087915622</v>
      </c>
    </row>
    <row r="1257" spans="1:22" x14ac:dyDescent="0.25">
      <c r="A1257" s="19" t="s">
        <v>86</v>
      </c>
      <c r="B1257" s="19" t="s">
        <v>87</v>
      </c>
      <c r="C1257" s="19" t="s">
        <v>78</v>
      </c>
      <c r="D1257" s="22">
        <v>120558795</v>
      </c>
      <c r="E1257" s="22">
        <v>7</v>
      </c>
      <c r="F1257" s="27">
        <v>15</v>
      </c>
      <c r="G1257" s="19" t="s">
        <v>132</v>
      </c>
      <c r="H1257" s="19" t="s">
        <v>133</v>
      </c>
      <c r="I1257" s="23">
        <v>31.625</v>
      </c>
      <c r="J1257" s="19" t="s">
        <v>202</v>
      </c>
      <c r="K1257" s="19" t="s">
        <v>203</v>
      </c>
      <c r="L1257" s="23">
        <v>31.625</v>
      </c>
      <c r="M1257" s="19" t="s">
        <v>110</v>
      </c>
      <c r="N1257" s="19" t="s">
        <v>111</v>
      </c>
      <c r="O1257" s="30">
        <v>3.9433609419354559E-2</v>
      </c>
      <c r="Q1257" s="22">
        <v>1.5</v>
      </c>
      <c r="R1257" s="30">
        <v>5.5426128794981686E-5</v>
      </c>
      <c r="S1257" s="23">
        <v>18042.032192054168</v>
      </c>
      <c r="T1257" s="30">
        <v>2.5870093498048388E-4</v>
      </c>
      <c r="U1257" s="23">
        <v>3865.4672820391584</v>
      </c>
      <c r="V1257" s="27">
        <v>21.424788742709019</v>
      </c>
    </row>
    <row r="1258" spans="1:22" x14ac:dyDescent="0.25">
      <c r="A1258" s="19" t="s">
        <v>86</v>
      </c>
      <c r="B1258" s="19" t="s">
        <v>87</v>
      </c>
      <c r="C1258" s="19" t="s">
        <v>78</v>
      </c>
      <c r="D1258" s="22">
        <v>120558795</v>
      </c>
      <c r="E1258" s="22">
        <v>7</v>
      </c>
      <c r="F1258" s="27">
        <v>15</v>
      </c>
      <c r="G1258" s="19" t="s">
        <v>108</v>
      </c>
      <c r="H1258" s="19" t="s">
        <v>109</v>
      </c>
      <c r="I1258" s="23">
        <v>246.4</v>
      </c>
      <c r="J1258" s="19" t="s">
        <v>207</v>
      </c>
      <c r="K1258" s="19" t="s">
        <v>208</v>
      </c>
      <c r="L1258" s="23">
        <v>160</v>
      </c>
      <c r="M1258" s="19" t="s">
        <v>112</v>
      </c>
      <c r="N1258" s="19" t="s">
        <v>113</v>
      </c>
      <c r="O1258" s="30">
        <v>1.1220156242274404E-2</v>
      </c>
      <c r="Q1258" s="22">
        <v>7.7</v>
      </c>
      <c r="R1258" s="30">
        <v>2.3936333316852061E-5</v>
      </c>
      <c r="S1258" s="23">
        <v>41777.493100664804</v>
      </c>
      <c r="T1258" s="30">
        <v>2.5870093498048388E-4</v>
      </c>
      <c r="U1258" s="23">
        <v>3865.4672820391584</v>
      </c>
      <c r="V1258" s="27">
        <v>9.2525113288275485</v>
      </c>
    </row>
    <row r="1259" spans="1:22" x14ac:dyDescent="0.25">
      <c r="A1259" s="19" t="s">
        <v>86</v>
      </c>
      <c r="B1259" s="19" t="s">
        <v>87</v>
      </c>
      <c r="C1259" s="19" t="s">
        <v>78</v>
      </c>
      <c r="D1259" s="22">
        <v>120558795</v>
      </c>
      <c r="E1259" s="22">
        <v>7</v>
      </c>
      <c r="F1259" s="27">
        <v>15</v>
      </c>
      <c r="G1259" s="19" t="s">
        <v>134</v>
      </c>
      <c r="H1259" s="19" t="s">
        <v>135</v>
      </c>
      <c r="I1259" s="23">
        <v>33</v>
      </c>
      <c r="J1259" s="19" t="s">
        <v>202</v>
      </c>
      <c r="K1259" s="19" t="s">
        <v>203</v>
      </c>
      <c r="L1259" s="23">
        <v>33</v>
      </c>
      <c r="M1259" s="19" t="s">
        <v>110</v>
      </c>
      <c r="N1259" s="19" t="s">
        <v>111</v>
      </c>
      <c r="O1259" s="30">
        <v>6.3109714285714286E-3</v>
      </c>
      <c r="Q1259" s="22">
        <v>1.5</v>
      </c>
      <c r="R1259" s="30">
        <v>9.2560914285714288E-6</v>
      </c>
      <c r="S1259" s="23">
        <v>108036.96222286976</v>
      </c>
      <c r="T1259" s="30">
        <v>2.5870093498048388E-4</v>
      </c>
      <c r="U1259" s="23">
        <v>3865.4672820391584</v>
      </c>
      <c r="V1259" s="27">
        <v>3.5779118576705953</v>
      </c>
    </row>
    <row r="1260" spans="1:22" x14ac:dyDescent="0.25">
      <c r="A1260" s="19" t="s">
        <v>86</v>
      </c>
      <c r="B1260" s="19" t="s">
        <v>87</v>
      </c>
      <c r="C1260" s="19" t="s">
        <v>78</v>
      </c>
      <c r="D1260" s="22">
        <v>120558795</v>
      </c>
      <c r="E1260" s="22">
        <v>7</v>
      </c>
      <c r="F1260" s="27">
        <v>15</v>
      </c>
      <c r="G1260" s="19" t="s">
        <v>156</v>
      </c>
      <c r="H1260" s="19" t="s">
        <v>157</v>
      </c>
      <c r="I1260" s="23">
        <v>32.678571428571431</v>
      </c>
      <c r="J1260" s="19" t="s">
        <v>229</v>
      </c>
      <c r="K1260" s="19" t="s">
        <v>250</v>
      </c>
      <c r="L1260" s="23">
        <v>6.5357142857142856</v>
      </c>
      <c r="M1260" s="19" t="s">
        <v>245</v>
      </c>
      <c r="N1260" s="19" t="s">
        <v>246</v>
      </c>
      <c r="O1260" s="30">
        <v>8.156250000000002E-3</v>
      </c>
      <c r="Q1260" s="22">
        <v>1.94</v>
      </c>
      <c r="R1260" s="30">
        <v>9.1592645434462478E-6</v>
      </c>
      <c r="S1260" s="23">
        <v>109179.07166635258</v>
      </c>
      <c r="T1260" s="30">
        <v>2.5870093498048388E-4</v>
      </c>
      <c r="U1260" s="23">
        <v>3865.4672820391584</v>
      </c>
      <c r="V1260" s="27">
        <v>3.5404837420232802</v>
      </c>
    </row>
    <row r="1261" spans="1:22" x14ac:dyDescent="0.25">
      <c r="A1261" s="19" t="s">
        <v>86</v>
      </c>
      <c r="B1261" s="19" t="s">
        <v>87</v>
      </c>
      <c r="C1261" s="19" t="s">
        <v>78</v>
      </c>
      <c r="D1261" s="22">
        <v>120558795</v>
      </c>
      <c r="E1261" s="22">
        <v>7</v>
      </c>
      <c r="F1261" s="27">
        <v>15</v>
      </c>
      <c r="G1261" s="19" t="s">
        <v>132</v>
      </c>
      <c r="H1261" s="19" t="s">
        <v>133</v>
      </c>
      <c r="I1261" s="23">
        <v>4.0679182411428574</v>
      </c>
      <c r="J1261" s="19" t="s">
        <v>206</v>
      </c>
      <c r="K1261" s="19" t="s">
        <v>230</v>
      </c>
      <c r="L1261" s="23">
        <v>2.9265598857142856</v>
      </c>
      <c r="M1261" s="19" t="s">
        <v>110</v>
      </c>
      <c r="N1261" s="19" t="s">
        <v>111</v>
      </c>
      <c r="O1261" s="30">
        <v>3.9433609419354559E-2</v>
      </c>
      <c r="Q1261" s="22">
        <v>1.5</v>
      </c>
      <c r="R1261" s="30">
        <v>7.1294532920486761E-6</v>
      </c>
      <c r="S1261" s="23">
        <v>140263.20939857734</v>
      </c>
      <c r="T1261" s="30">
        <v>2.5870093498048388E-4</v>
      </c>
      <c r="U1261" s="23">
        <v>3865.4672820391584</v>
      </c>
      <c r="V1261" s="27">
        <v>2.7558668439240526</v>
      </c>
    </row>
    <row r="1262" spans="1:22" x14ac:dyDescent="0.25">
      <c r="A1262" s="19" t="s">
        <v>86</v>
      </c>
      <c r="B1262" s="19" t="s">
        <v>87</v>
      </c>
      <c r="C1262" s="19" t="s">
        <v>78</v>
      </c>
      <c r="D1262" s="22">
        <v>120558795</v>
      </c>
      <c r="E1262" s="22">
        <v>7</v>
      </c>
      <c r="F1262" s="27">
        <v>15</v>
      </c>
      <c r="G1262" s="19" t="s">
        <v>108</v>
      </c>
      <c r="H1262" s="19" t="s">
        <v>109</v>
      </c>
      <c r="I1262" s="23">
        <v>15.726342857142857</v>
      </c>
      <c r="J1262" s="19" t="s">
        <v>206</v>
      </c>
      <c r="K1262" s="19" t="s">
        <v>230</v>
      </c>
      <c r="L1262" s="23">
        <v>11.649142857142857</v>
      </c>
      <c r="M1262" s="19" t="s">
        <v>110</v>
      </c>
      <c r="N1262" s="19" t="s">
        <v>111</v>
      </c>
      <c r="O1262" s="30">
        <v>9.9157987639060616E-3</v>
      </c>
      <c r="Q1262" s="22">
        <v>1.5</v>
      </c>
      <c r="R1262" s="30">
        <v>6.9306333806053369E-6</v>
      </c>
      <c r="S1262" s="23">
        <v>144286.95691773234</v>
      </c>
      <c r="T1262" s="30">
        <v>2.5870093498048388E-4</v>
      </c>
      <c r="U1262" s="23">
        <v>3865.4672820391584</v>
      </c>
      <c r="V1262" s="27">
        <v>2.6790136576538375</v>
      </c>
    </row>
    <row r="1263" spans="1:22" x14ac:dyDescent="0.25">
      <c r="A1263" s="19" t="s">
        <v>86</v>
      </c>
      <c r="B1263" s="19" t="s">
        <v>87</v>
      </c>
      <c r="C1263" s="19" t="s">
        <v>78</v>
      </c>
      <c r="D1263" s="22">
        <v>120558795</v>
      </c>
      <c r="E1263" s="22">
        <v>7</v>
      </c>
      <c r="F1263" s="27">
        <v>15</v>
      </c>
      <c r="G1263" s="19" t="s">
        <v>122</v>
      </c>
      <c r="H1263" s="19" t="s">
        <v>123</v>
      </c>
      <c r="I1263" s="23">
        <v>6.4285714285714288</v>
      </c>
      <c r="J1263" s="19" t="s">
        <v>202</v>
      </c>
      <c r="K1263" s="19" t="s">
        <v>203</v>
      </c>
      <c r="L1263" s="23">
        <v>6.4285714285714288</v>
      </c>
      <c r="M1263" s="19" t="s">
        <v>110</v>
      </c>
      <c r="N1263" s="19" t="s">
        <v>111</v>
      </c>
      <c r="O1263" s="30">
        <v>2.3301542756539208E-2</v>
      </c>
      <c r="Q1263" s="22">
        <v>1.5</v>
      </c>
      <c r="R1263" s="30">
        <v>6.6575836447254888E-6</v>
      </c>
      <c r="S1263" s="23">
        <v>150204.64681540368</v>
      </c>
      <c r="T1263" s="30">
        <v>2.5870093498048388E-4</v>
      </c>
      <c r="U1263" s="23">
        <v>3865.4672820391584</v>
      </c>
      <c r="V1263" s="27">
        <v>2.5734671756125387</v>
      </c>
    </row>
    <row r="1264" spans="1:22" x14ac:dyDescent="0.25">
      <c r="A1264" s="19" t="s">
        <v>86</v>
      </c>
      <c r="B1264" s="19" t="s">
        <v>87</v>
      </c>
      <c r="C1264" s="19" t="s">
        <v>78</v>
      </c>
      <c r="D1264" s="22">
        <v>120558795</v>
      </c>
      <c r="E1264" s="22">
        <v>7</v>
      </c>
      <c r="F1264" s="27">
        <v>15</v>
      </c>
      <c r="G1264" s="19" t="s">
        <v>166</v>
      </c>
      <c r="H1264" s="19" t="s">
        <v>167</v>
      </c>
      <c r="I1264" s="23">
        <v>324.55152857142861</v>
      </c>
      <c r="J1264" s="19" t="s">
        <v>202</v>
      </c>
      <c r="K1264" s="19" t="s">
        <v>203</v>
      </c>
      <c r="L1264" s="23">
        <v>324.55152857142861</v>
      </c>
      <c r="M1264" s="19" t="s">
        <v>168</v>
      </c>
      <c r="N1264" s="19" t="s">
        <v>169</v>
      </c>
      <c r="O1264" s="30">
        <v>5.0000000000000002E-5</v>
      </c>
      <c r="Q1264" s="22">
        <v>0.3</v>
      </c>
      <c r="R1264" s="30">
        <v>3.6061280952380955E-6</v>
      </c>
      <c r="S1264" s="23">
        <v>277305.73445810296</v>
      </c>
      <c r="T1264" s="30">
        <v>2.5870093498048388E-4</v>
      </c>
      <c r="U1264" s="23">
        <v>3865.4672820391584</v>
      </c>
      <c r="V1264" s="27">
        <v>1.3939370166985048</v>
      </c>
    </row>
    <row r="1265" spans="1:22" x14ac:dyDescent="0.25">
      <c r="A1265" s="19" t="s">
        <v>86</v>
      </c>
      <c r="B1265" s="19" t="s">
        <v>87</v>
      </c>
      <c r="C1265" s="19" t="s">
        <v>78</v>
      </c>
      <c r="D1265" s="22">
        <v>120558795</v>
      </c>
      <c r="E1265" s="22">
        <v>7</v>
      </c>
      <c r="F1265" s="27">
        <v>15</v>
      </c>
      <c r="G1265" s="19" t="s">
        <v>136</v>
      </c>
      <c r="H1265" s="19" t="s">
        <v>137</v>
      </c>
      <c r="I1265" s="23">
        <v>50</v>
      </c>
      <c r="J1265" s="19" t="s">
        <v>217</v>
      </c>
      <c r="K1265" s="19" t="s">
        <v>235</v>
      </c>
      <c r="L1265" s="23">
        <v>50</v>
      </c>
      <c r="M1265" s="19" t="s">
        <v>112</v>
      </c>
      <c r="N1265" s="19" t="s">
        <v>113</v>
      </c>
      <c r="O1265" s="30">
        <v>8.2706821829855465E-3</v>
      </c>
      <c r="Q1265" s="22">
        <v>7.7</v>
      </c>
      <c r="R1265" s="30">
        <v>3.5803818973963402E-6</v>
      </c>
      <c r="S1265" s="23">
        <v>279299.81456089969</v>
      </c>
      <c r="T1265" s="30">
        <v>2.5870093498048388E-4</v>
      </c>
      <c r="U1265" s="23">
        <v>3865.4672820391584</v>
      </c>
      <c r="V1265" s="27">
        <v>1.3839849081590836</v>
      </c>
    </row>
    <row r="1266" spans="1:22" x14ac:dyDescent="0.25">
      <c r="A1266" s="19" t="s">
        <v>86</v>
      </c>
      <c r="B1266" s="19" t="s">
        <v>87</v>
      </c>
      <c r="C1266" s="19" t="s">
        <v>78</v>
      </c>
      <c r="D1266" s="22">
        <v>120558795</v>
      </c>
      <c r="E1266" s="22">
        <v>7</v>
      </c>
      <c r="F1266" s="27">
        <v>15</v>
      </c>
      <c r="G1266" s="19" t="s">
        <v>134</v>
      </c>
      <c r="H1266" s="19" t="s">
        <v>135</v>
      </c>
      <c r="I1266" s="23">
        <v>33</v>
      </c>
      <c r="J1266" s="19" t="s">
        <v>202</v>
      </c>
      <c r="K1266" s="19" t="s">
        <v>203</v>
      </c>
      <c r="L1266" s="23">
        <v>33</v>
      </c>
      <c r="M1266" s="19" t="s">
        <v>96</v>
      </c>
      <c r="N1266" s="19" t="s">
        <v>97</v>
      </c>
      <c r="O1266" s="30">
        <v>1.2242166344294007E-2</v>
      </c>
      <c r="Q1266" s="22">
        <v>8.6999999999999993</v>
      </c>
      <c r="R1266" s="30">
        <v>3.0957202249938872E-6</v>
      </c>
      <c r="S1266" s="23">
        <v>323026.60683814686</v>
      </c>
      <c r="T1266" s="30">
        <v>2.5870093498048388E-4</v>
      </c>
      <c r="U1266" s="23">
        <v>3865.4672820391584</v>
      </c>
      <c r="V1266" s="27">
        <v>1.1966405244060774</v>
      </c>
    </row>
    <row r="1267" spans="1:22" x14ac:dyDescent="0.25">
      <c r="A1267" s="19" t="s">
        <v>86</v>
      </c>
      <c r="B1267" s="19" t="s">
        <v>87</v>
      </c>
      <c r="C1267" s="19" t="s">
        <v>78</v>
      </c>
      <c r="D1267" s="22">
        <v>120559082</v>
      </c>
      <c r="E1267" s="22">
        <v>7</v>
      </c>
      <c r="F1267" s="27">
        <v>17</v>
      </c>
      <c r="G1267" s="19" t="s">
        <v>124</v>
      </c>
      <c r="H1267" s="19" t="s">
        <v>125</v>
      </c>
      <c r="I1267" s="23">
        <v>99</v>
      </c>
      <c r="J1267" s="19" t="s">
        <v>202</v>
      </c>
      <c r="K1267" s="19" t="s">
        <v>203</v>
      </c>
      <c r="L1267" s="23">
        <v>99</v>
      </c>
      <c r="M1267" s="19" t="s">
        <v>110</v>
      </c>
      <c r="N1267" s="19" t="s">
        <v>111</v>
      </c>
      <c r="O1267" s="30">
        <v>2.8396187614678874E-2</v>
      </c>
      <c r="Q1267" s="22">
        <v>1.5</v>
      </c>
      <c r="R1267" s="30">
        <v>1.1024402250404738E-4</v>
      </c>
      <c r="S1267" s="23">
        <v>9070.7865813158896</v>
      </c>
      <c r="T1267" s="30">
        <v>2.5369098768187844E-4</v>
      </c>
      <c r="U1267" s="23">
        <v>3941.8034086964599</v>
      </c>
      <c r="V1267" s="27">
        <v>43.456026369486317</v>
      </c>
    </row>
    <row r="1268" spans="1:22" x14ac:dyDescent="0.25">
      <c r="A1268" s="19" t="s">
        <v>86</v>
      </c>
      <c r="B1268" s="19" t="s">
        <v>87</v>
      </c>
      <c r="C1268" s="19" t="s">
        <v>78</v>
      </c>
      <c r="D1268" s="22">
        <v>120559082</v>
      </c>
      <c r="E1268" s="22">
        <v>7</v>
      </c>
      <c r="F1268" s="27">
        <v>17</v>
      </c>
      <c r="G1268" s="19" t="s">
        <v>108</v>
      </c>
      <c r="H1268" s="19" t="s">
        <v>109</v>
      </c>
      <c r="I1268" s="23">
        <v>141.56100000000001</v>
      </c>
      <c r="J1268" s="19" t="s">
        <v>206</v>
      </c>
      <c r="K1268" s="19" t="s">
        <v>230</v>
      </c>
      <c r="L1268" s="23">
        <v>104.86</v>
      </c>
      <c r="M1268" s="19" t="s">
        <v>110</v>
      </c>
      <c r="N1268" s="19" t="s">
        <v>111</v>
      </c>
      <c r="O1268" s="30">
        <v>9.9157987639060616E-3</v>
      </c>
      <c r="Q1268" s="22">
        <v>1.5</v>
      </c>
      <c r="R1268" s="30">
        <v>5.5046681914404163E-5</v>
      </c>
      <c r="S1268" s="23">
        <v>18166.399231019375</v>
      </c>
      <c r="T1268" s="30">
        <v>2.5369098768187844E-4</v>
      </c>
      <c r="U1268" s="23">
        <v>3941.8034086964599</v>
      </c>
      <c r="V1268" s="27">
        <v>21.69831984076281</v>
      </c>
    </row>
    <row r="1269" spans="1:22" x14ac:dyDescent="0.25">
      <c r="A1269" s="19" t="s">
        <v>86</v>
      </c>
      <c r="B1269" s="19" t="s">
        <v>87</v>
      </c>
      <c r="C1269" s="19" t="s">
        <v>78</v>
      </c>
      <c r="D1269" s="22">
        <v>120559082</v>
      </c>
      <c r="E1269" s="22">
        <v>7</v>
      </c>
      <c r="F1269" s="27">
        <v>17</v>
      </c>
      <c r="G1269" s="19" t="s">
        <v>132</v>
      </c>
      <c r="H1269" s="19" t="s">
        <v>133</v>
      </c>
      <c r="I1269" s="23">
        <v>24.146285714285714</v>
      </c>
      <c r="J1269" s="19" t="s">
        <v>206</v>
      </c>
      <c r="K1269" s="19" t="s">
        <v>230</v>
      </c>
      <c r="L1269" s="23">
        <v>17.371428571428574</v>
      </c>
      <c r="M1269" s="19" t="s">
        <v>110</v>
      </c>
      <c r="N1269" s="19" t="s">
        <v>111</v>
      </c>
      <c r="O1269" s="30">
        <v>3.9433609419354559E-2</v>
      </c>
      <c r="Q1269" s="22">
        <v>1.5</v>
      </c>
      <c r="R1269" s="30">
        <v>3.7340203913148375E-5</v>
      </c>
      <c r="S1269" s="23">
        <v>26780.785726986247</v>
      </c>
      <c r="T1269" s="30">
        <v>2.5369098768187844E-4</v>
      </c>
      <c r="U1269" s="23">
        <v>3941.8034086964599</v>
      </c>
      <c r="V1269" s="27">
        <v>14.718774306626914</v>
      </c>
    </row>
    <row r="1270" spans="1:22" x14ac:dyDescent="0.25">
      <c r="A1270" s="19" t="s">
        <v>86</v>
      </c>
      <c r="B1270" s="19" t="s">
        <v>87</v>
      </c>
      <c r="C1270" s="19" t="s">
        <v>78</v>
      </c>
      <c r="D1270" s="22">
        <v>120559082</v>
      </c>
      <c r="E1270" s="22">
        <v>7</v>
      </c>
      <c r="F1270" s="27">
        <v>17</v>
      </c>
      <c r="G1270" s="19" t="s">
        <v>108</v>
      </c>
      <c r="H1270" s="19" t="s">
        <v>109</v>
      </c>
      <c r="I1270" s="23">
        <v>141.56100000000001</v>
      </c>
      <c r="J1270" s="19" t="s">
        <v>206</v>
      </c>
      <c r="K1270" s="19" t="s">
        <v>230</v>
      </c>
      <c r="L1270" s="23">
        <v>104.86</v>
      </c>
      <c r="M1270" s="19" t="s">
        <v>112</v>
      </c>
      <c r="N1270" s="19" t="s">
        <v>113</v>
      </c>
      <c r="O1270" s="30">
        <v>1.1220156242274404E-2</v>
      </c>
      <c r="Q1270" s="22">
        <v>7.7</v>
      </c>
      <c r="R1270" s="30">
        <v>1.2133968967246806E-5</v>
      </c>
      <c r="S1270" s="23">
        <v>82413.265000042244</v>
      </c>
      <c r="T1270" s="30">
        <v>2.5369098768187844E-4</v>
      </c>
      <c r="U1270" s="23">
        <v>3941.8034086964599</v>
      </c>
      <c r="V1270" s="27">
        <v>4.7829720236110518</v>
      </c>
    </row>
    <row r="1271" spans="1:22" x14ac:dyDescent="0.25">
      <c r="A1271" s="19" t="s">
        <v>86</v>
      </c>
      <c r="B1271" s="19" t="s">
        <v>87</v>
      </c>
      <c r="C1271" s="19" t="s">
        <v>78</v>
      </c>
      <c r="D1271" s="22">
        <v>120559082</v>
      </c>
      <c r="E1271" s="22">
        <v>7</v>
      </c>
      <c r="F1271" s="27">
        <v>17</v>
      </c>
      <c r="G1271" s="19" t="s">
        <v>124</v>
      </c>
      <c r="H1271" s="19" t="s">
        <v>125</v>
      </c>
      <c r="I1271" s="23">
        <v>99</v>
      </c>
      <c r="J1271" s="19" t="s">
        <v>202</v>
      </c>
      <c r="K1271" s="19" t="s">
        <v>203</v>
      </c>
      <c r="L1271" s="23">
        <v>99</v>
      </c>
      <c r="M1271" s="19" t="s">
        <v>100</v>
      </c>
      <c r="N1271" s="19" t="s">
        <v>101</v>
      </c>
      <c r="O1271" s="30">
        <v>4.1826752720830673E-3</v>
      </c>
      <c r="Q1271" s="22">
        <v>3</v>
      </c>
      <c r="R1271" s="30">
        <v>8.1193108222788966E-6</v>
      </c>
      <c r="S1271" s="23">
        <v>123163.16272263658</v>
      </c>
      <c r="T1271" s="30">
        <v>2.5369098768187844E-4</v>
      </c>
      <c r="U1271" s="23">
        <v>3941.8034086964599</v>
      </c>
      <c r="V1271" s="27">
        <v>3.2004727075525006</v>
      </c>
    </row>
    <row r="1272" spans="1:22" x14ac:dyDescent="0.25">
      <c r="A1272" s="19" t="s">
        <v>86</v>
      </c>
      <c r="B1272" s="19" t="s">
        <v>87</v>
      </c>
      <c r="C1272" s="19" t="s">
        <v>78</v>
      </c>
      <c r="D1272" s="22">
        <v>120559082</v>
      </c>
      <c r="E1272" s="22">
        <v>7</v>
      </c>
      <c r="F1272" s="27">
        <v>17</v>
      </c>
      <c r="G1272" s="19" t="s">
        <v>166</v>
      </c>
      <c r="H1272" s="19" t="s">
        <v>167</v>
      </c>
      <c r="I1272" s="23">
        <v>418.21190571428571</v>
      </c>
      <c r="J1272" s="19" t="s">
        <v>202</v>
      </c>
      <c r="K1272" s="19" t="s">
        <v>203</v>
      </c>
      <c r="L1272" s="23">
        <v>418.21190571428571</v>
      </c>
      <c r="M1272" s="19" t="s">
        <v>168</v>
      </c>
      <c r="N1272" s="19" t="s">
        <v>169</v>
      </c>
      <c r="O1272" s="30">
        <v>5.0000000000000002E-5</v>
      </c>
      <c r="Q1272" s="22">
        <v>0.3</v>
      </c>
      <c r="R1272" s="30">
        <v>4.1001167226890768E-6</v>
      </c>
      <c r="S1272" s="23">
        <v>243895.49557607382</v>
      </c>
      <c r="T1272" s="30">
        <v>2.5369098768187844E-4</v>
      </c>
      <c r="U1272" s="23">
        <v>3941.8034086964599</v>
      </c>
      <c r="V1272" s="27">
        <v>1.616185407354916</v>
      </c>
    </row>
    <row r="1273" spans="1:22" x14ac:dyDescent="0.25">
      <c r="A1273" s="19" t="s">
        <v>86</v>
      </c>
      <c r="B1273" s="19" t="s">
        <v>87</v>
      </c>
      <c r="C1273" s="19" t="s">
        <v>78</v>
      </c>
      <c r="D1273" s="22">
        <v>120559082</v>
      </c>
      <c r="E1273" s="22">
        <v>7</v>
      </c>
      <c r="F1273" s="27">
        <v>17</v>
      </c>
      <c r="G1273" s="19" t="s">
        <v>156</v>
      </c>
      <c r="H1273" s="19" t="s">
        <v>157</v>
      </c>
      <c r="I1273" s="23">
        <v>16.210178571428571</v>
      </c>
      <c r="J1273" s="19" t="s">
        <v>229</v>
      </c>
      <c r="K1273" s="19" t="s">
        <v>250</v>
      </c>
      <c r="L1273" s="23">
        <v>3.2420357142857141</v>
      </c>
      <c r="M1273" s="19" t="s">
        <v>245</v>
      </c>
      <c r="N1273" s="19" t="s">
        <v>246</v>
      </c>
      <c r="O1273" s="30">
        <v>8.156250000000002E-3</v>
      </c>
      <c r="Q1273" s="22">
        <v>1.94</v>
      </c>
      <c r="R1273" s="30">
        <v>4.008922649278785E-6</v>
      </c>
      <c r="S1273" s="23">
        <v>249443.57561498534</v>
      </c>
      <c r="T1273" s="30">
        <v>2.5369098768187844E-4</v>
      </c>
      <c r="U1273" s="23">
        <v>3941.8034086964599</v>
      </c>
      <c r="V1273" s="27">
        <v>1.5802384964127554</v>
      </c>
    </row>
    <row r="1274" spans="1:22" x14ac:dyDescent="0.25">
      <c r="A1274" s="19" t="s">
        <v>86</v>
      </c>
      <c r="B1274" s="19" t="s">
        <v>87</v>
      </c>
      <c r="C1274" s="19" t="s">
        <v>78</v>
      </c>
      <c r="D1274" s="22">
        <v>120559082</v>
      </c>
      <c r="E1274" s="22">
        <v>7</v>
      </c>
      <c r="F1274" s="27">
        <v>17</v>
      </c>
      <c r="G1274" s="19" t="s">
        <v>134</v>
      </c>
      <c r="H1274" s="19" t="s">
        <v>135</v>
      </c>
      <c r="I1274" s="23">
        <v>13</v>
      </c>
      <c r="J1274" s="19" t="s">
        <v>202</v>
      </c>
      <c r="K1274" s="19" t="s">
        <v>203</v>
      </c>
      <c r="L1274" s="23">
        <v>13</v>
      </c>
      <c r="M1274" s="19" t="s">
        <v>110</v>
      </c>
      <c r="N1274" s="19" t="s">
        <v>111</v>
      </c>
      <c r="O1274" s="30">
        <v>6.3109714285714286E-3</v>
      </c>
      <c r="Q1274" s="22">
        <v>1.5</v>
      </c>
      <c r="R1274" s="30">
        <v>3.2173579831932773E-6</v>
      </c>
      <c r="S1274" s="23">
        <v>310814.02977964067</v>
      </c>
      <c r="T1274" s="30">
        <v>2.5369098768187844E-4</v>
      </c>
      <c r="U1274" s="23">
        <v>3941.8034086964599</v>
      </c>
      <c r="V1274" s="27">
        <v>1.2682192665148027</v>
      </c>
    </row>
    <row r="1275" spans="1:22" x14ac:dyDescent="0.25">
      <c r="A1275" s="19" t="s">
        <v>86</v>
      </c>
      <c r="B1275" s="19" t="s">
        <v>87</v>
      </c>
      <c r="C1275" s="19" t="s">
        <v>78</v>
      </c>
      <c r="D1275" s="22">
        <v>120559082</v>
      </c>
      <c r="E1275" s="22">
        <v>7</v>
      </c>
      <c r="F1275" s="27">
        <v>17</v>
      </c>
      <c r="G1275" s="19" t="s">
        <v>130</v>
      </c>
      <c r="H1275" s="19" t="s">
        <v>131</v>
      </c>
      <c r="I1275" s="23">
        <v>7.6354285714285721</v>
      </c>
      <c r="J1275" s="19" t="s">
        <v>209</v>
      </c>
      <c r="K1275" s="19" t="s">
        <v>231</v>
      </c>
      <c r="L1275" s="23">
        <v>7.6354285714285721</v>
      </c>
      <c r="M1275" s="19" t="s">
        <v>112</v>
      </c>
      <c r="N1275" s="19" t="s">
        <v>113</v>
      </c>
      <c r="O1275" s="30">
        <v>4.8249881092436948E-2</v>
      </c>
      <c r="Q1275" s="22">
        <v>7.7</v>
      </c>
      <c r="R1275" s="30">
        <v>2.8144272013844488E-6</v>
      </c>
      <c r="S1275" s="23">
        <v>355312.08606429351</v>
      </c>
      <c r="T1275" s="30">
        <v>2.5369098768187844E-4</v>
      </c>
      <c r="U1275" s="23">
        <v>3941.8034086964599</v>
      </c>
      <c r="V1275" s="27">
        <v>1.1093918735945256</v>
      </c>
    </row>
    <row r="1276" spans="1:22" x14ac:dyDescent="0.25">
      <c r="A1276" s="19" t="s">
        <v>86</v>
      </c>
      <c r="B1276" s="19" t="s">
        <v>87</v>
      </c>
      <c r="C1276" s="19" t="s">
        <v>78</v>
      </c>
      <c r="D1276" s="22">
        <v>120559341</v>
      </c>
      <c r="E1276" s="22">
        <v>7</v>
      </c>
      <c r="F1276" s="27">
        <v>15</v>
      </c>
      <c r="G1276" s="19" t="s">
        <v>108</v>
      </c>
      <c r="H1276" s="19" t="s">
        <v>109</v>
      </c>
      <c r="I1276" s="23">
        <v>99</v>
      </c>
      <c r="J1276" s="19" t="s">
        <v>207</v>
      </c>
      <c r="K1276" s="19" t="s">
        <v>208</v>
      </c>
      <c r="L1276" s="23">
        <v>64.285714285714292</v>
      </c>
      <c r="M1276" s="19" t="s">
        <v>110</v>
      </c>
      <c r="N1276" s="19" t="s">
        <v>111</v>
      </c>
      <c r="O1276" s="30">
        <v>9.9157987639060616E-3</v>
      </c>
      <c r="Q1276" s="22">
        <v>1.5</v>
      </c>
      <c r="R1276" s="30">
        <v>4.3629514561186674E-5</v>
      </c>
      <c r="S1276" s="23">
        <v>22920.264184869287</v>
      </c>
      <c r="T1276" s="30">
        <v>2.5261459933241439E-4</v>
      </c>
      <c r="U1276" s="23">
        <v>3958.5993946616863</v>
      </c>
      <c r="V1276" s="27">
        <v>17.271176993129682</v>
      </c>
    </row>
    <row r="1277" spans="1:22" x14ac:dyDescent="0.25">
      <c r="A1277" s="19" t="s">
        <v>86</v>
      </c>
      <c r="B1277" s="19" t="s">
        <v>87</v>
      </c>
      <c r="C1277" s="19" t="s">
        <v>78</v>
      </c>
      <c r="D1277" s="22">
        <v>120559341</v>
      </c>
      <c r="E1277" s="22">
        <v>7</v>
      </c>
      <c r="F1277" s="27">
        <v>15</v>
      </c>
      <c r="G1277" s="19" t="s">
        <v>128</v>
      </c>
      <c r="H1277" s="19" t="s">
        <v>129</v>
      </c>
      <c r="I1277" s="23">
        <v>57</v>
      </c>
      <c r="J1277" s="19" t="s">
        <v>207</v>
      </c>
      <c r="K1277" s="19" t="s">
        <v>208</v>
      </c>
      <c r="L1277" s="23">
        <v>42.857142857142854</v>
      </c>
      <c r="M1277" s="19" t="s">
        <v>110</v>
      </c>
      <c r="N1277" s="19" t="s">
        <v>111</v>
      </c>
      <c r="O1277" s="30">
        <v>1.3969122566371676E-2</v>
      </c>
      <c r="Q1277" s="22">
        <v>1.5</v>
      </c>
      <c r="R1277" s="30">
        <v>3.5388443834808242E-5</v>
      </c>
      <c r="S1277" s="23">
        <v>28257.812201857694</v>
      </c>
      <c r="T1277" s="30">
        <v>2.5261459933241439E-4</v>
      </c>
      <c r="U1277" s="23">
        <v>3958.5993946616863</v>
      </c>
      <c r="V1277" s="27">
        <v>14.008867234249097</v>
      </c>
    </row>
    <row r="1278" spans="1:22" x14ac:dyDescent="0.25">
      <c r="A1278" s="19" t="s">
        <v>86</v>
      </c>
      <c r="B1278" s="19" t="s">
        <v>87</v>
      </c>
      <c r="C1278" s="19" t="s">
        <v>78</v>
      </c>
      <c r="D1278" s="22">
        <v>120559341</v>
      </c>
      <c r="E1278" s="22">
        <v>7</v>
      </c>
      <c r="F1278" s="27">
        <v>15</v>
      </c>
      <c r="G1278" s="19" t="s">
        <v>156</v>
      </c>
      <c r="H1278" s="19" t="s">
        <v>157</v>
      </c>
      <c r="I1278" s="23">
        <v>93.364142857142852</v>
      </c>
      <c r="J1278" s="19" t="s">
        <v>229</v>
      </c>
      <c r="K1278" s="19" t="s">
        <v>250</v>
      </c>
      <c r="L1278" s="23">
        <v>18.672828571428571</v>
      </c>
      <c r="M1278" s="19" t="s">
        <v>245</v>
      </c>
      <c r="N1278" s="19" t="s">
        <v>246</v>
      </c>
      <c r="O1278" s="30">
        <v>8.156250000000002E-3</v>
      </c>
      <c r="Q1278" s="22">
        <v>1.94</v>
      </c>
      <c r="R1278" s="30">
        <v>2.6168429215758476E-5</v>
      </c>
      <c r="S1278" s="23">
        <v>38213.986470300093</v>
      </c>
      <c r="T1278" s="30">
        <v>2.5261459933241439E-4</v>
      </c>
      <c r="U1278" s="23">
        <v>3958.5993946616863</v>
      </c>
      <c r="V1278" s="27">
        <v>10.359032805274868</v>
      </c>
    </row>
    <row r="1279" spans="1:22" x14ac:dyDescent="0.25">
      <c r="A1279" s="19" t="s">
        <v>86</v>
      </c>
      <c r="B1279" s="19" t="s">
        <v>87</v>
      </c>
      <c r="C1279" s="19" t="s">
        <v>78</v>
      </c>
      <c r="D1279" s="22">
        <v>120559341</v>
      </c>
      <c r="E1279" s="22">
        <v>7</v>
      </c>
      <c r="F1279" s="27">
        <v>15</v>
      </c>
      <c r="G1279" s="19" t="s">
        <v>128</v>
      </c>
      <c r="H1279" s="19" t="s">
        <v>129</v>
      </c>
      <c r="I1279" s="23">
        <v>33.928571428571431</v>
      </c>
      <c r="J1279" s="19" t="s">
        <v>202</v>
      </c>
      <c r="K1279" s="19" t="s">
        <v>203</v>
      </c>
      <c r="L1279" s="23">
        <v>33.928571428571431</v>
      </c>
      <c r="M1279" s="19" t="s">
        <v>110</v>
      </c>
      <c r="N1279" s="19" t="s">
        <v>111</v>
      </c>
      <c r="O1279" s="30">
        <v>1.3969122566371676E-2</v>
      </c>
      <c r="Q1279" s="22">
        <v>1.5</v>
      </c>
      <c r="R1279" s="30">
        <v>2.1064549901671575E-5</v>
      </c>
      <c r="S1279" s="23">
        <v>47473.124499120917</v>
      </c>
      <c r="T1279" s="30">
        <v>2.5261459933241439E-4</v>
      </c>
      <c r="U1279" s="23">
        <v>3958.5993946616863</v>
      </c>
      <c r="V1279" s="27">
        <v>8.3386114489577974</v>
      </c>
    </row>
    <row r="1280" spans="1:22" x14ac:dyDescent="0.25">
      <c r="A1280" s="19" t="s">
        <v>86</v>
      </c>
      <c r="B1280" s="19" t="s">
        <v>87</v>
      </c>
      <c r="C1280" s="19" t="s">
        <v>78</v>
      </c>
      <c r="D1280" s="22">
        <v>120559341</v>
      </c>
      <c r="E1280" s="22">
        <v>7</v>
      </c>
      <c r="F1280" s="27">
        <v>15</v>
      </c>
      <c r="G1280" s="19" t="s">
        <v>122</v>
      </c>
      <c r="H1280" s="19" t="s">
        <v>123</v>
      </c>
      <c r="I1280" s="23">
        <v>19.285714285714285</v>
      </c>
      <c r="J1280" s="19" t="s">
        <v>202</v>
      </c>
      <c r="K1280" s="19" t="s">
        <v>203</v>
      </c>
      <c r="L1280" s="23">
        <v>19.285714285714285</v>
      </c>
      <c r="M1280" s="19" t="s">
        <v>110</v>
      </c>
      <c r="N1280" s="19" t="s">
        <v>111</v>
      </c>
      <c r="O1280" s="30">
        <v>2.3301542756539208E-2</v>
      </c>
      <c r="Q1280" s="22">
        <v>1.5</v>
      </c>
      <c r="R1280" s="30">
        <v>1.9972750934176465E-5</v>
      </c>
      <c r="S1280" s="23">
        <v>50068.215605134559</v>
      </c>
      <c r="T1280" s="30">
        <v>2.5261459933241439E-4</v>
      </c>
      <c r="U1280" s="23">
        <v>3958.5993946616863</v>
      </c>
      <c r="V1280" s="27">
        <v>7.9064119757759581</v>
      </c>
    </row>
    <row r="1281" spans="1:22" x14ac:dyDescent="0.25">
      <c r="A1281" s="19" t="s">
        <v>86</v>
      </c>
      <c r="B1281" s="19" t="s">
        <v>87</v>
      </c>
      <c r="C1281" s="19" t="s">
        <v>78</v>
      </c>
      <c r="D1281" s="22">
        <v>120559341</v>
      </c>
      <c r="E1281" s="22">
        <v>7</v>
      </c>
      <c r="F1281" s="27">
        <v>15</v>
      </c>
      <c r="G1281" s="19" t="s">
        <v>108</v>
      </c>
      <c r="H1281" s="19" t="s">
        <v>109</v>
      </c>
      <c r="I1281" s="23">
        <v>35.357142857142854</v>
      </c>
      <c r="J1281" s="19" t="s">
        <v>202</v>
      </c>
      <c r="K1281" s="19" t="s">
        <v>203</v>
      </c>
      <c r="L1281" s="23">
        <v>35.357142857142854</v>
      </c>
      <c r="M1281" s="19" t="s">
        <v>110</v>
      </c>
      <c r="N1281" s="19" t="s">
        <v>111</v>
      </c>
      <c r="O1281" s="30">
        <v>9.9157987639060616E-3</v>
      </c>
      <c r="Q1281" s="22">
        <v>1.5</v>
      </c>
      <c r="R1281" s="30">
        <v>1.5581969486138097E-5</v>
      </c>
      <c r="S1281" s="23">
        <v>64176.739717634009</v>
      </c>
      <c r="T1281" s="30">
        <v>2.5261459933241439E-4</v>
      </c>
      <c r="U1281" s="23">
        <v>3958.5993946616863</v>
      </c>
      <c r="V1281" s="27">
        <v>6.1682774975463133</v>
      </c>
    </row>
    <row r="1282" spans="1:22" x14ac:dyDescent="0.25">
      <c r="A1282" s="19" t="s">
        <v>86</v>
      </c>
      <c r="B1282" s="19" t="s">
        <v>87</v>
      </c>
      <c r="C1282" s="19" t="s">
        <v>78</v>
      </c>
      <c r="D1282" s="22">
        <v>120559341</v>
      </c>
      <c r="E1282" s="22">
        <v>7</v>
      </c>
      <c r="F1282" s="27">
        <v>15</v>
      </c>
      <c r="G1282" s="19" t="s">
        <v>124</v>
      </c>
      <c r="H1282" s="19" t="s">
        <v>125</v>
      </c>
      <c r="I1282" s="23">
        <v>8.1428571428571423</v>
      </c>
      <c r="J1282" s="19" t="s">
        <v>210</v>
      </c>
      <c r="K1282" s="19" t="s">
        <v>249</v>
      </c>
      <c r="L1282" s="23">
        <v>8.1428571428571423</v>
      </c>
      <c r="M1282" s="19" t="s">
        <v>110</v>
      </c>
      <c r="N1282" s="19" t="s">
        <v>111</v>
      </c>
      <c r="O1282" s="30">
        <v>2.8396187614678874E-2</v>
      </c>
      <c r="Q1282" s="22">
        <v>1.5</v>
      </c>
      <c r="R1282" s="30">
        <v>1.0276715517693307E-5</v>
      </c>
      <c r="S1282" s="23">
        <v>97307.354502351562</v>
      </c>
      <c r="T1282" s="30">
        <v>2.5261459933241439E-4</v>
      </c>
      <c r="U1282" s="23">
        <v>3958.5993946616863</v>
      </c>
      <c r="V1282" s="27">
        <v>4.0681399827451079</v>
      </c>
    </row>
    <row r="1283" spans="1:22" x14ac:dyDescent="0.25">
      <c r="A1283" s="19" t="s">
        <v>86</v>
      </c>
      <c r="B1283" s="19" t="s">
        <v>87</v>
      </c>
      <c r="C1283" s="19" t="s">
        <v>78</v>
      </c>
      <c r="D1283" s="22">
        <v>120559341</v>
      </c>
      <c r="E1283" s="22">
        <v>7</v>
      </c>
      <c r="F1283" s="27">
        <v>15</v>
      </c>
      <c r="G1283" s="19" t="s">
        <v>108</v>
      </c>
      <c r="H1283" s="19" t="s">
        <v>109</v>
      </c>
      <c r="I1283" s="23">
        <v>99</v>
      </c>
      <c r="J1283" s="19" t="s">
        <v>207</v>
      </c>
      <c r="K1283" s="19" t="s">
        <v>208</v>
      </c>
      <c r="L1283" s="23">
        <v>64.285714285714292</v>
      </c>
      <c r="M1283" s="19" t="s">
        <v>112</v>
      </c>
      <c r="N1283" s="19" t="s">
        <v>113</v>
      </c>
      <c r="O1283" s="30">
        <v>1.1220156242274404E-2</v>
      </c>
      <c r="Q1283" s="22">
        <v>7.7</v>
      </c>
      <c r="R1283" s="30">
        <v>9.617276779092346E-6</v>
      </c>
      <c r="S1283" s="23">
        <v>103979.53838387683</v>
      </c>
      <c r="T1283" s="30">
        <v>2.5261459933241439E-4</v>
      </c>
      <c r="U1283" s="23">
        <v>3958.5993946616863</v>
      </c>
      <c r="V1283" s="27">
        <v>3.807094603600885</v>
      </c>
    </row>
    <row r="1284" spans="1:22" x14ac:dyDescent="0.25">
      <c r="A1284" s="19" t="s">
        <v>86</v>
      </c>
      <c r="B1284" s="19" t="s">
        <v>87</v>
      </c>
      <c r="C1284" s="19" t="s">
        <v>78</v>
      </c>
      <c r="D1284" s="22">
        <v>120559341</v>
      </c>
      <c r="E1284" s="22">
        <v>7</v>
      </c>
      <c r="F1284" s="27">
        <v>15</v>
      </c>
      <c r="G1284" s="19" t="s">
        <v>128</v>
      </c>
      <c r="H1284" s="19" t="s">
        <v>129</v>
      </c>
      <c r="I1284" s="23">
        <v>57</v>
      </c>
      <c r="J1284" s="19" t="s">
        <v>207</v>
      </c>
      <c r="K1284" s="19" t="s">
        <v>208</v>
      </c>
      <c r="L1284" s="23">
        <v>42.857142857142854</v>
      </c>
      <c r="M1284" s="19" t="s">
        <v>112</v>
      </c>
      <c r="N1284" s="19" t="s">
        <v>113</v>
      </c>
      <c r="O1284" s="30">
        <v>1.8912688108407016E-2</v>
      </c>
      <c r="Q1284" s="22">
        <v>7.7</v>
      </c>
      <c r="R1284" s="30">
        <v>9.3335343911619048E-6</v>
      </c>
      <c r="S1284" s="23">
        <v>107140.54913076854</v>
      </c>
      <c r="T1284" s="30">
        <v>2.5261459933241439E-4</v>
      </c>
      <c r="U1284" s="23">
        <v>3958.5993946616863</v>
      </c>
      <c r="V1284" s="27">
        <v>3.6947723590907549</v>
      </c>
    </row>
    <row r="1285" spans="1:22" x14ac:dyDescent="0.25">
      <c r="A1285" s="19" t="s">
        <v>86</v>
      </c>
      <c r="B1285" s="19" t="s">
        <v>87</v>
      </c>
      <c r="C1285" s="19" t="s">
        <v>78</v>
      </c>
      <c r="D1285" s="22">
        <v>120559341</v>
      </c>
      <c r="E1285" s="22">
        <v>7</v>
      </c>
      <c r="F1285" s="27">
        <v>15</v>
      </c>
      <c r="G1285" s="19" t="s">
        <v>134</v>
      </c>
      <c r="H1285" s="19" t="s">
        <v>135</v>
      </c>
      <c r="I1285" s="23">
        <v>33</v>
      </c>
      <c r="J1285" s="19" t="s">
        <v>202</v>
      </c>
      <c r="K1285" s="19" t="s">
        <v>203</v>
      </c>
      <c r="L1285" s="23">
        <v>33</v>
      </c>
      <c r="M1285" s="19" t="s">
        <v>110</v>
      </c>
      <c r="N1285" s="19" t="s">
        <v>111</v>
      </c>
      <c r="O1285" s="30">
        <v>6.3109714285714286E-3</v>
      </c>
      <c r="Q1285" s="22">
        <v>1.5</v>
      </c>
      <c r="R1285" s="30">
        <v>9.2560914285714288E-6</v>
      </c>
      <c r="S1285" s="23">
        <v>108036.96222286976</v>
      </c>
      <c r="T1285" s="30">
        <v>2.5261459933241439E-4</v>
      </c>
      <c r="U1285" s="23">
        <v>3958.5993946616863</v>
      </c>
      <c r="V1285" s="27">
        <v>3.6641157926076078</v>
      </c>
    </row>
    <row r="1286" spans="1:22" x14ac:dyDescent="0.25">
      <c r="A1286" s="19" t="s">
        <v>86</v>
      </c>
      <c r="B1286" s="19" t="s">
        <v>87</v>
      </c>
      <c r="C1286" s="19" t="s">
        <v>78</v>
      </c>
      <c r="D1286" s="22">
        <v>120559341</v>
      </c>
      <c r="E1286" s="22">
        <v>7</v>
      </c>
      <c r="F1286" s="27">
        <v>15</v>
      </c>
      <c r="G1286" s="19" t="s">
        <v>108</v>
      </c>
      <c r="H1286" s="19" t="s">
        <v>109</v>
      </c>
      <c r="I1286" s="23">
        <v>18.367328571428576</v>
      </c>
      <c r="J1286" s="19" t="s">
        <v>206</v>
      </c>
      <c r="K1286" s="19" t="s">
        <v>230</v>
      </c>
      <c r="L1286" s="23">
        <v>13.605428571428574</v>
      </c>
      <c r="M1286" s="19" t="s">
        <v>110</v>
      </c>
      <c r="N1286" s="19" t="s">
        <v>111</v>
      </c>
      <c r="O1286" s="30">
        <v>9.9157987639060616E-3</v>
      </c>
      <c r="Q1286" s="22">
        <v>1.5</v>
      </c>
      <c r="R1286" s="30">
        <v>8.0945215086590203E-6</v>
      </c>
      <c r="S1286" s="23">
        <v>123540.34749679294</v>
      </c>
      <c r="T1286" s="30">
        <v>2.5261459933241439E-4</v>
      </c>
      <c r="U1286" s="23">
        <v>3958.5993946616863</v>
      </c>
      <c r="V1286" s="27">
        <v>3.2042967944253595</v>
      </c>
    </row>
    <row r="1287" spans="1:22" x14ac:dyDescent="0.25">
      <c r="A1287" s="19" t="s">
        <v>86</v>
      </c>
      <c r="B1287" s="19" t="s">
        <v>87</v>
      </c>
      <c r="C1287" s="19" t="s">
        <v>78</v>
      </c>
      <c r="D1287" s="22">
        <v>120559341</v>
      </c>
      <c r="E1287" s="22">
        <v>7</v>
      </c>
      <c r="F1287" s="27">
        <v>15</v>
      </c>
      <c r="G1287" s="19" t="s">
        <v>128</v>
      </c>
      <c r="H1287" s="19" t="s">
        <v>129</v>
      </c>
      <c r="I1287" s="23">
        <v>33.928571428571431</v>
      </c>
      <c r="J1287" s="19" t="s">
        <v>202</v>
      </c>
      <c r="K1287" s="19" t="s">
        <v>203</v>
      </c>
      <c r="L1287" s="23">
        <v>33.928571428571431</v>
      </c>
      <c r="M1287" s="19" t="s">
        <v>112</v>
      </c>
      <c r="N1287" s="19" t="s">
        <v>113</v>
      </c>
      <c r="O1287" s="30">
        <v>1.8912688108407016E-2</v>
      </c>
      <c r="Q1287" s="22">
        <v>7.7</v>
      </c>
      <c r="R1287" s="30">
        <v>5.5556752328344663E-6</v>
      </c>
      <c r="S1287" s="23">
        <v>179996.12253969119</v>
      </c>
      <c r="T1287" s="30">
        <v>2.5261459933241439E-4</v>
      </c>
      <c r="U1287" s="23">
        <v>3958.5993946616863</v>
      </c>
      <c r="V1287" s="27">
        <v>2.1992692613635443</v>
      </c>
    </row>
    <row r="1288" spans="1:22" x14ac:dyDescent="0.25">
      <c r="A1288" s="19" t="s">
        <v>86</v>
      </c>
      <c r="B1288" s="19" t="s">
        <v>87</v>
      </c>
      <c r="C1288" s="19" t="s">
        <v>78</v>
      </c>
      <c r="D1288" s="22">
        <v>120559341</v>
      </c>
      <c r="E1288" s="22">
        <v>7</v>
      </c>
      <c r="F1288" s="27">
        <v>15</v>
      </c>
      <c r="G1288" s="19" t="s">
        <v>122</v>
      </c>
      <c r="H1288" s="19" t="s">
        <v>123</v>
      </c>
      <c r="I1288" s="23">
        <v>19.285714285714285</v>
      </c>
      <c r="J1288" s="19" t="s">
        <v>202</v>
      </c>
      <c r="K1288" s="19" t="s">
        <v>203</v>
      </c>
      <c r="L1288" s="23">
        <v>19.285714285714285</v>
      </c>
      <c r="M1288" s="19" t="s">
        <v>112</v>
      </c>
      <c r="N1288" s="19" t="s">
        <v>113</v>
      </c>
      <c r="O1288" s="30">
        <v>2.7195613430583482E-2</v>
      </c>
      <c r="Q1288" s="22">
        <v>7.7</v>
      </c>
      <c r="R1288" s="30">
        <v>4.5410115190213607E-6</v>
      </c>
      <c r="S1288" s="23">
        <v>220215.25288169965</v>
      </c>
      <c r="T1288" s="30">
        <v>2.5261459933241439E-4</v>
      </c>
      <c r="U1288" s="23">
        <v>3958.5993946616863</v>
      </c>
      <c r="V1288" s="27">
        <v>1.7976045450349702</v>
      </c>
    </row>
    <row r="1289" spans="1:22" x14ac:dyDescent="0.25">
      <c r="A1289" s="19" t="s">
        <v>86</v>
      </c>
      <c r="B1289" s="19" t="s">
        <v>87</v>
      </c>
      <c r="C1289" s="19" t="s">
        <v>78</v>
      </c>
      <c r="D1289" s="22">
        <v>120559341</v>
      </c>
      <c r="E1289" s="22">
        <v>7</v>
      </c>
      <c r="F1289" s="27">
        <v>15</v>
      </c>
      <c r="G1289" s="19" t="s">
        <v>132</v>
      </c>
      <c r="H1289" s="19" t="s">
        <v>133</v>
      </c>
      <c r="I1289" s="23">
        <v>1.9821428571428572</v>
      </c>
      <c r="J1289" s="19" t="s">
        <v>202</v>
      </c>
      <c r="K1289" s="19" t="s">
        <v>203</v>
      </c>
      <c r="L1289" s="23">
        <v>1.9821428571428572</v>
      </c>
      <c r="M1289" s="19" t="s">
        <v>110</v>
      </c>
      <c r="N1289" s="19" t="s">
        <v>111</v>
      </c>
      <c r="O1289" s="30">
        <v>3.9433609419354559E-2</v>
      </c>
      <c r="Q1289" s="22">
        <v>1.5</v>
      </c>
      <c r="R1289" s="30">
        <v>3.4739132107526635E-6</v>
      </c>
      <c r="S1289" s="23">
        <v>287859.81092007144</v>
      </c>
      <c r="T1289" s="30">
        <v>2.5261459933241439E-4</v>
      </c>
      <c r="U1289" s="23">
        <v>3958.5993946616863</v>
      </c>
      <c r="V1289" s="27">
        <v>1.3751830733192729</v>
      </c>
    </row>
    <row r="1290" spans="1:22" x14ac:dyDescent="0.25">
      <c r="A1290" s="19" t="s">
        <v>86</v>
      </c>
      <c r="B1290" s="19" t="s">
        <v>87</v>
      </c>
      <c r="C1290" s="19" t="s">
        <v>78</v>
      </c>
      <c r="D1290" s="22">
        <v>120559341</v>
      </c>
      <c r="E1290" s="22">
        <v>7</v>
      </c>
      <c r="F1290" s="27">
        <v>15</v>
      </c>
      <c r="G1290" s="19" t="s">
        <v>108</v>
      </c>
      <c r="H1290" s="19" t="s">
        <v>109</v>
      </c>
      <c r="I1290" s="23">
        <v>35.357142857142854</v>
      </c>
      <c r="J1290" s="19" t="s">
        <v>202</v>
      </c>
      <c r="K1290" s="19" t="s">
        <v>203</v>
      </c>
      <c r="L1290" s="23">
        <v>35.357142857142854</v>
      </c>
      <c r="M1290" s="19" t="s">
        <v>112</v>
      </c>
      <c r="N1290" s="19" t="s">
        <v>113</v>
      </c>
      <c r="O1290" s="30">
        <v>1.1220156242274404E-2</v>
      </c>
      <c r="Q1290" s="22">
        <v>7.7</v>
      </c>
      <c r="R1290" s="30">
        <v>3.4347417068186953E-6</v>
      </c>
      <c r="S1290" s="23">
        <v>291142.70747485512</v>
      </c>
      <c r="T1290" s="30">
        <v>2.5261459933241439E-4</v>
      </c>
      <c r="U1290" s="23">
        <v>3958.5993946616863</v>
      </c>
      <c r="V1290" s="27">
        <v>1.3596766441431734</v>
      </c>
    </row>
    <row r="1291" spans="1:22" x14ac:dyDescent="0.25">
      <c r="A1291" s="19" t="s">
        <v>86</v>
      </c>
      <c r="B1291" s="19" t="s">
        <v>87</v>
      </c>
      <c r="C1291" s="19" t="s">
        <v>78</v>
      </c>
      <c r="D1291" s="22">
        <v>120559341</v>
      </c>
      <c r="E1291" s="22">
        <v>7</v>
      </c>
      <c r="F1291" s="27">
        <v>15</v>
      </c>
      <c r="G1291" s="19" t="s">
        <v>148</v>
      </c>
      <c r="H1291" s="19" t="s">
        <v>149</v>
      </c>
      <c r="I1291" s="23">
        <v>1.4285714285714286</v>
      </c>
      <c r="J1291" s="19" t="s">
        <v>202</v>
      </c>
      <c r="K1291" s="19" t="s">
        <v>203</v>
      </c>
      <c r="L1291" s="23">
        <v>1.4285714285714286</v>
      </c>
      <c r="M1291" s="19" t="s">
        <v>110</v>
      </c>
      <c r="N1291" s="19" t="s">
        <v>111</v>
      </c>
      <c r="O1291" s="30">
        <v>5.1681299099804429E-2</v>
      </c>
      <c r="Q1291" s="22">
        <v>1.5</v>
      </c>
      <c r="R1291" s="30">
        <v>3.2813523237971071E-6</v>
      </c>
      <c r="S1291" s="23">
        <v>304752.40124255308</v>
      </c>
      <c r="T1291" s="30">
        <v>2.5261459933241439E-4</v>
      </c>
      <c r="U1291" s="23">
        <v>3958.5993946616863</v>
      </c>
      <c r="V1291" s="27">
        <v>1.2989559322654947</v>
      </c>
    </row>
    <row r="1292" spans="1:22" x14ac:dyDescent="0.25">
      <c r="A1292" s="19" t="s">
        <v>86</v>
      </c>
      <c r="B1292" s="19" t="s">
        <v>87</v>
      </c>
      <c r="C1292" s="19" t="s">
        <v>78</v>
      </c>
      <c r="D1292" s="22">
        <v>120559341</v>
      </c>
      <c r="E1292" s="22">
        <v>7</v>
      </c>
      <c r="F1292" s="27">
        <v>15</v>
      </c>
      <c r="G1292" s="19" t="s">
        <v>166</v>
      </c>
      <c r="H1292" s="19" t="s">
        <v>167</v>
      </c>
      <c r="I1292" s="23">
        <v>287.23967857142856</v>
      </c>
      <c r="J1292" s="19" t="s">
        <v>202</v>
      </c>
      <c r="K1292" s="19" t="s">
        <v>203</v>
      </c>
      <c r="L1292" s="23">
        <v>287.23967857142856</v>
      </c>
      <c r="M1292" s="19" t="s">
        <v>168</v>
      </c>
      <c r="N1292" s="19" t="s">
        <v>169</v>
      </c>
      <c r="O1292" s="30">
        <v>5.0000000000000002E-5</v>
      </c>
      <c r="Q1292" s="22">
        <v>0.3</v>
      </c>
      <c r="R1292" s="30">
        <v>3.1915519841269842E-6</v>
      </c>
      <c r="S1292" s="23">
        <v>313327.18532345624</v>
      </c>
      <c r="T1292" s="30">
        <v>2.5261459933241439E-4</v>
      </c>
      <c r="U1292" s="23">
        <v>3958.5993946616863</v>
      </c>
      <c r="V1292" s="27">
        <v>1.2634075752396383</v>
      </c>
    </row>
    <row r="1293" spans="1:22" x14ac:dyDescent="0.25">
      <c r="A1293" s="19" t="s">
        <v>86</v>
      </c>
      <c r="B1293" s="19" t="s">
        <v>87</v>
      </c>
      <c r="C1293" s="19" t="s">
        <v>78</v>
      </c>
      <c r="D1293" s="22">
        <v>120559341</v>
      </c>
      <c r="E1293" s="22">
        <v>7</v>
      </c>
      <c r="F1293" s="27">
        <v>15</v>
      </c>
      <c r="G1293" s="19" t="s">
        <v>134</v>
      </c>
      <c r="H1293" s="19" t="s">
        <v>135</v>
      </c>
      <c r="I1293" s="23">
        <v>33</v>
      </c>
      <c r="J1293" s="19" t="s">
        <v>202</v>
      </c>
      <c r="K1293" s="19" t="s">
        <v>203</v>
      </c>
      <c r="L1293" s="23">
        <v>33</v>
      </c>
      <c r="M1293" s="19" t="s">
        <v>96</v>
      </c>
      <c r="N1293" s="19" t="s">
        <v>97</v>
      </c>
      <c r="O1293" s="30">
        <v>1.2242166344294007E-2</v>
      </c>
      <c r="Q1293" s="22">
        <v>8.6999999999999993</v>
      </c>
      <c r="R1293" s="30">
        <v>3.0957202249938872E-6</v>
      </c>
      <c r="S1293" s="23">
        <v>323026.60683814686</v>
      </c>
      <c r="T1293" s="30">
        <v>2.5261459933241439E-4</v>
      </c>
      <c r="U1293" s="23">
        <v>3958.5993946616863</v>
      </c>
      <c r="V1293" s="27">
        <v>1.2254716208702741</v>
      </c>
    </row>
    <row r="1294" spans="1:22" x14ac:dyDescent="0.25">
      <c r="A1294" s="19" t="s">
        <v>88</v>
      </c>
      <c r="B1294" s="19" t="s">
        <v>89</v>
      </c>
      <c r="C1294" s="19" t="s">
        <v>85</v>
      </c>
      <c r="D1294" s="22">
        <v>25029</v>
      </c>
      <c r="E1294" s="22">
        <v>4</v>
      </c>
      <c r="F1294" s="27">
        <v>10.4</v>
      </c>
      <c r="G1294" s="19" t="s">
        <v>108</v>
      </c>
      <c r="H1294" s="19" t="s">
        <v>109</v>
      </c>
      <c r="I1294" s="23">
        <v>195.80607200000003</v>
      </c>
      <c r="J1294" s="19" t="s">
        <v>207</v>
      </c>
      <c r="K1294" s="19" t="s">
        <v>208</v>
      </c>
      <c r="L1294" s="23">
        <v>127.14680000000001</v>
      </c>
      <c r="M1294" s="19" t="s">
        <v>110</v>
      </c>
      <c r="N1294" s="19" t="s">
        <v>111</v>
      </c>
      <c r="O1294" s="30">
        <v>9.9157987639060616E-3</v>
      </c>
      <c r="Q1294" s="22">
        <v>1.5</v>
      </c>
      <c r="R1294" s="30">
        <v>1.2445984658351932E-4</v>
      </c>
      <c r="S1294" s="23">
        <v>8034.7198510239659</v>
      </c>
      <c r="T1294" s="30">
        <v>3.6942535560168096E-4</v>
      </c>
      <c r="U1294" s="23">
        <v>2706.9067805898317</v>
      </c>
      <c r="V1294" s="27">
        <v>33.690120262809863</v>
      </c>
    </row>
    <row r="1295" spans="1:22" x14ac:dyDescent="0.25">
      <c r="A1295" s="19" t="s">
        <v>88</v>
      </c>
      <c r="B1295" s="19" t="s">
        <v>89</v>
      </c>
      <c r="C1295" s="19" t="s">
        <v>85</v>
      </c>
      <c r="D1295" s="22">
        <v>25029</v>
      </c>
      <c r="E1295" s="22">
        <v>4</v>
      </c>
      <c r="F1295" s="27">
        <v>10.4</v>
      </c>
      <c r="G1295" s="19" t="s">
        <v>124</v>
      </c>
      <c r="H1295" s="19" t="s">
        <v>125</v>
      </c>
      <c r="I1295" s="23">
        <v>29.5</v>
      </c>
      <c r="J1295" s="19" t="s">
        <v>202</v>
      </c>
      <c r="K1295" s="19" t="s">
        <v>203</v>
      </c>
      <c r="L1295" s="23">
        <v>29.5</v>
      </c>
      <c r="M1295" s="19" t="s">
        <v>110</v>
      </c>
      <c r="N1295" s="19" t="s">
        <v>111</v>
      </c>
      <c r="O1295" s="30">
        <v>2.8396187614678874E-2</v>
      </c>
      <c r="Q1295" s="22">
        <v>1.5</v>
      </c>
      <c r="R1295" s="30">
        <v>5.3697918886732489E-5</v>
      </c>
      <c r="S1295" s="23">
        <v>18622.695641321712</v>
      </c>
      <c r="T1295" s="30">
        <v>3.6942535560168096E-4</v>
      </c>
      <c r="U1295" s="23">
        <v>2706.9067805898317</v>
      </c>
      <c r="V1295" s="27">
        <v>14.535526073805896</v>
      </c>
    </row>
    <row r="1296" spans="1:22" x14ac:dyDescent="0.25">
      <c r="A1296" s="19" t="s">
        <v>88</v>
      </c>
      <c r="B1296" s="19" t="s">
        <v>89</v>
      </c>
      <c r="C1296" s="19" t="s">
        <v>85</v>
      </c>
      <c r="D1296" s="22">
        <v>25029</v>
      </c>
      <c r="E1296" s="22">
        <v>4</v>
      </c>
      <c r="F1296" s="27">
        <v>10.4</v>
      </c>
      <c r="G1296" s="19" t="s">
        <v>132</v>
      </c>
      <c r="H1296" s="19" t="s">
        <v>133</v>
      </c>
      <c r="I1296" s="23">
        <v>12.8225</v>
      </c>
      <c r="J1296" s="19" t="s">
        <v>202</v>
      </c>
      <c r="K1296" s="19" t="s">
        <v>203</v>
      </c>
      <c r="L1296" s="23">
        <v>12.8225</v>
      </c>
      <c r="M1296" s="19" t="s">
        <v>110</v>
      </c>
      <c r="N1296" s="19" t="s">
        <v>111</v>
      </c>
      <c r="O1296" s="30">
        <v>3.9433609419354559E-2</v>
      </c>
      <c r="Q1296" s="22">
        <v>1.5</v>
      </c>
      <c r="R1296" s="30">
        <v>3.2412657485876528E-5</v>
      </c>
      <c r="S1296" s="23">
        <v>30852.144734992478</v>
      </c>
      <c r="T1296" s="30">
        <v>3.6942535560168096E-4</v>
      </c>
      <c r="U1296" s="23">
        <v>2706.9067805898317</v>
      </c>
      <c r="V1296" s="27">
        <v>8.7738042325454941</v>
      </c>
    </row>
    <row r="1297" spans="1:22" x14ac:dyDescent="0.25">
      <c r="A1297" s="19" t="s">
        <v>88</v>
      </c>
      <c r="B1297" s="19" t="s">
        <v>89</v>
      </c>
      <c r="C1297" s="19" t="s">
        <v>85</v>
      </c>
      <c r="D1297" s="22">
        <v>25029</v>
      </c>
      <c r="E1297" s="22">
        <v>4</v>
      </c>
      <c r="F1297" s="27">
        <v>10.4</v>
      </c>
      <c r="G1297" s="19" t="s">
        <v>108</v>
      </c>
      <c r="H1297" s="19" t="s">
        <v>109</v>
      </c>
      <c r="I1297" s="23">
        <v>195.80607200000003</v>
      </c>
      <c r="J1297" s="19" t="s">
        <v>207</v>
      </c>
      <c r="K1297" s="19" t="s">
        <v>208</v>
      </c>
      <c r="L1297" s="23">
        <v>127.14680000000001</v>
      </c>
      <c r="M1297" s="19" t="s">
        <v>112</v>
      </c>
      <c r="N1297" s="19" t="s">
        <v>113</v>
      </c>
      <c r="O1297" s="30">
        <v>1.1220156242274404E-2</v>
      </c>
      <c r="Q1297" s="22">
        <v>7.7</v>
      </c>
      <c r="R1297" s="30">
        <v>2.7434749263561834E-5</v>
      </c>
      <c r="S1297" s="23">
        <v>36450.123541977315</v>
      </c>
      <c r="T1297" s="30">
        <v>3.6942535560168096E-4</v>
      </c>
      <c r="U1297" s="23">
        <v>2706.9067805898317</v>
      </c>
      <c r="V1297" s="27">
        <v>7.4263308805317427</v>
      </c>
    </row>
    <row r="1298" spans="1:22" x14ac:dyDescent="0.25">
      <c r="A1298" s="19" t="s">
        <v>88</v>
      </c>
      <c r="B1298" s="19" t="s">
        <v>89</v>
      </c>
      <c r="C1298" s="19" t="s">
        <v>85</v>
      </c>
      <c r="D1298" s="22">
        <v>25029</v>
      </c>
      <c r="E1298" s="22">
        <v>4</v>
      </c>
      <c r="F1298" s="27">
        <v>10.4</v>
      </c>
      <c r="G1298" s="19" t="s">
        <v>128</v>
      </c>
      <c r="H1298" s="19" t="s">
        <v>129</v>
      </c>
      <c r="I1298" s="23">
        <v>28</v>
      </c>
      <c r="J1298" s="19" t="s">
        <v>202</v>
      </c>
      <c r="K1298" s="19" t="s">
        <v>203</v>
      </c>
      <c r="L1298" s="23">
        <v>28</v>
      </c>
      <c r="M1298" s="19" t="s">
        <v>110</v>
      </c>
      <c r="N1298" s="19" t="s">
        <v>111</v>
      </c>
      <c r="O1298" s="30">
        <v>1.3969122566371676E-2</v>
      </c>
      <c r="Q1298" s="22">
        <v>1.5</v>
      </c>
      <c r="R1298" s="30">
        <v>2.5072784093487624E-5</v>
      </c>
      <c r="S1298" s="23">
        <v>39883.883507764855</v>
      </c>
      <c r="T1298" s="30">
        <v>3.6942535560168096E-4</v>
      </c>
      <c r="U1298" s="23">
        <v>2706.9067805898317</v>
      </c>
      <c r="V1298" s="27">
        <v>6.7869689270926532</v>
      </c>
    </row>
    <row r="1299" spans="1:22" x14ac:dyDescent="0.25">
      <c r="A1299" s="19" t="s">
        <v>88</v>
      </c>
      <c r="B1299" s="19" t="s">
        <v>89</v>
      </c>
      <c r="C1299" s="19" t="s">
        <v>85</v>
      </c>
      <c r="D1299" s="22">
        <v>25029</v>
      </c>
      <c r="E1299" s="22">
        <v>4</v>
      </c>
      <c r="F1299" s="27">
        <v>10.4</v>
      </c>
      <c r="G1299" s="19" t="s">
        <v>128</v>
      </c>
      <c r="H1299" s="19" t="s">
        <v>129</v>
      </c>
      <c r="I1299" s="23">
        <v>22.105664000000001</v>
      </c>
      <c r="J1299" s="19" t="s">
        <v>207</v>
      </c>
      <c r="K1299" s="19" t="s">
        <v>208</v>
      </c>
      <c r="L1299" s="23">
        <v>16.620799999999999</v>
      </c>
      <c r="M1299" s="19" t="s">
        <v>110</v>
      </c>
      <c r="N1299" s="19" t="s">
        <v>111</v>
      </c>
      <c r="O1299" s="30">
        <v>1.3969122566371676E-2</v>
      </c>
      <c r="Q1299" s="22">
        <v>1.5</v>
      </c>
      <c r="R1299" s="30">
        <v>1.9794662168399357E-5</v>
      </c>
      <c r="S1299" s="23">
        <v>50518.669704624837</v>
      </c>
      <c r="T1299" s="30">
        <v>3.6942535560168096E-4</v>
      </c>
      <c r="U1299" s="23">
        <v>2706.9067805898317</v>
      </c>
      <c r="V1299" s="27">
        <v>5.3582305243125239</v>
      </c>
    </row>
    <row r="1300" spans="1:22" x14ac:dyDescent="0.25">
      <c r="A1300" s="19" t="s">
        <v>88</v>
      </c>
      <c r="B1300" s="19" t="s">
        <v>89</v>
      </c>
      <c r="C1300" s="19" t="s">
        <v>85</v>
      </c>
      <c r="D1300" s="22">
        <v>25029</v>
      </c>
      <c r="E1300" s="22">
        <v>4</v>
      </c>
      <c r="F1300" s="27">
        <v>10.4</v>
      </c>
      <c r="G1300" s="19" t="s">
        <v>134</v>
      </c>
      <c r="H1300" s="19" t="s">
        <v>135</v>
      </c>
      <c r="I1300" s="23">
        <v>48</v>
      </c>
      <c r="J1300" s="19" t="s">
        <v>202</v>
      </c>
      <c r="K1300" s="19" t="s">
        <v>203</v>
      </c>
      <c r="L1300" s="23">
        <v>48</v>
      </c>
      <c r="M1300" s="19" t="s">
        <v>110</v>
      </c>
      <c r="N1300" s="19" t="s">
        <v>111</v>
      </c>
      <c r="O1300" s="30">
        <v>6.3109714285714286E-3</v>
      </c>
      <c r="Q1300" s="22">
        <v>1.5</v>
      </c>
      <c r="R1300" s="30">
        <v>1.9418373626373627E-5</v>
      </c>
      <c r="S1300" s="23">
        <v>51497.618659567917</v>
      </c>
      <c r="T1300" s="30">
        <v>3.6942535560168096E-4</v>
      </c>
      <c r="U1300" s="23">
        <v>2706.9067805898317</v>
      </c>
      <c r="V1300" s="27">
        <v>5.2563727237257529</v>
      </c>
    </row>
    <row r="1301" spans="1:22" x14ac:dyDescent="0.25">
      <c r="A1301" s="19" t="s">
        <v>88</v>
      </c>
      <c r="B1301" s="19" t="s">
        <v>89</v>
      </c>
      <c r="C1301" s="19" t="s">
        <v>85</v>
      </c>
      <c r="D1301" s="22">
        <v>25029</v>
      </c>
      <c r="E1301" s="22">
        <v>4</v>
      </c>
      <c r="F1301" s="27">
        <v>10.4</v>
      </c>
      <c r="G1301" s="19" t="s">
        <v>128</v>
      </c>
      <c r="H1301" s="19" t="s">
        <v>129</v>
      </c>
      <c r="I1301" s="23">
        <v>21</v>
      </c>
      <c r="J1301" s="19" t="s">
        <v>220</v>
      </c>
      <c r="K1301" s="19" t="s">
        <v>233</v>
      </c>
      <c r="L1301" s="23">
        <v>5.25</v>
      </c>
      <c r="M1301" s="19" t="s">
        <v>110</v>
      </c>
      <c r="N1301" s="19" t="s">
        <v>111</v>
      </c>
      <c r="O1301" s="30">
        <v>1.3969122566371676E-2</v>
      </c>
      <c r="Q1301" s="22">
        <v>1.5</v>
      </c>
      <c r="R1301" s="30">
        <v>1.8804588070115717E-5</v>
      </c>
      <c r="S1301" s="23">
        <v>53178.511343686478</v>
      </c>
      <c r="T1301" s="30">
        <v>3.6942535560168096E-4</v>
      </c>
      <c r="U1301" s="23">
        <v>2706.9067805898317</v>
      </c>
      <c r="V1301" s="27">
        <v>5.0902266953194895</v>
      </c>
    </row>
    <row r="1302" spans="1:22" x14ac:dyDescent="0.25">
      <c r="A1302" s="19" t="s">
        <v>88</v>
      </c>
      <c r="B1302" s="19" t="s">
        <v>89</v>
      </c>
      <c r="C1302" s="19" t="s">
        <v>85</v>
      </c>
      <c r="D1302" s="22">
        <v>25029</v>
      </c>
      <c r="E1302" s="22">
        <v>4</v>
      </c>
      <c r="F1302" s="27">
        <v>10.4</v>
      </c>
      <c r="G1302" s="19" t="s">
        <v>128</v>
      </c>
      <c r="H1302" s="19" t="s">
        <v>129</v>
      </c>
      <c r="I1302" s="23">
        <v>28</v>
      </c>
      <c r="J1302" s="19" t="s">
        <v>202</v>
      </c>
      <c r="K1302" s="19" t="s">
        <v>203</v>
      </c>
      <c r="L1302" s="23">
        <v>28</v>
      </c>
      <c r="M1302" s="19" t="s">
        <v>112</v>
      </c>
      <c r="N1302" s="19" t="s">
        <v>113</v>
      </c>
      <c r="O1302" s="30">
        <v>1.8912688108407016E-2</v>
      </c>
      <c r="Q1302" s="22">
        <v>7.7</v>
      </c>
      <c r="R1302" s="30">
        <v>6.612828009932523E-6</v>
      </c>
      <c r="S1302" s="23">
        <v>151221.23220171334</v>
      </c>
      <c r="T1302" s="30">
        <v>3.6942535560168096E-4</v>
      </c>
      <c r="U1302" s="23">
        <v>2706.9067805898317</v>
      </c>
      <c r="V1302" s="27">
        <v>1.7900308978960711</v>
      </c>
    </row>
    <row r="1303" spans="1:22" x14ac:dyDescent="0.25">
      <c r="A1303" s="19" t="s">
        <v>88</v>
      </c>
      <c r="B1303" s="19" t="s">
        <v>89</v>
      </c>
      <c r="C1303" s="19" t="s">
        <v>85</v>
      </c>
      <c r="D1303" s="22">
        <v>25029</v>
      </c>
      <c r="E1303" s="22">
        <v>4</v>
      </c>
      <c r="F1303" s="27">
        <v>10.4</v>
      </c>
      <c r="G1303" s="19" t="s">
        <v>134</v>
      </c>
      <c r="H1303" s="19" t="s">
        <v>135</v>
      </c>
      <c r="I1303" s="23">
        <v>48</v>
      </c>
      <c r="J1303" s="19" t="s">
        <v>202</v>
      </c>
      <c r="K1303" s="19" t="s">
        <v>203</v>
      </c>
      <c r="L1303" s="23">
        <v>48</v>
      </c>
      <c r="M1303" s="19" t="s">
        <v>96</v>
      </c>
      <c r="N1303" s="19" t="s">
        <v>97</v>
      </c>
      <c r="O1303" s="30">
        <v>1.2242166344294007E-2</v>
      </c>
      <c r="Q1303" s="22">
        <v>8.6999999999999993</v>
      </c>
      <c r="R1303" s="30">
        <v>6.4945179545326312E-6</v>
      </c>
      <c r="S1303" s="23">
        <v>153976.01592618332</v>
      </c>
      <c r="T1303" s="30">
        <v>3.6942535560168096E-4</v>
      </c>
      <c r="U1303" s="23">
        <v>2706.9067805898317</v>
      </c>
      <c r="V1303" s="27">
        <v>1.7580054687786784</v>
      </c>
    </row>
    <row r="1304" spans="1:22" x14ac:dyDescent="0.25">
      <c r="A1304" s="19" t="s">
        <v>88</v>
      </c>
      <c r="B1304" s="19" t="s">
        <v>89</v>
      </c>
      <c r="C1304" s="19" t="s">
        <v>85</v>
      </c>
      <c r="D1304" s="22">
        <v>25029</v>
      </c>
      <c r="E1304" s="22">
        <v>4</v>
      </c>
      <c r="F1304" s="27">
        <v>10.4</v>
      </c>
      <c r="G1304" s="19" t="s">
        <v>128</v>
      </c>
      <c r="H1304" s="19" t="s">
        <v>129</v>
      </c>
      <c r="I1304" s="23">
        <v>22.105664000000001</v>
      </c>
      <c r="J1304" s="19" t="s">
        <v>207</v>
      </c>
      <c r="K1304" s="19" t="s">
        <v>208</v>
      </c>
      <c r="L1304" s="23">
        <v>16.620799999999999</v>
      </c>
      <c r="M1304" s="19" t="s">
        <v>112</v>
      </c>
      <c r="N1304" s="19" t="s">
        <v>113</v>
      </c>
      <c r="O1304" s="30">
        <v>1.8912688108407016E-2</v>
      </c>
      <c r="Q1304" s="22">
        <v>7.7</v>
      </c>
      <c r="R1304" s="30">
        <v>5.2207483599056083E-6</v>
      </c>
      <c r="S1304" s="23">
        <v>191543.42080147302</v>
      </c>
      <c r="T1304" s="30">
        <v>3.6942535560168096E-4</v>
      </c>
      <c r="U1304" s="23">
        <v>2706.9067805898317</v>
      </c>
      <c r="V1304" s="27">
        <v>1.4132079135181734</v>
      </c>
    </row>
    <row r="1305" spans="1:22" x14ac:dyDescent="0.25">
      <c r="A1305" s="19" t="s">
        <v>88</v>
      </c>
      <c r="B1305" s="19" t="s">
        <v>89</v>
      </c>
      <c r="C1305" s="19" t="s">
        <v>85</v>
      </c>
      <c r="D1305" s="22">
        <v>25029</v>
      </c>
      <c r="E1305" s="22">
        <v>4</v>
      </c>
      <c r="F1305" s="27">
        <v>10.4</v>
      </c>
      <c r="G1305" s="19" t="s">
        <v>128</v>
      </c>
      <c r="H1305" s="19" t="s">
        <v>129</v>
      </c>
      <c r="I1305" s="23">
        <v>21</v>
      </c>
      <c r="J1305" s="19" t="s">
        <v>220</v>
      </c>
      <c r="K1305" s="19" t="s">
        <v>233</v>
      </c>
      <c r="L1305" s="23">
        <v>5.25</v>
      </c>
      <c r="M1305" s="19" t="s">
        <v>112</v>
      </c>
      <c r="N1305" s="19" t="s">
        <v>113</v>
      </c>
      <c r="O1305" s="30">
        <v>1.8912688108407016E-2</v>
      </c>
      <c r="Q1305" s="22">
        <v>7.7</v>
      </c>
      <c r="R1305" s="30">
        <v>4.9596210074493921E-6</v>
      </c>
      <c r="S1305" s="23">
        <v>201628.30960228445</v>
      </c>
      <c r="T1305" s="30">
        <v>3.6942535560168096E-4</v>
      </c>
      <c r="U1305" s="23">
        <v>2706.9067805898317</v>
      </c>
      <c r="V1305" s="27">
        <v>1.3425231734220533</v>
      </c>
    </row>
    <row r="1306" spans="1:22" x14ac:dyDescent="0.25">
      <c r="A1306" s="19" t="s">
        <v>88</v>
      </c>
      <c r="B1306" s="19" t="s">
        <v>89</v>
      </c>
      <c r="C1306" s="19" t="s">
        <v>85</v>
      </c>
      <c r="D1306" s="22">
        <v>25029</v>
      </c>
      <c r="E1306" s="22">
        <v>4</v>
      </c>
      <c r="F1306" s="27">
        <v>10.4</v>
      </c>
      <c r="G1306" s="19" t="s">
        <v>166</v>
      </c>
      <c r="H1306" s="19" t="s">
        <v>167</v>
      </c>
      <c r="I1306" s="23">
        <v>277.34724299999999</v>
      </c>
      <c r="J1306" s="19" t="s">
        <v>202</v>
      </c>
      <c r="K1306" s="19" t="s">
        <v>203</v>
      </c>
      <c r="L1306" s="23">
        <v>277.34724299999999</v>
      </c>
      <c r="M1306" s="19" t="s">
        <v>168</v>
      </c>
      <c r="N1306" s="19" t="s">
        <v>169</v>
      </c>
      <c r="O1306" s="30">
        <v>5.0000000000000002E-5</v>
      </c>
      <c r="Q1306" s="22">
        <v>0.3</v>
      </c>
      <c r="R1306" s="30">
        <v>4.4446673557692315E-6</v>
      </c>
      <c r="S1306" s="23">
        <v>224988.71568014825</v>
      </c>
      <c r="T1306" s="30">
        <v>3.6942535560168096E-4</v>
      </c>
      <c r="U1306" s="23">
        <v>2706.9067805898317</v>
      </c>
      <c r="V1306" s="27">
        <v>1.2031300202798012</v>
      </c>
    </row>
    <row r="1307" spans="1:22" x14ac:dyDescent="0.25">
      <c r="A1307" s="19" t="s">
        <v>88</v>
      </c>
      <c r="B1307" s="19" t="s">
        <v>89</v>
      </c>
      <c r="C1307" s="19" t="s">
        <v>85</v>
      </c>
      <c r="D1307" s="22">
        <v>25029</v>
      </c>
      <c r="E1307" s="22">
        <v>4</v>
      </c>
      <c r="F1307" s="27">
        <v>10.4</v>
      </c>
      <c r="G1307" s="19" t="s">
        <v>132</v>
      </c>
      <c r="H1307" s="19" t="s">
        <v>133</v>
      </c>
      <c r="I1307" s="23">
        <v>1.6516919999999999</v>
      </c>
      <c r="J1307" s="19" t="s">
        <v>207</v>
      </c>
      <c r="K1307" s="19" t="s">
        <v>208</v>
      </c>
      <c r="L1307" s="23">
        <v>1.0387999999999999</v>
      </c>
      <c r="M1307" s="19" t="s">
        <v>110</v>
      </c>
      <c r="N1307" s="19" t="s">
        <v>111</v>
      </c>
      <c r="O1307" s="30">
        <v>3.9433609419354559E-2</v>
      </c>
      <c r="Q1307" s="22">
        <v>1.5</v>
      </c>
      <c r="R1307" s="30">
        <v>4.1751395646841383E-6</v>
      </c>
      <c r="S1307" s="23">
        <v>239512.9514851686</v>
      </c>
      <c r="T1307" s="30">
        <v>3.6942535560168096E-4</v>
      </c>
      <c r="U1307" s="23">
        <v>2706.9067805898317</v>
      </c>
      <c r="V1307" s="27">
        <v>1.1301713597552374</v>
      </c>
    </row>
    <row r="1308" spans="1:22" x14ac:dyDescent="0.25">
      <c r="A1308" s="19" t="s">
        <v>88</v>
      </c>
      <c r="B1308" s="19" t="s">
        <v>89</v>
      </c>
      <c r="C1308" s="19" t="s">
        <v>85</v>
      </c>
      <c r="D1308" s="22">
        <v>25029</v>
      </c>
      <c r="E1308" s="22">
        <v>4</v>
      </c>
      <c r="F1308" s="27">
        <v>10.4</v>
      </c>
      <c r="G1308" s="19" t="s">
        <v>124</v>
      </c>
      <c r="H1308" s="19" t="s">
        <v>125</v>
      </c>
      <c r="I1308" s="23">
        <v>29.5</v>
      </c>
      <c r="J1308" s="19" t="s">
        <v>202</v>
      </c>
      <c r="K1308" s="19" t="s">
        <v>203</v>
      </c>
      <c r="L1308" s="23">
        <v>29.5</v>
      </c>
      <c r="M1308" s="19" t="s">
        <v>100</v>
      </c>
      <c r="N1308" s="19" t="s">
        <v>101</v>
      </c>
      <c r="O1308" s="30">
        <v>4.1826752720830673E-3</v>
      </c>
      <c r="Q1308" s="22">
        <v>3</v>
      </c>
      <c r="R1308" s="30">
        <v>3.95477309379649E-6</v>
      </c>
      <c r="S1308" s="23">
        <v>252859.00765548684</v>
      </c>
      <c r="T1308" s="30">
        <v>3.6942535560168096E-4</v>
      </c>
      <c r="U1308" s="23">
        <v>2706.9067805898317</v>
      </c>
      <c r="V1308" s="27">
        <v>1.0705202103291944</v>
      </c>
    </row>
    <row r="1309" spans="1:22" x14ac:dyDescent="0.25">
      <c r="A1309" s="19" t="s">
        <v>88</v>
      </c>
      <c r="B1309" s="19" t="s">
        <v>89</v>
      </c>
      <c r="C1309" s="19" t="s">
        <v>85</v>
      </c>
      <c r="D1309" s="22">
        <v>25099</v>
      </c>
      <c r="E1309" s="22">
        <v>4</v>
      </c>
      <c r="F1309" s="27">
        <v>8.6</v>
      </c>
      <c r="G1309" s="19" t="s">
        <v>128</v>
      </c>
      <c r="H1309" s="19" t="s">
        <v>129</v>
      </c>
      <c r="I1309" s="23">
        <v>114.6181</v>
      </c>
      <c r="J1309" s="19" t="s">
        <v>220</v>
      </c>
      <c r="K1309" s="19" t="s">
        <v>233</v>
      </c>
      <c r="L1309" s="23">
        <v>28.654525</v>
      </c>
      <c r="M1309" s="19" t="s">
        <v>110</v>
      </c>
      <c r="N1309" s="19" t="s">
        <v>111</v>
      </c>
      <c r="O1309" s="30">
        <v>1.3969122566371676E-2</v>
      </c>
      <c r="Q1309" s="22">
        <v>1.5</v>
      </c>
      <c r="R1309" s="30">
        <v>1.2411738660656166E-4</v>
      </c>
      <c r="S1309" s="23">
        <v>8056.8889447365582</v>
      </c>
      <c r="T1309" s="30">
        <v>4.3641161957010582E-4</v>
      </c>
      <c r="U1309" s="23">
        <v>2291.4146992352444</v>
      </c>
      <c r="V1309" s="27">
        <v>28.440440410093903</v>
      </c>
    </row>
    <row r="1310" spans="1:22" x14ac:dyDescent="0.25">
      <c r="A1310" s="19" t="s">
        <v>88</v>
      </c>
      <c r="B1310" s="19" t="s">
        <v>89</v>
      </c>
      <c r="C1310" s="19" t="s">
        <v>85</v>
      </c>
      <c r="D1310" s="22">
        <v>25099</v>
      </c>
      <c r="E1310" s="22">
        <v>4</v>
      </c>
      <c r="F1310" s="27">
        <v>8.6</v>
      </c>
      <c r="G1310" s="19" t="s">
        <v>132</v>
      </c>
      <c r="H1310" s="19" t="s">
        <v>133</v>
      </c>
      <c r="I1310" s="23">
        <v>38.700000000000003</v>
      </c>
      <c r="J1310" s="19" t="s">
        <v>202</v>
      </c>
      <c r="K1310" s="19" t="s">
        <v>203</v>
      </c>
      <c r="L1310" s="23">
        <v>38.700000000000003</v>
      </c>
      <c r="M1310" s="19" t="s">
        <v>110</v>
      </c>
      <c r="N1310" s="19" t="s">
        <v>111</v>
      </c>
      <c r="O1310" s="30">
        <v>3.9433609419354559E-2</v>
      </c>
      <c r="Q1310" s="22">
        <v>1.5</v>
      </c>
      <c r="R1310" s="30">
        <v>1.183008282580637E-4</v>
      </c>
      <c r="S1310" s="23">
        <v>8453.0261936846364</v>
      </c>
      <c r="T1310" s="30">
        <v>4.3641161957010582E-4</v>
      </c>
      <c r="U1310" s="23">
        <v>2291.4146992352444</v>
      </c>
      <c r="V1310" s="27">
        <v>27.107625680223137</v>
      </c>
    </row>
    <row r="1311" spans="1:22" x14ac:dyDescent="0.25">
      <c r="A1311" s="19" t="s">
        <v>88</v>
      </c>
      <c r="B1311" s="19" t="s">
        <v>89</v>
      </c>
      <c r="C1311" s="19" t="s">
        <v>85</v>
      </c>
      <c r="D1311" s="22">
        <v>25099</v>
      </c>
      <c r="E1311" s="22">
        <v>4</v>
      </c>
      <c r="F1311" s="27">
        <v>8.6</v>
      </c>
      <c r="G1311" s="19" t="s">
        <v>122</v>
      </c>
      <c r="H1311" s="19" t="s">
        <v>123</v>
      </c>
      <c r="I1311" s="23">
        <v>21.25</v>
      </c>
      <c r="J1311" s="19" t="s">
        <v>202</v>
      </c>
      <c r="K1311" s="19" t="s">
        <v>203</v>
      </c>
      <c r="L1311" s="23">
        <v>21.25</v>
      </c>
      <c r="M1311" s="19" t="s">
        <v>110</v>
      </c>
      <c r="N1311" s="19" t="s">
        <v>111</v>
      </c>
      <c r="O1311" s="30">
        <v>2.3301542756539208E-2</v>
      </c>
      <c r="Q1311" s="22">
        <v>1.5</v>
      </c>
      <c r="R1311" s="30">
        <v>3.8384324308252572E-5</v>
      </c>
      <c r="S1311" s="23">
        <v>26052.301766974218</v>
      </c>
      <c r="T1311" s="30">
        <v>4.3641161957010582E-4</v>
      </c>
      <c r="U1311" s="23">
        <v>2291.4146992352444</v>
      </c>
      <c r="V1311" s="27">
        <v>8.7954404940142652</v>
      </c>
    </row>
    <row r="1312" spans="1:22" x14ac:dyDescent="0.25">
      <c r="A1312" s="19" t="s">
        <v>88</v>
      </c>
      <c r="B1312" s="19" t="s">
        <v>89</v>
      </c>
      <c r="C1312" s="19" t="s">
        <v>85</v>
      </c>
      <c r="D1312" s="22">
        <v>25099</v>
      </c>
      <c r="E1312" s="22">
        <v>4</v>
      </c>
      <c r="F1312" s="27">
        <v>8.6</v>
      </c>
      <c r="G1312" s="19" t="s">
        <v>128</v>
      </c>
      <c r="H1312" s="19" t="s">
        <v>129</v>
      </c>
      <c r="I1312" s="23">
        <v>114.6181</v>
      </c>
      <c r="J1312" s="19" t="s">
        <v>220</v>
      </c>
      <c r="K1312" s="19" t="s">
        <v>233</v>
      </c>
      <c r="L1312" s="23">
        <v>28.654525</v>
      </c>
      <c r="M1312" s="19" t="s">
        <v>112</v>
      </c>
      <c r="N1312" s="19" t="s">
        <v>113</v>
      </c>
      <c r="O1312" s="30">
        <v>1.8912688108407016E-2</v>
      </c>
      <c r="Q1312" s="22">
        <v>7.7</v>
      </c>
      <c r="R1312" s="30">
        <v>3.2735372649927603E-5</v>
      </c>
      <c r="S1312" s="23">
        <v>30547.994998988092</v>
      </c>
      <c r="T1312" s="30">
        <v>4.3641161957010582E-4</v>
      </c>
      <c r="U1312" s="23">
        <v>2291.4146992352444</v>
      </c>
      <c r="V1312" s="27">
        <v>7.5010314074987514</v>
      </c>
    </row>
    <row r="1313" spans="1:22" x14ac:dyDescent="0.25">
      <c r="A1313" s="19" t="s">
        <v>88</v>
      </c>
      <c r="B1313" s="19" t="s">
        <v>89</v>
      </c>
      <c r="C1313" s="19" t="s">
        <v>85</v>
      </c>
      <c r="D1313" s="22">
        <v>25099</v>
      </c>
      <c r="E1313" s="22">
        <v>4</v>
      </c>
      <c r="F1313" s="27">
        <v>8.6</v>
      </c>
      <c r="G1313" s="19" t="s">
        <v>108</v>
      </c>
      <c r="H1313" s="19" t="s">
        <v>109</v>
      </c>
      <c r="I1313" s="23">
        <v>34.267968349999997</v>
      </c>
      <c r="J1313" s="19" t="s">
        <v>207</v>
      </c>
      <c r="K1313" s="19" t="s">
        <v>208</v>
      </c>
      <c r="L1313" s="23">
        <v>22.251927500000001</v>
      </c>
      <c r="M1313" s="19" t="s">
        <v>110</v>
      </c>
      <c r="N1313" s="19" t="s">
        <v>111</v>
      </c>
      <c r="O1313" s="30">
        <v>9.9157987639060616E-3</v>
      </c>
      <c r="Q1313" s="22">
        <v>1.5</v>
      </c>
      <c r="R1313" s="30">
        <v>2.6340641721434267E-5</v>
      </c>
      <c r="S1313" s="23">
        <v>37964.147213097938</v>
      </c>
      <c r="T1313" s="30">
        <v>4.3641161957010582E-4</v>
      </c>
      <c r="U1313" s="23">
        <v>2291.4146992352444</v>
      </c>
      <c r="V1313" s="27">
        <v>6.0357333627783634</v>
      </c>
    </row>
    <row r="1314" spans="1:22" x14ac:dyDescent="0.25">
      <c r="A1314" s="19" t="s">
        <v>88</v>
      </c>
      <c r="B1314" s="19" t="s">
        <v>89</v>
      </c>
      <c r="C1314" s="19" t="s">
        <v>85</v>
      </c>
      <c r="D1314" s="22">
        <v>25099</v>
      </c>
      <c r="E1314" s="22">
        <v>4</v>
      </c>
      <c r="F1314" s="27">
        <v>8.6</v>
      </c>
      <c r="G1314" s="19" t="s">
        <v>128</v>
      </c>
      <c r="H1314" s="19" t="s">
        <v>129</v>
      </c>
      <c r="I1314" s="23">
        <v>14</v>
      </c>
      <c r="J1314" s="19" t="s">
        <v>202</v>
      </c>
      <c r="K1314" s="19" t="s">
        <v>203</v>
      </c>
      <c r="L1314" s="23">
        <v>14</v>
      </c>
      <c r="M1314" s="19" t="s">
        <v>110</v>
      </c>
      <c r="N1314" s="19" t="s">
        <v>111</v>
      </c>
      <c r="O1314" s="30">
        <v>1.3969122566371676E-2</v>
      </c>
      <c r="Q1314" s="22">
        <v>1.5</v>
      </c>
      <c r="R1314" s="30">
        <v>1.5160288056527399E-5</v>
      </c>
      <c r="S1314" s="23">
        <v>65961.807339764957</v>
      </c>
      <c r="T1314" s="30">
        <v>4.3641161957010582E-4</v>
      </c>
      <c r="U1314" s="23">
        <v>2291.4146992352444</v>
      </c>
      <c r="V1314" s="27">
        <v>3.4738506897367398</v>
      </c>
    </row>
    <row r="1315" spans="1:22" x14ac:dyDescent="0.25">
      <c r="A1315" s="19" t="s">
        <v>88</v>
      </c>
      <c r="B1315" s="19" t="s">
        <v>89</v>
      </c>
      <c r="C1315" s="19" t="s">
        <v>85</v>
      </c>
      <c r="D1315" s="22">
        <v>25099</v>
      </c>
      <c r="E1315" s="22">
        <v>4</v>
      </c>
      <c r="F1315" s="27">
        <v>8.6</v>
      </c>
      <c r="G1315" s="19" t="s">
        <v>122</v>
      </c>
      <c r="H1315" s="19" t="s">
        <v>123</v>
      </c>
      <c r="I1315" s="23">
        <v>21.25</v>
      </c>
      <c r="J1315" s="19" t="s">
        <v>202</v>
      </c>
      <c r="K1315" s="19" t="s">
        <v>203</v>
      </c>
      <c r="L1315" s="23">
        <v>21.25</v>
      </c>
      <c r="M1315" s="19" t="s">
        <v>112</v>
      </c>
      <c r="N1315" s="19" t="s">
        <v>113</v>
      </c>
      <c r="O1315" s="30">
        <v>2.7195613430583482E-2</v>
      </c>
      <c r="Q1315" s="22">
        <v>7.7</v>
      </c>
      <c r="R1315" s="30">
        <v>8.7270731712458327E-6</v>
      </c>
      <c r="S1315" s="23">
        <v>114585.95343222556</v>
      </c>
      <c r="T1315" s="30">
        <v>4.3641161957010582E-4</v>
      </c>
      <c r="U1315" s="23">
        <v>2291.4146992352444</v>
      </c>
      <c r="V1315" s="27">
        <v>1.9997343745894243</v>
      </c>
    </row>
    <row r="1316" spans="1:22" x14ac:dyDescent="0.25">
      <c r="A1316" s="19" t="s">
        <v>88</v>
      </c>
      <c r="B1316" s="19" t="s">
        <v>89</v>
      </c>
      <c r="C1316" s="19" t="s">
        <v>85</v>
      </c>
      <c r="D1316" s="22">
        <v>25099</v>
      </c>
      <c r="E1316" s="22">
        <v>4</v>
      </c>
      <c r="F1316" s="27">
        <v>8.6</v>
      </c>
      <c r="G1316" s="19" t="s">
        <v>156</v>
      </c>
      <c r="H1316" s="19" t="s">
        <v>157</v>
      </c>
      <c r="I1316" s="23">
        <v>12.856193337500001</v>
      </c>
      <c r="J1316" s="19" t="s">
        <v>229</v>
      </c>
      <c r="K1316" s="19" t="s">
        <v>250</v>
      </c>
      <c r="L1316" s="23">
        <v>2.5712386675000003</v>
      </c>
      <c r="M1316" s="19" t="s">
        <v>245</v>
      </c>
      <c r="N1316" s="19" t="s">
        <v>246</v>
      </c>
      <c r="O1316" s="30">
        <v>8.156250000000002E-3</v>
      </c>
      <c r="Q1316" s="22">
        <v>1.94</v>
      </c>
      <c r="R1316" s="30">
        <v>6.284963252756198E-6</v>
      </c>
      <c r="S1316" s="23">
        <v>159109.91994447407</v>
      </c>
      <c r="T1316" s="30">
        <v>4.3641161957010582E-4</v>
      </c>
      <c r="U1316" s="23">
        <v>2291.4146992352444</v>
      </c>
      <c r="V1316" s="27">
        <v>1.4401457181518906</v>
      </c>
    </row>
    <row r="1317" spans="1:22" x14ac:dyDescent="0.25">
      <c r="A1317" s="19" t="s">
        <v>88</v>
      </c>
      <c r="B1317" s="19" t="s">
        <v>89</v>
      </c>
      <c r="C1317" s="19" t="s">
        <v>85</v>
      </c>
      <c r="D1317" s="22">
        <v>25099</v>
      </c>
      <c r="E1317" s="22">
        <v>4</v>
      </c>
      <c r="F1317" s="27">
        <v>8.6</v>
      </c>
      <c r="G1317" s="19" t="s">
        <v>122</v>
      </c>
      <c r="H1317" s="19" t="s">
        <v>123</v>
      </c>
      <c r="I1317" s="23">
        <v>3.3206010749999999</v>
      </c>
      <c r="J1317" s="19" t="s">
        <v>223</v>
      </c>
      <c r="K1317" s="19" t="s">
        <v>234</v>
      </c>
      <c r="L1317" s="23">
        <v>0.59830650000000007</v>
      </c>
      <c r="M1317" s="19" t="s">
        <v>110</v>
      </c>
      <c r="N1317" s="19" t="s">
        <v>111</v>
      </c>
      <c r="O1317" s="30">
        <v>2.3301542756539208E-2</v>
      </c>
      <c r="Q1317" s="22">
        <v>1.5</v>
      </c>
      <c r="R1317" s="30">
        <v>5.9980719322885702E-6</v>
      </c>
      <c r="S1317" s="23">
        <v>166720.2413190215</v>
      </c>
      <c r="T1317" s="30">
        <v>4.3641161957010582E-4</v>
      </c>
      <c r="U1317" s="23">
        <v>2291.4146992352444</v>
      </c>
      <c r="V1317" s="27">
        <v>1.3744070192716376</v>
      </c>
    </row>
    <row r="1318" spans="1:22" x14ac:dyDescent="0.25">
      <c r="A1318" s="19" t="s">
        <v>88</v>
      </c>
      <c r="B1318" s="19" t="s">
        <v>89</v>
      </c>
      <c r="C1318" s="19" t="s">
        <v>85</v>
      </c>
      <c r="D1318" s="22">
        <v>25099</v>
      </c>
      <c r="E1318" s="22">
        <v>4</v>
      </c>
      <c r="F1318" s="27">
        <v>8.6</v>
      </c>
      <c r="G1318" s="19" t="s">
        <v>108</v>
      </c>
      <c r="H1318" s="19" t="s">
        <v>109</v>
      </c>
      <c r="I1318" s="23">
        <v>34.267968349999997</v>
      </c>
      <c r="J1318" s="19" t="s">
        <v>207</v>
      </c>
      <c r="K1318" s="19" t="s">
        <v>208</v>
      </c>
      <c r="L1318" s="23">
        <v>22.251927500000001</v>
      </c>
      <c r="M1318" s="19" t="s">
        <v>112</v>
      </c>
      <c r="N1318" s="19" t="s">
        <v>113</v>
      </c>
      <c r="O1318" s="30">
        <v>1.1220156242274404E-2</v>
      </c>
      <c r="Q1318" s="22">
        <v>7.7</v>
      </c>
      <c r="R1318" s="30">
        <v>5.8062814707386616E-6</v>
      </c>
      <c r="S1318" s="23">
        <v>172227.26887072224</v>
      </c>
      <c r="T1318" s="30">
        <v>4.3641161957010582E-4</v>
      </c>
      <c r="U1318" s="23">
        <v>2291.4146992352444</v>
      </c>
      <c r="V1318" s="27">
        <v>1.3304598709947804</v>
      </c>
    </row>
    <row r="1319" spans="1:22" x14ac:dyDescent="0.25">
      <c r="A1319" s="19" t="s">
        <v>88</v>
      </c>
      <c r="B1319" s="19" t="s">
        <v>89</v>
      </c>
      <c r="C1319" s="19" t="s">
        <v>85</v>
      </c>
      <c r="D1319" s="22">
        <v>25099</v>
      </c>
      <c r="E1319" s="22">
        <v>4</v>
      </c>
      <c r="F1319" s="27">
        <v>8.6</v>
      </c>
      <c r="G1319" s="19" t="s">
        <v>132</v>
      </c>
      <c r="H1319" s="19" t="s">
        <v>133</v>
      </c>
      <c r="I1319" s="23">
        <v>1.6880855000000001</v>
      </c>
      <c r="J1319" s="19" t="s">
        <v>206</v>
      </c>
      <c r="K1319" s="19" t="s">
        <v>230</v>
      </c>
      <c r="L1319" s="23">
        <v>1.21445</v>
      </c>
      <c r="M1319" s="19" t="s">
        <v>110</v>
      </c>
      <c r="N1319" s="19" t="s">
        <v>111</v>
      </c>
      <c r="O1319" s="30">
        <v>3.9433609419354559E-2</v>
      </c>
      <c r="Q1319" s="22">
        <v>1.5</v>
      </c>
      <c r="R1319" s="30">
        <v>5.160256145230686E-6</v>
      </c>
      <c r="S1319" s="23">
        <v>193788.82982858125</v>
      </c>
      <c r="T1319" s="30">
        <v>4.3641161957010582E-4</v>
      </c>
      <c r="U1319" s="23">
        <v>2291.4146992352444</v>
      </c>
      <c r="V1319" s="27">
        <v>1.1824286783000595</v>
      </c>
    </row>
    <row r="1320" spans="1:22" x14ac:dyDescent="0.25">
      <c r="A1320" s="19" t="s">
        <v>88</v>
      </c>
      <c r="B1320" s="19" t="s">
        <v>89</v>
      </c>
      <c r="C1320" s="19" t="s">
        <v>85</v>
      </c>
      <c r="D1320" s="22">
        <v>25194</v>
      </c>
      <c r="E1320" s="22">
        <v>3</v>
      </c>
      <c r="F1320" s="27">
        <v>11</v>
      </c>
      <c r="G1320" s="19" t="s">
        <v>122</v>
      </c>
      <c r="H1320" s="19" t="s">
        <v>123</v>
      </c>
      <c r="I1320" s="23">
        <v>91.666666666666671</v>
      </c>
      <c r="J1320" s="19" t="s">
        <v>202</v>
      </c>
      <c r="K1320" s="19" t="s">
        <v>203</v>
      </c>
      <c r="L1320" s="23">
        <v>91.666666666666671</v>
      </c>
      <c r="M1320" s="19" t="s">
        <v>110</v>
      </c>
      <c r="N1320" s="19" t="s">
        <v>111</v>
      </c>
      <c r="O1320" s="30">
        <v>2.3301542756539208E-2</v>
      </c>
      <c r="Q1320" s="22">
        <v>1.5</v>
      </c>
      <c r="R1320" s="30">
        <v>1.2945301531410669E-4</v>
      </c>
      <c r="S1320" s="23">
        <v>7724.8104076493337</v>
      </c>
      <c r="T1320" s="30">
        <v>3.631333709087175E-4</v>
      </c>
      <c r="U1320" s="23">
        <v>2753.8091514353678</v>
      </c>
      <c r="V1320" s="27">
        <v>35.648889825288983</v>
      </c>
    </row>
    <row r="1321" spans="1:22" x14ac:dyDescent="0.25">
      <c r="A1321" s="19" t="s">
        <v>88</v>
      </c>
      <c r="B1321" s="19" t="s">
        <v>89</v>
      </c>
      <c r="C1321" s="19" t="s">
        <v>85</v>
      </c>
      <c r="D1321" s="22">
        <v>25194</v>
      </c>
      <c r="E1321" s="22">
        <v>3</v>
      </c>
      <c r="F1321" s="27">
        <v>11</v>
      </c>
      <c r="G1321" s="19" t="s">
        <v>108</v>
      </c>
      <c r="H1321" s="19" t="s">
        <v>109</v>
      </c>
      <c r="I1321" s="23">
        <v>151.18693333333331</v>
      </c>
      <c r="J1321" s="19" t="s">
        <v>207</v>
      </c>
      <c r="K1321" s="19" t="s">
        <v>208</v>
      </c>
      <c r="L1321" s="23">
        <v>98.173333333333332</v>
      </c>
      <c r="M1321" s="19" t="s">
        <v>110</v>
      </c>
      <c r="N1321" s="19" t="s">
        <v>111</v>
      </c>
      <c r="O1321" s="30">
        <v>9.9157987639060616E-3</v>
      </c>
      <c r="Q1321" s="22">
        <v>1.5</v>
      </c>
      <c r="R1321" s="30">
        <v>9.0856921616085746E-5</v>
      </c>
      <c r="S1321" s="23">
        <v>11006.316109029995</v>
      </c>
      <c r="T1321" s="30">
        <v>3.631333709087175E-4</v>
      </c>
      <c r="U1321" s="23">
        <v>2753.8091514353678</v>
      </c>
      <c r="V1321" s="27">
        <v>25.02026222176228</v>
      </c>
    </row>
    <row r="1322" spans="1:22" x14ac:dyDescent="0.25">
      <c r="A1322" s="19" t="s">
        <v>88</v>
      </c>
      <c r="B1322" s="19" t="s">
        <v>89</v>
      </c>
      <c r="C1322" s="19" t="s">
        <v>85</v>
      </c>
      <c r="D1322" s="22">
        <v>25194</v>
      </c>
      <c r="E1322" s="22">
        <v>3</v>
      </c>
      <c r="F1322" s="27">
        <v>11</v>
      </c>
      <c r="G1322" s="19" t="s">
        <v>122</v>
      </c>
      <c r="H1322" s="19" t="s">
        <v>123</v>
      </c>
      <c r="I1322" s="23">
        <v>91.666666666666671</v>
      </c>
      <c r="J1322" s="19" t="s">
        <v>202</v>
      </c>
      <c r="K1322" s="19" t="s">
        <v>203</v>
      </c>
      <c r="L1322" s="23">
        <v>91.666666666666671</v>
      </c>
      <c r="M1322" s="19" t="s">
        <v>112</v>
      </c>
      <c r="N1322" s="19" t="s">
        <v>113</v>
      </c>
      <c r="O1322" s="30">
        <v>2.7195613430583482E-2</v>
      </c>
      <c r="Q1322" s="22">
        <v>7.7</v>
      </c>
      <c r="R1322" s="30">
        <v>2.9432482067731045E-5</v>
      </c>
      <c r="S1322" s="23">
        <v>33976.067587462225</v>
      </c>
      <c r="T1322" s="30">
        <v>3.631333709087175E-4</v>
      </c>
      <c r="U1322" s="23">
        <v>2753.8091514353678</v>
      </c>
      <c r="V1322" s="27">
        <v>8.1051438467575103</v>
      </c>
    </row>
    <row r="1323" spans="1:22" x14ac:dyDescent="0.25">
      <c r="A1323" s="19" t="s">
        <v>88</v>
      </c>
      <c r="B1323" s="19" t="s">
        <v>89</v>
      </c>
      <c r="C1323" s="19" t="s">
        <v>85</v>
      </c>
      <c r="D1323" s="22">
        <v>25194</v>
      </c>
      <c r="E1323" s="22">
        <v>3</v>
      </c>
      <c r="F1323" s="27">
        <v>11</v>
      </c>
      <c r="G1323" s="19" t="s">
        <v>128</v>
      </c>
      <c r="H1323" s="19" t="s">
        <v>129</v>
      </c>
      <c r="I1323" s="23">
        <v>29.224533333333337</v>
      </c>
      <c r="J1323" s="19" t="s">
        <v>207</v>
      </c>
      <c r="K1323" s="19" t="s">
        <v>208</v>
      </c>
      <c r="L1323" s="23">
        <v>21.973333333333333</v>
      </c>
      <c r="M1323" s="19" t="s">
        <v>110</v>
      </c>
      <c r="N1323" s="19" t="s">
        <v>111</v>
      </c>
      <c r="O1323" s="30">
        <v>1.3969122566371676E-2</v>
      </c>
      <c r="Q1323" s="22">
        <v>1.5</v>
      </c>
      <c r="R1323" s="30">
        <v>2.4741884125960481E-5</v>
      </c>
      <c r="S1323" s="23">
        <v>40417.293804668159</v>
      </c>
      <c r="T1323" s="30">
        <v>3.631333709087175E-4</v>
      </c>
      <c r="U1323" s="23">
        <v>2753.8091514353678</v>
      </c>
      <c r="V1323" s="27">
        <v>6.8134426929823428</v>
      </c>
    </row>
    <row r="1324" spans="1:22" x14ac:dyDescent="0.25">
      <c r="A1324" s="19" t="s">
        <v>88</v>
      </c>
      <c r="B1324" s="19" t="s">
        <v>89</v>
      </c>
      <c r="C1324" s="19" t="s">
        <v>85</v>
      </c>
      <c r="D1324" s="22">
        <v>25194</v>
      </c>
      <c r="E1324" s="22">
        <v>3</v>
      </c>
      <c r="F1324" s="27">
        <v>11</v>
      </c>
      <c r="G1324" s="19" t="s">
        <v>108</v>
      </c>
      <c r="H1324" s="19" t="s">
        <v>109</v>
      </c>
      <c r="I1324" s="23">
        <v>151.18693333333331</v>
      </c>
      <c r="J1324" s="19" t="s">
        <v>207</v>
      </c>
      <c r="K1324" s="19" t="s">
        <v>208</v>
      </c>
      <c r="L1324" s="23">
        <v>98.173333333333332</v>
      </c>
      <c r="M1324" s="19" t="s">
        <v>112</v>
      </c>
      <c r="N1324" s="19" t="s">
        <v>113</v>
      </c>
      <c r="O1324" s="30">
        <v>1.1220156242274404E-2</v>
      </c>
      <c r="Q1324" s="22">
        <v>7.7</v>
      </c>
      <c r="R1324" s="30">
        <v>2.0027638887725198E-5</v>
      </c>
      <c r="S1324" s="23">
        <v>49930.998137423638</v>
      </c>
      <c r="T1324" s="30">
        <v>3.631333709087175E-4</v>
      </c>
      <c r="U1324" s="23">
        <v>2753.8091514353678</v>
      </c>
      <c r="V1324" s="27">
        <v>5.5152295250660499</v>
      </c>
    </row>
    <row r="1325" spans="1:22" x14ac:dyDescent="0.25">
      <c r="A1325" s="19" t="s">
        <v>88</v>
      </c>
      <c r="B1325" s="19" t="s">
        <v>89</v>
      </c>
      <c r="C1325" s="19" t="s">
        <v>85</v>
      </c>
      <c r="D1325" s="22">
        <v>25194</v>
      </c>
      <c r="E1325" s="22">
        <v>3</v>
      </c>
      <c r="F1325" s="27">
        <v>11</v>
      </c>
      <c r="G1325" s="19" t="s">
        <v>134</v>
      </c>
      <c r="H1325" s="19" t="s">
        <v>135</v>
      </c>
      <c r="I1325" s="23">
        <v>45.833333333333336</v>
      </c>
      <c r="J1325" s="19" t="s">
        <v>202</v>
      </c>
      <c r="K1325" s="19" t="s">
        <v>203</v>
      </c>
      <c r="L1325" s="23">
        <v>45.833333333333336</v>
      </c>
      <c r="M1325" s="19" t="s">
        <v>110</v>
      </c>
      <c r="N1325" s="19" t="s">
        <v>111</v>
      </c>
      <c r="O1325" s="30">
        <v>6.3109714285714286E-3</v>
      </c>
      <c r="Q1325" s="22">
        <v>1.5</v>
      </c>
      <c r="R1325" s="30">
        <v>1.753047619047619E-5</v>
      </c>
      <c r="S1325" s="23">
        <v>57043.51605367523</v>
      </c>
      <c r="T1325" s="30">
        <v>3.631333709087175E-4</v>
      </c>
      <c r="U1325" s="23">
        <v>2753.8091514353678</v>
      </c>
      <c r="V1325" s="27">
        <v>4.8275585762353153</v>
      </c>
    </row>
    <row r="1326" spans="1:22" x14ac:dyDescent="0.25">
      <c r="A1326" s="19" t="s">
        <v>88</v>
      </c>
      <c r="B1326" s="19" t="s">
        <v>89</v>
      </c>
      <c r="C1326" s="19" t="s">
        <v>85</v>
      </c>
      <c r="D1326" s="22">
        <v>25194</v>
      </c>
      <c r="E1326" s="22">
        <v>3</v>
      </c>
      <c r="F1326" s="27">
        <v>11</v>
      </c>
      <c r="G1326" s="19" t="s">
        <v>122</v>
      </c>
      <c r="H1326" s="19" t="s">
        <v>123</v>
      </c>
      <c r="I1326" s="23">
        <v>4.7053577100000004</v>
      </c>
      <c r="J1326" s="19" t="s">
        <v>223</v>
      </c>
      <c r="K1326" s="19" t="s">
        <v>234</v>
      </c>
      <c r="L1326" s="23">
        <v>0.8478121999999999</v>
      </c>
      <c r="M1326" s="19" t="s">
        <v>110</v>
      </c>
      <c r="N1326" s="19" t="s">
        <v>111</v>
      </c>
      <c r="O1326" s="30">
        <v>2.3301542756539208E-2</v>
      </c>
      <c r="Q1326" s="22">
        <v>1.5</v>
      </c>
      <c r="R1326" s="30">
        <v>6.6449753857197822E-6</v>
      </c>
      <c r="S1326" s="23">
        <v>150489.64698184209</v>
      </c>
      <c r="T1326" s="30">
        <v>3.631333709087175E-4</v>
      </c>
      <c r="U1326" s="23">
        <v>2753.8091514353678</v>
      </c>
      <c r="V1326" s="27">
        <v>1.8298994028257898</v>
      </c>
    </row>
    <row r="1327" spans="1:22" x14ac:dyDescent="0.25">
      <c r="A1327" s="19" t="s">
        <v>88</v>
      </c>
      <c r="B1327" s="19" t="s">
        <v>89</v>
      </c>
      <c r="C1327" s="19" t="s">
        <v>85</v>
      </c>
      <c r="D1327" s="22">
        <v>25194</v>
      </c>
      <c r="E1327" s="22">
        <v>3</v>
      </c>
      <c r="F1327" s="27">
        <v>11</v>
      </c>
      <c r="G1327" s="19" t="s">
        <v>128</v>
      </c>
      <c r="H1327" s="19" t="s">
        <v>129</v>
      </c>
      <c r="I1327" s="23">
        <v>29.224533333333337</v>
      </c>
      <c r="J1327" s="19" t="s">
        <v>207</v>
      </c>
      <c r="K1327" s="19" t="s">
        <v>208</v>
      </c>
      <c r="L1327" s="23">
        <v>21.973333333333333</v>
      </c>
      <c r="M1327" s="19" t="s">
        <v>112</v>
      </c>
      <c r="N1327" s="19" t="s">
        <v>113</v>
      </c>
      <c r="O1327" s="30">
        <v>1.8912688108407016E-2</v>
      </c>
      <c r="Q1327" s="22">
        <v>7.7</v>
      </c>
      <c r="R1327" s="30">
        <v>6.5255547112996205E-6</v>
      </c>
      <c r="S1327" s="23">
        <v>153243.67724147721</v>
      </c>
      <c r="T1327" s="30">
        <v>3.631333709087175E-4</v>
      </c>
      <c r="U1327" s="23">
        <v>2753.8091514353678</v>
      </c>
      <c r="V1327" s="27">
        <v>1.7970132282169073</v>
      </c>
    </row>
    <row r="1328" spans="1:22" x14ac:dyDescent="0.25">
      <c r="A1328" s="19" t="s">
        <v>88</v>
      </c>
      <c r="B1328" s="19" t="s">
        <v>89</v>
      </c>
      <c r="C1328" s="19" t="s">
        <v>85</v>
      </c>
      <c r="D1328" s="22">
        <v>25194</v>
      </c>
      <c r="E1328" s="22">
        <v>3</v>
      </c>
      <c r="F1328" s="27">
        <v>11</v>
      </c>
      <c r="G1328" s="19" t="s">
        <v>134</v>
      </c>
      <c r="H1328" s="19" t="s">
        <v>135</v>
      </c>
      <c r="I1328" s="23">
        <v>45.833333333333336</v>
      </c>
      <c r="J1328" s="19" t="s">
        <v>202</v>
      </c>
      <c r="K1328" s="19" t="s">
        <v>203</v>
      </c>
      <c r="L1328" s="23">
        <v>45.833333333333336</v>
      </c>
      <c r="M1328" s="19" t="s">
        <v>96</v>
      </c>
      <c r="N1328" s="19" t="s">
        <v>97</v>
      </c>
      <c r="O1328" s="30">
        <v>1.2242166344294007E-2</v>
      </c>
      <c r="Q1328" s="22">
        <v>8.6999999999999993</v>
      </c>
      <c r="R1328" s="30">
        <v>5.8631064867308461E-6</v>
      </c>
      <c r="S1328" s="23">
        <v>170558.04841054158</v>
      </c>
      <c r="T1328" s="30">
        <v>3.631333709087175E-4</v>
      </c>
      <c r="U1328" s="23">
        <v>2753.8091514353678</v>
      </c>
      <c r="V1328" s="27">
        <v>1.6145876298999471</v>
      </c>
    </row>
    <row r="1329" spans="1:22" x14ac:dyDescent="0.25">
      <c r="A1329" s="19" t="s">
        <v>88</v>
      </c>
      <c r="B1329" s="19" t="s">
        <v>89</v>
      </c>
      <c r="C1329" s="19" t="s">
        <v>85</v>
      </c>
      <c r="D1329" s="22">
        <v>25194</v>
      </c>
      <c r="E1329" s="22">
        <v>3</v>
      </c>
      <c r="F1329" s="27">
        <v>11</v>
      </c>
      <c r="G1329" s="19" t="s">
        <v>132</v>
      </c>
      <c r="H1329" s="19" t="s">
        <v>133</v>
      </c>
      <c r="I1329" s="23">
        <v>2.1836000000000002</v>
      </c>
      <c r="J1329" s="19" t="s">
        <v>207</v>
      </c>
      <c r="K1329" s="19" t="s">
        <v>208</v>
      </c>
      <c r="L1329" s="23">
        <v>1.3733333333333333</v>
      </c>
      <c r="M1329" s="19" t="s">
        <v>110</v>
      </c>
      <c r="N1329" s="19" t="s">
        <v>111</v>
      </c>
      <c r="O1329" s="30">
        <v>3.9433609419354559E-2</v>
      </c>
      <c r="Q1329" s="22">
        <v>1.5</v>
      </c>
      <c r="R1329" s="30">
        <v>5.2186199714001587E-6</v>
      </c>
      <c r="S1329" s="23">
        <v>191621.54084419744</v>
      </c>
      <c r="T1329" s="30">
        <v>3.631333709087175E-4</v>
      </c>
      <c r="U1329" s="23">
        <v>2753.8091514353678</v>
      </c>
      <c r="V1329" s="27">
        <v>1.4371083435105134</v>
      </c>
    </row>
    <row r="1330" spans="1:22" x14ac:dyDescent="0.25">
      <c r="A1330" s="19" t="s">
        <v>88</v>
      </c>
      <c r="B1330" s="19" t="s">
        <v>89</v>
      </c>
      <c r="C1330" s="19" t="s">
        <v>85</v>
      </c>
      <c r="D1330" s="22">
        <v>25194</v>
      </c>
      <c r="E1330" s="22">
        <v>3</v>
      </c>
      <c r="F1330" s="27">
        <v>11</v>
      </c>
      <c r="G1330" s="19" t="s">
        <v>108</v>
      </c>
      <c r="H1330" s="19" t="s">
        <v>109</v>
      </c>
      <c r="I1330" s="23">
        <v>6.4292425166666662</v>
      </c>
      <c r="J1330" s="19" t="s">
        <v>223</v>
      </c>
      <c r="K1330" s="19" t="s">
        <v>234</v>
      </c>
      <c r="L1330" s="23">
        <v>1.4130203333333331</v>
      </c>
      <c r="M1330" s="19" t="s">
        <v>110</v>
      </c>
      <c r="N1330" s="19" t="s">
        <v>111</v>
      </c>
      <c r="O1330" s="30">
        <v>9.9157987639060616E-3</v>
      </c>
      <c r="Q1330" s="22">
        <v>1.5</v>
      </c>
      <c r="R1330" s="30">
        <v>3.8637015151282201E-6</v>
      </c>
      <c r="S1330" s="23">
        <v>258819.16501171913</v>
      </c>
      <c r="T1330" s="30">
        <v>3.631333709087175E-4</v>
      </c>
      <c r="U1330" s="23">
        <v>2753.8091514353678</v>
      </c>
      <c r="V1330" s="27">
        <v>1.0639896590774789</v>
      </c>
    </row>
    <row r="1331" spans="1:22" x14ac:dyDescent="0.25">
      <c r="A1331" s="19" t="s">
        <v>88</v>
      </c>
      <c r="B1331" s="19" t="s">
        <v>89</v>
      </c>
      <c r="C1331" s="19" t="s">
        <v>85</v>
      </c>
      <c r="D1331" s="22">
        <v>25194</v>
      </c>
      <c r="E1331" s="22">
        <v>3</v>
      </c>
      <c r="F1331" s="27">
        <v>11</v>
      </c>
      <c r="G1331" s="19" t="s">
        <v>136</v>
      </c>
      <c r="H1331" s="19" t="s">
        <v>137</v>
      </c>
      <c r="I1331" s="23">
        <v>38.264166666666675</v>
      </c>
      <c r="J1331" s="19" t="s">
        <v>219</v>
      </c>
      <c r="K1331" s="19" t="s">
        <v>350</v>
      </c>
      <c r="L1331" s="23">
        <v>20.683333333333334</v>
      </c>
      <c r="M1331" s="19" t="s">
        <v>112</v>
      </c>
      <c r="N1331" s="19" t="s">
        <v>113</v>
      </c>
      <c r="O1331" s="30">
        <v>8.2706821829855465E-3</v>
      </c>
      <c r="Q1331" s="22">
        <v>7.7</v>
      </c>
      <c r="R1331" s="30">
        <v>3.7363726268806313E-6</v>
      </c>
      <c r="S1331" s="23">
        <v>267639.25867716933</v>
      </c>
      <c r="T1331" s="30">
        <v>3.631333709087175E-4</v>
      </c>
      <c r="U1331" s="23">
        <v>2753.8091514353678</v>
      </c>
      <c r="V1331" s="27">
        <v>1.0289257133076486</v>
      </c>
    </row>
    <row r="1332" spans="1:22" x14ac:dyDescent="0.25">
      <c r="A1332" s="19" t="s">
        <v>88</v>
      </c>
      <c r="B1332" s="19" t="s">
        <v>89</v>
      </c>
      <c r="C1332" s="19" t="s">
        <v>85</v>
      </c>
      <c r="D1332" s="22">
        <v>25289</v>
      </c>
      <c r="E1332" s="22">
        <v>4</v>
      </c>
      <c r="F1332" s="27">
        <v>11.1</v>
      </c>
      <c r="G1332" s="19" t="s">
        <v>108</v>
      </c>
      <c r="H1332" s="19" t="s">
        <v>109</v>
      </c>
      <c r="I1332" s="23">
        <v>158.46599999999998</v>
      </c>
      <c r="J1332" s="19" t="s">
        <v>207</v>
      </c>
      <c r="K1332" s="19" t="s">
        <v>208</v>
      </c>
      <c r="L1332" s="23">
        <v>102.9</v>
      </c>
      <c r="M1332" s="19" t="s">
        <v>110</v>
      </c>
      <c r="N1332" s="19" t="s">
        <v>111</v>
      </c>
      <c r="O1332" s="30">
        <v>9.9157987639060616E-3</v>
      </c>
      <c r="Q1332" s="22">
        <v>1.5</v>
      </c>
      <c r="R1332" s="30">
        <v>9.4373391406674947E-5</v>
      </c>
      <c r="S1332" s="23">
        <v>10596.207099210709</v>
      </c>
      <c r="T1332" s="30">
        <v>3.3310439475333926E-4</v>
      </c>
      <c r="U1332" s="23">
        <v>3002.0618633401423</v>
      </c>
      <c r="V1332" s="27">
        <v>28.331475925605115</v>
      </c>
    </row>
    <row r="1333" spans="1:22" x14ac:dyDescent="0.25">
      <c r="A1333" s="19" t="s">
        <v>88</v>
      </c>
      <c r="B1333" s="19" t="s">
        <v>89</v>
      </c>
      <c r="C1333" s="19" t="s">
        <v>85</v>
      </c>
      <c r="D1333" s="22">
        <v>25289</v>
      </c>
      <c r="E1333" s="22">
        <v>4</v>
      </c>
      <c r="F1333" s="27">
        <v>11.1</v>
      </c>
      <c r="G1333" s="19" t="s">
        <v>122</v>
      </c>
      <c r="H1333" s="19" t="s">
        <v>123</v>
      </c>
      <c r="I1333" s="23">
        <v>65.325000000000003</v>
      </c>
      <c r="J1333" s="19" t="s">
        <v>202</v>
      </c>
      <c r="K1333" s="19" t="s">
        <v>203</v>
      </c>
      <c r="L1333" s="23">
        <v>65.325000000000003</v>
      </c>
      <c r="M1333" s="19" t="s">
        <v>110</v>
      </c>
      <c r="N1333" s="19" t="s">
        <v>111</v>
      </c>
      <c r="O1333" s="30">
        <v>2.3301542756539208E-2</v>
      </c>
      <c r="Q1333" s="22">
        <v>1.5</v>
      </c>
      <c r="R1333" s="30">
        <v>9.1421818652908339E-5</v>
      </c>
      <c r="S1333" s="23">
        <v>10938.307886836024</v>
      </c>
      <c r="T1333" s="30">
        <v>3.3310439475333926E-4</v>
      </c>
      <c r="U1333" s="23">
        <v>3002.0618633401423</v>
      </c>
      <c r="V1333" s="27">
        <v>27.445395525509458</v>
      </c>
    </row>
    <row r="1334" spans="1:22" x14ac:dyDescent="0.25">
      <c r="A1334" s="19" t="s">
        <v>88</v>
      </c>
      <c r="B1334" s="19" t="s">
        <v>89</v>
      </c>
      <c r="C1334" s="19" t="s">
        <v>85</v>
      </c>
      <c r="D1334" s="22">
        <v>25289</v>
      </c>
      <c r="E1334" s="22">
        <v>4</v>
      </c>
      <c r="F1334" s="27">
        <v>11.1</v>
      </c>
      <c r="G1334" s="19" t="s">
        <v>132</v>
      </c>
      <c r="H1334" s="19" t="s">
        <v>133</v>
      </c>
      <c r="I1334" s="23">
        <v>12.1875</v>
      </c>
      <c r="J1334" s="19" t="s">
        <v>202</v>
      </c>
      <c r="K1334" s="19" t="s">
        <v>203</v>
      </c>
      <c r="L1334" s="23">
        <v>12.1875</v>
      </c>
      <c r="M1334" s="19" t="s">
        <v>110</v>
      </c>
      <c r="N1334" s="19" t="s">
        <v>111</v>
      </c>
      <c r="O1334" s="30">
        <v>3.9433609419354559E-2</v>
      </c>
      <c r="Q1334" s="22">
        <v>1.5</v>
      </c>
      <c r="R1334" s="30">
        <v>2.8864691579482504E-5</v>
      </c>
      <c r="S1334" s="23">
        <v>34644.402738424418</v>
      </c>
      <c r="T1334" s="30">
        <v>3.3310439475333926E-4</v>
      </c>
      <c r="U1334" s="23">
        <v>3002.0618633401423</v>
      </c>
      <c r="V1334" s="27">
        <v>8.6653589787839778</v>
      </c>
    </row>
    <row r="1335" spans="1:22" x14ac:dyDescent="0.25">
      <c r="A1335" s="19" t="s">
        <v>88</v>
      </c>
      <c r="B1335" s="19" t="s">
        <v>89</v>
      </c>
      <c r="C1335" s="19" t="s">
        <v>85</v>
      </c>
      <c r="D1335" s="22">
        <v>25289</v>
      </c>
      <c r="E1335" s="22">
        <v>4</v>
      </c>
      <c r="F1335" s="27">
        <v>11.1</v>
      </c>
      <c r="G1335" s="19" t="s">
        <v>108</v>
      </c>
      <c r="H1335" s="19" t="s">
        <v>109</v>
      </c>
      <c r="I1335" s="23">
        <v>158.46599999999998</v>
      </c>
      <c r="J1335" s="19" t="s">
        <v>207</v>
      </c>
      <c r="K1335" s="19" t="s">
        <v>208</v>
      </c>
      <c r="L1335" s="23">
        <v>102.9</v>
      </c>
      <c r="M1335" s="19" t="s">
        <v>112</v>
      </c>
      <c r="N1335" s="19" t="s">
        <v>113</v>
      </c>
      <c r="O1335" s="30">
        <v>1.1220156242274404E-2</v>
      </c>
      <c r="Q1335" s="22">
        <v>7.7</v>
      </c>
      <c r="R1335" s="30">
        <v>2.0802776168108757E-5</v>
      </c>
      <c r="S1335" s="23">
        <v>48070.507124574469</v>
      </c>
      <c r="T1335" s="30">
        <v>3.3310439475333926E-4</v>
      </c>
      <c r="U1335" s="23">
        <v>3002.0618633401423</v>
      </c>
      <c r="V1335" s="27">
        <v>6.2451220985880482</v>
      </c>
    </row>
    <row r="1336" spans="1:22" x14ac:dyDescent="0.25">
      <c r="A1336" s="19" t="s">
        <v>88</v>
      </c>
      <c r="B1336" s="19" t="s">
        <v>89</v>
      </c>
      <c r="C1336" s="19" t="s">
        <v>85</v>
      </c>
      <c r="D1336" s="22">
        <v>25289</v>
      </c>
      <c r="E1336" s="22">
        <v>4</v>
      </c>
      <c r="F1336" s="27">
        <v>11.1</v>
      </c>
      <c r="G1336" s="19" t="s">
        <v>122</v>
      </c>
      <c r="H1336" s="19" t="s">
        <v>123</v>
      </c>
      <c r="I1336" s="23">
        <v>65.325000000000003</v>
      </c>
      <c r="J1336" s="19" t="s">
        <v>202</v>
      </c>
      <c r="K1336" s="19" t="s">
        <v>203</v>
      </c>
      <c r="L1336" s="23">
        <v>65.325000000000003</v>
      </c>
      <c r="M1336" s="19" t="s">
        <v>112</v>
      </c>
      <c r="N1336" s="19" t="s">
        <v>113</v>
      </c>
      <c r="O1336" s="30">
        <v>2.7195613430583482E-2</v>
      </c>
      <c r="Q1336" s="22">
        <v>7.7</v>
      </c>
      <c r="R1336" s="30">
        <v>2.0785696119724654E-5</v>
      </c>
      <c r="S1336" s="23">
        <v>48110.007682208285</v>
      </c>
      <c r="T1336" s="30">
        <v>3.3310439475333926E-4</v>
      </c>
      <c r="U1336" s="23">
        <v>3002.0618633401423</v>
      </c>
      <c r="V1336" s="27">
        <v>6.2399945624002564</v>
      </c>
    </row>
    <row r="1337" spans="1:22" x14ac:dyDescent="0.25">
      <c r="A1337" s="19" t="s">
        <v>88</v>
      </c>
      <c r="B1337" s="19" t="s">
        <v>89</v>
      </c>
      <c r="C1337" s="19" t="s">
        <v>85</v>
      </c>
      <c r="D1337" s="22">
        <v>25289</v>
      </c>
      <c r="E1337" s="22">
        <v>4</v>
      </c>
      <c r="F1337" s="27">
        <v>11.1</v>
      </c>
      <c r="G1337" s="19" t="s">
        <v>108</v>
      </c>
      <c r="H1337" s="19" t="s">
        <v>109</v>
      </c>
      <c r="I1337" s="23">
        <v>25</v>
      </c>
      <c r="J1337" s="19" t="s">
        <v>202</v>
      </c>
      <c r="K1337" s="19" t="s">
        <v>203</v>
      </c>
      <c r="L1337" s="23">
        <v>25</v>
      </c>
      <c r="M1337" s="19" t="s">
        <v>110</v>
      </c>
      <c r="N1337" s="19" t="s">
        <v>111</v>
      </c>
      <c r="O1337" s="30">
        <v>9.9157987639060616E-3</v>
      </c>
      <c r="Q1337" s="22">
        <v>1.5</v>
      </c>
      <c r="R1337" s="30">
        <v>1.4888586732591684E-5</v>
      </c>
      <c r="S1337" s="23">
        <v>67165.542167340958</v>
      </c>
      <c r="T1337" s="30">
        <v>3.3310439475333926E-4</v>
      </c>
      <c r="U1337" s="23">
        <v>3002.0618633401423</v>
      </c>
      <c r="V1337" s="27">
        <v>4.4696458428945514</v>
      </c>
    </row>
    <row r="1338" spans="1:22" x14ac:dyDescent="0.25">
      <c r="A1338" s="19" t="s">
        <v>88</v>
      </c>
      <c r="B1338" s="19" t="s">
        <v>89</v>
      </c>
      <c r="C1338" s="19" t="s">
        <v>85</v>
      </c>
      <c r="D1338" s="22">
        <v>25289</v>
      </c>
      <c r="E1338" s="22">
        <v>4</v>
      </c>
      <c r="F1338" s="27">
        <v>11.1</v>
      </c>
      <c r="G1338" s="19" t="s">
        <v>132</v>
      </c>
      <c r="H1338" s="19" t="s">
        <v>133</v>
      </c>
      <c r="I1338" s="23">
        <v>6.0508437499999994</v>
      </c>
      <c r="J1338" s="19" t="s">
        <v>206</v>
      </c>
      <c r="K1338" s="19" t="s">
        <v>230</v>
      </c>
      <c r="L1338" s="23">
        <v>4.3531250000000004</v>
      </c>
      <c r="M1338" s="19" t="s">
        <v>110</v>
      </c>
      <c r="N1338" s="19" t="s">
        <v>111</v>
      </c>
      <c r="O1338" s="30">
        <v>3.9433609419354559E-2</v>
      </c>
      <c r="Q1338" s="22">
        <v>1.5</v>
      </c>
      <c r="R1338" s="30">
        <v>1.4330727272975534E-5</v>
      </c>
      <c r="S1338" s="23">
        <v>69780.129155466566</v>
      </c>
      <c r="T1338" s="30">
        <v>3.3310439475333926E-4</v>
      </c>
      <c r="U1338" s="23">
        <v>3002.0618633401423</v>
      </c>
      <c r="V1338" s="27">
        <v>4.3021729820128325</v>
      </c>
    </row>
    <row r="1339" spans="1:22" x14ac:dyDescent="0.25">
      <c r="A1339" s="19" t="s">
        <v>88</v>
      </c>
      <c r="B1339" s="19" t="s">
        <v>89</v>
      </c>
      <c r="C1339" s="19" t="s">
        <v>85</v>
      </c>
      <c r="D1339" s="22">
        <v>25289</v>
      </c>
      <c r="E1339" s="22">
        <v>4</v>
      </c>
      <c r="F1339" s="27">
        <v>11.1</v>
      </c>
      <c r="G1339" s="19" t="s">
        <v>128</v>
      </c>
      <c r="H1339" s="19" t="s">
        <v>129</v>
      </c>
      <c r="I1339" s="23">
        <v>11.5</v>
      </c>
      <c r="J1339" s="19" t="s">
        <v>202</v>
      </c>
      <c r="K1339" s="19" t="s">
        <v>203</v>
      </c>
      <c r="L1339" s="23">
        <v>11.5</v>
      </c>
      <c r="M1339" s="19" t="s">
        <v>110</v>
      </c>
      <c r="N1339" s="19" t="s">
        <v>111</v>
      </c>
      <c r="O1339" s="30">
        <v>1.3969122566371676E-2</v>
      </c>
      <c r="Q1339" s="22">
        <v>1.5</v>
      </c>
      <c r="R1339" s="30">
        <v>9.6483429137101665E-6</v>
      </c>
      <c r="S1339" s="23">
        <v>103644.74075429194</v>
      </c>
      <c r="T1339" s="30">
        <v>3.3310439475333926E-4</v>
      </c>
      <c r="U1339" s="23">
        <v>3002.0618633401423</v>
      </c>
      <c r="V1339" s="27">
        <v>2.8964922305677399</v>
      </c>
    </row>
    <row r="1340" spans="1:22" x14ac:dyDescent="0.25">
      <c r="A1340" s="19" t="s">
        <v>88</v>
      </c>
      <c r="B1340" s="19" t="s">
        <v>89</v>
      </c>
      <c r="C1340" s="19" t="s">
        <v>85</v>
      </c>
      <c r="D1340" s="22">
        <v>25289</v>
      </c>
      <c r="E1340" s="22">
        <v>4</v>
      </c>
      <c r="F1340" s="27">
        <v>11.1</v>
      </c>
      <c r="G1340" s="19" t="s">
        <v>128</v>
      </c>
      <c r="H1340" s="19" t="s">
        <v>129</v>
      </c>
      <c r="I1340" s="23">
        <v>6</v>
      </c>
      <c r="J1340" s="19" t="s">
        <v>220</v>
      </c>
      <c r="K1340" s="19" t="s">
        <v>233</v>
      </c>
      <c r="L1340" s="23">
        <v>1.5</v>
      </c>
      <c r="M1340" s="19" t="s">
        <v>110</v>
      </c>
      <c r="N1340" s="19" t="s">
        <v>111</v>
      </c>
      <c r="O1340" s="30">
        <v>1.3969122566371676E-2</v>
      </c>
      <c r="Q1340" s="22">
        <v>1.5</v>
      </c>
      <c r="R1340" s="30">
        <v>5.0339180419357392E-6</v>
      </c>
      <c r="S1340" s="23">
        <v>198652.41977905956</v>
      </c>
      <c r="T1340" s="30">
        <v>3.3310439475333926E-4</v>
      </c>
      <c r="U1340" s="23">
        <v>3002.0618633401423</v>
      </c>
      <c r="V1340" s="27">
        <v>1.5112133376875165</v>
      </c>
    </row>
    <row r="1341" spans="1:22" x14ac:dyDescent="0.25">
      <c r="A1341" s="19" t="s">
        <v>88</v>
      </c>
      <c r="B1341" s="19" t="s">
        <v>89</v>
      </c>
      <c r="C1341" s="19" t="s">
        <v>85</v>
      </c>
      <c r="D1341" s="22">
        <v>25289</v>
      </c>
      <c r="E1341" s="22">
        <v>4</v>
      </c>
      <c r="F1341" s="27">
        <v>11.1</v>
      </c>
      <c r="G1341" s="19" t="s">
        <v>178</v>
      </c>
      <c r="H1341" s="19" t="s">
        <v>179</v>
      </c>
      <c r="I1341" s="23">
        <v>166.66650000000004</v>
      </c>
      <c r="J1341" s="19" t="s">
        <v>207</v>
      </c>
      <c r="K1341" s="19" t="s">
        <v>208</v>
      </c>
      <c r="L1341" s="23">
        <v>75.075000000000003</v>
      </c>
      <c r="M1341" s="19" t="s">
        <v>247</v>
      </c>
      <c r="N1341" s="19" t="s">
        <v>248</v>
      </c>
      <c r="O1341" s="30">
        <v>2.2648989898989957E-2</v>
      </c>
      <c r="Q1341" s="22">
        <v>75</v>
      </c>
      <c r="R1341" s="30">
        <v>4.5343277777777899E-6</v>
      </c>
      <c r="S1341" s="23">
        <v>220539.8570656676</v>
      </c>
      <c r="T1341" s="30">
        <v>3.3310439475333926E-4</v>
      </c>
      <c r="U1341" s="23">
        <v>3002.0618633401423</v>
      </c>
      <c r="V1341" s="27">
        <v>1.3612332497550559</v>
      </c>
    </row>
    <row r="1342" spans="1:22" x14ac:dyDescent="0.25">
      <c r="A1342" s="19" t="s">
        <v>88</v>
      </c>
      <c r="B1342" s="19" t="s">
        <v>89</v>
      </c>
      <c r="C1342" s="19" t="s">
        <v>85</v>
      </c>
      <c r="D1342" s="22">
        <v>25289</v>
      </c>
      <c r="E1342" s="22">
        <v>4</v>
      </c>
      <c r="F1342" s="27">
        <v>11.1</v>
      </c>
      <c r="G1342" s="19" t="s">
        <v>166</v>
      </c>
      <c r="H1342" s="19" t="s">
        <v>167</v>
      </c>
      <c r="I1342" s="23">
        <v>269.09197996312497</v>
      </c>
      <c r="J1342" s="19" t="s">
        <v>202</v>
      </c>
      <c r="K1342" s="19" t="s">
        <v>203</v>
      </c>
      <c r="L1342" s="23">
        <v>269.09197996312497</v>
      </c>
      <c r="M1342" s="19" t="s">
        <v>168</v>
      </c>
      <c r="N1342" s="19" t="s">
        <v>169</v>
      </c>
      <c r="O1342" s="30">
        <v>5.0000000000000002E-5</v>
      </c>
      <c r="Q1342" s="22">
        <v>0.3</v>
      </c>
      <c r="R1342" s="30">
        <v>4.0404201195664416E-6</v>
      </c>
      <c r="S1342" s="23">
        <v>247499.01505472785</v>
      </c>
      <c r="T1342" s="30">
        <v>3.3310439475333926E-4</v>
      </c>
      <c r="U1342" s="23">
        <v>3002.0618633401423</v>
      </c>
      <c r="V1342" s="27">
        <v>1.2129591152822632</v>
      </c>
    </row>
    <row r="1343" spans="1:22" x14ac:dyDescent="0.25">
      <c r="A1343" s="19" t="s">
        <v>88</v>
      </c>
      <c r="B1343" s="19" t="s">
        <v>89</v>
      </c>
      <c r="C1343" s="19" t="s">
        <v>85</v>
      </c>
      <c r="D1343" s="22">
        <v>25409</v>
      </c>
      <c r="E1343" s="22">
        <v>4</v>
      </c>
      <c r="F1343" s="27">
        <v>11.6</v>
      </c>
      <c r="G1343" s="19" t="s">
        <v>132</v>
      </c>
      <c r="H1343" s="19" t="s">
        <v>133</v>
      </c>
      <c r="I1343" s="23">
        <v>75</v>
      </c>
      <c r="J1343" s="19" t="s">
        <v>202</v>
      </c>
      <c r="K1343" s="19" t="s">
        <v>203</v>
      </c>
      <c r="L1343" s="23">
        <v>75</v>
      </c>
      <c r="M1343" s="19" t="s">
        <v>110</v>
      </c>
      <c r="N1343" s="19" t="s">
        <v>111</v>
      </c>
      <c r="O1343" s="30">
        <v>3.9433609419354559E-2</v>
      </c>
      <c r="Q1343" s="22">
        <v>1.5</v>
      </c>
      <c r="R1343" s="30">
        <v>1.6997245439376966E-4</v>
      </c>
      <c r="S1343" s="23">
        <v>5883.3062308045073</v>
      </c>
      <c r="T1343" s="30">
        <v>3.2724699936068763E-4</v>
      </c>
      <c r="U1343" s="23">
        <v>3055.7957810265884</v>
      </c>
      <c r="V1343" s="27">
        <v>51.940110902721557</v>
      </c>
    </row>
    <row r="1344" spans="1:22" x14ac:dyDescent="0.25">
      <c r="A1344" s="19" t="s">
        <v>88</v>
      </c>
      <c r="B1344" s="19" t="s">
        <v>89</v>
      </c>
      <c r="C1344" s="19" t="s">
        <v>85</v>
      </c>
      <c r="D1344" s="22">
        <v>25409</v>
      </c>
      <c r="E1344" s="22">
        <v>4</v>
      </c>
      <c r="F1344" s="27">
        <v>11.6</v>
      </c>
      <c r="G1344" s="19" t="s">
        <v>128</v>
      </c>
      <c r="H1344" s="19" t="s">
        <v>129</v>
      </c>
      <c r="I1344" s="23">
        <v>96</v>
      </c>
      <c r="J1344" s="19" t="s">
        <v>202</v>
      </c>
      <c r="K1344" s="19" t="s">
        <v>203</v>
      </c>
      <c r="L1344" s="23">
        <v>96</v>
      </c>
      <c r="M1344" s="19" t="s">
        <v>110</v>
      </c>
      <c r="N1344" s="19" t="s">
        <v>111</v>
      </c>
      <c r="O1344" s="30">
        <v>1.3969122566371676E-2</v>
      </c>
      <c r="Q1344" s="22">
        <v>1.5</v>
      </c>
      <c r="R1344" s="30">
        <v>7.7071021055843736E-5</v>
      </c>
      <c r="S1344" s="23">
        <v>12975.045436019655</v>
      </c>
      <c r="T1344" s="30">
        <v>3.2724699936068763E-4</v>
      </c>
      <c r="U1344" s="23">
        <v>3055.7957810265884</v>
      </c>
      <c r="V1344" s="27">
        <v>23.551330098185865</v>
      </c>
    </row>
    <row r="1345" spans="1:22" x14ac:dyDescent="0.25">
      <c r="A1345" s="19" t="s">
        <v>88</v>
      </c>
      <c r="B1345" s="19" t="s">
        <v>89</v>
      </c>
      <c r="C1345" s="19" t="s">
        <v>85</v>
      </c>
      <c r="D1345" s="22">
        <v>25409</v>
      </c>
      <c r="E1345" s="22">
        <v>4</v>
      </c>
      <c r="F1345" s="27">
        <v>11.6</v>
      </c>
      <c r="G1345" s="19" t="s">
        <v>128</v>
      </c>
      <c r="H1345" s="19" t="s">
        <v>129</v>
      </c>
      <c r="I1345" s="23">
        <v>96</v>
      </c>
      <c r="J1345" s="19" t="s">
        <v>202</v>
      </c>
      <c r="K1345" s="19" t="s">
        <v>203</v>
      </c>
      <c r="L1345" s="23">
        <v>96</v>
      </c>
      <c r="M1345" s="19" t="s">
        <v>112</v>
      </c>
      <c r="N1345" s="19" t="s">
        <v>113</v>
      </c>
      <c r="O1345" s="30">
        <v>1.8912688108407016E-2</v>
      </c>
      <c r="Q1345" s="22">
        <v>7.7</v>
      </c>
      <c r="R1345" s="30">
        <v>2.0327116641368937E-5</v>
      </c>
      <c r="S1345" s="23">
        <v>49195.368809211235</v>
      </c>
      <c r="T1345" s="30">
        <v>3.2724699936068763E-4</v>
      </c>
      <c r="U1345" s="23">
        <v>3055.7957810265884</v>
      </c>
      <c r="V1345" s="27">
        <v>6.2115517273130552</v>
      </c>
    </row>
    <row r="1346" spans="1:22" x14ac:dyDescent="0.25">
      <c r="A1346" s="19" t="s">
        <v>88</v>
      </c>
      <c r="B1346" s="19" t="s">
        <v>89</v>
      </c>
      <c r="C1346" s="19" t="s">
        <v>85</v>
      </c>
      <c r="D1346" s="22">
        <v>25409</v>
      </c>
      <c r="E1346" s="22">
        <v>4</v>
      </c>
      <c r="F1346" s="27">
        <v>11.6</v>
      </c>
      <c r="G1346" s="19" t="s">
        <v>134</v>
      </c>
      <c r="H1346" s="19" t="s">
        <v>135</v>
      </c>
      <c r="I1346" s="23">
        <v>47.825000000000003</v>
      </c>
      <c r="J1346" s="19" t="s">
        <v>202</v>
      </c>
      <c r="K1346" s="19" t="s">
        <v>203</v>
      </c>
      <c r="L1346" s="23">
        <v>47.825000000000003</v>
      </c>
      <c r="M1346" s="19" t="s">
        <v>110</v>
      </c>
      <c r="N1346" s="19" t="s">
        <v>111</v>
      </c>
      <c r="O1346" s="30">
        <v>6.3109714285714286E-3</v>
      </c>
      <c r="Q1346" s="22">
        <v>1.5</v>
      </c>
      <c r="R1346" s="30">
        <v>1.73461039408867E-5</v>
      </c>
      <c r="S1346" s="23">
        <v>57649.833265606612</v>
      </c>
      <c r="T1346" s="30">
        <v>3.2724699936068763E-4</v>
      </c>
      <c r="U1346" s="23">
        <v>3055.7957810265884</v>
      </c>
      <c r="V1346" s="27">
        <v>5.300615123981026</v>
      </c>
    </row>
    <row r="1347" spans="1:22" x14ac:dyDescent="0.25">
      <c r="A1347" s="19" t="s">
        <v>88</v>
      </c>
      <c r="B1347" s="19" t="s">
        <v>89</v>
      </c>
      <c r="C1347" s="19" t="s">
        <v>85</v>
      </c>
      <c r="D1347" s="22">
        <v>25409</v>
      </c>
      <c r="E1347" s="22">
        <v>4</v>
      </c>
      <c r="F1347" s="27">
        <v>11.6</v>
      </c>
      <c r="G1347" s="19" t="s">
        <v>134</v>
      </c>
      <c r="H1347" s="19" t="s">
        <v>135</v>
      </c>
      <c r="I1347" s="23">
        <v>47.825000000000003</v>
      </c>
      <c r="J1347" s="19" t="s">
        <v>202</v>
      </c>
      <c r="K1347" s="19" t="s">
        <v>203</v>
      </c>
      <c r="L1347" s="23">
        <v>47.825000000000003</v>
      </c>
      <c r="M1347" s="19" t="s">
        <v>96</v>
      </c>
      <c r="N1347" s="19" t="s">
        <v>97</v>
      </c>
      <c r="O1347" s="30">
        <v>1.2242166344294007E-2</v>
      </c>
      <c r="Q1347" s="22">
        <v>8.6999999999999993</v>
      </c>
      <c r="R1347" s="30">
        <v>5.8014427805772985E-6</v>
      </c>
      <c r="S1347" s="23">
        <v>172370.91492962904</v>
      </c>
      <c r="T1347" s="30">
        <v>3.2724699936068763E-4</v>
      </c>
      <c r="U1347" s="23">
        <v>3055.7957810265884</v>
      </c>
      <c r="V1347" s="27">
        <v>1.7728024372755269</v>
      </c>
    </row>
    <row r="1348" spans="1:22" x14ac:dyDescent="0.25">
      <c r="A1348" s="19" t="s">
        <v>88</v>
      </c>
      <c r="B1348" s="19" t="s">
        <v>89</v>
      </c>
      <c r="C1348" s="19" t="s">
        <v>85</v>
      </c>
      <c r="D1348" s="22">
        <v>25409</v>
      </c>
      <c r="E1348" s="22">
        <v>4</v>
      </c>
      <c r="F1348" s="27">
        <v>11.6</v>
      </c>
      <c r="G1348" s="19" t="s">
        <v>108</v>
      </c>
      <c r="H1348" s="19" t="s">
        <v>109</v>
      </c>
      <c r="I1348" s="23">
        <v>8.9500000000000011</v>
      </c>
      <c r="J1348" s="19" t="s">
        <v>202</v>
      </c>
      <c r="K1348" s="19" t="s">
        <v>203</v>
      </c>
      <c r="L1348" s="23">
        <v>8.9500000000000011</v>
      </c>
      <c r="M1348" s="19" t="s">
        <v>110</v>
      </c>
      <c r="N1348" s="19" t="s">
        <v>111</v>
      </c>
      <c r="O1348" s="30">
        <v>9.9157987639060616E-3</v>
      </c>
      <c r="Q1348" s="22">
        <v>1.5</v>
      </c>
      <c r="R1348" s="30">
        <v>5.1003677549976583E-6</v>
      </c>
      <c r="S1348" s="23">
        <v>196064.29340710535</v>
      </c>
      <c r="T1348" s="30">
        <v>3.2724699936068763E-4</v>
      </c>
      <c r="U1348" s="23">
        <v>3055.7957810265884</v>
      </c>
      <c r="V1348" s="27">
        <v>1.5585682267405898</v>
      </c>
    </row>
    <row r="1349" spans="1:22" x14ac:dyDescent="0.25">
      <c r="A1349" s="19" t="s">
        <v>88</v>
      </c>
      <c r="B1349" s="19" t="s">
        <v>89</v>
      </c>
      <c r="C1349" s="19" t="s">
        <v>85</v>
      </c>
      <c r="D1349" s="22">
        <v>25409</v>
      </c>
      <c r="E1349" s="22">
        <v>4</v>
      </c>
      <c r="F1349" s="27">
        <v>11.6</v>
      </c>
      <c r="G1349" s="19" t="s">
        <v>128</v>
      </c>
      <c r="H1349" s="19" t="s">
        <v>129</v>
      </c>
      <c r="I1349" s="23">
        <v>6.0439999999999996</v>
      </c>
      <c r="J1349" s="19" t="s">
        <v>220</v>
      </c>
      <c r="K1349" s="19" t="s">
        <v>233</v>
      </c>
      <c r="L1349" s="23">
        <v>1.5109999999999999</v>
      </c>
      <c r="M1349" s="19" t="s">
        <v>110</v>
      </c>
      <c r="N1349" s="19" t="s">
        <v>111</v>
      </c>
      <c r="O1349" s="30">
        <v>1.3969122566371676E-2</v>
      </c>
      <c r="Q1349" s="22">
        <v>1.5</v>
      </c>
      <c r="R1349" s="30">
        <v>4.8522630339741609E-6</v>
      </c>
      <c r="S1349" s="23">
        <v>206089.40467536187</v>
      </c>
      <c r="T1349" s="30">
        <v>3.2724699936068763E-4</v>
      </c>
      <c r="U1349" s="23">
        <v>3055.7957810265884</v>
      </c>
      <c r="V1349" s="27">
        <v>1.4827524907649516</v>
      </c>
    </row>
    <row r="1350" spans="1:22" x14ac:dyDescent="0.25">
      <c r="A1350" s="19" t="s">
        <v>88</v>
      </c>
      <c r="B1350" s="19" t="s">
        <v>89</v>
      </c>
      <c r="C1350" s="19" t="s">
        <v>85</v>
      </c>
      <c r="D1350" s="22">
        <v>25499</v>
      </c>
      <c r="E1350" s="22">
        <v>4</v>
      </c>
      <c r="F1350" s="27">
        <v>12.4</v>
      </c>
      <c r="G1350" s="19" t="s">
        <v>122</v>
      </c>
      <c r="H1350" s="19" t="s">
        <v>123</v>
      </c>
      <c r="I1350" s="23">
        <v>108.2</v>
      </c>
      <c r="J1350" s="19" t="s">
        <v>202</v>
      </c>
      <c r="K1350" s="19" t="s">
        <v>203</v>
      </c>
      <c r="L1350" s="23">
        <v>108.2</v>
      </c>
      <c r="M1350" s="19" t="s">
        <v>110</v>
      </c>
      <c r="N1350" s="19" t="s">
        <v>111</v>
      </c>
      <c r="O1350" s="30">
        <v>2.3301542756539208E-2</v>
      </c>
      <c r="Q1350" s="22">
        <v>1.5</v>
      </c>
      <c r="R1350" s="30">
        <v>1.3554983474502915E-4</v>
      </c>
      <c r="S1350" s="23">
        <v>7377.3605248653521</v>
      </c>
      <c r="T1350" s="30">
        <v>3.6287320767051641E-4</v>
      </c>
      <c r="U1350" s="23">
        <v>2755.7835047110598</v>
      </c>
      <c r="V1350" s="27">
        <v>37.354599865666145</v>
      </c>
    </row>
    <row r="1351" spans="1:22" x14ac:dyDescent="0.25">
      <c r="A1351" s="19" t="s">
        <v>88</v>
      </c>
      <c r="B1351" s="19" t="s">
        <v>89</v>
      </c>
      <c r="C1351" s="19" t="s">
        <v>85</v>
      </c>
      <c r="D1351" s="22">
        <v>25499</v>
      </c>
      <c r="E1351" s="22">
        <v>4</v>
      </c>
      <c r="F1351" s="27">
        <v>12.4</v>
      </c>
      <c r="G1351" s="19" t="s">
        <v>132</v>
      </c>
      <c r="H1351" s="19" t="s">
        <v>133</v>
      </c>
      <c r="I1351" s="23">
        <v>23.75</v>
      </c>
      <c r="J1351" s="19" t="s">
        <v>202</v>
      </c>
      <c r="K1351" s="19" t="s">
        <v>203</v>
      </c>
      <c r="L1351" s="23">
        <v>23.75</v>
      </c>
      <c r="M1351" s="19" t="s">
        <v>110</v>
      </c>
      <c r="N1351" s="19" t="s">
        <v>111</v>
      </c>
      <c r="O1351" s="30">
        <v>3.9433609419354559E-2</v>
      </c>
      <c r="Q1351" s="22">
        <v>1.5</v>
      </c>
      <c r="R1351" s="30">
        <v>5.035205503815434E-5</v>
      </c>
      <c r="S1351" s="23">
        <v>19860.162594004327</v>
      </c>
      <c r="T1351" s="30">
        <v>3.6287320767051641E-4</v>
      </c>
      <c r="U1351" s="23">
        <v>2755.7835047110598</v>
      </c>
      <c r="V1351" s="27">
        <v>13.875936270244916</v>
      </c>
    </row>
    <row r="1352" spans="1:22" x14ac:dyDescent="0.25">
      <c r="A1352" s="19" t="s">
        <v>88</v>
      </c>
      <c r="B1352" s="19" t="s">
        <v>89</v>
      </c>
      <c r="C1352" s="19" t="s">
        <v>85</v>
      </c>
      <c r="D1352" s="22">
        <v>25499</v>
      </c>
      <c r="E1352" s="22">
        <v>4</v>
      </c>
      <c r="F1352" s="27">
        <v>12.4</v>
      </c>
      <c r="G1352" s="19" t="s">
        <v>128</v>
      </c>
      <c r="H1352" s="19" t="s">
        <v>129</v>
      </c>
      <c r="I1352" s="23">
        <v>58.69</v>
      </c>
      <c r="J1352" s="19" t="s">
        <v>220</v>
      </c>
      <c r="K1352" s="19" t="s">
        <v>233</v>
      </c>
      <c r="L1352" s="23">
        <v>14.672499999999999</v>
      </c>
      <c r="M1352" s="19" t="s">
        <v>110</v>
      </c>
      <c r="N1352" s="19" t="s">
        <v>111</v>
      </c>
      <c r="O1352" s="30">
        <v>1.3969122566371676E-2</v>
      </c>
      <c r="Q1352" s="22">
        <v>1.5</v>
      </c>
      <c r="R1352" s="30">
        <v>4.4077838893567403E-5</v>
      </c>
      <c r="S1352" s="23">
        <v>22687.137688729501</v>
      </c>
      <c r="T1352" s="30">
        <v>3.6287320767051641E-4</v>
      </c>
      <c r="U1352" s="23">
        <v>2755.7835047110598</v>
      </c>
      <c r="V1352" s="27">
        <v>12.146898134620464</v>
      </c>
    </row>
    <row r="1353" spans="1:22" x14ac:dyDescent="0.25">
      <c r="A1353" s="19" t="s">
        <v>88</v>
      </c>
      <c r="B1353" s="19" t="s">
        <v>89</v>
      </c>
      <c r="C1353" s="19" t="s">
        <v>85</v>
      </c>
      <c r="D1353" s="22">
        <v>25499</v>
      </c>
      <c r="E1353" s="22">
        <v>4</v>
      </c>
      <c r="F1353" s="27">
        <v>12.4</v>
      </c>
      <c r="G1353" s="19" t="s">
        <v>122</v>
      </c>
      <c r="H1353" s="19" t="s">
        <v>123</v>
      </c>
      <c r="I1353" s="23">
        <v>108.2</v>
      </c>
      <c r="J1353" s="19" t="s">
        <v>202</v>
      </c>
      <c r="K1353" s="19" t="s">
        <v>203</v>
      </c>
      <c r="L1353" s="23">
        <v>108.2</v>
      </c>
      <c r="M1353" s="19" t="s">
        <v>112</v>
      </c>
      <c r="N1353" s="19" t="s">
        <v>113</v>
      </c>
      <c r="O1353" s="30">
        <v>2.7195613430583482E-2</v>
      </c>
      <c r="Q1353" s="22">
        <v>7.7</v>
      </c>
      <c r="R1353" s="30">
        <v>3.0818657029630635E-5</v>
      </c>
      <c r="S1353" s="23">
        <v>32447.877240028622</v>
      </c>
      <c r="T1353" s="30">
        <v>3.6287320767051641E-4</v>
      </c>
      <c r="U1353" s="23">
        <v>2755.7835047110598</v>
      </c>
      <c r="V1353" s="27">
        <v>8.4929546679603654</v>
      </c>
    </row>
    <row r="1354" spans="1:22" x14ac:dyDescent="0.25">
      <c r="A1354" s="19" t="s">
        <v>88</v>
      </c>
      <c r="B1354" s="19" t="s">
        <v>89</v>
      </c>
      <c r="C1354" s="19" t="s">
        <v>85</v>
      </c>
      <c r="D1354" s="22">
        <v>25499</v>
      </c>
      <c r="E1354" s="22">
        <v>4</v>
      </c>
      <c r="F1354" s="27">
        <v>12.4</v>
      </c>
      <c r="G1354" s="19" t="s">
        <v>108</v>
      </c>
      <c r="H1354" s="19" t="s">
        <v>109</v>
      </c>
      <c r="I1354" s="23">
        <v>37.85</v>
      </c>
      <c r="J1354" s="19" t="s">
        <v>202</v>
      </c>
      <c r="K1354" s="19" t="s">
        <v>203</v>
      </c>
      <c r="L1354" s="23">
        <v>37.85</v>
      </c>
      <c r="M1354" s="19" t="s">
        <v>110</v>
      </c>
      <c r="N1354" s="19" t="s">
        <v>111</v>
      </c>
      <c r="O1354" s="30">
        <v>9.9157987639060616E-3</v>
      </c>
      <c r="Q1354" s="22">
        <v>1.5</v>
      </c>
      <c r="R1354" s="30">
        <v>2.0178117377088411E-5</v>
      </c>
      <c r="S1354" s="23">
        <v>49558.637275817768</v>
      </c>
      <c r="T1354" s="30">
        <v>3.6287320767051641E-4</v>
      </c>
      <c r="U1354" s="23">
        <v>2755.7835047110598</v>
      </c>
      <c r="V1354" s="27">
        <v>5.560652302390384</v>
      </c>
    </row>
    <row r="1355" spans="1:22" x14ac:dyDescent="0.25">
      <c r="A1355" s="19" t="s">
        <v>88</v>
      </c>
      <c r="B1355" s="19" t="s">
        <v>89</v>
      </c>
      <c r="C1355" s="19" t="s">
        <v>85</v>
      </c>
      <c r="D1355" s="22">
        <v>25499</v>
      </c>
      <c r="E1355" s="22">
        <v>4</v>
      </c>
      <c r="F1355" s="27">
        <v>12.4</v>
      </c>
      <c r="G1355" s="19" t="s">
        <v>134</v>
      </c>
      <c r="H1355" s="19" t="s">
        <v>135</v>
      </c>
      <c r="I1355" s="23">
        <v>53.64</v>
      </c>
      <c r="J1355" s="19" t="s">
        <v>202</v>
      </c>
      <c r="K1355" s="19" t="s">
        <v>203</v>
      </c>
      <c r="L1355" s="23">
        <v>53.64</v>
      </c>
      <c r="M1355" s="19" t="s">
        <v>110</v>
      </c>
      <c r="N1355" s="19" t="s">
        <v>111</v>
      </c>
      <c r="O1355" s="30">
        <v>6.3109714285714286E-3</v>
      </c>
      <c r="Q1355" s="22">
        <v>1.5</v>
      </c>
      <c r="R1355" s="30">
        <v>1.8200027281105992E-5</v>
      </c>
      <c r="S1355" s="23">
        <v>54944.97258463622</v>
      </c>
      <c r="T1355" s="30">
        <v>3.6287320767051641E-4</v>
      </c>
      <c r="U1355" s="23">
        <v>2755.7835047110598</v>
      </c>
      <c r="V1355" s="27">
        <v>5.0155334966563174</v>
      </c>
    </row>
    <row r="1356" spans="1:22" x14ac:dyDescent="0.25">
      <c r="A1356" s="19" t="s">
        <v>88</v>
      </c>
      <c r="B1356" s="19" t="s">
        <v>89</v>
      </c>
      <c r="C1356" s="19" t="s">
        <v>85</v>
      </c>
      <c r="D1356" s="22">
        <v>25499</v>
      </c>
      <c r="E1356" s="22">
        <v>4</v>
      </c>
      <c r="F1356" s="27">
        <v>12.4</v>
      </c>
      <c r="G1356" s="19" t="s">
        <v>128</v>
      </c>
      <c r="H1356" s="19" t="s">
        <v>129</v>
      </c>
      <c r="I1356" s="23">
        <v>58.69</v>
      </c>
      <c r="J1356" s="19" t="s">
        <v>220</v>
      </c>
      <c r="K1356" s="19" t="s">
        <v>233</v>
      </c>
      <c r="L1356" s="23">
        <v>14.672499999999999</v>
      </c>
      <c r="M1356" s="19" t="s">
        <v>112</v>
      </c>
      <c r="N1356" s="19" t="s">
        <v>113</v>
      </c>
      <c r="O1356" s="30">
        <v>1.8912688108407016E-2</v>
      </c>
      <c r="Q1356" s="22">
        <v>7.7</v>
      </c>
      <c r="R1356" s="30">
        <v>1.1625321167599578E-5</v>
      </c>
      <c r="S1356" s="23">
        <v>86019.128898310024</v>
      </c>
      <c r="T1356" s="30">
        <v>3.6287320767051641E-4</v>
      </c>
      <c r="U1356" s="23">
        <v>2755.7835047110598</v>
      </c>
      <c r="V1356" s="27">
        <v>3.2036868310639242</v>
      </c>
    </row>
    <row r="1357" spans="1:22" x14ac:dyDescent="0.25">
      <c r="A1357" s="19" t="s">
        <v>88</v>
      </c>
      <c r="B1357" s="19" t="s">
        <v>89</v>
      </c>
      <c r="C1357" s="19" t="s">
        <v>85</v>
      </c>
      <c r="D1357" s="22">
        <v>25499</v>
      </c>
      <c r="E1357" s="22">
        <v>4</v>
      </c>
      <c r="F1357" s="27">
        <v>12.4</v>
      </c>
      <c r="G1357" s="19" t="s">
        <v>166</v>
      </c>
      <c r="H1357" s="19" t="s">
        <v>167</v>
      </c>
      <c r="I1357" s="23">
        <v>659.07164402500007</v>
      </c>
      <c r="J1357" s="19" t="s">
        <v>202</v>
      </c>
      <c r="K1357" s="19" t="s">
        <v>203</v>
      </c>
      <c r="L1357" s="23">
        <v>659.07164402500007</v>
      </c>
      <c r="M1357" s="19" t="s">
        <v>168</v>
      </c>
      <c r="N1357" s="19" t="s">
        <v>169</v>
      </c>
      <c r="O1357" s="30">
        <v>5.0000000000000002E-5</v>
      </c>
      <c r="Q1357" s="22">
        <v>0.3</v>
      </c>
      <c r="R1357" s="30">
        <v>8.8584898390457009E-6</v>
      </c>
      <c r="S1357" s="23">
        <v>112886.05825253473</v>
      </c>
      <c r="T1357" s="30">
        <v>3.6287320767051641E-4</v>
      </c>
      <c r="U1357" s="23">
        <v>2755.7835047110598</v>
      </c>
      <c r="V1357" s="27">
        <v>2.4412080175092674</v>
      </c>
    </row>
    <row r="1358" spans="1:22" x14ac:dyDescent="0.25">
      <c r="A1358" s="19" t="s">
        <v>88</v>
      </c>
      <c r="B1358" s="19" t="s">
        <v>89</v>
      </c>
      <c r="C1358" s="19" t="s">
        <v>85</v>
      </c>
      <c r="D1358" s="22">
        <v>25499</v>
      </c>
      <c r="E1358" s="22">
        <v>4</v>
      </c>
      <c r="F1358" s="27">
        <v>12.4</v>
      </c>
      <c r="G1358" s="19" t="s">
        <v>134</v>
      </c>
      <c r="H1358" s="19" t="s">
        <v>135</v>
      </c>
      <c r="I1358" s="23">
        <v>53.64</v>
      </c>
      <c r="J1358" s="19" t="s">
        <v>202</v>
      </c>
      <c r="K1358" s="19" t="s">
        <v>203</v>
      </c>
      <c r="L1358" s="23">
        <v>53.64</v>
      </c>
      <c r="M1358" s="19" t="s">
        <v>96</v>
      </c>
      <c r="N1358" s="19" t="s">
        <v>97</v>
      </c>
      <c r="O1358" s="30">
        <v>1.2242166344294007E-2</v>
      </c>
      <c r="Q1358" s="22">
        <v>8.6999999999999993</v>
      </c>
      <c r="R1358" s="30">
        <v>6.0870393280305024E-6</v>
      </c>
      <c r="S1358" s="23">
        <v>164283.47939121266</v>
      </c>
      <c r="T1358" s="30">
        <v>3.6287320767051641E-4</v>
      </c>
      <c r="U1358" s="23">
        <v>2755.7835047110598</v>
      </c>
      <c r="V1358" s="27">
        <v>1.6774562572713951</v>
      </c>
    </row>
    <row r="1359" spans="1:22" x14ac:dyDescent="0.25">
      <c r="A1359" s="19" t="s">
        <v>88</v>
      </c>
      <c r="B1359" s="19" t="s">
        <v>89</v>
      </c>
      <c r="C1359" s="19" t="s">
        <v>85</v>
      </c>
      <c r="D1359" s="22">
        <v>25499</v>
      </c>
      <c r="E1359" s="22">
        <v>4</v>
      </c>
      <c r="F1359" s="27">
        <v>12.4</v>
      </c>
      <c r="G1359" s="19" t="s">
        <v>108</v>
      </c>
      <c r="H1359" s="19" t="s">
        <v>109</v>
      </c>
      <c r="I1359" s="23">
        <v>37.85</v>
      </c>
      <c r="J1359" s="19" t="s">
        <v>202</v>
      </c>
      <c r="K1359" s="19" t="s">
        <v>203</v>
      </c>
      <c r="L1359" s="23">
        <v>37.85</v>
      </c>
      <c r="M1359" s="19" t="s">
        <v>112</v>
      </c>
      <c r="N1359" s="19" t="s">
        <v>113</v>
      </c>
      <c r="O1359" s="30">
        <v>1.1220156242274404E-2</v>
      </c>
      <c r="Q1359" s="22">
        <v>7.7</v>
      </c>
      <c r="R1359" s="30">
        <v>4.4478729971730857E-6</v>
      </c>
      <c r="S1359" s="23">
        <v>224826.56331139972</v>
      </c>
      <c r="T1359" s="30">
        <v>3.6287320767051641E-4</v>
      </c>
      <c r="U1359" s="23">
        <v>2755.7835047110598</v>
      </c>
      <c r="V1359" s="27">
        <v>1.2257375036659333</v>
      </c>
    </row>
    <row r="1360" spans="1:22" x14ac:dyDescent="0.25">
      <c r="A1360" s="19" t="s">
        <v>88</v>
      </c>
      <c r="B1360" s="19" t="s">
        <v>89</v>
      </c>
      <c r="C1360" s="19" t="s">
        <v>85</v>
      </c>
      <c r="D1360" s="22">
        <v>25499</v>
      </c>
      <c r="E1360" s="22">
        <v>4</v>
      </c>
      <c r="F1360" s="27">
        <v>12.4</v>
      </c>
      <c r="G1360" s="19" t="s">
        <v>166</v>
      </c>
      <c r="H1360" s="19" t="s">
        <v>167</v>
      </c>
      <c r="I1360" s="23">
        <v>659.07164402500007</v>
      </c>
      <c r="J1360" s="19" t="s">
        <v>202</v>
      </c>
      <c r="K1360" s="19" t="s">
        <v>203</v>
      </c>
      <c r="L1360" s="23">
        <v>659.07164402500007</v>
      </c>
      <c r="M1360" s="19" t="s">
        <v>172</v>
      </c>
      <c r="N1360" s="19" t="s">
        <v>173</v>
      </c>
      <c r="O1360" s="30">
        <v>5.0000000000000002E-5</v>
      </c>
      <c r="Q1360" s="22">
        <v>0.6</v>
      </c>
      <c r="R1360" s="30">
        <v>4.4292449195228504E-6</v>
      </c>
      <c r="S1360" s="23">
        <v>225772.11650506945</v>
      </c>
      <c r="T1360" s="30">
        <v>3.6287320767051641E-4</v>
      </c>
      <c r="U1360" s="23">
        <v>2755.7835047110598</v>
      </c>
      <c r="V1360" s="27">
        <v>1.2206040087546337</v>
      </c>
    </row>
    <row r="1361" spans="1:22" x14ac:dyDescent="0.25">
      <c r="A1361" s="19" t="s">
        <v>88</v>
      </c>
      <c r="B1361" s="19" t="s">
        <v>89</v>
      </c>
      <c r="C1361" s="19" t="s">
        <v>85</v>
      </c>
      <c r="D1361" s="22">
        <v>25499</v>
      </c>
      <c r="E1361" s="22">
        <v>4</v>
      </c>
      <c r="F1361" s="27">
        <v>12.4</v>
      </c>
      <c r="G1361" s="19" t="s">
        <v>156</v>
      </c>
      <c r="H1361" s="19" t="s">
        <v>157</v>
      </c>
      <c r="I1361" s="23">
        <v>12.448774500000001</v>
      </c>
      <c r="J1361" s="19" t="s">
        <v>229</v>
      </c>
      <c r="K1361" s="19" t="s">
        <v>250</v>
      </c>
      <c r="L1361" s="23">
        <v>2.4897548999999999</v>
      </c>
      <c r="M1361" s="19" t="s">
        <v>245</v>
      </c>
      <c r="N1361" s="19" t="s">
        <v>246</v>
      </c>
      <c r="O1361" s="30">
        <v>8.156250000000002E-3</v>
      </c>
      <c r="Q1361" s="22">
        <v>1.94</v>
      </c>
      <c r="R1361" s="30">
        <v>4.2207896996851111E-6</v>
      </c>
      <c r="S1361" s="23">
        <v>236922.48871688734</v>
      </c>
      <c r="T1361" s="30">
        <v>3.6287320767051641E-4</v>
      </c>
      <c r="U1361" s="23">
        <v>2755.7835047110598</v>
      </c>
      <c r="V1361" s="27">
        <v>1.1631582631246578</v>
      </c>
    </row>
    <row r="1362" spans="1:22" x14ac:dyDescent="0.25">
      <c r="A1362" s="19" t="s">
        <v>88</v>
      </c>
      <c r="B1362" s="19" t="s">
        <v>89</v>
      </c>
      <c r="C1362" s="19" t="s">
        <v>85</v>
      </c>
      <c r="D1362" s="22">
        <v>25634</v>
      </c>
      <c r="E1362" s="22">
        <v>4</v>
      </c>
      <c r="F1362" s="27">
        <v>11.5</v>
      </c>
      <c r="G1362" s="19" t="s">
        <v>132</v>
      </c>
      <c r="H1362" s="19" t="s">
        <v>133</v>
      </c>
      <c r="I1362" s="23">
        <v>50</v>
      </c>
      <c r="J1362" s="19" t="s">
        <v>202</v>
      </c>
      <c r="K1362" s="19" t="s">
        <v>203</v>
      </c>
      <c r="L1362" s="23">
        <v>50</v>
      </c>
      <c r="M1362" s="19" t="s">
        <v>110</v>
      </c>
      <c r="N1362" s="19" t="s">
        <v>111</v>
      </c>
      <c r="O1362" s="30">
        <v>3.9433609419354559E-2</v>
      </c>
      <c r="Q1362" s="22">
        <v>1.5</v>
      </c>
      <c r="R1362" s="30">
        <v>1.1430031715754945E-4</v>
      </c>
      <c r="S1362" s="23">
        <v>8748.882110463599</v>
      </c>
      <c r="T1362" s="30">
        <v>3.2515069431604228E-4</v>
      </c>
      <c r="U1362" s="23">
        <v>3075.497046388014</v>
      </c>
      <c r="V1362" s="27">
        <v>35.153028781925656</v>
      </c>
    </row>
    <row r="1363" spans="1:22" x14ac:dyDescent="0.25">
      <c r="A1363" s="19" t="s">
        <v>88</v>
      </c>
      <c r="B1363" s="19" t="s">
        <v>89</v>
      </c>
      <c r="C1363" s="19" t="s">
        <v>85</v>
      </c>
      <c r="D1363" s="22">
        <v>25634</v>
      </c>
      <c r="E1363" s="22">
        <v>4</v>
      </c>
      <c r="F1363" s="27">
        <v>11.5</v>
      </c>
      <c r="G1363" s="19" t="s">
        <v>122</v>
      </c>
      <c r="H1363" s="19" t="s">
        <v>123</v>
      </c>
      <c r="I1363" s="23">
        <v>52.5</v>
      </c>
      <c r="J1363" s="19" t="s">
        <v>202</v>
      </c>
      <c r="K1363" s="19" t="s">
        <v>203</v>
      </c>
      <c r="L1363" s="23">
        <v>52.5</v>
      </c>
      <c r="M1363" s="19" t="s">
        <v>110</v>
      </c>
      <c r="N1363" s="19" t="s">
        <v>111</v>
      </c>
      <c r="O1363" s="30">
        <v>2.3301542756539208E-2</v>
      </c>
      <c r="Q1363" s="22">
        <v>1.5</v>
      </c>
      <c r="R1363" s="30">
        <v>7.0917738824249758E-5</v>
      </c>
      <c r="S1363" s="23">
        <v>14100.84439491545</v>
      </c>
      <c r="T1363" s="30">
        <v>3.2515069431604228E-4</v>
      </c>
      <c r="U1363" s="23">
        <v>3075.497046388014</v>
      </c>
      <c r="V1363" s="27">
        <v>21.810729629049671</v>
      </c>
    </row>
    <row r="1364" spans="1:22" x14ac:dyDescent="0.25">
      <c r="A1364" s="19" t="s">
        <v>88</v>
      </c>
      <c r="B1364" s="19" t="s">
        <v>89</v>
      </c>
      <c r="C1364" s="19" t="s">
        <v>85</v>
      </c>
      <c r="D1364" s="22">
        <v>25634</v>
      </c>
      <c r="E1364" s="22">
        <v>4</v>
      </c>
      <c r="F1364" s="27">
        <v>11.5</v>
      </c>
      <c r="G1364" s="19" t="s">
        <v>128</v>
      </c>
      <c r="H1364" s="19" t="s">
        <v>129</v>
      </c>
      <c r="I1364" s="23">
        <v>29.315000000000001</v>
      </c>
      <c r="J1364" s="19" t="s">
        <v>220</v>
      </c>
      <c r="K1364" s="19" t="s">
        <v>233</v>
      </c>
      <c r="L1364" s="23">
        <v>7.3287500000000003</v>
      </c>
      <c r="M1364" s="19" t="s">
        <v>110</v>
      </c>
      <c r="N1364" s="19" t="s">
        <v>111</v>
      </c>
      <c r="O1364" s="30">
        <v>1.3969122566371676E-2</v>
      </c>
      <c r="Q1364" s="22">
        <v>1.5</v>
      </c>
      <c r="R1364" s="30">
        <v>2.3739410320764387E-5</v>
      </c>
      <c r="S1364" s="23">
        <v>42124.045479146553</v>
      </c>
      <c r="T1364" s="30">
        <v>3.2515069431604228E-4</v>
      </c>
      <c r="U1364" s="23">
        <v>3075.497046388014</v>
      </c>
      <c r="V1364" s="27">
        <v>7.3010486324504003</v>
      </c>
    </row>
    <row r="1365" spans="1:22" x14ac:dyDescent="0.25">
      <c r="A1365" s="19" t="s">
        <v>88</v>
      </c>
      <c r="B1365" s="19" t="s">
        <v>89</v>
      </c>
      <c r="C1365" s="19" t="s">
        <v>85</v>
      </c>
      <c r="D1365" s="22">
        <v>25634</v>
      </c>
      <c r="E1365" s="22">
        <v>4</v>
      </c>
      <c r="F1365" s="27">
        <v>11.5</v>
      </c>
      <c r="G1365" s="19" t="s">
        <v>134</v>
      </c>
      <c r="H1365" s="19" t="s">
        <v>135</v>
      </c>
      <c r="I1365" s="23">
        <v>54.66</v>
      </c>
      <c r="J1365" s="19" t="s">
        <v>202</v>
      </c>
      <c r="K1365" s="19" t="s">
        <v>203</v>
      </c>
      <c r="L1365" s="23">
        <v>54.66</v>
      </c>
      <c r="M1365" s="19" t="s">
        <v>110</v>
      </c>
      <c r="N1365" s="19" t="s">
        <v>111</v>
      </c>
      <c r="O1365" s="30">
        <v>6.3109714285714286E-3</v>
      </c>
      <c r="Q1365" s="22">
        <v>1.5</v>
      </c>
      <c r="R1365" s="30">
        <v>1.9997547726708073E-5</v>
      </c>
      <c r="S1365" s="23">
        <v>50006.131435027535</v>
      </c>
      <c r="T1365" s="30">
        <v>3.2515069431604228E-4</v>
      </c>
      <c r="U1365" s="23">
        <v>3075.497046388014</v>
      </c>
      <c r="V1365" s="27">
        <v>6.1502398968494019</v>
      </c>
    </row>
    <row r="1366" spans="1:22" x14ac:dyDescent="0.25">
      <c r="A1366" s="19" t="s">
        <v>88</v>
      </c>
      <c r="B1366" s="19" t="s">
        <v>89</v>
      </c>
      <c r="C1366" s="19" t="s">
        <v>85</v>
      </c>
      <c r="D1366" s="22">
        <v>25634</v>
      </c>
      <c r="E1366" s="22">
        <v>4</v>
      </c>
      <c r="F1366" s="27">
        <v>11.5</v>
      </c>
      <c r="G1366" s="19" t="s">
        <v>122</v>
      </c>
      <c r="H1366" s="19" t="s">
        <v>123</v>
      </c>
      <c r="I1366" s="23">
        <v>52.5</v>
      </c>
      <c r="J1366" s="19" t="s">
        <v>202</v>
      </c>
      <c r="K1366" s="19" t="s">
        <v>203</v>
      </c>
      <c r="L1366" s="23">
        <v>52.5</v>
      </c>
      <c r="M1366" s="19" t="s">
        <v>112</v>
      </c>
      <c r="N1366" s="19" t="s">
        <v>113</v>
      </c>
      <c r="O1366" s="30">
        <v>2.7195613430583482E-2</v>
      </c>
      <c r="Q1366" s="22">
        <v>7.7</v>
      </c>
      <c r="R1366" s="30">
        <v>1.6123881480583094E-5</v>
      </c>
      <c r="S1366" s="23">
        <v>62019.805913621531</v>
      </c>
      <c r="T1366" s="30">
        <v>3.2515069431604228E-4</v>
      </c>
      <c r="U1366" s="23">
        <v>3075.497046388014</v>
      </c>
      <c r="V1366" s="27">
        <v>4.9588949869843697</v>
      </c>
    </row>
    <row r="1367" spans="1:22" x14ac:dyDescent="0.25">
      <c r="A1367" s="19" t="s">
        <v>88</v>
      </c>
      <c r="B1367" s="19" t="s">
        <v>89</v>
      </c>
      <c r="C1367" s="19" t="s">
        <v>85</v>
      </c>
      <c r="D1367" s="22">
        <v>25634</v>
      </c>
      <c r="E1367" s="22">
        <v>4</v>
      </c>
      <c r="F1367" s="27">
        <v>11.5</v>
      </c>
      <c r="G1367" s="19" t="s">
        <v>124</v>
      </c>
      <c r="H1367" s="19" t="s">
        <v>125</v>
      </c>
      <c r="I1367" s="23">
        <v>8.3125</v>
      </c>
      <c r="J1367" s="19" t="s">
        <v>202</v>
      </c>
      <c r="K1367" s="19" t="s">
        <v>203</v>
      </c>
      <c r="L1367" s="23">
        <v>8.3125</v>
      </c>
      <c r="M1367" s="19" t="s">
        <v>110</v>
      </c>
      <c r="N1367" s="19" t="s">
        <v>111</v>
      </c>
      <c r="O1367" s="30">
        <v>2.8396187614678874E-2</v>
      </c>
      <c r="Q1367" s="22">
        <v>1.5</v>
      </c>
      <c r="R1367" s="30">
        <v>1.3683670118667717E-5</v>
      </c>
      <c r="S1367" s="23">
        <v>73079.809095643635</v>
      </c>
      <c r="T1367" s="30">
        <v>3.2515069431604228E-4</v>
      </c>
      <c r="U1367" s="23">
        <v>3075.497046388014</v>
      </c>
      <c r="V1367" s="27">
        <v>4.2084087033710489</v>
      </c>
    </row>
    <row r="1368" spans="1:22" x14ac:dyDescent="0.25">
      <c r="A1368" s="19" t="s">
        <v>88</v>
      </c>
      <c r="B1368" s="19" t="s">
        <v>89</v>
      </c>
      <c r="C1368" s="19" t="s">
        <v>85</v>
      </c>
      <c r="D1368" s="22">
        <v>25634</v>
      </c>
      <c r="E1368" s="22">
        <v>4</v>
      </c>
      <c r="F1368" s="27">
        <v>11.5</v>
      </c>
      <c r="G1368" s="19" t="s">
        <v>128</v>
      </c>
      <c r="H1368" s="19" t="s">
        <v>129</v>
      </c>
      <c r="I1368" s="23">
        <v>11.5</v>
      </c>
      <c r="J1368" s="19" t="s">
        <v>202</v>
      </c>
      <c r="K1368" s="19" t="s">
        <v>203</v>
      </c>
      <c r="L1368" s="23">
        <v>11.5</v>
      </c>
      <c r="M1368" s="19" t="s">
        <v>110</v>
      </c>
      <c r="N1368" s="19" t="s">
        <v>111</v>
      </c>
      <c r="O1368" s="30">
        <v>1.3969122566371676E-2</v>
      </c>
      <c r="Q1368" s="22">
        <v>1.5</v>
      </c>
      <c r="R1368" s="30">
        <v>9.3127483775811174E-6</v>
      </c>
      <c r="S1368" s="23">
        <v>107379.68636705923</v>
      </c>
      <c r="T1368" s="30">
        <v>3.2515069431604228E-4</v>
      </c>
      <c r="U1368" s="23">
        <v>3075.497046388014</v>
      </c>
      <c r="V1368" s="27">
        <v>2.8641330129005493</v>
      </c>
    </row>
    <row r="1369" spans="1:22" x14ac:dyDescent="0.25">
      <c r="A1369" s="19" t="s">
        <v>88</v>
      </c>
      <c r="B1369" s="19" t="s">
        <v>89</v>
      </c>
      <c r="C1369" s="19" t="s">
        <v>85</v>
      </c>
      <c r="D1369" s="22">
        <v>25634</v>
      </c>
      <c r="E1369" s="22">
        <v>4</v>
      </c>
      <c r="F1369" s="27">
        <v>11.5</v>
      </c>
      <c r="G1369" s="19" t="s">
        <v>134</v>
      </c>
      <c r="H1369" s="19" t="s">
        <v>135</v>
      </c>
      <c r="I1369" s="23">
        <v>54.66</v>
      </c>
      <c r="J1369" s="19" t="s">
        <v>202</v>
      </c>
      <c r="K1369" s="19" t="s">
        <v>203</v>
      </c>
      <c r="L1369" s="23">
        <v>54.66</v>
      </c>
      <c r="M1369" s="19" t="s">
        <v>96</v>
      </c>
      <c r="N1369" s="19" t="s">
        <v>97</v>
      </c>
      <c r="O1369" s="30">
        <v>1.2242166344294007E-2</v>
      </c>
      <c r="Q1369" s="22">
        <v>8.6999999999999993</v>
      </c>
      <c r="R1369" s="30">
        <v>6.6882240117852128E-6</v>
      </c>
      <c r="S1369" s="23">
        <v>149516.52310656998</v>
      </c>
      <c r="T1369" s="30">
        <v>3.2515069431604228E-4</v>
      </c>
      <c r="U1369" s="23">
        <v>3075.497046388014</v>
      </c>
      <c r="V1369" s="27">
        <v>2.0569613193826815</v>
      </c>
    </row>
    <row r="1370" spans="1:22" x14ac:dyDescent="0.25">
      <c r="A1370" s="19" t="s">
        <v>88</v>
      </c>
      <c r="B1370" s="19" t="s">
        <v>89</v>
      </c>
      <c r="C1370" s="19" t="s">
        <v>85</v>
      </c>
      <c r="D1370" s="22">
        <v>25634</v>
      </c>
      <c r="E1370" s="22">
        <v>4</v>
      </c>
      <c r="F1370" s="27">
        <v>11.5</v>
      </c>
      <c r="G1370" s="19" t="s">
        <v>128</v>
      </c>
      <c r="H1370" s="19" t="s">
        <v>129</v>
      </c>
      <c r="I1370" s="23">
        <v>29.315000000000001</v>
      </c>
      <c r="J1370" s="19" t="s">
        <v>220</v>
      </c>
      <c r="K1370" s="19" t="s">
        <v>233</v>
      </c>
      <c r="L1370" s="23">
        <v>7.3287500000000003</v>
      </c>
      <c r="M1370" s="19" t="s">
        <v>112</v>
      </c>
      <c r="N1370" s="19" t="s">
        <v>113</v>
      </c>
      <c r="O1370" s="30">
        <v>1.8912688108407016E-2</v>
      </c>
      <c r="Q1370" s="22">
        <v>7.7</v>
      </c>
      <c r="R1370" s="30">
        <v>6.2611569948949944E-6</v>
      </c>
      <c r="S1370" s="23">
        <v>159714.88988622159</v>
      </c>
      <c r="T1370" s="30">
        <v>3.2515069431604228E-4</v>
      </c>
      <c r="U1370" s="23">
        <v>3075.497046388014</v>
      </c>
      <c r="V1370" s="27">
        <v>1.9256169844771207</v>
      </c>
    </row>
    <row r="1371" spans="1:22" x14ac:dyDescent="0.25">
      <c r="A1371" s="19" t="s">
        <v>88</v>
      </c>
      <c r="B1371" s="19" t="s">
        <v>89</v>
      </c>
      <c r="C1371" s="19" t="s">
        <v>85</v>
      </c>
      <c r="D1371" s="22">
        <v>25634</v>
      </c>
      <c r="E1371" s="22">
        <v>4</v>
      </c>
      <c r="F1371" s="27">
        <v>11.5</v>
      </c>
      <c r="G1371" s="19" t="s">
        <v>108</v>
      </c>
      <c r="H1371" s="19" t="s">
        <v>109</v>
      </c>
      <c r="I1371" s="23">
        <v>10.776937500000001</v>
      </c>
      <c r="J1371" s="19" t="s">
        <v>220</v>
      </c>
      <c r="K1371" s="19" t="s">
        <v>233</v>
      </c>
      <c r="L1371" s="23">
        <v>1.2937500000000002</v>
      </c>
      <c r="M1371" s="19" t="s">
        <v>110</v>
      </c>
      <c r="N1371" s="19" t="s">
        <v>111</v>
      </c>
      <c r="O1371" s="30">
        <v>9.9157987639060616E-3</v>
      </c>
      <c r="Q1371" s="22">
        <v>1.5</v>
      </c>
      <c r="R1371" s="30">
        <v>6.1948952777503131E-6</v>
      </c>
      <c r="S1371" s="23">
        <v>161423.22915314103</v>
      </c>
      <c r="T1371" s="30">
        <v>3.2515069431604228E-4</v>
      </c>
      <c r="U1371" s="23">
        <v>3075.497046388014</v>
      </c>
      <c r="V1371" s="27">
        <v>1.9052382129404144</v>
      </c>
    </row>
    <row r="1372" spans="1:22" x14ac:dyDescent="0.25">
      <c r="A1372" s="19" t="s">
        <v>88</v>
      </c>
      <c r="B1372" s="19" t="s">
        <v>89</v>
      </c>
      <c r="C1372" s="19" t="s">
        <v>85</v>
      </c>
      <c r="D1372" s="22">
        <v>25634</v>
      </c>
      <c r="E1372" s="22">
        <v>4</v>
      </c>
      <c r="F1372" s="27">
        <v>11.5</v>
      </c>
      <c r="G1372" s="19" t="s">
        <v>136</v>
      </c>
      <c r="H1372" s="19" t="s">
        <v>137</v>
      </c>
      <c r="I1372" s="23">
        <v>63.125</v>
      </c>
      <c r="J1372" s="19" t="s">
        <v>217</v>
      </c>
      <c r="K1372" s="19" t="s">
        <v>235</v>
      </c>
      <c r="L1372" s="23">
        <v>63.125</v>
      </c>
      <c r="M1372" s="19" t="s">
        <v>112</v>
      </c>
      <c r="N1372" s="19" t="s">
        <v>113</v>
      </c>
      <c r="O1372" s="30">
        <v>8.2706821829855465E-3</v>
      </c>
      <c r="Q1372" s="22">
        <v>7.7</v>
      </c>
      <c r="R1372" s="30">
        <v>5.8959549723428862E-6</v>
      </c>
      <c r="S1372" s="23">
        <v>169607.80818219652</v>
      </c>
      <c r="T1372" s="30">
        <v>3.2515069431604228E-4</v>
      </c>
      <c r="U1372" s="23">
        <v>3075.497046388014</v>
      </c>
      <c r="V1372" s="27">
        <v>1.813299210307727</v>
      </c>
    </row>
    <row r="1373" spans="1:22" x14ac:dyDescent="0.25">
      <c r="A1373" s="19" t="s">
        <v>88</v>
      </c>
      <c r="B1373" s="19" t="s">
        <v>89</v>
      </c>
      <c r="C1373" s="19" t="s">
        <v>85</v>
      </c>
      <c r="D1373" s="22">
        <v>25634</v>
      </c>
      <c r="E1373" s="22">
        <v>4</v>
      </c>
      <c r="F1373" s="27">
        <v>11.5</v>
      </c>
      <c r="G1373" s="19" t="s">
        <v>108</v>
      </c>
      <c r="H1373" s="19" t="s">
        <v>109</v>
      </c>
      <c r="I1373" s="23">
        <v>9.2625000000000011</v>
      </c>
      <c r="J1373" s="19" t="s">
        <v>202</v>
      </c>
      <c r="K1373" s="19" t="s">
        <v>203</v>
      </c>
      <c r="L1373" s="23">
        <v>9.2625000000000011</v>
      </c>
      <c r="M1373" s="19" t="s">
        <v>110</v>
      </c>
      <c r="N1373" s="19" t="s">
        <v>111</v>
      </c>
      <c r="O1373" s="30">
        <v>9.9157987639060616E-3</v>
      </c>
      <c r="Q1373" s="22">
        <v>1.5</v>
      </c>
      <c r="R1373" s="30">
        <v>5.3243528145321691E-6</v>
      </c>
      <c r="S1373" s="23">
        <v>187816.25388734991</v>
      </c>
      <c r="T1373" s="30">
        <v>3.2515069431604228E-4</v>
      </c>
      <c r="U1373" s="23">
        <v>3075.497046388014</v>
      </c>
      <c r="V1373" s="27">
        <v>1.6375031355021397</v>
      </c>
    </row>
    <row r="1374" spans="1:22" x14ac:dyDescent="0.25">
      <c r="A1374" s="19" t="s">
        <v>88</v>
      </c>
      <c r="B1374" s="19" t="s">
        <v>89</v>
      </c>
      <c r="C1374" s="19" t="s">
        <v>85</v>
      </c>
      <c r="D1374" s="22">
        <v>25634</v>
      </c>
      <c r="E1374" s="22">
        <v>4</v>
      </c>
      <c r="F1374" s="27">
        <v>11.5</v>
      </c>
      <c r="G1374" s="19" t="s">
        <v>166</v>
      </c>
      <c r="H1374" s="19" t="s">
        <v>167</v>
      </c>
      <c r="I1374" s="23">
        <v>353.50694999999996</v>
      </c>
      <c r="J1374" s="19" t="s">
        <v>202</v>
      </c>
      <c r="K1374" s="19" t="s">
        <v>203</v>
      </c>
      <c r="L1374" s="23">
        <v>353.50694999999996</v>
      </c>
      <c r="M1374" s="19" t="s">
        <v>168</v>
      </c>
      <c r="N1374" s="19" t="s">
        <v>169</v>
      </c>
      <c r="O1374" s="30">
        <v>5.0000000000000002E-5</v>
      </c>
      <c r="Q1374" s="22">
        <v>0.3</v>
      </c>
      <c r="R1374" s="30">
        <v>5.1232891304347836E-6</v>
      </c>
      <c r="S1374" s="23">
        <v>195187.11018269934</v>
      </c>
      <c r="T1374" s="30">
        <v>3.2515069431604228E-4</v>
      </c>
      <c r="U1374" s="23">
        <v>3075.497046388014</v>
      </c>
      <c r="V1374" s="27">
        <v>1.5756660588443994</v>
      </c>
    </row>
    <row r="1375" spans="1:22" x14ac:dyDescent="0.25">
      <c r="A1375" s="19" t="s">
        <v>88</v>
      </c>
      <c r="B1375" s="19" t="s">
        <v>89</v>
      </c>
      <c r="C1375" s="19" t="s">
        <v>85</v>
      </c>
      <c r="D1375" s="22">
        <v>25803</v>
      </c>
      <c r="E1375" s="22">
        <v>4</v>
      </c>
      <c r="F1375" s="27">
        <v>10.8</v>
      </c>
      <c r="G1375" s="19" t="s">
        <v>108</v>
      </c>
      <c r="H1375" s="19" t="s">
        <v>109</v>
      </c>
      <c r="I1375" s="23">
        <v>562.71600000000012</v>
      </c>
      <c r="J1375" s="19" t="s">
        <v>207</v>
      </c>
      <c r="K1375" s="19" t="s">
        <v>208</v>
      </c>
      <c r="L1375" s="23">
        <v>365.4</v>
      </c>
      <c r="M1375" s="19" t="s">
        <v>110</v>
      </c>
      <c r="N1375" s="19" t="s">
        <v>111</v>
      </c>
      <c r="O1375" s="30">
        <v>9.9157987639060616E-3</v>
      </c>
      <c r="Q1375" s="22">
        <v>1.5</v>
      </c>
      <c r="R1375" s="30">
        <v>3.4443077884136814E-4</v>
      </c>
      <c r="S1375" s="23">
        <v>2903.3409945647231</v>
      </c>
      <c r="T1375" s="30">
        <v>4.5656525618889316E-4</v>
      </c>
      <c r="U1375" s="23">
        <v>2190.267407439942</v>
      </c>
      <c r="V1375" s="27">
        <v>75.439550901540343</v>
      </c>
    </row>
    <row r="1376" spans="1:22" x14ac:dyDescent="0.25">
      <c r="A1376" s="19" t="s">
        <v>88</v>
      </c>
      <c r="B1376" s="19" t="s">
        <v>89</v>
      </c>
      <c r="C1376" s="19" t="s">
        <v>85</v>
      </c>
      <c r="D1376" s="22">
        <v>25803</v>
      </c>
      <c r="E1376" s="22">
        <v>4</v>
      </c>
      <c r="F1376" s="27">
        <v>10.8</v>
      </c>
      <c r="G1376" s="19" t="s">
        <v>108</v>
      </c>
      <c r="H1376" s="19" t="s">
        <v>109</v>
      </c>
      <c r="I1376" s="23">
        <v>562.71600000000001</v>
      </c>
      <c r="J1376" s="19" t="s">
        <v>207</v>
      </c>
      <c r="K1376" s="19" t="s">
        <v>208</v>
      </c>
      <c r="L1376" s="23">
        <v>365.40000000000003</v>
      </c>
      <c r="M1376" s="19" t="s">
        <v>112</v>
      </c>
      <c r="N1376" s="19" t="s">
        <v>113</v>
      </c>
      <c r="O1376" s="30">
        <v>1.1220156242274404E-2</v>
      </c>
      <c r="Q1376" s="22">
        <v>7.7</v>
      </c>
      <c r="R1376" s="30">
        <v>7.5923057239390133E-5</v>
      </c>
      <c r="S1376" s="23">
        <v>13171.229351933731</v>
      </c>
      <c r="T1376" s="30">
        <v>4.5656525618889316E-4</v>
      </c>
      <c r="U1376" s="23">
        <v>2190.267407439942</v>
      </c>
      <c r="V1376" s="27">
        <v>16.629179774463335</v>
      </c>
    </row>
    <row r="1377" spans="1:22" x14ac:dyDescent="0.25">
      <c r="A1377" s="19" t="s">
        <v>88</v>
      </c>
      <c r="B1377" s="19" t="s">
        <v>89</v>
      </c>
      <c r="C1377" s="19" t="s">
        <v>85</v>
      </c>
      <c r="D1377" s="22">
        <v>25803</v>
      </c>
      <c r="E1377" s="22">
        <v>4</v>
      </c>
      <c r="F1377" s="27">
        <v>10.8</v>
      </c>
      <c r="G1377" s="19" t="s">
        <v>166</v>
      </c>
      <c r="H1377" s="19" t="s">
        <v>167</v>
      </c>
      <c r="I1377" s="23">
        <v>656.82353406250002</v>
      </c>
      <c r="J1377" s="19" t="s">
        <v>202</v>
      </c>
      <c r="K1377" s="19" t="s">
        <v>203</v>
      </c>
      <c r="L1377" s="23">
        <v>656.82353406250002</v>
      </c>
      <c r="M1377" s="19" t="s">
        <v>168</v>
      </c>
      <c r="N1377" s="19" t="s">
        <v>169</v>
      </c>
      <c r="O1377" s="30">
        <v>5.0000000000000002E-5</v>
      </c>
      <c r="Q1377" s="22">
        <v>0.3</v>
      </c>
      <c r="R1377" s="30">
        <v>1.0136165649112654E-5</v>
      </c>
      <c r="S1377" s="23">
        <v>98656.635518534822</v>
      </c>
      <c r="T1377" s="30">
        <v>4.5656525618889316E-4</v>
      </c>
      <c r="U1377" s="23">
        <v>2190.267407439942</v>
      </c>
      <c r="V1377" s="27">
        <v>2.220091325766377</v>
      </c>
    </row>
    <row r="1378" spans="1:22" x14ac:dyDescent="0.25">
      <c r="A1378" s="19" t="s">
        <v>88</v>
      </c>
      <c r="B1378" s="19" t="s">
        <v>89</v>
      </c>
      <c r="C1378" s="19" t="s">
        <v>85</v>
      </c>
      <c r="D1378" s="22">
        <v>25803</v>
      </c>
      <c r="E1378" s="22">
        <v>4</v>
      </c>
      <c r="F1378" s="27">
        <v>10.8</v>
      </c>
      <c r="G1378" s="19" t="s">
        <v>156</v>
      </c>
      <c r="H1378" s="19" t="s">
        <v>157</v>
      </c>
      <c r="I1378" s="23">
        <v>13.739062500000001</v>
      </c>
      <c r="J1378" s="19" t="s">
        <v>229</v>
      </c>
      <c r="K1378" s="19" t="s">
        <v>250</v>
      </c>
      <c r="L1378" s="23">
        <v>2.7478125000000002</v>
      </c>
      <c r="M1378" s="19" t="s">
        <v>245</v>
      </c>
      <c r="N1378" s="19" t="s">
        <v>246</v>
      </c>
      <c r="O1378" s="30">
        <v>8.156250000000002E-3</v>
      </c>
      <c r="Q1378" s="22">
        <v>1.94</v>
      </c>
      <c r="R1378" s="30">
        <v>5.3483786042203626E-6</v>
      </c>
      <c r="S1378" s="23">
        <v>186972.55261826603</v>
      </c>
      <c r="T1378" s="30">
        <v>4.5656525618889316E-4</v>
      </c>
      <c r="U1378" s="23">
        <v>2190.267407439942</v>
      </c>
      <c r="V1378" s="27">
        <v>1.1714379339472991</v>
      </c>
    </row>
    <row r="1379" spans="1:22" x14ac:dyDescent="0.25">
      <c r="A1379" s="19" t="s">
        <v>88</v>
      </c>
      <c r="B1379" s="19" t="s">
        <v>89</v>
      </c>
      <c r="C1379" s="19" t="s">
        <v>85</v>
      </c>
      <c r="D1379" s="22">
        <v>25803</v>
      </c>
      <c r="E1379" s="22">
        <v>4</v>
      </c>
      <c r="F1379" s="27">
        <v>10.8</v>
      </c>
      <c r="G1379" s="19" t="s">
        <v>166</v>
      </c>
      <c r="H1379" s="19" t="s">
        <v>167</v>
      </c>
      <c r="I1379" s="23">
        <v>656.82353406250002</v>
      </c>
      <c r="J1379" s="19" t="s">
        <v>202</v>
      </c>
      <c r="K1379" s="19" t="s">
        <v>203</v>
      </c>
      <c r="L1379" s="23">
        <v>656.82353406250002</v>
      </c>
      <c r="M1379" s="19" t="s">
        <v>172</v>
      </c>
      <c r="N1379" s="19" t="s">
        <v>173</v>
      </c>
      <c r="O1379" s="30">
        <v>5.0000000000000002E-5</v>
      </c>
      <c r="Q1379" s="22">
        <v>0.6</v>
      </c>
      <c r="R1379" s="30">
        <v>5.0680828245563272E-6</v>
      </c>
      <c r="S1379" s="23">
        <v>197313.27103706964</v>
      </c>
      <c r="T1379" s="30">
        <v>4.5656525618889316E-4</v>
      </c>
      <c r="U1379" s="23">
        <v>2190.267407439942</v>
      </c>
      <c r="V1379" s="27">
        <v>1.1100456628831885</v>
      </c>
    </row>
    <row r="1380" spans="1:22" x14ac:dyDescent="0.25">
      <c r="A1380" s="19" t="s">
        <v>88</v>
      </c>
      <c r="B1380" s="19" t="s">
        <v>89</v>
      </c>
      <c r="C1380" s="19" t="s">
        <v>85</v>
      </c>
      <c r="D1380" s="22">
        <v>26714</v>
      </c>
      <c r="E1380" s="22">
        <v>4</v>
      </c>
      <c r="F1380" s="27">
        <v>11.3</v>
      </c>
      <c r="G1380" s="19" t="s">
        <v>108</v>
      </c>
      <c r="H1380" s="19" t="s">
        <v>109</v>
      </c>
      <c r="I1380" s="23">
        <v>320.32</v>
      </c>
      <c r="J1380" s="19" t="s">
        <v>207</v>
      </c>
      <c r="K1380" s="19" t="s">
        <v>208</v>
      </c>
      <c r="L1380" s="23">
        <v>208</v>
      </c>
      <c r="M1380" s="19" t="s">
        <v>110</v>
      </c>
      <c r="N1380" s="19" t="s">
        <v>111</v>
      </c>
      <c r="O1380" s="30">
        <v>9.9157987639060616E-3</v>
      </c>
      <c r="Q1380" s="22">
        <v>1.5</v>
      </c>
      <c r="R1380" s="30">
        <v>1.8738812153713211E-4</v>
      </c>
      <c r="S1380" s="23">
        <v>5336.517554032067</v>
      </c>
      <c r="T1380" s="30">
        <v>3.679420370936507E-4</v>
      </c>
      <c r="U1380" s="23">
        <v>2717.819382365039</v>
      </c>
      <c r="V1380" s="27">
        <v>50.928706873859333</v>
      </c>
    </row>
    <row r="1381" spans="1:22" x14ac:dyDescent="0.25">
      <c r="A1381" s="19" t="s">
        <v>88</v>
      </c>
      <c r="B1381" s="19" t="s">
        <v>89</v>
      </c>
      <c r="C1381" s="19" t="s">
        <v>85</v>
      </c>
      <c r="D1381" s="22">
        <v>26714</v>
      </c>
      <c r="E1381" s="22">
        <v>4</v>
      </c>
      <c r="F1381" s="27">
        <v>11.3</v>
      </c>
      <c r="G1381" s="19" t="s">
        <v>132</v>
      </c>
      <c r="H1381" s="19" t="s">
        <v>133</v>
      </c>
      <c r="I1381" s="23">
        <v>40</v>
      </c>
      <c r="J1381" s="19" t="s">
        <v>202</v>
      </c>
      <c r="K1381" s="19" t="s">
        <v>203</v>
      </c>
      <c r="L1381" s="23">
        <v>40</v>
      </c>
      <c r="M1381" s="19" t="s">
        <v>110</v>
      </c>
      <c r="N1381" s="19" t="s">
        <v>111</v>
      </c>
      <c r="O1381" s="30">
        <v>3.9433609419354559E-2</v>
      </c>
      <c r="Q1381" s="22">
        <v>1.5</v>
      </c>
      <c r="R1381" s="30">
        <v>9.3058665296411944E-5</v>
      </c>
      <c r="S1381" s="23">
        <v>10745.909548721595</v>
      </c>
      <c r="T1381" s="30">
        <v>3.679420370936507E-4</v>
      </c>
      <c r="U1381" s="23">
        <v>2717.819382365039</v>
      </c>
      <c r="V1381" s="27">
        <v>25.291664423960921</v>
      </c>
    </row>
    <row r="1382" spans="1:22" x14ac:dyDescent="0.25">
      <c r="A1382" s="19" t="s">
        <v>88</v>
      </c>
      <c r="B1382" s="19" t="s">
        <v>89</v>
      </c>
      <c r="C1382" s="19" t="s">
        <v>85</v>
      </c>
      <c r="D1382" s="22">
        <v>26714</v>
      </c>
      <c r="E1382" s="22">
        <v>4</v>
      </c>
      <c r="F1382" s="27">
        <v>11.3</v>
      </c>
      <c r="G1382" s="19" t="s">
        <v>108</v>
      </c>
      <c r="H1382" s="19" t="s">
        <v>109</v>
      </c>
      <c r="I1382" s="23">
        <v>320.32</v>
      </c>
      <c r="J1382" s="19" t="s">
        <v>207</v>
      </c>
      <c r="K1382" s="19" t="s">
        <v>208</v>
      </c>
      <c r="L1382" s="23">
        <v>208</v>
      </c>
      <c r="M1382" s="19" t="s">
        <v>112</v>
      </c>
      <c r="N1382" s="19" t="s">
        <v>113</v>
      </c>
      <c r="O1382" s="30">
        <v>1.1220156242274404E-2</v>
      </c>
      <c r="Q1382" s="22">
        <v>7.7</v>
      </c>
      <c r="R1382" s="30">
        <v>4.1306061918461529E-5</v>
      </c>
      <c r="S1382" s="23">
        <v>24209.521642949341</v>
      </c>
      <c r="T1382" s="30">
        <v>3.679420370936507E-4</v>
      </c>
      <c r="U1382" s="23">
        <v>2717.819382365039</v>
      </c>
      <c r="V1382" s="27">
        <v>11.226241569116517</v>
      </c>
    </row>
    <row r="1383" spans="1:22" x14ac:dyDescent="0.25">
      <c r="A1383" s="19" t="s">
        <v>88</v>
      </c>
      <c r="B1383" s="19" t="s">
        <v>89</v>
      </c>
      <c r="C1383" s="19" t="s">
        <v>85</v>
      </c>
      <c r="D1383" s="22">
        <v>26714</v>
      </c>
      <c r="E1383" s="22">
        <v>4</v>
      </c>
      <c r="F1383" s="27">
        <v>11.3</v>
      </c>
      <c r="G1383" s="19" t="s">
        <v>132</v>
      </c>
      <c r="H1383" s="19" t="s">
        <v>133</v>
      </c>
      <c r="I1383" s="23">
        <v>4.0153972499999995</v>
      </c>
      <c r="J1383" s="19" t="s">
        <v>206</v>
      </c>
      <c r="K1383" s="19" t="s">
        <v>230</v>
      </c>
      <c r="L1383" s="23">
        <v>2.8887750000000003</v>
      </c>
      <c r="M1383" s="19" t="s">
        <v>110</v>
      </c>
      <c r="N1383" s="19" t="s">
        <v>111</v>
      </c>
      <c r="O1383" s="30">
        <v>3.9433609419354559E-2</v>
      </c>
      <c r="Q1383" s="22">
        <v>1.5</v>
      </c>
      <c r="R1383" s="30">
        <v>9.3416877179970731E-6</v>
      </c>
      <c r="S1383" s="23">
        <v>107047.03798580921</v>
      </c>
      <c r="T1383" s="30">
        <v>3.679420370936507E-4</v>
      </c>
      <c r="U1383" s="23">
        <v>2717.819382365039</v>
      </c>
      <c r="V1383" s="27">
        <v>2.5389019943973876</v>
      </c>
    </row>
    <row r="1384" spans="1:22" x14ac:dyDescent="0.25">
      <c r="A1384" s="19" t="s">
        <v>88</v>
      </c>
      <c r="B1384" s="19" t="s">
        <v>89</v>
      </c>
      <c r="C1384" s="19" t="s">
        <v>85</v>
      </c>
      <c r="D1384" s="22">
        <v>26714</v>
      </c>
      <c r="E1384" s="22">
        <v>4</v>
      </c>
      <c r="F1384" s="27">
        <v>11.3</v>
      </c>
      <c r="G1384" s="19" t="s">
        <v>166</v>
      </c>
      <c r="H1384" s="19" t="s">
        <v>167</v>
      </c>
      <c r="I1384" s="23">
        <v>436.68214999999998</v>
      </c>
      <c r="J1384" s="19" t="s">
        <v>202</v>
      </c>
      <c r="K1384" s="19" t="s">
        <v>203</v>
      </c>
      <c r="L1384" s="23">
        <v>436.68214999999998</v>
      </c>
      <c r="M1384" s="19" t="s">
        <v>168</v>
      </c>
      <c r="N1384" s="19" t="s">
        <v>169</v>
      </c>
      <c r="O1384" s="30">
        <v>5.0000000000000002E-5</v>
      </c>
      <c r="Q1384" s="22">
        <v>0.3</v>
      </c>
      <c r="R1384" s="30">
        <v>6.4407396755162234E-6</v>
      </c>
      <c r="S1384" s="23">
        <v>155261.67030184314</v>
      </c>
      <c r="T1384" s="30">
        <v>3.679420370936507E-4</v>
      </c>
      <c r="U1384" s="23">
        <v>2717.819382365039</v>
      </c>
      <c r="V1384" s="27">
        <v>1.7504767126885503</v>
      </c>
    </row>
    <row r="1385" spans="1:22" x14ac:dyDescent="0.25">
      <c r="A1385" s="19" t="s">
        <v>88</v>
      </c>
      <c r="B1385" s="19" t="s">
        <v>89</v>
      </c>
      <c r="C1385" s="19" t="s">
        <v>85</v>
      </c>
      <c r="D1385" s="22">
        <v>26714</v>
      </c>
      <c r="E1385" s="22">
        <v>4</v>
      </c>
      <c r="F1385" s="27">
        <v>11.3</v>
      </c>
      <c r="G1385" s="19" t="s">
        <v>134</v>
      </c>
      <c r="H1385" s="19" t="s">
        <v>135</v>
      </c>
      <c r="I1385" s="23">
        <v>12.5</v>
      </c>
      <c r="J1385" s="19" t="s">
        <v>202</v>
      </c>
      <c r="K1385" s="19" t="s">
        <v>203</v>
      </c>
      <c r="L1385" s="23">
        <v>12.5</v>
      </c>
      <c r="M1385" s="19" t="s">
        <v>110</v>
      </c>
      <c r="N1385" s="19" t="s">
        <v>111</v>
      </c>
      <c r="O1385" s="30">
        <v>6.3109714285714286E-3</v>
      </c>
      <c r="Q1385" s="22">
        <v>1.5</v>
      </c>
      <c r="R1385" s="30">
        <v>4.6541087231352725E-6</v>
      </c>
      <c r="S1385" s="23">
        <v>214863.91046884336</v>
      </c>
      <c r="T1385" s="30">
        <v>3.679420370936507E-4</v>
      </c>
      <c r="U1385" s="23">
        <v>2717.819382365039</v>
      </c>
      <c r="V1385" s="27">
        <v>1.2649026895371247</v>
      </c>
    </row>
    <row r="1386" spans="1:22" x14ac:dyDescent="0.25">
      <c r="A1386" s="19" t="s">
        <v>88</v>
      </c>
      <c r="B1386" s="19" t="s">
        <v>89</v>
      </c>
      <c r="C1386" s="19" t="s">
        <v>85</v>
      </c>
      <c r="D1386" s="22">
        <v>26714</v>
      </c>
      <c r="E1386" s="22">
        <v>4</v>
      </c>
      <c r="F1386" s="27">
        <v>11.3</v>
      </c>
      <c r="G1386" s="19" t="s">
        <v>128</v>
      </c>
      <c r="H1386" s="19" t="s">
        <v>129</v>
      </c>
      <c r="I1386" s="23">
        <v>5</v>
      </c>
      <c r="J1386" s="19" t="s">
        <v>202</v>
      </c>
      <c r="K1386" s="19" t="s">
        <v>203</v>
      </c>
      <c r="L1386" s="23">
        <v>5</v>
      </c>
      <c r="M1386" s="19" t="s">
        <v>110</v>
      </c>
      <c r="N1386" s="19" t="s">
        <v>111</v>
      </c>
      <c r="O1386" s="30">
        <v>1.3969122566371676E-2</v>
      </c>
      <c r="Q1386" s="22">
        <v>1.5</v>
      </c>
      <c r="R1386" s="30">
        <v>4.1206851228235026E-6</v>
      </c>
      <c r="S1386" s="23">
        <v>242678.09118955387</v>
      </c>
      <c r="T1386" s="30">
        <v>3.679420370936507E-4</v>
      </c>
      <c r="U1386" s="23">
        <v>2717.819382365039</v>
      </c>
      <c r="V1386" s="27">
        <v>1.1199277895432977</v>
      </c>
    </row>
    <row r="1387" spans="1:22" x14ac:dyDescent="0.25">
      <c r="A1387" s="19" t="s">
        <v>88</v>
      </c>
      <c r="B1387" s="19" t="s">
        <v>89</v>
      </c>
      <c r="C1387" s="19" t="s">
        <v>85</v>
      </c>
      <c r="D1387" s="22">
        <v>26964</v>
      </c>
      <c r="E1387" s="22">
        <v>4</v>
      </c>
      <c r="F1387" s="27">
        <v>8.7000000000000011</v>
      </c>
      <c r="G1387" s="19" t="s">
        <v>108</v>
      </c>
      <c r="H1387" s="19" t="s">
        <v>109</v>
      </c>
      <c r="I1387" s="23">
        <v>117.03999999999999</v>
      </c>
      <c r="J1387" s="19" t="s">
        <v>207</v>
      </c>
      <c r="K1387" s="19" t="s">
        <v>208</v>
      </c>
      <c r="L1387" s="23">
        <v>76</v>
      </c>
      <c r="M1387" s="19" t="s">
        <v>110</v>
      </c>
      <c r="N1387" s="19" t="s">
        <v>111</v>
      </c>
      <c r="O1387" s="30">
        <v>9.9157987639060616E-3</v>
      </c>
      <c r="Q1387" s="22">
        <v>1.5</v>
      </c>
      <c r="R1387" s="30">
        <v>8.8930658032763604E-5</v>
      </c>
      <c r="S1387" s="23">
        <v>11244.716075659562</v>
      </c>
      <c r="T1387" s="30">
        <v>4.1282180275601163E-4</v>
      </c>
      <c r="U1387" s="23">
        <v>2422.3526793497044</v>
      </c>
      <c r="V1387" s="27">
        <v>21.542141776199724</v>
      </c>
    </row>
    <row r="1388" spans="1:22" x14ac:dyDescent="0.25">
      <c r="A1388" s="19" t="s">
        <v>88</v>
      </c>
      <c r="B1388" s="19" t="s">
        <v>89</v>
      </c>
      <c r="C1388" s="19" t="s">
        <v>85</v>
      </c>
      <c r="D1388" s="22">
        <v>26964</v>
      </c>
      <c r="E1388" s="22">
        <v>4</v>
      </c>
      <c r="F1388" s="27">
        <v>8.7000000000000011</v>
      </c>
      <c r="G1388" s="19" t="s">
        <v>128</v>
      </c>
      <c r="H1388" s="19" t="s">
        <v>129</v>
      </c>
      <c r="I1388" s="23">
        <v>44.179000000000002</v>
      </c>
      <c r="J1388" s="19" t="s">
        <v>220</v>
      </c>
      <c r="K1388" s="19" t="s">
        <v>233</v>
      </c>
      <c r="L1388" s="23">
        <v>11.044750000000001</v>
      </c>
      <c r="M1388" s="19" t="s">
        <v>110</v>
      </c>
      <c r="N1388" s="19" t="s">
        <v>111</v>
      </c>
      <c r="O1388" s="30">
        <v>1.3969122566371676E-2</v>
      </c>
      <c r="Q1388" s="22">
        <v>1.5</v>
      </c>
      <c r="R1388" s="30">
        <v>4.7290564433696108E-5</v>
      </c>
      <c r="S1388" s="23">
        <v>21145.867298793892</v>
      </c>
      <c r="T1388" s="30">
        <v>4.1282180275601163E-4</v>
      </c>
      <c r="U1388" s="23">
        <v>2422.3526793497044</v>
      </c>
      <c r="V1388" s="27">
        <v>11.45544254639236</v>
      </c>
    </row>
    <row r="1389" spans="1:22" x14ac:dyDescent="0.25">
      <c r="A1389" s="19" t="s">
        <v>88</v>
      </c>
      <c r="B1389" s="19" t="s">
        <v>89</v>
      </c>
      <c r="C1389" s="19" t="s">
        <v>85</v>
      </c>
      <c r="D1389" s="22">
        <v>26964</v>
      </c>
      <c r="E1389" s="22">
        <v>4</v>
      </c>
      <c r="F1389" s="27">
        <v>8.7000000000000011</v>
      </c>
      <c r="G1389" s="19" t="s">
        <v>124</v>
      </c>
      <c r="H1389" s="19" t="s">
        <v>125</v>
      </c>
      <c r="I1389" s="23">
        <v>18.425000000000001</v>
      </c>
      <c r="J1389" s="19" t="s">
        <v>202</v>
      </c>
      <c r="K1389" s="19" t="s">
        <v>203</v>
      </c>
      <c r="L1389" s="23">
        <v>18.425000000000001</v>
      </c>
      <c r="M1389" s="19" t="s">
        <v>110</v>
      </c>
      <c r="N1389" s="19" t="s">
        <v>111</v>
      </c>
      <c r="O1389" s="30">
        <v>2.8396187614678874E-2</v>
      </c>
      <c r="Q1389" s="22">
        <v>1.5</v>
      </c>
      <c r="R1389" s="30">
        <v>4.0091935387008287E-5</v>
      </c>
      <c r="S1389" s="23">
        <v>24942.672144584172</v>
      </c>
      <c r="T1389" s="30">
        <v>4.1282180275601163E-4</v>
      </c>
      <c r="U1389" s="23">
        <v>2422.3526793497044</v>
      </c>
      <c r="V1389" s="27">
        <v>9.7116807105034759</v>
      </c>
    </row>
    <row r="1390" spans="1:22" x14ac:dyDescent="0.25">
      <c r="A1390" s="19" t="s">
        <v>88</v>
      </c>
      <c r="B1390" s="19" t="s">
        <v>89</v>
      </c>
      <c r="C1390" s="19" t="s">
        <v>85</v>
      </c>
      <c r="D1390" s="22">
        <v>26964</v>
      </c>
      <c r="E1390" s="22">
        <v>4</v>
      </c>
      <c r="F1390" s="27">
        <v>8.7000000000000011</v>
      </c>
      <c r="G1390" s="19" t="s">
        <v>124</v>
      </c>
      <c r="H1390" s="19" t="s">
        <v>125</v>
      </c>
      <c r="I1390" s="23">
        <v>15</v>
      </c>
      <c r="J1390" s="19" t="s">
        <v>218</v>
      </c>
      <c r="K1390" s="19" t="s">
        <v>232</v>
      </c>
      <c r="L1390" s="23">
        <v>15</v>
      </c>
      <c r="M1390" s="19" t="s">
        <v>110</v>
      </c>
      <c r="N1390" s="19" t="s">
        <v>111</v>
      </c>
      <c r="O1390" s="30">
        <v>2.8396187614678874E-2</v>
      </c>
      <c r="Q1390" s="22">
        <v>1.5</v>
      </c>
      <c r="R1390" s="30">
        <v>3.2639296108826285E-5</v>
      </c>
      <c r="S1390" s="23">
        <v>30637.915617597559</v>
      </c>
      <c r="T1390" s="30">
        <v>4.1282180275601163E-4</v>
      </c>
      <c r="U1390" s="23">
        <v>2422.3526793497044</v>
      </c>
      <c r="V1390" s="27">
        <v>7.9063886381303741</v>
      </c>
    </row>
    <row r="1391" spans="1:22" x14ac:dyDescent="0.25">
      <c r="A1391" s="19" t="s">
        <v>88</v>
      </c>
      <c r="B1391" s="19" t="s">
        <v>89</v>
      </c>
      <c r="C1391" s="19" t="s">
        <v>85</v>
      </c>
      <c r="D1391" s="22">
        <v>26964</v>
      </c>
      <c r="E1391" s="22">
        <v>4</v>
      </c>
      <c r="F1391" s="27">
        <v>8.7000000000000011</v>
      </c>
      <c r="G1391" s="19" t="s">
        <v>122</v>
      </c>
      <c r="H1391" s="19" t="s">
        <v>123</v>
      </c>
      <c r="I1391" s="23">
        <v>14.4</v>
      </c>
      <c r="J1391" s="19" t="s">
        <v>202</v>
      </c>
      <c r="K1391" s="19" t="s">
        <v>203</v>
      </c>
      <c r="L1391" s="23">
        <v>14.4</v>
      </c>
      <c r="M1391" s="19" t="s">
        <v>110</v>
      </c>
      <c r="N1391" s="19" t="s">
        <v>111</v>
      </c>
      <c r="O1391" s="30">
        <v>2.3301542756539208E-2</v>
      </c>
      <c r="Q1391" s="22">
        <v>1.5</v>
      </c>
      <c r="R1391" s="30">
        <v>2.5712047179629463E-5</v>
      </c>
      <c r="S1391" s="23">
        <v>38892.274621845609</v>
      </c>
      <c r="T1391" s="30">
        <v>4.1282180275601163E-4</v>
      </c>
      <c r="U1391" s="23">
        <v>2422.3526793497044</v>
      </c>
      <c r="V1391" s="27">
        <v>6.2283646377141437</v>
      </c>
    </row>
    <row r="1392" spans="1:22" x14ac:dyDescent="0.25">
      <c r="A1392" s="19" t="s">
        <v>88</v>
      </c>
      <c r="B1392" s="19" t="s">
        <v>89</v>
      </c>
      <c r="C1392" s="19" t="s">
        <v>85</v>
      </c>
      <c r="D1392" s="22">
        <v>26964</v>
      </c>
      <c r="E1392" s="22">
        <v>4</v>
      </c>
      <c r="F1392" s="27">
        <v>8.7000000000000011</v>
      </c>
      <c r="G1392" s="19" t="s">
        <v>108</v>
      </c>
      <c r="H1392" s="19" t="s">
        <v>109</v>
      </c>
      <c r="I1392" s="23">
        <v>28.75</v>
      </c>
      <c r="J1392" s="19" t="s">
        <v>218</v>
      </c>
      <c r="K1392" s="19" t="s">
        <v>232</v>
      </c>
      <c r="L1392" s="23">
        <v>28.75</v>
      </c>
      <c r="M1392" s="19" t="s">
        <v>110</v>
      </c>
      <c r="N1392" s="19" t="s">
        <v>111</v>
      </c>
      <c r="O1392" s="30">
        <v>9.9157987639060616E-3</v>
      </c>
      <c r="Q1392" s="22">
        <v>1.5</v>
      </c>
      <c r="R1392" s="30">
        <v>2.1845150533509518E-5</v>
      </c>
      <c r="S1392" s="23">
        <v>45776.750243311129</v>
      </c>
      <c r="T1392" s="30">
        <v>4.1282180275601163E-4</v>
      </c>
      <c r="U1392" s="23">
        <v>2422.3526793497044</v>
      </c>
      <c r="V1392" s="27">
        <v>5.2916658925644411</v>
      </c>
    </row>
    <row r="1393" spans="1:22" x14ac:dyDescent="0.25">
      <c r="A1393" s="19" t="s">
        <v>88</v>
      </c>
      <c r="B1393" s="19" t="s">
        <v>89</v>
      </c>
      <c r="C1393" s="19" t="s">
        <v>85</v>
      </c>
      <c r="D1393" s="22">
        <v>26964</v>
      </c>
      <c r="E1393" s="22">
        <v>4</v>
      </c>
      <c r="F1393" s="27">
        <v>8.7000000000000011</v>
      </c>
      <c r="G1393" s="19" t="s">
        <v>108</v>
      </c>
      <c r="H1393" s="19" t="s">
        <v>109</v>
      </c>
      <c r="I1393" s="23">
        <v>117.03999999999999</v>
      </c>
      <c r="J1393" s="19" t="s">
        <v>207</v>
      </c>
      <c r="K1393" s="19" t="s">
        <v>208</v>
      </c>
      <c r="L1393" s="23">
        <v>76</v>
      </c>
      <c r="M1393" s="19" t="s">
        <v>112</v>
      </c>
      <c r="N1393" s="19" t="s">
        <v>113</v>
      </c>
      <c r="O1393" s="30">
        <v>1.1220156242274404E-2</v>
      </c>
      <c r="Q1393" s="22">
        <v>7.7</v>
      </c>
      <c r="R1393" s="30">
        <v>1.9603031595697807E-5</v>
      </c>
      <c r="S1393" s="23">
        <v>51012.517891338073</v>
      </c>
      <c r="T1393" s="30">
        <v>4.1282180275601163E-4</v>
      </c>
      <c r="U1393" s="23">
        <v>2422.3526793497044</v>
      </c>
      <c r="V1393" s="27">
        <v>4.7485456109215498</v>
      </c>
    </row>
    <row r="1394" spans="1:22" x14ac:dyDescent="0.25">
      <c r="A1394" s="19" t="s">
        <v>88</v>
      </c>
      <c r="B1394" s="19" t="s">
        <v>89</v>
      </c>
      <c r="C1394" s="19" t="s">
        <v>85</v>
      </c>
      <c r="D1394" s="22">
        <v>26964</v>
      </c>
      <c r="E1394" s="22">
        <v>4</v>
      </c>
      <c r="F1394" s="27">
        <v>8.7000000000000011</v>
      </c>
      <c r="G1394" s="19" t="s">
        <v>132</v>
      </c>
      <c r="H1394" s="19" t="s">
        <v>133</v>
      </c>
      <c r="I1394" s="23">
        <v>6.25</v>
      </c>
      <c r="J1394" s="19" t="s">
        <v>202</v>
      </c>
      <c r="K1394" s="19" t="s">
        <v>203</v>
      </c>
      <c r="L1394" s="23">
        <v>6.25</v>
      </c>
      <c r="M1394" s="19" t="s">
        <v>110</v>
      </c>
      <c r="N1394" s="19" t="s">
        <v>111</v>
      </c>
      <c r="O1394" s="30">
        <v>3.9433609419354559E-2</v>
      </c>
      <c r="Q1394" s="22">
        <v>1.5</v>
      </c>
      <c r="R1394" s="30">
        <v>1.8885828265974401E-5</v>
      </c>
      <c r="S1394" s="23">
        <v>52949.756077240578</v>
      </c>
      <c r="T1394" s="30">
        <v>4.1282180275601163E-4</v>
      </c>
      <c r="U1394" s="23">
        <v>2422.3526793497044</v>
      </c>
      <c r="V1394" s="27">
        <v>4.5748136701821478</v>
      </c>
    </row>
    <row r="1395" spans="1:22" x14ac:dyDescent="0.25">
      <c r="A1395" s="19" t="s">
        <v>88</v>
      </c>
      <c r="B1395" s="19" t="s">
        <v>89</v>
      </c>
      <c r="C1395" s="19" t="s">
        <v>85</v>
      </c>
      <c r="D1395" s="22">
        <v>26964</v>
      </c>
      <c r="E1395" s="22">
        <v>4</v>
      </c>
      <c r="F1395" s="27">
        <v>8.7000000000000011</v>
      </c>
      <c r="G1395" s="19" t="s">
        <v>108</v>
      </c>
      <c r="H1395" s="19" t="s">
        <v>109</v>
      </c>
      <c r="I1395" s="23">
        <v>20.9</v>
      </c>
      <c r="J1395" s="19" t="s">
        <v>202</v>
      </c>
      <c r="K1395" s="19" t="s">
        <v>203</v>
      </c>
      <c r="L1395" s="23">
        <v>20.9</v>
      </c>
      <c r="M1395" s="19" t="s">
        <v>110</v>
      </c>
      <c r="N1395" s="19" t="s">
        <v>111</v>
      </c>
      <c r="O1395" s="30">
        <v>9.9157987639060616E-3</v>
      </c>
      <c r="Q1395" s="22">
        <v>1.5</v>
      </c>
      <c r="R1395" s="30">
        <v>1.5880474648707789E-5</v>
      </c>
      <c r="S1395" s="23">
        <v>62970.410023693534</v>
      </c>
      <c r="T1395" s="30">
        <v>4.1282180275601163E-4</v>
      </c>
      <c r="U1395" s="23">
        <v>2422.3526793497044</v>
      </c>
      <c r="V1395" s="27">
        <v>3.8468110314642368</v>
      </c>
    </row>
    <row r="1396" spans="1:22" x14ac:dyDescent="0.25">
      <c r="A1396" s="19" t="s">
        <v>88</v>
      </c>
      <c r="B1396" s="19" t="s">
        <v>89</v>
      </c>
      <c r="C1396" s="19" t="s">
        <v>85</v>
      </c>
      <c r="D1396" s="22">
        <v>26964</v>
      </c>
      <c r="E1396" s="22">
        <v>4</v>
      </c>
      <c r="F1396" s="27">
        <v>8.7000000000000011</v>
      </c>
      <c r="G1396" s="19" t="s">
        <v>128</v>
      </c>
      <c r="H1396" s="19" t="s">
        <v>129</v>
      </c>
      <c r="I1396" s="23">
        <v>44.179000000000002</v>
      </c>
      <c r="J1396" s="19" t="s">
        <v>220</v>
      </c>
      <c r="K1396" s="19" t="s">
        <v>233</v>
      </c>
      <c r="L1396" s="23">
        <v>11.044750000000001</v>
      </c>
      <c r="M1396" s="19" t="s">
        <v>112</v>
      </c>
      <c r="N1396" s="19" t="s">
        <v>113</v>
      </c>
      <c r="O1396" s="30">
        <v>1.8912688108407016E-2</v>
      </c>
      <c r="Q1396" s="22">
        <v>7.7</v>
      </c>
      <c r="R1396" s="30">
        <v>1.2472662306931085E-5</v>
      </c>
      <c r="S1396" s="23">
        <v>80175.344717245956</v>
      </c>
      <c r="T1396" s="30">
        <v>4.1282180275601163E-4</v>
      </c>
      <c r="U1396" s="23">
        <v>2422.3526793497044</v>
      </c>
      <c r="V1396" s="27">
        <v>3.0213186957818583</v>
      </c>
    </row>
    <row r="1397" spans="1:22" x14ac:dyDescent="0.25">
      <c r="A1397" s="19" t="s">
        <v>88</v>
      </c>
      <c r="B1397" s="19" t="s">
        <v>89</v>
      </c>
      <c r="C1397" s="19" t="s">
        <v>85</v>
      </c>
      <c r="D1397" s="22">
        <v>26964</v>
      </c>
      <c r="E1397" s="22">
        <v>4</v>
      </c>
      <c r="F1397" s="27">
        <v>8.7000000000000011</v>
      </c>
      <c r="G1397" s="19" t="s">
        <v>134</v>
      </c>
      <c r="H1397" s="19" t="s">
        <v>135</v>
      </c>
      <c r="I1397" s="23">
        <v>25</v>
      </c>
      <c r="J1397" s="19" t="s">
        <v>202</v>
      </c>
      <c r="K1397" s="19" t="s">
        <v>203</v>
      </c>
      <c r="L1397" s="23">
        <v>25</v>
      </c>
      <c r="M1397" s="19" t="s">
        <v>110</v>
      </c>
      <c r="N1397" s="19" t="s">
        <v>111</v>
      </c>
      <c r="O1397" s="30">
        <v>6.3109714285714286E-3</v>
      </c>
      <c r="Q1397" s="22">
        <v>1.5</v>
      </c>
      <c r="R1397" s="30">
        <v>1.208998357963875E-5</v>
      </c>
      <c r="S1397" s="23">
        <v>82713.098277829093</v>
      </c>
      <c r="T1397" s="30">
        <v>4.1282180275601163E-4</v>
      </c>
      <c r="U1397" s="23">
        <v>2422.3526793497044</v>
      </c>
      <c r="V1397" s="27">
        <v>2.9286204117431858</v>
      </c>
    </row>
    <row r="1398" spans="1:22" x14ac:dyDescent="0.25">
      <c r="A1398" s="19" t="s">
        <v>88</v>
      </c>
      <c r="B1398" s="19" t="s">
        <v>89</v>
      </c>
      <c r="C1398" s="19" t="s">
        <v>85</v>
      </c>
      <c r="D1398" s="22">
        <v>26964</v>
      </c>
      <c r="E1398" s="22">
        <v>4</v>
      </c>
      <c r="F1398" s="27">
        <v>8.7000000000000011</v>
      </c>
      <c r="G1398" s="19" t="s">
        <v>124</v>
      </c>
      <c r="H1398" s="19" t="s">
        <v>125</v>
      </c>
      <c r="I1398" s="23">
        <v>4.2750000000000004</v>
      </c>
      <c r="J1398" s="19" t="s">
        <v>210</v>
      </c>
      <c r="K1398" s="19" t="s">
        <v>249</v>
      </c>
      <c r="L1398" s="23">
        <v>4.2750000000000004</v>
      </c>
      <c r="M1398" s="19" t="s">
        <v>110</v>
      </c>
      <c r="N1398" s="19" t="s">
        <v>111</v>
      </c>
      <c r="O1398" s="30">
        <v>2.8396187614678874E-2</v>
      </c>
      <c r="Q1398" s="22">
        <v>1.5</v>
      </c>
      <c r="R1398" s="30">
        <v>9.3021993910154919E-6</v>
      </c>
      <c r="S1398" s="23">
        <v>107501.45830735985</v>
      </c>
      <c r="T1398" s="30">
        <v>4.1282180275601163E-4</v>
      </c>
      <c r="U1398" s="23">
        <v>2422.3526793497044</v>
      </c>
      <c r="V1398" s="27">
        <v>2.2533207618671565</v>
      </c>
    </row>
    <row r="1399" spans="1:22" x14ac:dyDescent="0.25">
      <c r="A1399" s="19" t="s">
        <v>88</v>
      </c>
      <c r="B1399" s="19" t="s">
        <v>89</v>
      </c>
      <c r="C1399" s="19" t="s">
        <v>85</v>
      </c>
      <c r="D1399" s="22">
        <v>26964</v>
      </c>
      <c r="E1399" s="22">
        <v>4</v>
      </c>
      <c r="F1399" s="27">
        <v>8.7000000000000011</v>
      </c>
      <c r="G1399" s="19" t="s">
        <v>134</v>
      </c>
      <c r="H1399" s="19" t="s">
        <v>135</v>
      </c>
      <c r="I1399" s="23">
        <v>13.75</v>
      </c>
      <c r="J1399" s="19" t="s">
        <v>218</v>
      </c>
      <c r="K1399" s="19" t="s">
        <v>232</v>
      </c>
      <c r="L1399" s="23">
        <v>13.75</v>
      </c>
      <c r="M1399" s="19" t="s">
        <v>110</v>
      </c>
      <c r="N1399" s="19" t="s">
        <v>111</v>
      </c>
      <c r="O1399" s="30">
        <v>6.3109714285714286E-3</v>
      </c>
      <c r="Q1399" s="22">
        <v>1.5</v>
      </c>
      <c r="R1399" s="30">
        <v>6.6494909688013117E-6</v>
      </c>
      <c r="S1399" s="23">
        <v>150387.45141423476</v>
      </c>
      <c r="T1399" s="30">
        <v>4.1282180275601163E-4</v>
      </c>
      <c r="U1399" s="23">
        <v>2422.3526793497044</v>
      </c>
      <c r="V1399" s="27">
        <v>1.610741226458752</v>
      </c>
    </row>
    <row r="1400" spans="1:22" x14ac:dyDescent="0.25">
      <c r="A1400" s="19" t="s">
        <v>88</v>
      </c>
      <c r="B1400" s="19" t="s">
        <v>89</v>
      </c>
      <c r="C1400" s="19" t="s">
        <v>85</v>
      </c>
      <c r="D1400" s="22">
        <v>26964</v>
      </c>
      <c r="E1400" s="22">
        <v>4</v>
      </c>
      <c r="F1400" s="27">
        <v>8.7000000000000011</v>
      </c>
      <c r="G1400" s="19" t="s">
        <v>128</v>
      </c>
      <c r="H1400" s="19" t="s">
        <v>129</v>
      </c>
      <c r="I1400" s="23">
        <v>6</v>
      </c>
      <c r="J1400" s="19" t="s">
        <v>202</v>
      </c>
      <c r="K1400" s="19" t="s">
        <v>203</v>
      </c>
      <c r="L1400" s="23">
        <v>6</v>
      </c>
      <c r="M1400" s="19" t="s">
        <v>110</v>
      </c>
      <c r="N1400" s="19" t="s">
        <v>111</v>
      </c>
      <c r="O1400" s="30">
        <v>1.3969122566371676E-2</v>
      </c>
      <c r="Q1400" s="22">
        <v>1.5</v>
      </c>
      <c r="R1400" s="30">
        <v>6.4225850879869763E-6</v>
      </c>
      <c r="S1400" s="23">
        <v>155700.54523223589</v>
      </c>
      <c r="T1400" s="30">
        <v>4.1282180275601163E-4</v>
      </c>
      <c r="U1400" s="23">
        <v>2422.3526793497044</v>
      </c>
      <c r="V1400" s="27">
        <v>1.5557766196236711</v>
      </c>
    </row>
    <row r="1401" spans="1:22" x14ac:dyDescent="0.25">
      <c r="A1401" s="19" t="s">
        <v>88</v>
      </c>
      <c r="B1401" s="19" t="s">
        <v>89</v>
      </c>
      <c r="C1401" s="19" t="s">
        <v>85</v>
      </c>
      <c r="D1401" s="22">
        <v>26964</v>
      </c>
      <c r="E1401" s="22">
        <v>4</v>
      </c>
      <c r="F1401" s="27">
        <v>8.7000000000000011</v>
      </c>
      <c r="G1401" s="19" t="s">
        <v>122</v>
      </c>
      <c r="H1401" s="19" t="s">
        <v>123</v>
      </c>
      <c r="I1401" s="23">
        <v>14.4</v>
      </c>
      <c r="J1401" s="19" t="s">
        <v>202</v>
      </c>
      <c r="K1401" s="19" t="s">
        <v>203</v>
      </c>
      <c r="L1401" s="23">
        <v>14.4</v>
      </c>
      <c r="M1401" s="19" t="s">
        <v>112</v>
      </c>
      <c r="N1401" s="19" t="s">
        <v>113</v>
      </c>
      <c r="O1401" s="30">
        <v>2.7195613430583482E-2</v>
      </c>
      <c r="Q1401" s="22">
        <v>7.7</v>
      </c>
      <c r="R1401" s="30">
        <v>5.845899886556233E-6</v>
      </c>
      <c r="S1401" s="23">
        <v>171060.0625063203</v>
      </c>
      <c r="T1401" s="30">
        <v>4.1282180275601163E-4</v>
      </c>
      <c r="U1401" s="23">
        <v>2422.3526793497044</v>
      </c>
      <c r="V1401" s="27">
        <v>1.4160831253409625</v>
      </c>
    </row>
    <row r="1402" spans="1:22" x14ac:dyDescent="0.25">
      <c r="A1402" s="19" t="s">
        <v>88</v>
      </c>
      <c r="B1402" s="19" t="s">
        <v>89</v>
      </c>
      <c r="C1402" s="19" t="s">
        <v>85</v>
      </c>
      <c r="D1402" s="22">
        <v>26964</v>
      </c>
      <c r="E1402" s="22">
        <v>4</v>
      </c>
      <c r="F1402" s="27">
        <v>8.7000000000000011</v>
      </c>
      <c r="G1402" s="19" t="s">
        <v>108</v>
      </c>
      <c r="H1402" s="19" t="s">
        <v>109</v>
      </c>
      <c r="I1402" s="23">
        <v>28.75</v>
      </c>
      <c r="J1402" s="19" t="s">
        <v>218</v>
      </c>
      <c r="K1402" s="19" t="s">
        <v>232</v>
      </c>
      <c r="L1402" s="23">
        <v>28.75</v>
      </c>
      <c r="M1402" s="19" t="s">
        <v>112</v>
      </c>
      <c r="N1402" s="19" t="s">
        <v>113</v>
      </c>
      <c r="O1402" s="30">
        <v>1.1220156242274404E-2</v>
      </c>
      <c r="Q1402" s="22">
        <v>7.7</v>
      </c>
      <c r="R1402" s="30">
        <v>4.8153379902282282E-6</v>
      </c>
      <c r="S1402" s="23">
        <v>207669.74240007685</v>
      </c>
      <c r="T1402" s="30">
        <v>4.1282180275601163E-4</v>
      </c>
      <c r="U1402" s="23">
        <v>2422.3526793497044</v>
      </c>
      <c r="V1402" s="27">
        <v>1.1664446882603769</v>
      </c>
    </row>
    <row r="1403" spans="1:22" x14ac:dyDescent="0.25">
      <c r="A1403" s="19" t="s">
        <v>88</v>
      </c>
      <c r="B1403" s="19" t="s">
        <v>89</v>
      </c>
      <c r="C1403" s="19" t="s">
        <v>85</v>
      </c>
      <c r="D1403" s="22">
        <v>26964</v>
      </c>
      <c r="E1403" s="22">
        <v>4</v>
      </c>
      <c r="F1403" s="27">
        <v>8.7000000000000011</v>
      </c>
      <c r="G1403" s="19" t="s">
        <v>156</v>
      </c>
      <c r="H1403" s="19" t="s">
        <v>157</v>
      </c>
      <c r="I1403" s="23">
        <v>9.3365000000000009</v>
      </c>
      <c r="J1403" s="19" t="s">
        <v>229</v>
      </c>
      <c r="K1403" s="19" t="s">
        <v>250</v>
      </c>
      <c r="L1403" s="23">
        <v>1.8673000000000002</v>
      </c>
      <c r="M1403" s="19" t="s">
        <v>245</v>
      </c>
      <c r="N1403" s="19" t="s">
        <v>246</v>
      </c>
      <c r="O1403" s="30">
        <v>8.156250000000002E-3</v>
      </c>
      <c r="Q1403" s="22">
        <v>1.94</v>
      </c>
      <c r="R1403" s="30">
        <v>4.5118395618556705E-6</v>
      </c>
      <c r="S1403" s="23">
        <v>221639.08673842801</v>
      </c>
      <c r="T1403" s="30">
        <v>4.1282180275601163E-4</v>
      </c>
      <c r="U1403" s="23">
        <v>2422.3526793497044</v>
      </c>
      <c r="V1403" s="27">
        <v>1.0929266651457081</v>
      </c>
    </row>
    <row r="1404" spans="1:22" x14ac:dyDescent="0.25">
      <c r="A1404" s="19" t="s">
        <v>88</v>
      </c>
      <c r="B1404" s="19" t="s">
        <v>89</v>
      </c>
      <c r="C1404" s="19" t="s">
        <v>85</v>
      </c>
      <c r="D1404" s="22">
        <v>27012</v>
      </c>
      <c r="E1404" s="22">
        <v>4</v>
      </c>
      <c r="F1404" s="27">
        <v>9.3000000000000007</v>
      </c>
      <c r="G1404" s="19" t="s">
        <v>108</v>
      </c>
      <c r="H1404" s="19" t="s">
        <v>109</v>
      </c>
      <c r="I1404" s="23">
        <v>184.2324638</v>
      </c>
      <c r="J1404" s="19" t="s">
        <v>207</v>
      </c>
      <c r="K1404" s="19" t="s">
        <v>208</v>
      </c>
      <c r="L1404" s="23">
        <v>119.63147000000001</v>
      </c>
      <c r="M1404" s="19" t="s">
        <v>110</v>
      </c>
      <c r="N1404" s="19" t="s">
        <v>111</v>
      </c>
      <c r="O1404" s="30">
        <v>9.9157987639060616E-3</v>
      </c>
      <c r="Q1404" s="22">
        <v>1.5</v>
      </c>
      <c r="R1404" s="30">
        <v>1.3095426787235903E-4</v>
      </c>
      <c r="S1404" s="23">
        <v>7636.2536040039477</v>
      </c>
      <c r="T1404" s="30">
        <v>3.4090898602002833E-4</v>
      </c>
      <c r="U1404" s="23">
        <v>2933.334235845723</v>
      </c>
      <c r="V1404" s="27">
        <v>38.413263728010236</v>
      </c>
    </row>
    <row r="1405" spans="1:22" x14ac:dyDescent="0.25">
      <c r="A1405" s="19" t="s">
        <v>88</v>
      </c>
      <c r="B1405" s="19" t="s">
        <v>89</v>
      </c>
      <c r="C1405" s="19" t="s">
        <v>85</v>
      </c>
      <c r="D1405" s="22">
        <v>27012</v>
      </c>
      <c r="E1405" s="22">
        <v>4</v>
      </c>
      <c r="F1405" s="27">
        <v>9.3000000000000007</v>
      </c>
      <c r="G1405" s="19" t="s">
        <v>132</v>
      </c>
      <c r="H1405" s="19" t="s">
        <v>133</v>
      </c>
      <c r="I1405" s="23">
        <v>26.15625</v>
      </c>
      <c r="J1405" s="19" t="s">
        <v>202</v>
      </c>
      <c r="K1405" s="19" t="s">
        <v>203</v>
      </c>
      <c r="L1405" s="23">
        <v>26.15625</v>
      </c>
      <c r="M1405" s="19" t="s">
        <v>110</v>
      </c>
      <c r="N1405" s="19" t="s">
        <v>111</v>
      </c>
      <c r="O1405" s="30">
        <v>3.9433609419354559E-2</v>
      </c>
      <c r="Q1405" s="22">
        <v>1.5</v>
      </c>
      <c r="R1405" s="30">
        <v>7.3938017661289812E-5</v>
      </c>
      <c r="S1405" s="23">
        <v>13524.841909895418</v>
      </c>
      <c r="T1405" s="30">
        <v>3.4090898602002833E-4</v>
      </c>
      <c r="U1405" s="23">
        <v>2933.334235845723</v>
      </c>
      <c r="V1405" s="27">
        <v>21.688491853642709</v>
      </c>
    </row>
    <row r="1406" spans="1:22" x14ac:dyDescent="0.25">
      <c r="A1406" s="19" t="s">
        <v>88</v>
      </c>
      <c r="B1406" s="19" t="s">
        <v>89</v>
      </c>
      <c r="C1406" s="19" t="s">
        <v>85</v>
      </c>
      <c r="D1406" s="22">
        <v>27012</v>
      </c>
      <c r="E1406" s="22">
        <v>4</v>
      </c>
      <c r="F1406" s="27">
        <v>9.3000000000000007</v>
      </c>
      <c r="G1406" s="19" t="s">
        <v>108</v>
      </c>
      <c r="H1406" s="19" t="s">
        <v>109</v>
      </c>
      <c r="I1406" s="23">
        <v>184.2324638</v>
      </c>
      <c r="J1406" s="19" t="s">
        <v>207</v>
      </c>
      <c r="K1406" s="19" t="s">
        <v>208</v>
      </c>
      <c r="L1406" s="23">
        <v>119.63147000000001</v>
      </c>
      <c r="M1406" s="19" t="s">
        <v>112</v>
      </c>
      <c r="N1406" s="19" t="s">
        <v>113</v>
      </c>
      <c r="O1406" s="30">
        <v>1.1220156242274404E-2</v>
      </c>
      <c r="Q1406" s="22">
        <v>7.7</v>
      </c>
      <c r="R1406" s="30">
        <v>2.8866317954687377E-5</v>
      </c>
      <c r="S1406" s="23">
        <v>34642.450816544748</v>
      </c>
      <c r="T1406" s="30">
        <v>3.4090898602002833E-4</v>
      </c>
      <c r="U1406" s="23">
        <v>2933.334235845723</v>
      </c>
      <c r="V1406" s="27">
        <v>8.467455871929257</v>
      </c>
    </row>
    <row r="1407" spans="1:22" x14ac:dyDescent="0.25">
      <c r="A1407" s="19" t="s">
        <v>88</v>
      </c>
      <c r="B1407" s="19" t="s">
        <v>89</v>
      </c>
      <c r="C1407" s="19" t="s">
        <v>85</v>
      </c>
      <c r="D1407" s="22">
        <v>27012</v>
      </c>
      <c r="E1407" s="22">
        <v>4</v>
      </c>
      <c r="F1407" s="27">
        <v>9.3000000000000007</v>
      </c>
      <c r="G1407" s="19" t="s">
        <v>134</v>
      </c>
      <c r="H1407" s="19" t="s">
        <v>135</v>
      </c>
      <c r="I1407" s="23">
        <v>56.25</v>
      </c>
      <c r="J1407" s="19" t="s">
        <v>202</v>
      </c>
      <c r="K1407" s="19" t="s">
        <v>203</v>
      </c>
      <c r="L1407" s="23">
        <v>56.25</v>
      </c>
      <c r="M1407" s="19" t="s">
        <v>110</v>
      </c>
      <c r="N1407" s="19" t="s">
        <v>111</v>
      </c>
      <c r="O1407" s="30">
        <v>6.3109714285714286E-3</v>
      </c>
      <c r="Q1407" s="22">
        <v>1.5</v>
      </c>
      <c r="R1407" s="30">
        <v>2.5447465437788021E-5</v>
      </c>
      <c r="S1407" s="23">
        <v>39296.644392531824</v>
      </c>
      <c r="T1407" s="30">
        <v>3.4090898602002833E-4</v>
      </c>
      <c r="U1407" s="23">
        <v>2933.334235845723</v>
      </c>
      <c r="V1407" s="27">
        <v>7.4645921584164361</v>
      </c>
    </row>
    <row r="1408" spans="1:22" x14ac:dyDescent="0.25">
      <c r="A1408" s="19" t="s">
        <v>88</v>
      </c>
      <c r="B1408" s="19" t="s">
        <v>89</v>
      </c>
      <c r="C1408" s="19" t="s">
        <v>85</v>
      </c>
      <c r="D1408" s="22">
        <v>27012</v>
      </c>
      <c r="E1408" s="22">
        <v>4</v>
      </c>
      <c r="F1408" s="27">
        <v>9.3000000000000007</v>
      </c>
      <c r="G1408" s="19" t="s">
        <v>128</v>
      </c>
      <c r="H1408" s="19" t="s">
        <v>129</v>
      </c>
      <c r="I1408" s="23">
        <v>12</v>
      </c>
      <c r="J1408" s="19" t="s">
        <v>202</v>
      </c>
      <c r="K1408" s="19" t="s">
        <v>203</v>
      </c>
      <c r="L1408" s="23">
        <v>12</v>
      </c>
      <c r="M1408" s="19" t="s">
        <v>110</v>
      </c>
      <c r="N1408" s="19" t="s">
        <v>111</v>
      </c>
      <c r="O1408" s="30">
        <v>1.3969122566371676E-2</v>
      </c>
      <c r="Q1408" s="22">
        <v>1.5</v>
      </c>
      <c r="R1408" s="30">
        <v>1.2016449519459507E-5</v>
      </c>
      <c r="S1408" s="23">
        <v>83219.25693447089</v>
      </c>
      <c r="T1408" s="30">
        <v>3.4090898602002833E-4</v>
      </c>
      <c r="U1408" s="23">
        <v>2933.334235845723</v>
      </c>
      <c r="V1408" s="27">
        <v>3.5248262768742453</v>
      </c>
    </row>
    <row r="1409" spans="1:22" x14ac:dyDescent="0.25">
      <c r="A1409" s="19" t="s">
        <v>88</v>
      </c>
      <c r="B1409" s="19" t="s">
        <v>89</v>
      </c>
      <c r="C1409" s="19" t="s">
        <v>85</v>
      </c>
      <c r="D1409" s="22">
        <v>27012</v>
      </c>
      <c r="E1409" s="22">
        <v>4</v>
      </c>
      <c r="F1409" s="27">
        <v>9.3000000000000007</v>
      </c>
      <c r="G1409" s="19" t="s">
        <v>166</v>
      </c>
      <c r="H1409" s="19" t="s">
        <v>167</v>
      </c>
      <c r="I1409" s="23">
        <v>491.04984475999998</v>
      </c>
      <c r="J1409" s="19" t="s">
        <v>202</v>
      </c>
      <c r="K1409" s="19" t="s">
        <v>203</v>
      </c>
      <c r="L1409" s="23">
        <v>491.04984475999998</v>
      </c>
      <c r="M1409" s="19" t="s">
        <v>168</v>
      </c>
      <c r="N1409" s="19" t="s">
        <v>169</v>
      </c>
      <c r="O1409" s="30">
        <v>5.0000000000000002E-5</v>
      </c>
      <c r="Q1409" s="22">
        <v>0.3</v>
      </c>
      <c r="R1409" s="30">
        <v>8.8001764293906812E-6</v>
      </c>
      <c r="S1409" s="23">
        <v>113634.08540994892</v>
      </c>
      <c r="T1409" s="30">
        <v>3.4090898602002833E-4</v>
      </c>
      <c r="U1409" s="23">
        <v>2933.334235845723</v>
      </c>
      <c r="V1409" s="27">
        <v>2.5813858801814256</v>
      </c>
    </row>
    <row r="1410" spans="1:22" x14ac:dyDescent="0.25">
      <c r="A1410" s="19" t="s">
        <v>88</v>
      </c>
      <c r="B1410" s="19" t="s">
        <v>89</v>
      </c>
      <c r="C1410" s="19" t="s">
        <v>85</v>
      </c>
      <c r="D1410" s="22">
        <v>27012</v>
      </c>
      <c r="E1410" s="22">
        <v>4</v>
      </c>
      <c r="F1410" s="27">
        <v>9.3000000000000007</v>
      </c>
      <c r="G1410" s="19" t="s">
        <v>134</v>
      </c>
      <c r="H1410" s="19" t="s">
        <v>135</v>
      </c>
      <c r="I1410" s="23">
        <v>56.25</v>
      </c>
      <c r="J1410" s="19" t="s">
        <v>202</v>
      </c>
      <c r="K1410" s="19" t="s">
        <v>203</v>
      </c>
      <c r="L1410" s="23">
        <v>56.25</v>
      </c>
      <c r="M1410" s="19" t="s">
        <v>96</v>
      </c>
      <c r="N1410" s="19" t="s">
        <v>97</v>
      </c>
      <c r="O1410" s="30">
        <v>1.2242166344294007E-2</v>
      </c>
      <c r="Q1410" s="22">
        <v>8.6999999999999993</v>
      </c>
      <c r="R1410" s="30">
        <v>8.5109610291254213E-6</v>
      </c>
      <c r="S1410" s="23">
        <v>117495.54446059531</v>
      </c>
      <c r="T1410" s="30">
        <v>3.4090898602002833E-4</v>
      </c>
      <c r="U1410" s="23">
        <v>2933.334235845723</v>
      </c>
      <c r="V1410" s="27">
        <v>2.4965493366682341</v>
      </c>
    </row>
    <row r="1411" spans="1:22" x14ac:dyDescent="0.25">
      <c r="A1411" s="19" t="s">
        <v>88</v>
      </c>
      <c r="B1411" s="19" t="s">
        <v>89</v>
      </c>
      <c r="C1411" s="19" t="s">
        <v>85</v>
      </c>
      <c r="D1411" s="22">
        <v>27012</v>
      </c>
      <c r="E1411" s="22">
        <v>4</v>
      </c>
      <c r="F1411" s="27">
        <v>9.3000000000000007</v>
      </c>
      <c r="G1411" s="19" t="s">
        <v>156</v>
      </c>
      <c r="H1411" s="19" t="s">
        <v>157</v>
      </c>
      <c r="I1411" s="23">
        <v>18.223668750000002</v>
      </c>
      <c r="J1411" s="19" t="s">
        <v>229</v>
      </c>
      <c r="K1411" s="19" t="s">
        <v>250</v>
      </c>
      <c r="L1411" s="23">
        <v>3.6447337499999999</v>
      </c>
      <c r="M1411" s="19" t="s">
        <v>245</v>
      </c>
      <c r="N1411" s="19" t="s">
        <v>246</v>
      </c>
      <c r="O1411" s="30">
        <v>8.156250000000002E-3</v>
      </c>
      <c r="Q1411" s="22">
        <v>1.94</v>
      </c>
      <c r="R1411" s="30">
        <v>8.2383770226242951E-6</v>
      </c>
      <c r="S1411" s="23">
        <v>121383.13131989374</v>
      </c>
      <c r="T1411" s="30">
        <v>3.4090898602002833E-4</v>
      </c>
      <c r="U1411" s="23">
        <v>2933.334235845723</v>
      </c>
      <c r="V1411" s="27">
        <v>2.4165913368268597</v>
      </c>
    </row>
    <row r="1412" spans="1:22" x14ac:dyDescent="0.25">
      <c r="A1412" s="19" t="s">
        <v>88</v>
      </c>
      <c r="B1412" s="19" t="s">
        <v>89</v>
      </c>
      <c r="C1412" s="19" t="s">
        <v>85</v>
      </c>
      <c r="D1412" s="22">
        <v>27012</v>
      </c>
      <c r="E1412" s="22">
        <v>4</v>
      </c>
      <c r="F1412" s="27">
        <v>9.3000000000000007</v>
      </c>
      <c r="G1412" s="19" t="s">
        <v>136</v>
      </c>
      <c r="H1412" s="19" t="s">
        <v>137</v>
      </c>
      <c r="I1412" s="23">
        <v>52.887500000000003</v>
      </c>
      <c r="J1412" s="19" t="s">
        <v>217</v>
      </c>
      <c r="K1412" s="19" t="s">
        <v>235</v>
      </c>
      <c r="L1412" s="23">
        <v>52.887500000000003</v>
      </c>
      <c r="M1412" s="19" t="s">
        <v>112</v>
      </c>
      <c r="N1412" s="19" t="s">
        <v>113</v>
      </c>
      <c r="O1412" s="30">
        <v>8.2706821829855465E-3</v>
      </c>
      <c r="Q1412" s="22">
        <v>7.7</v>
      </c>
      <c r="R1412" s="30">
        <v>6.1083047612435154E-6</v>
      </c>
      <c r="S1412" s="23">
        <v>163711.5433966039</v>
      </c>
      <c r="T1412" s="30">
        <v>3.4090898602002833E-4</v>
      </c>
      <c r="U1412" s="23">
        <v>2933.334235845723</v>
      </c>
      <c r="V1412" s="27">
        <v>1.7917699479135036</v>
      </c>
    </row>
    <row r="1413" spans="1:22" x14ac:dyDescent="0.25">
      <c r="A1413" s="19" t="s">
        <v>88</v>
      </c>
      <c r="B1413" s="19" t="s">
        <v>89</v>
      </c>
      <c r="C1413" s="19" t="s">
        <v>85</v>
      </c>
      <c r="D1413" s="22">
        <v>27012</v>
      </c>
      <c r="E1413" s="22">
        <v>4</v>
      </c>
      <c r="F1413" s="27">
        <v>9.3000000000000007</v>
      </c>
      <c r="G1413" s="19" t="s">
        <v>128</v>
      </c>
      <c r="H1413" s="19" t="s">
        <v>129</v>
      </c>
      <c r="I1413" s="23">
        <v>5.7312000000000003</v>
      </c>
      <c r="J1413" s="19" t="s">
        <v>220</v>
      </c>
      <c r="K1413" s="19" t="s">
        <v>233</v>
      </c>
      <c r="L1413" s="23">
        <v>1.4328000000000001</v>
      </c>
      <c r="M1413" s="19" t="s">
        <v>110</v>
      </c>
      <c r="N1413" s="19" t="s">
        <v>111</v>
      </c>
      <c r="O1413" s="30">
        <v>1.3969122566371676E-2</v>
      </c>
      <c r="Q1413" s="22">
        <v>1.5</v>
      </c>
      <c r="R1413" s="30">
        <v>5.7390562904938603E-6</v>
      </c>
      <c r="S1413" s="23">
        <v>174244.67532343153</v>
      </c>
      <c r="T1413" s="30">
        <v>3.4090898602002833E-4</v>
      </c>
      <c r="U1413" s="23">
        <v>2933.334235845723</v>
      </c>
      <c r="V1413" s="27">
        <v>1.6834570298351397</v>
      </c>
    </row>
    <row r="1414" spans="1:22" x14ac:dyDescent="0.25">
      <c r="A1414" s="19" t="s">
        <v>88</v>
      </c>
      <c r="B1414" s="19" t="s">
        <v>89</v>
      </c>
      <c r="C1414" s="19" t="s">
        <v>85</v>
      </c>
      <c r="D1414" s="22">
        <v>27012</v>
      </c>
      <c r="E1414" s="22">
        <v>4</v>
      </c>
      <c r="F1414" s="27">
        <v>9.3000000000000007</v>
      </c>
      <c r="G1414" s="19" t="s">
        <v>166</v>
      </c>
      <c r="H1414" s="19" t="s">
        <v>167</v>
      </c>
      <c r="I1414" s="23">
        <v>491.04984476000004</v>
      </c>
      <c r="J1414" s="19" t="s">
        <v>202</v>
      </c>
      <c r="K1414" s="19" t="s">
        <v>203</v>
      </c>
      <c r="L1414" s="23">
        <v>491.04984476000004</v>
      </c>
      <c r="M1414" s="19" t="s">
        <v>172</v>
      </c>
      <c r="N1414" s="19" t="s">
        <v>173</v>
      </c>
      <c r="O1414" s="30">
        <v>5.0000000000000002E-5</v>
      </c>
      <c r="Q1414" s="22">
        <v>0.6</v>
      </c>
      <c r="R1414" s="30">
        <v>4.4000882146953415E-6</v>
      </c>
      <c r="S1414" s="23">
        <v>227268.17081989779</v>
      </c>
      <c r="T1414" s="30">
        <v>3.4090898602002833E-4</v>
      </c>
      <c r="U1414" s="23">
        <v>2933.334235845723</v>
      </c>
      <c r="V1414" s="27">
        <v>1.290692940090713</v>
      </c>
    </row>
    <row r="1415" spans="1:22" x14ac:dyDescent="0.25">
      <c r="A1415" s="19" t="s">
        <v>88</v>
      </c>
      <c r="B1415" s="19" t="s">
        <v>89</v>
      </c>
      <c r="C1415" s="19" t="s">
        <v>85</v>
      </c>
      <c r="D1415" s="22">
        <v>27061</v>
      </c>
      <c r="E1415" s="22">
        <v>4</v>
      </c>
      <c r="F1415" s="27">
        <v>11.200000000000001</v>
      </c>
      <c r="G1415" s="19" t="s">
        <v>122</v>
      </c>
      <c r="H1415" s="19" t="s">
        <v>123</v>
      </c>
      <c r="I1415" s="23">
        <v>111.175</v>
      </c>
      <c r="J1415" s="19" t="s">
        <v>202</v>
      </c>
      <c r="K1415" s="19" t="s">
        <v>203</v>
      </c>
      <c r="L1415" s="23">
        <v>111.175</v>
      </c>
      <c r="M1415" s="19" t="s">
        <v>110</v>
      </c>
      <c r="N1415" s="19" t="s">
        <v>111</v>
      </c>
      <c r="O1415" s="30">
        <v>2.3301542756539208E-2</v>
      </c>
      <c r="Q1415" s="22">
        <v>1.5</v>
      </c>
      <c r="R1415" s="30">
        <v>1.5419934618799084E-4</v>
      </c>
      <c r="S1415" s="23">
        <v>6485.1118031386359</v>
      </c>
      <c r="T1415" s="30">
        <v>3.3914311452194827E-4</v>
      </c>
      <c r="U1415" s="23">
        <v>2948.6077032983171</v>
      </c>
      <c r="V1415" s="27">
        <v>45.467338001347372</v>
      </c>
    </row>
    <row r="1416" spans="1:22" x14ac:dyDescent="0.25">
      <c r="A1416" s="19" t="s">
        <v>88</v>
      </c>
      <c r="B1416" s="19" t="s">
        <v>89</v>
      </c>
      <c r="C1416" s="19" t="s">
        <v>85</v>
      </c>
      <c r="D1416" s="22">
        <v>27061</v>
      </c>
      <c r="E1416" s="22">
        <v>4</v>
      </c>
      <c r="F1416" s="27">
        <v>11.200000000000001</v>
      </c>
      <c r="G1416" s="19" t="s">
        <v>124</v>
      </c>
      <c r="H1416" s="19" t="s">
        <v>125</v>
      </c>
      <c r="I1416" s="23">
        <v>21.75</v>
      </c>
      <c r="J1416" s="19" t="s">
        <v>202</v>
      </c>
      <c r="K1416" s="19" t="s">
        <v>203</v>
      </c>
      <c r="L1416" s="23">
        <v>21.75</v>
      </c>
      <c r="M1416" s="19" t="s">
        <v>110</v>
      </c>
      <c r="N1416" s="19" t="s">
        <v>111</v>
      </c>
      <c r="O1416" s="30">
        <v>2.8396187614678874E-2</v>
      </c>
      <c r="Q1416" s="22">
        <v>1.5</v>
      </c>
      <c r="R1416" s="30">
        <v>3.6762921465432459E-5</v>
      </c>
      <c r="S1416" s="23">
        <v>27201.320247094147</v>
      </c>
      <c r="T1416" s="30">
        <v>3.3914311452194827E-4</v>
      </c>
      <c r="U1416" s="23">
        <v>2948.6077032983171</v>
      </c>
      <c r="V1416" s="27">
        <v>10.83994334287252</v>
      </c>
    </row>
    <row r="1417" spans="1:22" x14ac:dyDescent="0.25">
      <c r="A1417" s="19" t="s">
        <v>88</v>
      </c>
      <c r="B1417" s="19" t="s">
        <v>89</v>
      </c>
      <c r="C1417" s="19" t="s">
        <v>85</v>
      </c>
      <c r="D1417" s="22">
        <v>27061</v>
      </c>
      <c r="E1417" s="22">
        <v>4</v>
      </c>
      <c r="F1417" s="27">
        <v>11.200000000000001</v>
      </c>
      <c r="G1417" s="19" t="s">
        <v>122</v>
      </c>
      <c r="H1417" s="19" t="s">
        <v>123</v>
      </c>
      <c r="I1417" s="23">
        <v>111.175</v>
      </c>
      <c r="J1417" s="19" t="s">
        <v>202</v>
      </c>
      <c r="K1417" s="19" t="s">
        <v>203</v>
      </c>
      <c r="L1417" s="23">
        <v>111.175</v>
      </c>
      <c r="M1417" s="19" t="s">
        <v>112</v>
      </c>
      <c r="N1417" s="19" t="s">
        <v>113</v>
      </c>
      <c r="O1417" s="30">
        <v>2.7195613430583482E-2</v>
      </c>
      <c r="Q1417" s="22">
        <v>7.7</v>
      </c>
      <c r="R1417" s="30">
        <v>3.5058816362999975E-5</v>
      </c>
      <c r="S1417" s="23">
        <v>28523.495763404324</v>
      </c>
      <c r="T1417" s="30">
        <v>3.3914311452194827E-4</v>
      </c>
      <c r="U1417" s="23">
        <v>2948.6077032983171</v>
      </c>
      <c r="V1417" s="27">
        <v>10.337469599646282</v>
      </c>
    </row>
    <row r="1418" spans="1:22" x14ac:dyDescent="0.25">
      <c r="A1418" s="19" t="s">
        <v>88</v>
      </c>
      <c r="B1418" s="19" t="s">
        <v>89</v>
      </c>
      <c r="C1418" s="19" t="s">
        <v>85</v>
      </c>
      <c r="D1418" s="22">
        <v>27061</v>
      </c>
      <c r="E1418" s="22">
        <v>4</v>
      </c>
      <c r="F1418" s="27">
        <v>11.200000000000001</v>
      </c>
      <c r="G1418" s="19" t="s">
        <v>134</v>
      </c>
      <c r="H1418" s="19" t="s">
        <v>135</v>
      </c>
      <c r="I1418" s="23">
        <v>79.25</v>
      </c>
      <c r="J1418" s="19" t="s">
        <v>202</v>
      </c>
      <c r="K1418" s="19" t="s">
        <v>203</v>
      </c>
      <c r="L1418" s="23">
        <v>79.25</v>
      </c>
      <c r="M1418" s="19" t="s">
        <v>110</v>
      </c>
      <c r="N1418" s="19" t="s">
        <v>111</v>
      </c>
      <c r="O1418" s="30">
        <v>6.3109714285714286E-3</v>
      </c>
      <c r="Q1418" s="22">
        <v>1.5</v>
      </c>
      <c r="R1418" s="30">
        <v>2.9770505102040815E-5</v>
      </c>
      <c r="S1418" s="23">
        <v>33590.293364940204</v>
      </c>
      <c r="T1418" s="30">
        <v>3.3914311452194827E-4</v>
      </c>
      <c r="U1418" s="23">
        <v>2948.6077032983171</v>
      </c>
      <c r="V1418" s="27">
        <v>8.7781540674959402</v>
      </c>
    </row>
    <row r="1419" spans="1:22" x14ac:dyDescent="0.25">
      <c r="A1419" s="19" t="s">
        <v>88</v>
      </c>
      <c r="B1419" s="19" t="s">
        <v>89</v>
      </c>
      <c r="C1419" s="19" t="s">
        <v>85</v>
      </c>
      <c r="D1419" s="22">
        <v>27061</v>
      </c>
      <c r="E1419" s="22">
        <v>4</v>
      </c>
      <c r="F1419" s="27">
        <v>11.200000000000001</v>
      </c>
      <c r="G1419" s="19" t="s">
        <v>108</v>
      </c>
      <c r="H1419" s="19" t="s">
        <v>109</v>
      </c>
      <c r="I1419" s="23">
        <v>31.25</v>
      </c>
      <c r="J1419" s="19" t="s">
        <v>202</v>
      </c>
      <c r="K1419" s="19" t="s">
        <v>203</v>
      </c>
      <c r="L1419" s="23">
        <v>31.25</v>
      </c>
      <c r="M1419" s="19" t="s">
        <v>110</v>
      </c>
      <c r="N1419" s="19" t="s">
        <v>111</v>
      </c>
      <c r="O1419" s="30">
        <v>9.9157987639060616E-3</v>
      </c>
      <c r="Q1419" s="22">
        <v>1.5</v>
      </c>
      <c r="R1419" s="30">
        <v>1.8444566153099067E-5</v>
      </c>
      <c r="S1419" s="23">
        <v>54216.509713457228</v>
      </c>
      <c r="T1419" s="30">
        <v>3.3914311452194827E-4</v>
      </c>
      <c r="U1419" s="23">
        <v>2948.6077032983171</v>
      </c>
      <c r="V1419" s="27">
        <v>5.4385789843023318</v>
      </c>
    </row>
    <row r="1420" spans="1:22" x14ac:dyDescent="0.25">
      <c r="A1420" s="19" t="s">
        <v>88</v>
      </c>
      <c r="B1420" s="19" t="s">
        <v>89</v>
      </c>
      <c r="C1420" s="19" t="s">
        <v>85</v>
      </c>
      <c r="D1420" s="22">
        <v>27061</v>
      </c>
      <c r="E1420" s="22">
        <v>4</v>
      </c>
      <c r="F1420" s="27">
        <v>11.200000000000001</v>
      </c>
      <c r="G1420" s="19" t="s">
        <v>134</v>
      </c>
      <c r="H1420" s="19" t="s">
        <v>135</v>
      </c>
      <c r="I1420" s="23">
        <v>79.25</v>
      </c>
      <c r="J1420" s="19" t="s">
        <v>202</v>
      </c>
      <c r="K1420" s="19" t="s">
        <v>203</v>
      </c>
      <c r="L1420" s="23">
        <v>79.25</v>
      </c>
      <c r="M1420" s="19" t="s">
        <v>96</v>
      </c>
      <c r="N1420" s="19" t="s">
        <v>97</v>
      </c>
      <c r="O1420" s="30">
        <v>1.2242166344294007E-2</v>
      </c>
      <c r="Q1420" s="22">
        <v>8.6999999999999993</v>
      </c>
      <c r="R1420" s="30">
        <v>9.9568111944304171E-6</v>
      </c>
      <c r="S1420" s="23">
        <v>100433.76141945668</v>
      </c>
      <c r="T1420" s="30">
        <v>3.3914311452194827E-4</v>
      </c>
      <c r="U1420" s="23">
        <v>2948.6077032983171</v>
      </c>
      <c r="V1420" s="27">
        <v>2.9358730188184445</v>
      </c>
    </row>
    <row r="1421" spans="1:22" x14ac:dyDescent="0.25">
      <c r="A1421" s="19" t="s">
        <v>88</v>
      </c>
      <c r="B1421" s="19" t="s">
        <v>89</v>
      </c>
      <c r="C1421" s="19" t="s">
        <v>85</v>
      </c>
      <c r="D1421" s="22">
        <v>27061</v>
      </c>
      <c r="E1421" s="22">
        <v>4</v>
      </c>
      <c r="F1421" s="27">
        <v>11.200000000000001</v>
      </c>
      <c r="G1421" s="19" t="s">
        <v>128</v>
      </c>
      <c r="H1421" s="19" t="s">
        <v>129</v>
      </c>
      <c r="I1421" s="23">
        <v>10</v>
      </c>
      <c r="J1421" s="19" t="s">
        <v>202</v>
      </c>
      <c r="K1421" s="19" t="s">
        <v>203</v>
      </c>
      <c r="L1421" s="23">
        <v>10</v>
      </c>
      <c r="M1421" s="19" t="s">
        <v>110</v>
      </c>
      <c r="N1421" s="19" t="s">
        <v>111</v>
      </c>
      <c r="O1421" s="30">
        <v>1.3969122566371676E-2</v>
      </c>
      <c r="Q1421" s="22">
        <v>1.5</v>
      </c>
      <c r="R1421" s="30">
        <v>8.314953908554567E-6</v>
      </c>
      <c r="S1421" s="23">
        <v>120265.24873110636</v>
      </c>
      <c r="T1421" s="30">
        <v>3.3914311452194827E-4</v>
      </c>
      <c r="U1421" s="23">
        <v>2948.6077032983171</v>
      </c>
      <c r="V1421" s="27">
        <v>2.4517537147334445</v>
      </c>
    </row>
    <row r="1422" spans="1:22" x14ac:dyDescent="0.25">
      <c r="A1422" s="19" t="s">
        <v>88</v>
      </c>
      <c r="B1422" s="19" t="s">
        <v>89</v>
      </c>
      <c r="C1422" s="19" t="s">
        <v>85</v>
      </c>
      <c r="D1422" s="22">
        <v>27061</v>
      </c>
      <c r="E1422" s="22">
        <v>4</v>
      </c>
      <c r="F1422" s="27">
        <v>11.200000000000001</v>
      </c>
      <c r="G1422" s="19" t="s">
        <v>130</v>
      </c>
      <c r="H1422" s="19" t="s">
        <v>131</v>
      </c>
      <c r="I1422" s="23">
        <v>13.585000000000001</v>
      </c>
      <c r="J1422" s="19" t="s">
        <v>211</v>
      </c>
      <c r="K1422" s="19" t="s">
        <v>212</v>
      </c>
      <c r="L1422" s="23">
        <v>9.5</v>
      </c>
      <c r="M1422" s="19" t="s">
        <v>112</v>
      </c>
      <c r="N1422" s="19" t="s">
        <v>113</v>
      </c>
      <c r="O1422" s="30">
        <v>4.8249881092436948E-2</v>
      </c>
      <c r="Q1422" s="22">
        <v>7.7</v>
      </c>
      <c r="R1422" s="30">
        <v>7.6005871363724002E-6</v>
      </c>
      <c r="S1422" s="23">
        <v>131568.78305026298</v>
      </c>
      <c r="T1422" s="30">
        <v>3.3914311452194827E-4</v>
      </c>
      <c r="U1422" s="23">
        <v>2948.6077032983171</v>
      </c>
      <c r="V1422" s="27">
        <v>2.2411149779897754</v>
      </c>
    </row>
    <row r="1423" spans="1:22" x14ac:dyDescent="0.25">
      <c r="A1423" s="19" t="s">
        <v>88</v>
      </c>
      <c r="B1423" s="19" t="s">
        <v>89</v>
      </c>
      <c r="C1423" s="19" t="s">
        <v>85</v>
      </c>
      <c r="D1423" s="22">
        <v>27061</v>
      </c>
      <c r="E1423" s="22">
        <v>4</v>
      </c>
      <c r="F1423" s="27">
        <v>11.200000000000001</v>
      </c>
      <c r="G1423" s="19" t="s">
        <v>132</v>
      </c>
      <c r="H1423" s="19" t="s">
        <v>133</v>
      </c>
      <c r="I1423" s="23">
        <v>2.6015625</v>
      </c>
      <c r="J1423" s="19" t="s">
        <v>202</v>
      </c>
      <c r="K1423" s="19" t="s">
        <v>203</v>
      </c>
      <c r="L1423" s="23">
        <v>2.6015625</v>
      </c>
      <c r="M1423" s="19" t="s">
        <v>110</v>
      </c>
      <c r="N1423" s="19" t="s">
        <v>111</v>
      </c>
      <c r="O1423" s="30">
        <v>3.9433609419354559E-2</v>
      </c>
      <c r="Q1423" s="22">
        <v>1.5</v>
      </c>
      <c r="R1423" s="30">
        <v>6.1064880657761644E-6</v>
      </c>
      <c r="S1423" s="23">
        <v>163760.24799008513</v>
      </c>
      <c r="T1423" s="30">
        <v>3.3914311452194827E-4</v>
      </c>
      <c r="U1423" s="23">
        <v>2948.6077032983171</v>
      </c>
      <c r="V1423" s="27">
        <v>1.8005637750846837</v>
      </c>
    </row>
    <row r="1424" spans="1:22" x14ac:dyDescent="0.25">
      <c r="A1424" s="19" t="s">
        <v>88</v>
      </c>
      <c r="B1424" s="19" t="s">
        <v>89</v>
      </c>
      <c r="C1424" s="19" t="s">
        <v>85</v>
      </c>
      <c r="D1424" s="22">
        <v>27061</v>
      </c>
      <c r="E1424" s="22">
        <v>4</v>
      </c>
      <c r="F1424" s="27">
        <v>11.200000000000001</v>
      </c>
      <c r="G1424" s="19" t="s">
        <v>130</v>
      </c>
      <c r="H1424" s="19" t="s">
        <v>131</v>
      </c>
      <c r="I1424" s="23">
        <v>13.585000000000001</v>
      </c>
      <c r="J1424" s="19" t="s">
        <v>211</v>
      </c>
      <c r="K1424" s="19" t="s">
        <v>212</v>
      </c>
      <c r="L1424" s="23">
        <v>9.5</v>
      </c>
      <c r="M1424" s="19" t="s">
        <v>110</v>
      </c>
      <c r="N1424" s="19" t="s">
        <v>111</v>
      </c>
      <c r="O1424" s="30">
        <v>5.1901008403361353E-3</v>
      </c>
      <c r="Q1424" s="22">
        <v>1.5</v>
      </c>
      <c r="R1424" s="30">
        <v>4.1968761854741901E-6</v>
      </c>
      <c r="S1424" s="23">
        <v>238272.45689570266</v>
      </c>
      <c r="T1424" s="30">
        <v>3.3914311452194827E-4</v>
      </c>
      <c r="U1424" s="23">
        <v>2948.6077032983171</v>
      </c>
      <c r="V1424" s="27">
        <v>1.2374941450278454</v>
      </c>
    </row>
    <row r="1425" spans="1:22" x14ac:dyDescent="0.25">
      <c r="A1425" s="19" t="s">
        <v>88</v>
      </c>
      <c r="B1425" s="19" t="s">
        <v>89</v>
      </c>
      <c r="C1425" s="19" t="s">
        <v>85</v>
      </c>
      <c r="D1425" s="22">
        <v>27061</v>
      </c>
      <c r="E1425" s="22">
        <v>4</v>
      </c>
      <c r="F1425" s="27">
        <v>11.200000000000001</v>
      </c>
      <c r="G1425" s="19" t="s">
        <v>108</v>
      </c>
      <c r="H1425" s="19" t="s">
        <v>109</v>
      </c>
      <c r="I1425" s="23">
        <v>31.25</v>
      </c>
      <c r="J1425" s="19" t="s">
        <v>202</v>
      </c>
      <c r="K1425" s="19" t="s">
        <v>203</v>
      </c>
      <c r="L1425" s="23">
        <v>31.25</v>
      </c>
      <c r="M1425" s="19" t="s">
        <v>112</v>
      </c>
      <c r="N1425" s="19" t="s">
        <v>113</v>
      </c>
      <c r="O1425" s="30">
        <v>1.1220156242274404E-2</v>
      </c>
      <c r="Q1425" s="22">
        <v>7.7</v>
      </c>
      <c r="R1425" s="30">
        <v>4.0657453915940986E-6</v>
      </c>
      <c r="S1425" s="23">
        <v>245957.35927475765</v>
      </c>
      <c r="T1425" s="30">
        <v>3.3914311452194827E-4</v>
      </c>
      <c r="U1425" s="23">
        <v>2948.6077032983171</v>
      </c>
      <c r="V1425" s="27">
        <v>1.1988288181303992</v>
      </c>
    </row>
    <row r="1426" spans="1:22" x14ac:dyDescent="0.25">
      <c r="A1426" s="19" t="s">
        <v>88</v>
      </c>
      <c r="B1426" s="19" t="s">
        <v>89</v>
      </c>
      <c r="C1426" s="19" t="s">
        <v>85</v>
      </c>
      <c r="D1426" s="22">
        <v>27061</v>
      </c>
      <c r="E1426" s="22">
        <v>4</v>
      </c>
      <c r="F1426" s="27">
        <v>11.200000000000001</v>
      </c>
      <c r="G1426" s="19" t="s">
        <v>166</v>
      </c>
      <c r="H1426" s="19" t="s">
        <v>167</v>
      </c>
      <c r="I1426" s="23">
        <v>259.90848712500002</v>
      </c>
      <c r="J1426" s="19" t="s">
        <v>202</v>
      </c>
      <c r="K1426" s="19" t="s">
        <v>203</v>
      </c>
      <c r="L1426" s="23">
        <v>259.90848712500002</v>
      </c>
      <c r="M1426" s="19" t="s">
        <v>168</v>
      </c>
      <c r="N1426" s="19" t="s">
        <v>169</v>
      </c>
      <c r="O1426" s="30">
        <v>5.0000000000000002E-5</v>
      </c>
      <c r="Q1426" s="22">
        <v>0.3</v>
      </c>
      <c r="R1426" s="30">
        <v>3.8676858203124993E-6</v>
      </c>
      <c r="S1426" s="23">
        <v>258552.54187094301</v>
      </c>
      <c r="T1426" s="30">
        <v>3.3914311452194827E-4</v>
      </c>
      <c r="U1426" s="23">
        <v>2948.6077032983171</v>
      </c>
      <c r="V1426" s="27">
        <v>1.1404288203711106</v>
      </c>
    </row>
    <row r="1427" spans="1:22" x14ac:dyDescent="0.25">
      <c r="A1427" s="19" t="s">
        <v>88</v>
      </c>
      <c r="B1427" s="19" t="s">
        <v>89</v>
      </c>
      <c r="C1427" s="19" t="s">
        <v>85</v>
      </c>
      <c r="D1427" s="22">
        <v>27088</v>
      </c>
      <c r="E1427" s="22">
        <v>4</v>
      </c>
      <c r="F1427" s="27">
        <v>11</v>
      </c>
      <c r="G1427" s="19" t="s">
        <v>108</v>
      </c>
      <c r="H1427" s="19" t="s">
        <v>109</v>
      </c>
      <c r="I1427" s="23">
        <v>232.51689999999999</v>
      </c>
      <c r="J1427" s="19" t="s">
        <v>207</v>
      </c>
      <c r="K1427" s="19" t="s">
        <v>208</v>
      </c>
      <c r="L1427" s="23">
        <v>150.98500000000001</v>
      </c>
      <c r="M1427" s="19" t="s">
        <v>110</v>
      </c>
      <c r="N1427" s="19" t="s">
        <v>111</v>
      </c>
      <c r="O1427" s="30">
        <v>9.9157987639060616E-3</v>
      </c>
      <c r="Q1427" s="22">
        <v>1.5</v>
      </c>
      <c r="R1427" s="30">
        <v>1.3973277512771331E-4</v>
      </c>
      <c r="S1427" s="23">
        <v>7156.5171384166488</v>
      </c>
      <c r="T1427" s="30">
        <v>3.9058253364559787E-4</v>
      </c>
      <c r="U1427" s="23">
        <v>2560.2783377593842</v>
      </c>
      <c r="V1427" s="27">
        <v>35.775479723448768</v>
      </c>
    </row>
    <row r="1428" spans="1:22" x14ac:dyDescent="0.25">
      <c r="A1428" s="19" t="s">
        <v>88</v>
      </c>
      <c r="B1428" s="19" t="s">
        <v>89</v>
      </c>
      <c r="C1428" s="19" t="s">
        <v>85</v>
      </c>
      <c r="D1428" s="22">
        <v>27088</v>
      </c>
      <c r="E1428" s="22">
        <v>4</v>
      </c>
      <c r="F1428" s="27">
        <v>11</v>
      </c>
      <c r="G1428" s="19" t="s">
        <v>108</v>
      </c>
      <c r="H1428" s="19" t="s">
        <v>109</v>
      </c>
      <c r="I1428" s="23">
        <v>94.295600000000007</v>
      </c>
      <c r="J1428" s="19" t="s">
        <v>220</v>
      </c>
      <c r="K1428" s="19" t="s">
        <v>233</v>
      </c>
      <c r="L1428" s="23">
        <v>11.32</v>
      </c>
      <c r="M1428" s="19" t="s">
        <v>110</v>
      </c>
      <c r="N1428" s="19" t="s">
        <v>111</v>
      </c>
      <c r="O1428" s="30">
        <v>9.9157987639060616E-3</v>
      </c>
      <c r="Q1428" s="22">
        <v>1.5</v>
      </c>
      <c r="R1428" s="30">
        <v>5.6667648116471541E-5</v>
      </c>
      <c r="S1428" s="23">
        <v>17646.753187015198</v>
      </c>
      <c r="T1428" s="30">
        <v>3.9058253364559787E-4</v>
      </c>
      <c r="U1428" s="23">
        <v>2560.2783377593842</v>
      </c>
      <c r="V1428" s="27">
        <v>14.508495192437346</v>
      </c>
    </row>
    <row r="1429" spans="1:22" x14ac:dyDescent="0.25">
      <c r="A1429" s="19" t="s">
        <v>88</v>
      </c>
      <c r="B1429" s="19" t="s">
        <v>89</v>
      </c>
      <c r="C1429" s="19" t="s">
        <v>85</v>
      </c>
      <c r="D1429" s="22">
        <v>27088</v>
      </c>
      <c r="E1429" s="22">
        <v>4</v>
      </c>
      <c r="F1429" s="27">
        <v>11</v>
      </c>
      <c r="G1429" s="19" t="s">
        <v>108</v>
      </c>
      <c r="H1429" s="19" t="s">
        <v>109</v>
      </c>
      <c r="I1429" s="23">
        <v>232.51689999999999</v>
      </c>
      <c r="J1429" s="19" t="s">
        <v>207</v>
      </c>
      <c r="K1429" s="19" t="s">
        <v>208</v>
      </c>
      <c r="L1429" s="23">
        <v>150.98500000000001</v>
      </c>
      <c r="M1429" s="19" t="s">
        <v>112</v>
      </c>
      <c r="N1429" s="19" t="s">
        <v>113</v>
      </c>
      <c r="O1429" s="30">
        <v>1.1220156242274404E-2</v>
      </c>
      <c r="Q1429" s="22">
        <v>7.7</v>
      </c>
      <c r="R1429" s="30">
        <v>3.0801368913450927E-5</v>
      </c>
      <c r="S1429" s="23">
        <v>32466.08950433047</v>
      </c>
      <c r="T1429" s="30">
        <v>3.9058253364559787E-4</v>
      </c>
      <c r="U1429" s="23">
        <v>2560.2783377593842</v>
      </c>
      <c r="V1429" s="27">
        <v>7.8860077602443708</v>
      </c>
    </row>
    <row r="1430" spans="1:22" x14ac:dyDescent="0.25">
      <c r="A1430" s="19" t="s">
        <v>88</v>
      </c>
      <c r="B1430" s="19" t="s">
        <v>89</v>
      </c>
      <c r="C1430" s="19" t="s">
        <v>85</v>
      </c>
      <c r="D1430" s="22">
        <v>27088</v>
      </c>
      <c r="E1430" s="22">
        <v>4</v>
      </c>
      <c r="F1430" s="27">
        <v>11</v>
      </c>
      <c r="G1430" s="19" t="s">
        <v>134</v>
      </c>
      <c r="H1430" s="19" t="s">
        <v>135</v>
      </c>
      <c r="I1430" s="23">
        <v>77</v>
      </c>
      <c r="J1430" s="19" t="s">
        <v>202</v>
      </c>
      <c r="K1430" s="19" t="s">
        <v>203</v>
      </c>
      <c r="L1430" s="23">
        <v>77</v>
      </c>
      <c r="M1430" s="19" t="s">
        <v>110</v>
      </c>
      <c r="N1430" s="19" t="s">
        <v>111</v>
      </c>
      <c r="O1430" s="30">
        <v>6.3109714285714286E-3</v>
      </c>
      <c r="Q1430" s="22">
        <v>1.5</v>
      </c>
      <c r="R1430" s="30">
        <v>2.94512E-5</v>
      </c>
      <c r="S1430" s="23">
        <v>33954.473841473351</v>
      </c>
      <c r="T1430" s="30">
        <v>3.9058253364559787E-4</v>
      </c>
      <c r="U1430" s="23">
        <v>2560.2783377593842</v>
      </c>
      <c r="V1430" s="27">
        <v>7.5403269381019173</v>
      </c>
    </row>
    <row r="1431" spans="1:22" x14ac:dyDescent="0.25">
      <c r="A1431" s="19" t="s">
        <v>88</v>
      </c>
      <c r="B1431" s="19" t="s">
        <v>89</v>
      </c>
      <c r="C1431" s="19" t="s">
        <v>85</v>
      </c>
      <c r="D1431" s="22">
        <v>27088</v>
      </c>
      <c r="E1431" s="22">
        <v>4</v>
      </c>
      <c r="F1431" s="27">
        <v>11</v>
      </c>
      <c r="G1431" s="19" t="s">
        <v>128</v>
      </c>
      <c r="H1431" s="19" t="s">
        <v>129</v>
      </c>
      <c r="I1431" s="23">
        <v>22.556800000000003</v>
      </c>
      <c r="J1431" s="19" t="s">
        <v>207</v>
      </c>
      <c r="K1431" s="19" t="s">
        <v>208</v>
      </c>
      <c r="L1431" s="23">
        <v>16.96</v>
      </c>
      <c r="M1431" s="19" t="s">
        <v>110</v>
      </c>
      <c r="N1431" s="19" t="s">
        <v>111</v>
      </c>
      <c r="O1431" s="30">
        <v>1.3969122566371676E-2</v>
      </c>
      <c r="Q1431" s="22">
        <v>1.5</v>
      </c>
      <c r="R1431" s="30">
        <v>1.9096891145765617E-5</v>
      </c>
      <c r="S1431" s="23">
        <v>52364.544174601506</v>
      </c>
      <c r="T1431" s="30">
        <v>3.9058253364559787E-4</v>
      </c>
      <c r="U1431" s="23">
        <v>2560.2783377593842</v>
      </c>
      <c r="V1431" s="27">
        <v>4.8893356719052692</v>
      </c>
    </row>
    <row r="1432" spans="1:22" x14ac:dyDescent="0.25">
      <c r="A1432" s="19" t="s">
        <v>88</v>
      </c>
      <c r="B1432" s="19" t="s">
        <v>89</v>
      </c>
      <c r="C1432" s="19" t="s">
        <v>85</v>
      </c>
      <c r="D1432" s="22">
        <v>27088</v>
      </c>
      <c r="E1432" s="22">
        <v>4</v>
      </c>
      <c r="F1432" s="27">
        <v>11</v>
      </c>
      <c r="G1432" s="19" t="s">
        <v>108</v>
      </c>
      <c r="H1432" s="19" t="s">
        <v>109</v>
      </c>
      <c r="I1432" s="23">
        <v>94.295600000000007</v>
      </c>
      <c r="J1432" s="19" t="s">
        <v>220</v>
      </c>
      <c r="K1432" s="19" t="s">
        <v>233</v>
      </c>
      <c r="L1432" s="23">
        <v>11.32</v>
      </c>
      <c r="M1432" s="19" t="s">
        <v>112</v>
      </c>
      <c r="N1432" s="19" t="s">
        <v>113</v>
      </c>
      <c r="O1432" s="30">
        <v>1.1220156242274404E-2</v>
      </c>
      <c r="Q1432" s="22">
        <v>7.7</v>
      </c>
      <c r="R1432" s="30">
        <v>1.2491279397390914E-5</v>
      </c>
      <c r="S1432" s="23">
        <v>80055.850820923326</v>
      </c>
      <c r="T1432" s="30">
        <v>3.9058253364559787E-4</v>
      </c>
      <c r="U1432" s="23">
        <v>2560.2783377593842</v>
      </c>
      <c r="V1432" s="27">
        <v>3.1981152052040054</v>
      </c>
    </row>
    <row r="1433" spans="1:22" x14ac:dyDescent="0.25">
      <c r="A1433" s="19" t="s">
        <v>88</v>
      </c>
      <c r="B1433" s="19" t="s">
        <v>89</v>
      </c>
      <c r="C1433" s="19" t="s">
        <v>85</v>
      </c>
      <c r="D1433" s="22">
        <v>27088</v>
      </c>
      <c r="E1433" s="22">
        <v>4</v>
      </c>
      <c r="F1433" s="27">
        <v>11</v>
      </c>
      <c r="G1433" s="19" t="s">
        <v>128</v>
      </c>
      <c r="H1433" s="19" t="s">
        <v>129</v>
      </c>
      <c r="I1433" s="23">
        <v>12.984999999999999</v>
      </c>
      <c r="J1433" s="19" t="s">
        <v>220</v>
      </c>
      <c r="K1433" s="19" t="s">
        <v>233</v>
      </c>
      <c r="L1433" s="23">
        <v>3.2462499999999999</v>
      </c>
      <c r="M1433" s="19" t="s">
        <v>110</v>
      </c>
      <c r="N1433" s="19" t="s">
        <v>111</v>
      </c>
      <c r="O1433" s="30">
        <v>1.3969122566371676E-2</v>
      </c>
      <c r="Q1433" s="22">
        <v>1.5</v>
      </c>
      <c r="R1433" s="30">
        <v>1.0993276152990072E-5</v>
      </c>
      <c r="S1433" s="23">
        <v>90964.693880450635</v>
      </c>
      <c r="T1433" s="30">
        <v>3.9058253364559787E-4</v>
      </c>
      <c r="U1433" s="23">
        <v>2560.2783377593842</v>
      </c>
      <c r="V1433" s="27">
        <v>2.8145846795507299</v>
      </c>
    </row>
    <row r="1434" spans="1:22" x14ac:dyDescent="0.25">
      <c r="A1434" s="19" t="s">
        <v>88</v>
      </c>
      <c r="B1434" s="19" t="s">
        <v>89</v>
      </c>
      <c r="C1434" s="19" t="s">
        <v>85</v>
      </c>
      <c r="D1434" s="22">
        <v>27088</v>
      </c>
      <c r="E1434" s="22">
        <v>4</v>
      </c>
      <c r="F1434" s="27">
        <v>11</v>
      </c>
      <c r="G1434" s="19" t="s">
        <v>134</v>
      </c>
      <c r="H1434" s="19" t="s">
        <v>135</v>
      </c>
      <c r="I1434" s="23">
        <v>77</v>
      </c>
      <c r="J1434" s="19" t="s">
        <v>202</v>
      </c>
      <c r="K1434" s="19" t="s">
        <v>203</v>
      </c>
      <c r="L1434" s="23">
        <v>77</v>
      </c>
      <c r="M1434" s="19" t="s">
        <v>96</v>
      </c>
      <c r="N1434" s="19" t="s">
        <v>97</v>
      </c>
      <c r="O1434" s="30">
        <v>1.2242166344294007E-2</v>
      </c>
      <c r="Q1434" s="22">
        <v>8.6999999999999993</v>
      </c>
      <c r="R1434" s="30">
        <v>9.8500188977078231E-6</v>
      </c>
      <c r="S1434" s="23">
        <v>101522.64786341759</v>
      </c>
      <c r="T1434" s="30">
        <v>3.9058253364559787E-4</v>
      </c>
      <c r="U1434" s="23">
        <v>2560.2783377593842</v>
      </c>
      <c r="V1434" s="27">
        <v>2.5218790010321905</v>
      </c>
    </row>
    <row r="1435" spans="1:22" x14ac:dyDescent="0.25">
      <c r="A1435" s="19" t="s">
        <v>88</v>
      </c>
      <c r="B1435" s="19" t="s">
        <v>89</v>
      </c>
      <c r="C1435" s="19" t="s">
        <v>85</v>
      </c>
      <c r="D1435" s="22">
        <v>27088</v>
      </c>
      <c r="E1435" s="22">
        <v>4</v>
      </c>
      <c r="F1435" s="27">
        <v>11</v>
      </c>
      <c r="G1435" s="19" t="s">
        <v>122</v>
      </c>
      <c r="H1435" s="19" t="s">
        <v>123</v>
      </c>
      <c r="I1435" s="23">
        <v>6.7740524999999998</v>
      </c>
      <c r="J1435" s="19" t="s">
        <v>223</v>
      </c>
      <c r="K1435" s="19" t="s">
        <v>234</v>
      </c>
      <c r="L1435" s="23">
        <v>1.22055</v>
      </c>
      <c r="M1435" s="19" t="s">
        <v>110</v>
      </c>
      <c r="N1435" s="19" t="s">
        <v>111</v>
      </c>
      <c r="O1435" s="30">
        <v>2.3301542756539208E-2</v>
      </c>
      <c r="Q1435" s="22">
        <v>1.5</v>
      </c>
      <c r="R1435" s="30">
        <v>9.5664166038661384E-6</v>
      </c>
      <c r="S1435" s="23">
        <v>104532.34909253936</v>
      </c>
      <c r="T1435" s="30">
        <v>3.9058253364559787E-4</v>
      </c>
      <c r="U1435" s="23">
        <v>2560.2783377593842</v>
      </c>
      <c r="V1435" s="27">
        <v>2.4492689200860172</v>
      </c>
    </row>
    <row r="1436" spans="1:22" x14ac:dyDescent="0.25">
      <c r="A1436" s="19" t="s">
        <v>88</v>
      </c>
      <c r="B1436" s="19" t="s">
        <v>89</v>
      </c>
      <c r="C1436" s="19" t="s">
        <v>85</v>
      </c>
      <c r="D1436" s="22">
        <v>27088</v>
      </c>
      <c r="E1436" s="22">
        <v>4</v>
      </c>
      <c r="F1436" s="27">
        <v>11</v>
      </c>
      <c r="G1436" s="19" t="s">
        <v>108</v>
      </c>
      <c r="H1436" s="19" t="s">
        <v>109</v>
      </c>
      <c r="I1436" s="23">
        <v>15.625</v>
      </c>
      <c r="J1436" s="19" t="s">
        <v>218</v>
      </c>
      <c r="K1436" s="19" t="s">
        <v>232</v>
      </c>
      <c r="L1436" s="23">
        <v>15.625</v>
      </c>
      <c r="M1436" s="19" t="s">
        <v>110</v>
      </c>
      <c r="N1436" s="19" t="s">
        <v>111</v>
      </c>
      <c r="O1436" s="30">
        <v>9.9157987639060616E-3</v>
      </c>
      <c r="Q1436" s="22">
        <v>1.5</v>
      </c>
      <c r="R1436" s="30">
        <v>9.3899609506686181E-6</v>
      </c>
      <c r="S1436" s="23">
        <v>106496.71550857667</v>
      </c>
      <c r="T1436" s="30">
        <v>3.9058253364559787E-4</v>
      </c>
      <c r="U1436" s="23">
        <v>2560.2783377593842</v>
      </c>
      <c r="V1436" s="27">
        <v>2.4040913614403374</v>
      </c>
    </row>
    <row r="1437" spans="1:22" x14ac:dyDescent="0.25">
      <c r="A1437" s="19" t="s">
        <v>88</v>
      </c>
      <c r="B1437" s="19" t="s">
        <v>89</v>
      </c>
      <c r="C1437" s="19" t="s">
        <v>85</v>
      </c>
      <c r="D1437" s="22">
        <v>27088</v>
      </c>
      <c r="E1437" s="22">
        <v>4</v>
      </c>
      <c r="F1437" s="27">
        <v>11</v>
      </c>
      <c r="G1437" s="19" t="s">
        <v>166</v>
      </c>
      <c r="H1437" s="19" t="s">
        <v>167</v>
      </c>
      <c r="I1437" s="23">
        <v>522.29773000000012</v>
      </c>
      <c r="J1437" s="19" t="s">
        <v>202</v>
      </c>
      <c r="K1437" s="19" t="s">
        <v>203</v>
      </c>
      <c r="L1437" s="23">
        <v>522.29773000000012</v>
      </c>
      <c r="M1437" s="19" t="s">
        <v>168</v>
      </c>
      <c r="N1437" s="19" t="s">
        <v>169</v>
      </c>
      <c r="O1437" s="30">
        <v>5.0000000000000002E-5</v>
      </c>
      <c r="Q1437" s="22">
        <v>0.3</v>
      </c>
      <c r="R1437" s="30">
        <v>7.9136019696969715E-6</v>
      </c>
      <c r="S1437" s="23">
        <v>126364.70773097173</v>
      </c>
      <c r="T1437" s="30">
        <v>3.9058253364559787E-4</v>
      </c>
      <c r="U1437" s="23">
        <v>2560.2783377593842</v>
      </c>
      <c r="V1437" s="27">
        <v>2.026102369666515</v>
      </c>
    </row>
    <row r="1438" spans="1:22" x14ac:dyDescent="0.25">
      <c r="A1438" s="19" t="s">
        <v>88</v>
      </c>
      <c r="B1438" s="19" t="s">
        <v>89</v>
      </c>
      <c r="C1438" s="19" t="s">
        <v>85</v>
      </c>
      <c r="D1438" s="22">
        <v>27088</v>
      </c>
      <c r="E1438" s="22">
        <v>4</v>
      </c>
      <c r="F1438" s="27">
        <v>11</v>
      </c>
      <c r="G1438" s="19" t="s">
        <v>108</v>
      </c>
      <c r="H1438" s="19" t="s">
        <v>109</v>
      </c>
      <c r="I1438" s="23">
        <v>9.2558375000000002</v>
      </c>
      <c r="J1438" s="19" t="s">
        <v>223</v>
      </c>
      <c r="K1438" s="19" t="s">
        <v>234</v>
      </c>
      <c r="L1438" s="23">
        <v>2.0342500000000001</v>
      </c>
      <c r="M1438" s="19" t="s">
        <v>110</v>
      </c>
      <c r="N1438" s="19" t="s">
        <v>111</v>
      </c>
      <c r="O1438" s="30">
        <v>9.9157987639060616E-3</v>
      </c>
      <c r="Q1438" s="22">
        <v>1.5</v>
      </c>
      <c r="R1438" s="30">
        <v>5.5623649722069927E-6</v>
      </c>
      <c r="S1438" s="23">
        <v>179779.64498852863</v>
      </c>
      <c r="T1438" s="30">
        <v>3.9058253364559787E-4</v>
      </c>
      <c r="U1438" s="23">
        <v>2560.2783377593842</v>
      </c>
      <c r="V1438" s="27">
        <v>1.4241202545053142</v>
      </c>
    </row>
    <row r="1439" spans="1:22" x14ac:dyDescent="0.25">
      <c r="A1439" s="19" t="s">
        <v>88</v>
      </c>
      <c r="B1439" s="19" t="s">
        <v>89</v>
      </c>
      <c r="C1439" s="19" t="s">
        <v>85</v>
      </c>
      <c r="D1439" s="22">
        <v>27088</v>
      </c>
      <c r="E1439" s="22">
        <v>4</v>
      </c>
      <c r="F1439" s="27">
        <v>11</v>
      </c>
      <c r="G1439" s="19" t="s">
        <v>124</v>
      </c>
      <c r="H1439" s="19" t="s">
        <v>125</v>
      </c>
      <c r="I1439" s="23">
        <v>3.125</v>
      </c>
      <c r="J1439" s="19" t="s">
        <v>218</v>
      </c>
      <c r="K1439" s="19" t="s">
        <v>232</v>
      </c>
      <c r="L1439" s="23">
        <v>3.125</v>
      </c>
      <c r="M1439" s="19" t="s">
        <v>110</v>
      </c>
      <c r="N1439" s="19" t="s">
        <v>111</v>
      </c>
      <c r="O1439" s="30">
        <v>2.8396187614678874E-2</v>
      </c>
      <c r="Q1439" s="22">
        <v>1.5</v>
      </c>
      <c r="R1439" s="30">
        <v>5.3780658361134223E-6</v>
      </c>
      <c r="S1439" s="23">
        <v>185940.45340335066</v>
      </c>
      <c r="T1439" s="30">
        <v>3.9058253364559787E-4</v>
      </c>
      <c r="U1439" s="23">
        <v>2560.2783377593842</v>
      </c>
      <c r="V1439" s="27">
        <v>1.3769345459245006</v>
      </c>
    </row>
    <row r="1440" spans="1:22" x14ac:dyDescent="0.25">
      <c r="A1440" s="19" t="s">
        <v>88</v>
      </c>
      <c r="B1440" s="19" t="s">
        <v>89</v>
      </c>
      <c r="C1440" s="19" t="s">
        <v>85</v>
      </c>
      <c r="D1440" s="22">
        <v>27088</v>
      </c>
      <c r="E1440" s="22">
        <v>4</v>
      </c>
      <c r="F1440" s="27">
        <v>11</v>
      </c>
      <c r="G1440" s="19" t="s">
        <v>128</v>
      </c>
      <c r="H1440" s="19" t="s">
        <v>129</v>
      </c>
      <c r="I1440" s="23">
        <v>22.556800000000003</v>
      </c>
      <c r="J1440" s="19" t="s">
        <v>207</v>
      </c>
      <c r="K1440" s="19" t="s">
        <v>208</v>
      </c>
      <c r="L1440" s="23">
        <v>16.96</v>
      </c>
      <c r="M1440" s="19" t="s">
        <v>112</v>
      </c>
      <c r="N1440" s="19" t="s">
        <v>113</v>
      </c>
      <c r="O1440" s="30">
        <v>1.8912688108407016E-2</v>
      </c>
      <c r="Q1440" s="22">
        <v>7.7</v>
      </c>
      <c r="R1440" s="30">
        <v>5.0367145587215519E-6</v>
      </c>
      <c r="S1440" s="23">
        <v>198542.12271537297</v>
      </c>
      <c r="T1440" s="30">
        <v>3.9058253364559787E-4</v>
      </c>
      <c r="U1440" s="23">
        <v>2560.2783377593842</v>
      </c>
      <c r="V1440" s="27">
        <v>1.2895391178172104</v>
      </c>
    </row>
    <row r="1441" spans="1:22" x14ac:dyDescent="0.25">
      <c r="A1441" s="19" t="s">
        <v>88</v>
      </c>
      <c r="B1441" s="19" t="s">
        <v>89</v>
      </c>
      <c r="C1441" s="19" t="s">
        <v>85</v>
      </c>
      <c r="D1441" s="22">
        <v>27088</v>
      </c>
      <c r="E1441" s="22">
        <v>4</v>
      </c>
      <c r="F1441" s="27">
        <v>11</v>
      </c>
      <c r="G1441" s="19" t="s">
        <v>132</v>
      </c>
      <c r="H1441" s="19" t="s">
        <v>133</v>
      </c>
      <c r="I1441" s="23">
        <v>1.6854000000000002</v>
      </c>
      <c r="J1441" s="19" t="s">
        <v>207</v>
      </c>
      <c r="K1441" s="19" t="s">
        <v>208</v>
      </c>
      <c r="L1441" s="23">
        <v>1.06</v>
      </c>
      <c r="M1441" s="19" t="s">
        <v>110</v>
      </c>
      <c r="N1441" s="19" t="s">
        <v>111</v>
      </c>
      <c r="O1441" s="30">
        <v>3.9433609419354559E-2</v>
      </c>
      <c r="Q1441" s="22">
        <v>1.5</v>
      </c>
      <c r="R1441" s="30">
        <v>4.0279639585078896E-6</v>
      </c>
      <c r="S1441" s="23">
        <v>248264.38625097278</v>
      </c>
      <c r="T1441" s="30">
        <v>3.9058253364559787E-4</v>
      </c>
      <c r="U1441" s="23">
        <v>2560.2783377593842</v>
      </c>
      <c r="V1441" s="27">
        <v>1.0312708868243288</v>
      </c>
    </row>
    <row r="1442" spans="1:22" x14ac:dyDescent="0.25">
      <c r="A1442" s="19" t="s">
        <v>88</v>
      </c>
      <c r="B1442" s="19" t="s">
        <v>89</v>
      </c>
      <c r="C1442" s="19" t="s">
        <v>85</v>
      </c>
      <c r="D1442" s="22">
        <v>27088</v>
      </c>
      <c r="E1442" s="22">
        <v>4</v>
      </c>
      <c r="F1442" s="27">
        <v>11</v>
      </c>
      <c r="G1442" s="19" t="s">
        <v>166</v>
      </c>
      <c r="H1442" s="19" t="s">
        <v>167</v>
      </c>
      <c r="I1442" s="23">
        <v>522.29773000000012</v>
      </c>
      <c r="J1442" s="19" t="s">
        <v>202</v>
      </c>
      <c r="K1442" s="19" t="s">
        <v>203</v>
      </c>
      <c r="L1442" s="23">
        <v>522.29773000000012</v>
      </c>
      <c r="M1442" s="19" t="s">
        <v>172</v>
      </c>
      <c r="N1442" s="19" t="s">
        <v>173</v>
      </c>
      <c r="O1442" s="30">
        <v>5.0000000000000002E-5</v>
      </c>
      <c r="Q1442" s="22">
        <v>0.6</v>
      </c>
      <c r="R1442" s="30">
        <v>3.9568009848484849E-6</v>
      </c>
      <c r="S1442" s="23">
        <v>252729.41546194351</v>
      </c>
      <c r="T1442" s="30">
        <v>3.9058253364559787E-4</v>
      </c>
      <c r="U1442" s="23">
        <v>2560.2783377593842</v>
      </c>
      <c r="V1442" s="27">
        <v>1.0130511848332573</v>
      </c>
    </row>
    <row r="1443" spans="1:22" x14ac:dyDescent="0.25">
      <c r="A1443" s="19" t="s">
        <v>88</v>
      </c>
      <c r="B1443" s="19" t="s">
        <v>89</v>
      </c>
      <c r="C1443" s="19" t="s">
        <v>85</v>
      </c>
      <c r="D1443" s="22">
        <v>27367</v>
      </c>
      <c r="E1443" s="22">
        <v>4</v>
      </c>
      <c r="F1443" s="27">
        <v>9.6</v>
      </c>
      <c r="G1443" s="19" t="s">
        <v>132</v>
      </c>
      <c r="H1443" s="19" t="s">
        <v>133</v>
      </c>
      <c r="I1443" s="23">
        <v>52.5</v>
      </c>
      <c r="J1443" s="19" t="s">
        <v>202</v>
      </c>
      <c r="K1443" s="19" t="s">
        <v>203</v>
      </c>
      <c r="L1443" s="23">
        <v>52.5</v>
      </c>
      <c r="M1443" s="19" t="s">
        <v>110</v>
      </c>
      <c r="N1443" s="19" t="s">
        <v>111</v>
      </c>
      <c r="O1443" s="30">
        <v>3.9433609419354559E-2</v>
      </c>
      <c r="Q1443" s="22">
        <v>1.5</v>
      </c>
      <c r="R1443" s="30">
        <v>1.4376836767473016E-4</v>
      </c>
      <c r="S1443" s="23">
        <v>6955.6329822319303</v>
      </c>
      <c r="T1443" s="30">
        <v>3.3916639613072491E-4</v>
      </c>
      <c r="U1443" s="23">
        <v>2948.4053001953944</v>
      </c>
      <c r="V1443" s="27">
        <v>42.388741725261461</v>
      </c>
    </row>
    <row r="1444" spans="1:22" x14ac:dyDescent="0.25">
      <c r="A1444" s="19" t="s">
        <v>88</v>
      </c>
      <c r="B1444" s="19" t="s">
        <v>89</v>
      </c>
      <c r="C1444" s="19" t="s">
        <v>85</v>
      </c>
      <c r="D1444" s="22">
        <v>27367</v>
      </c>
      <c r="E1444" s="22">
        <v>4</v>
      </c>
      <c r="F1444" s="27">
        <v>9.6</v>
      </c>
      <c r="G1444" s="19" t="s">
        <v>122</v>
      </c>
      <c r="H1444" s="19" t="s">
        <v>123</v>
      </c>
      <c r="I1444" s="23">
        <v>34.65</v>
      </c>
      <c r="J1444" s="19" t="s">
        <v>202</v>
      </c>
      <c r="K1444" s="19" t="s">
        <v>203</v>
      </c>
      <c r="L1444" s="23">
        <v>34.65</v>
      </c>
      <c r="M1444" s="19" t="s">
        <v>110</v>
      </c>
      <c r="N1444" s="19" t="s">
        <v>111</v>
      </c>
      <c r="O1444" s="30">
        <v>2.3301542756539208E-2</v>
      </c>
      <c r="Q1444" s="22">
        <v>1.5</v>
      </c>
      <c r="R1444" s="30">
        <v>5.6069337257922471E-5</v>
      </c>
      <c r="S1444" s="23">
        <v>17835.060104240885</v>
      </c>
      <c r="T1444" s="30">
        <v>3.3916639613072491E-4</v>
      </c>
      <c r="U1444" s="23">
        <v>2948.4053001953944</v>
      </c>
      <c r="V1444" s="27">
        <v>16.531513114970171</v>
      </c>
    </row>
    <row r="1445" spans="1:22" x14ac:dyDescent="0.25">
      <c r="A1445" s="19" t="s">
        <v>88</v>
      </c>
      <c r="B1445" s="19" t="s">
        <v>89</v>
      </c>
      <c r="C1445" s="19" t="s">
        <v>85</v>
      </c>
      <c r="D1445" s="22">
        <v>27367</v>
      </c>
      <c r="E1445" s="22">
        <v>4</v>
      </c>
      <c r="F1445" s="27">
        <v>9.6</v>
      </c>
      <c r="G1445" s="19" t="s">
        <v>128</v>
      </c>
      <c r="H1445" s="19" t="s">
        <v>129</v>
      </c>
      <c r="I1445" s="23">
        <v>51.465000000000003</v>
      </c>
      <c r="J1445" s="19" t="s">
        <v>220</v>
      </c>
      <c r="K1445" s="19" t="s">
        <v>233</v>
      </c>
      <c r="L1445" s="23">
        <v>12.866250000000001</v>
      </c>
      <c r="M1445" s="19" t="s">
        <v>110</v>
      </c>
      <c r="N1445" s="19" t="s">
        <v>111</v>
      </c>
      <c r="O1445" s="30">
        <v>1.3969122566371676E-2</v>
      </c>
      <c r="Q1445" s="22">
        <v>1.5</v>
      </c>
      <c r="R1445" s="30">
        <v>4.9925062005438768E-5</v>
      </c>
      <c r="S1445" s="23">
        <v>20030.020190882515</v>
      </c>
      <c r="T1445" s="30">
        <v>3.3916639613072491E-4</v>
      </c>
      <c r="U1445" s="23">
        <v>2948.4053001953944</v>
      </c>
      <c r="V1445" s="27">
        <v>14.719931742941936</v>
      </c>
    </row>
    <row r="1446" spans="1:22" x14ac:dyDescent="0.25">
      <c r="A1446" s="19" t="s">
        <v>88</v>
      </c>
      <c r="B1446" s="19" t="s">
        <v>89</v>
      </c>
      <c r="C1446" s="19" t="s">
        <v>85</v>
      </c>
      <c r="D1446" s="22">
        <v>27367</v>
      </c>
      <c r="E1446" s="22">
        <v>4</v>
      </c>
      <c r="F1446" s="27">
        <v>9.6</v>
      </c>
      <c r="G1446" s="19" t="s">
        <v>128</v>
      </c>
      <c r="H1446" s="19" t="s">
        <v>129</v>
      </c>
      <c r="I1446" s="23">
        <v>51.465000000000003</v>
      </c>
      <c r="J1446" s="19" t="s">
        <v>220</v>
      </c>
      <c r="K1446" s="19" t="s">
        <v>233</v>
      </c>
      <c r="L1446" s="23">
        <v>12.866250000000001</v>
      </c>
      <c r="M1446" s="19" t="s">
        <v>112</v>
      </c>
      <c r="N1446" s="19" t="s">
        <v>113</v>
      </c>
      <c r="O1446" s="30">
        <v>1.8912688108407016E-2</v>
      </c>
      <c r="Q1446" s="22">
        <v>7.7</v>
      </c>
      <c r="R1446" s="30">
        <v>1.3167498559241979E-5</v>
      </c>
      <c r="S1446" s="23">
        <v>75944.568780538946</v>
      </c>
      <c r="T1446" s="30">
        <v>3.3916639613072491E-4</v>
      </c>
      <c r="U1446" s="23">
        <v>2948.4053001953944</v>
      </c>
      <c r="V1446" s="27">
        <v>3.882312254238427</v>
      </c>
    </row>
    <row r="1447" spans="1:22" x14ac:dyDescent="0.25">
      <c r="A1447" s="19" t="s">
        <v>88</v>
      </c>
      <c r="B1447" s="19" t="s">
        <v>89</v>
      </c>
      <c r="C1447" s="19" t="s">
        <v>85</v>
      </c>
      <c r="D1447" s="22">
        <v>27367</v>
      </c>
      <c r="E1447" s="22">
        <v>4</v>
      </c>
      <c r="F1447" s="27">
        <v>9.6</v>
      </c>
      <c r="G1447" s="19" t="s">
        <v>134</v>
      </c>
      <c r="H1447" s="19" t="s">
        <v>135</v>
      </c>
      <c r="I1447" s="23">
        <v>29.25</v>
      </c>
      <c r="J1447" s="19" t="s">
        <v>202</v>
      </c>
      <c r="K1447" s="19" t="s">
        <v>203</v>
      </c>
      <c r="L1447" s="23">
        <v>29.25</v>
      </c>
      <c r="M1447" s="19" t="s">
        <v>110</v>
      </c>
      <c r="N1447" s="19" t="s">
        <v>111</v>
      </c>
      <c r="O1447" s="30">
        <v>6.3109714285714286E-3</v>
      </c>
      <c r="Q1447" s="22">
        <v>1.5</v>
      </c>
      <c r="R1447" s="30">
        <v>1.2819160714285715E-5</v>
      </c>
      <c r="S1447" s="23">
        <v>78008.227081949037</v>
      </c>
      <c r="T1447" s="30">
        <v>3.3916639613072491E-4</v>
      </c>
      <c r="U1447" s="23">
        <v>2948.4053001953944</v>
      </c>
      <c r="V1447" s="27">
        <v>3.7796081394056582</v>
      </c>
    </row>
    <row r="1448" spans="1:22" x14ac:dyDescent="0.25">
      <c r="A1448" s="19" t="s">
        <v>88</v>
      </c>
      <c r="B1448" s="19" t="s">
        <v>89</v>
      </c>
      <c r="C1448" s="19" t="s">
        <v>85</v>
      </c>
      <c r="D1448" s="22">
        <v>27367</v>
      </c>
      <c r="E1448" s="22">
        <v>4</v>
      </c>
      <c r="F1448" s="27">
        <v>9.6</v>
      </c>
      <c r="G1448" s="19" t="s">
        <v>122</v>
      </c>
      <c r="H1448" s="19" t="s">
        <v>123</v>
      </c>
      <c r="I1448" s="23">
        <v>34.65</v>
      </c>
      <c r="J1448" s="19" t="s">
        <v>202</v>
      </c>
      <c r="K1448" s="19" t="s">
        <v>203</v>
      </c>
      <c r="L1448" s="23">
        <v>34.65</v>
      </c>
      <c r="M1448" s="19" t="s">
        <v>112</v>
      </c>
      <c r="N1448" s="19" t="s">
        <v>113</v>
      </c>
      <c r="O1448" s="30">
        <v>2.7195613430583482E-2</v>
      </c>
      <c r="Q1448" s="22">
        <v>7.7</v>
      </c>
      <c r="R1448" s="30">
        <v>1.2747943795586007E-5</v>
      </c>
      <c r="S1448" s="23">
        <v>78444.023289956094</v>
      </c>
      <c r="T1448" s="30">
        <v>3.3916639613072491E-4</v>
      </c>
      <c r="U1448" s="23">
        <v>2948.4053001953944</v>
      </c>
      <c r="V1448" s="27">
        <v>3.7586105053498775</v>
      </c>
    </row>
    <row r="1449" spans="1:22" x14ac:dyDescent="0.25">
      <c r="A1449" s="19" t="s">
        <v>88</v>
      </c>
      <c r="B1449" s="19" t="s">
        <v>89</v>
      </c>
      <c r="C1449" s="19" t="s">
        <v>85</v>
      </c>
      <c r="D1449" s="22">
        <v>27367</v>
      </c>
      <c r="E1449" s="22">
        <v>4</v>
      </c>
      <c r="F1449" s="27">
        <v>9.6</v>
      </c>
      <c r="G1449" s="19" t="s">
        <v>166</v>
      </c>
      <c r="H1449" s="19" t="s">
        <v>167</v>
      </c>
      <c r="I1449" s="23">
        <v>473.3805625</v>
      </c>
      <c r="J1449" s="19" t="s">
        <v>202</v>
      </c>
      <c r="K1449" s="19" t="s">
        <v>203</v>
      </c>
      <c r="L1449" s="23">
        <v>473.3805625</v>
      </c>
      <c r="M1449" s="19" t="s">
        <v>168</v>
      </c>
      <c r="N1449" s="19" t="s">
        <v>169</v>
      </c>
      <c r="O1449" s="30">
        <v>5.0000000000000002E-5</v>
      </c>
      <c r="Q1449" s="22">
        <v>0.3</v>
      </c>
      <c r="R1449" s="30">
        <v>8.218412543402778E-6</v>
      </c>
      <c r="S1449" s="23">
        <v>121677.99982281697</v>
      </c>
      <c r="T1449" s="30">
        <v>3.3916639613072491E-4</v>
      </c>
      <c r="U1449" s="23">
        <v>2948.4053001953944</v>
      </c>
      <c r="V1449" s="27">
        <v>2.4231211102161061</v>
      </c>
    </row>
    <row r="1450" spans="1:22" x14ac:dyDescent="0.25">
      <c r="A1450" s="19" t="s">
        <v>88</v>
      </c>
      <c r="B1450" s="19" t="s">
        <v>89</v>
      </c>
      <c r="C1450" s="19" t="s">
        <v>85</v>
      </c>
      <c r="D1450" s="22">
        <v>27367</v>
      </c>
      <c r="E1450" s="22">
        <v>4</v>
      </c>
      <c r="F1450" s="27">
        <v>9.6</v>
      </c>
      <c r="G1450" s="19" t="s">
        <v>122</v>
      </c>
      <c r="H1450" s="19" t="s">
        <v>123</v>
      </c>
      <c r="I1450" s="23">
        <v>4.9375</v>
      </c>
      <c r="J1450" s="19" t="s">
        <v>218</v>
      </c>
      <c r="K1450" s="19" t="s">
        <v>232</v>
      </c>
      <c r="L1450" s="23">
        <v>4.9375</v>
      </c>
      <c r="M1450" s="19" t="s">
        <v>110</v>
      </c>
      <c r="N1450" s="19" t="s">
        <v>111</v>
      </c>
      <c r="O1450" s="30">
        <v>2.3301542756539208E-2</v>
      </c>
      <c r="Q1450" s="22">
        <v>1.5</v>
      </c>
      <c r="R1450" s="30">
        <v>7.989678288917523E-6</v>
      </c>
      <c r="S1450" s="23">
        <v>125161.48508596388</v>
      </c>
      <c r="T1450" s="30">
        <v>3.3916639613072491E-4</v>
      </c>
      <c r="U1450" s="23">
        <v>2948.4053001953944</v>
      </c>
      <c r="V1450" s="27">
        <v>2.3556809813900492</v>
      </c>
    </row>
    <row r="1451" spans="1:22" x14ac:dyDescent="0.25">
      <c r="A1451" s="19" t="s">
        <v>88</v>
      </c>
      <c r="B1451" s="19" t="s">
        <v>89</v>
      </c>
      <c r="C1451" s="19" t="s">
        <v>85</v>
      </c>
      <c r="D1451" s="22">
        <v>27367</v>
      </c>
      <c r="E1451" s="22">
        <v>4</v>
      </c>
      <c r="F1451" s="27">
        <v>9.6</v>
      </c>
      <c r="G1451" s="19" t="s">
        <v>108</v>
      </c>
      <c r="H1451" s="19" t="s">
        <v>109</v>
      </c>
      <c r="I1451" s="23">
        <v>6.8410125000000006</v>
      </c>
      <c r="J1451" s="19" t="s">
        <v>220</v>
      </c>
      <c r="K1451" s="19" t="s">
        <v>233</v>
      </c>
      <c r="L1451" s="23">
        <v>0.82125000000000004</v>
      </c>
      <c r="M1451" s="19" t="s">
        <v>110</v>
      </c>
      <c r="N1451" s="19" t="s">
        <v>111</v>
      </c>
      <c r="O1451" s="30">
        <v>9.9157987639060616E-3</v>
      </c>
      <c r="Q1451" s="22">
        <v>1.5</v>
      </c>
      <c r="R1451" s="30">
        <v>4.710701617455967E-6</v>
      </c>
      <c r="S1451" s="23">
        <v>212282.60272193889</v>
      </c>
      <c r="T1451" s="30">
        <v>3.3916639613072491E-4</v>
      </c>
      <c r="U1451" s="23">
        <v>2948.4053001953944</v>
      </c>
      <c r="V1451" s="27">
        <v>1.388905761654619</v>
      </c>
    </row>
    <row r="1452" spans="1:22" x14ac:dyDescent="0.25">
      <c r="A1452" s="19" t="s">
        <v>88</v>
      </c>
      <c r="B1452" s="19" t="s">
        <v>89</v>
      </c>
      <c r="C1452" s="19" t="s">
        <v>85</v>
      </c>
      <c r="D1452" s="22">
        <v>27367</v>
      </c>
      <c r="E1452" s="22">
        <v>4</v>
      </c>
      <c r="F1452" s="27">
        <v>9.6</v>
      </c>
      <c r="G1452" s="19" t="s">
        <v>134</v>
      </c>
      <c r="H1452" s="19" t="s">
        <v>135</v>
      </c>
      <c r="I1452" s="23">
        <v>29.25</v>
      </c>
      <c r="J1452" s="19" t="s">
        <v>202</v>
      </c>
      <c r="K1452" s="19" t="s">
        <v>203</v>
      </c>
      <c r="L1452" s="23">
        <v>29.25</v>
      </c>
      <c r="M1452" s="19" t="s">
        <v>96</v>
      </c>
      <c r="N1452" s="19" t="s">
        <v>97</v>
      </c>
      <c r="O1452" s="30">
        <v>1.2242166344294007E-2</v>
      </c>
      <c r="Q1452" s="22">
        <v>8.6999999999999993</v>
      </c>
      <c r="R1452" s="30">
        <v>4.2873966184219317E-6</v>
      </c>
      <c r="S1452" s="23">
        <v>233241.7756041594</v>
      </c>
      <c r="T1452" s="30">
        <v>3.3916639613072491E-4</v>
      </c>
      <c r="U1452" s="23">
        <v>2948.4053001953944</v>
      </c>
      <c r="V1452" s="27">
        <v>1.2640982913795034</v>
      </c>
    </row>
    <row r="1453" spans="1:22" x14ac:dyDescent="0.25">
      <c r="A1453" s="19" t="s">
        <v>88</v>
      </c>
      <c r="B1453" s="19" t="s">
        <v>89</v>
      </c>
      <c r="C1453" s="19" t="s">
        <v>85</v>
      </c>
      <c r="D1453" s="22">
        <v>27367</v>
      </c>
      <c r="E1453" s="22">
        <v>4</v>
      </c>
      <c r="F1453" s="27">
        <v>9.6</v>
      </c>
      <c r="G1453" s="19" t="s">
        <v>166</v>
      </c>
      <c r="H1453" s="19" t="s">
        <v>167</v>
      </c>
      <c r="I1453" s="23">
        <v>473.3805625</v>
      </c>
      <c r="J1453" s="19" t="s">
        <v>202</v>
      </c>
      <c r="K1453" s="19" t="s">
        <v>203</v>
      </c>
      <c r="L1453" s="23">
        <v>473.3805625</v>
      </c>
      <c r="M1453" s="19" t="s">
        <v>172</v>
      </c>
      <c r="N1453" s="19" t="s">
        <v>173</v>
      </c>
      <c r="O1453" s="30">
        <v>5.0000000000000002E-5</v>
      </c>
      <c r="Q1453" s="22">
        <v>0.6</v>
      </c>
      <c r="R1453" s="30">
        <v>4.109206271701389E-6</v>
      </c>
      <c r="S1453" s="23">
        <v>243355.99964563394</v>
      </c>
      <c r="T1453" s="30">
        <v>3.3916639613072491E-4</v>
      </c>
      <c r="U1453" s="23">
        <v>2948.4053001953944</v>
      </c>
      <c r="V1453" s="27">
        <v>1.211560555108053</v>
      </c>
    </row>
    <row r="1454" spans="1:22" x14ac:dyDescent="0.25">
      <c r="A1454" s="19" t="s">
        <v>88</v>
      </c>
      <c r="B1454" s="19" t="s">
        <v>89</v>
      </c>
      <c r="C1454" s="19" t="s">
        <v>85</v>
      </c>
      <c r="D1454" s="22">
        <v>27367</v>
      </c>
      <c r="E1454" s="22">
        <v>4</v>
      </c>
      <c r="F1454" s="27">
        <v>9.6</v>
      </c>
      <c r="G1454" s="19" t="s">
        <v>108</v>
      </c>
      <c r="H1454" s="19" t="s">
        <v>109</v>
      </c>
      <c r="I1454" s="23">
        <v>4.9375</v>
      </c>
      <c r="J1454" s="19" t="s">
        <v>218</v>
      </c>
      <c r="K1454" s="19" t="s">
        <v>232</v>
      </c>
      <c r="L1454" s="23">
        <v>4.9375</v>
      </c>
      <c r="M1454" s="19" t="s">
        <v>110</v>
      </c>
      <c r="N1454" s="19" t="s">
        <v>111</v>
      </c>
      <c r="O1454" s="30">
        <v>9.9157987639060616E-3</v>
      </c>
      <c r="Q1454" s="22">
        <v>1.5</v>
      </c>
      <c r="R1454" s="30">
        <v>3.3999483608879293E-6</v>
      </c>
      <c r="S1454" s="23">
        <v>294122.11417788721</v>
      </c>
      <c r="T1454" s="30">
        <v>3.3916639613072491E-4</v>
      </c>
      <c r="U1454" s="23">
        <v>2948.4053001953944</v>
      </c>
      <c r="V1454" s="27">
        <v>1.0024425767632614</v>
      </c>
    </row>
    <row r="1455" spans="1:22" x14ac:dyDescent="0.25">
      <c r="A1455" s="19" t="s">
        <v>90</v>
      </c>
      <c r="B1455" s="19" t="s">
        <v>91</v>
      </c>
      <c r="C1455" s="19" t="s">
        <v>75</v>
      </c>
      <c r="D1455" s="22">
        <v>160646164</v>
      </c>
      <c r="E1455" s="22">
        <v>3</v>
      </c>
      <c r="F1455" s="27">
        <v>45</v>
      </c>
      <c r="G1455" s="19" t="s">
        <v>148</v>
      </c>
      <c r="H1455" s="19" t="s">
        <v>149</v>
      </c>
      <c r="I1455" s="23">
        <v>87.333333333333329</v>
      </c>
      <c r="J1455" s="19" t="s">
        <v>202</v>
      </c>
      <c r="K1455" s="19" t="s">
        <v>203</v>
      </c>
      <c r="L1455" s="23">
        <v>87.333333333333329</v>
      </c>
      <c r="M1455" s="19" t="s">
        <v>110</v>
      </c>
      <c r="N1455" s="19" t="s">
        <v>111</v>
      </c>
      <c r="O1455" s="30">
        <v>5.1681299099804429E-2</v>
      </c>
      <c r="Q1455" s="22">
        <v>1.5</v>
      </c>
      <c r="R1455" s="30">
        <v>6.686666846493215E-5</v>
      </c>
      <c r="S1455" s="23">
        <v>14955.134194018421</v>
      </c>
      <c r="T1455" s="30">
        <v>1.9215141254232373E-4</v>
      </c>
      <c r="U1455" s="23">
        <v>5204.2292417691051</v>
      </c>
      <c r="V1455" s="27">
        <v>34.798947132488003</v>
      </c>
    </row>
    <row r="1456" spans="1:22" x14ac:dyDescent="0.25">
      <c r="A1456" s="19" t="s">
        <v>90</v>
      </c>
      <c r="B1456" s="19" t="s">
        <v>91</v>
      </c>
      <c r="C1456" s="19" t="s">
        <v>75</v>
      </c>
      <c r="D1456" s="22">
        <v>160646164</v>
      </c>
      <c r="E1456" s="22">
        <v>3</v>
      </c>
      <c r="F1456" s="27">
        <v>45</v>
      </c>
      <c r="G1456" s="19" t="s">
        <v>132</v>
      </c>
      <c r="H1456" s="19" t="s">
        <v>133</v>
      </c>
      <c r="I1456" s="23">
        <v>100</v>
      </c>
      <c r="J1456" s="19" t="s">
        <v>202</v>
      </c>
      <c r="K1456" s="19" t="s">
        <v>203</v>
      </c>
      <c r="L1456" s="23">
        <v>100</v>
      </c>
      <c r="M1456" s="19" t="s">
        <v>110</v>
      </c>
      <c r="N1456" s="19" t="s">
        <v>111</v>
      </c>
      <c r="O1456" s="30">
        <v>3.9433609419354559E-2</v>
      </c>
      <c r="Q1456" s="22">
        <v>1.5</v>
      </c>
      <c r="R1456" s="30">
        <v>5.8420162102747498E-5</v>
      </c>
      <c r="S1456" s="23">
        <v>17117.378042211389</v>
      </c>
      <c r="T1456" s="30">
        <v>1.9215141254232373E-4</v>
      </c>
      <c r="U1456" s="23">
        <v>5204.2292417691051</v>
      </c>
      <c r="V1456" s="27">
        <v>30.403191592400987</v>
      </c>
    </row>
    <row r="1457" spans="1:22" x14ac:dyDescent="0.25">
      <c r="A1457" s="19" t="s">
        <v>90</v>
      </c>
      <c r="B1457" s="19" t="s">
        <v>91</v>
      </c>
      <c r="C1457" s="19" t="s">
        <v>75</v>
      </c>
      <c r="D1457" s="22">
        <v>160646164</v>
      </c>
      <c r="E1457" s="22">
        <v>3</v>
      </c>
      <c r="F1457" s="27">
        <v>45</v>
      </c>
      <c r="G1457" s="19" t="s">
        <v>156</v>
      </c>
      <c r="H1457" s="19" t="s">
        <v>157</v>
      </c>
      <c r="I1457" s="23">
        <v>237.6</v>
      </c>
      <c r="J1457" s="19" t="s">
        <v>229</v>
      </c>
      <c r="K1457" s="19" t="s">
        <v>250</v>
      </c>
      <c r="L1457" s="23">
        <v>47.52</v>
      </c>
      <c r="M1457" s="19" t="s">
        <v>245</v>
      </c>
      <c r="N1457" s="19" t="s">
        <v>246</v>
      </c>
      <c r="O1457" s="30">
        <v>8.156250000000002E-3</v>
      </c>
      <c r="Q1457" s="22">
        <v>1.94</v>
      </c>
      <c r="R1457" s="30">
        <v>2.219845360824743E-5</v>
      </c>
      <c r="S1457" s="23">
        <v>45048.182979217447</v>
      </c>
      <c r="T1457" s="30">
        <v>1.9215141254232373E-4</v>
      </c>
      <c r="U1457" s="23">
        <v>5204.2292417691051</v>
      </c>
      <c r="V1457" s="27">
        <v>11.552584139009618</v>
      </c>
    </row>
    <row r="1458" spans="1:22" x14ac:dyDescent="0.25">
      <c r="A1458" s="19" t="s">
        <v>90</v>
      </c>
      <c r="B1458" s="19" t="s">
        <v>91</v>
      </c>
      <c r="C1458" s="19" t="s">
        <v>75</v>
      </c>
      <c r="D1458" s="22">
        <v>160646164</v>
      </c>
      <c r="E1458" s="22">
        <v>3</v>
      </c>
      <c r="F1458" s="27">
        <v>45</v>
      </c>
      <c r="G1458" s="19" t="s">
        <v>122</v>
      </c>
      <c r="H1458" s="19" t="s">
        <v>123</v>
      </c>
      <c r="I1458" s="23">
        <v>39.333333333333336</v>
      </c>
      <c r="J1458" s="19" t="s">
        <v>202</v>
      </c>
      <c r="K1458" s="19" t="s">
        <v>203</v>
      </c>
      <c r="L1458" s="23">
        <v>39.333333333333336</v>
      </c>
      <c r="M1458" s="19" t="s">
        <v>110</v>
      </c>
      <c r="N1458" s="19" t="s">
        <v>111</v>
      </c>
      <c r="O1458" s="30">
        <v>2.3301542756539208E-2</v>
      </c>
      <c r="Q1458" s="22">
        <v>1.5</v>
      </c>
      <c r="R1458" s="30">
        <v>1.3578182939612971E-5</v>
      </c>
      <c r="S1458" s="23">
        <v>73647.556852588968</v>
      </c>
      <c r="T1458" s="30">
        <v>1.9215141254232373E-4</v>
      </c>
      <c r="U1458" s="23">
        <v>5204.2292417691051</v>
      </c>
      <c r="V1458" s="27">
        <v>7.0663976704424218</v>
      </c>
    </row>
    <row r="1459" spans="1:22" x14ac:dyDescent="0.25">
      <c r="A1459" s="19" t="s">
        <v>90</v>
      </c>
      <c r="B1459" s="19" t="s">
        <v>91</v>
      </c>
      <c r="C1459" s="19" t="s">
        <v>75</v>
      </c>
      <c r="D1459" s="22">
        <v>160646164</v>
      </c>
      <c r="E1459" s="22">
        <v>3</v>
      </c>
      <c r="F1459" s="27">
        <v>45</v>
      </c>
      <c r="G1459" s="19" t="s">
        <v>166</v>
      </c>
      <c r="H1459" s="19" t="s">
        <v>167</v>
      </c>
      <c r="I1459" s="23">
        <v>1078.5527921875</v>
      </c>
      <c r="J1459" s="19" t="s">
        <v>202</v>
      </c>
      <c r="K1459" s="19" t="s">
        <v>203</v>
      </c>
      <c r="L1459" s="23">
        <v>1078.5527921875</v>
      </c>
      <c r="M1459" s="19" t="s">
        <v>168</v>
      </c>
      <c r="N1459" s="19" t="s">
        <v>169</v>
      </c>
      <c r="O1459" s="30">
        <v>5.0000000000000002E-5</v>
      </c>
      <c r="Q1459" s="22">
        <v>0.3</v>
      </c>
      <c r="R1459" s="30">
        <v>3.9946399710648151E-6</v>
      </c>
      <c r="S1459" s="23">
        <v>250335.45131563861</v>
      </c>
      <c r="T1459" s="30">
        <v>1.9215141254232373E-4</v>
      </c>
      <c r="U1459" s="23">
        <v>5204.2292417691051</v>
      </c>
      <c r="V1459" s="27">
        <v>2.0789022147755203</v>
      </c>
    </row>
    <row r="1460" spans="1:22" x14ac:dyDescent="0.25">
      <c r="A1460" s="19" t="s">
        <v>90</v>
      </c>
      <c r="B1460" s="19" t="s">
        <v>91</v>
      </c>
      <c r="C1460" s="19" t="s">
        <v>75</v>
      </c>
      <c r="D1460" s="22">
        <v>160646164</v>
      </c>
      <c r="E1460" s="22">
        <v>3</v>
      </c>
      <c r="F1460" s="27">
        <v>45</v>
      </c>
      <c r="G1460" s="19" t="s">
        <v>134</v>
      </c>
      <c r="H1460" s="19" t="s">
        <v>135</v>
      </c>
      <c r="I1460" s="23">
        <v>33.333333333333336</v>
      </c>
      <c r="J1460" s="19" t="s">
        <v>202</v>
      </c>
      <c r="K1460" s="19" t="s">
        <v>203</v>
      </c>
      <c r="L1460" s="23">
        <v>33.333333333333336</v>
      </c>
      <c r="M1460" s="19" t="s">
        <v>110</v>
      </c>
      <c r="N1460" s="19" t="s">
        <v>111</v>
      </c>
      <c r="O1460" s="30">
        <v>6.3109714285714286E-3</v>
      </c>
      <c r="Q1460" s="22">
        <v>1.5</v>
      </c>
      <c r="R1460" s="30">
        <v>3.1165291005291007E-6</v>
      </c>
      <c r="S1460" s="23">
        <v>320869.77780192316</v>
      </c>
      <c r="T1460" s="30">
        <v>1.9215141254232373E-4</v>
      </c>
      <c r="U1460" s="23">
        <v>5204.2292417691051</v>
      </c>
      <c r="V1460" s="27">
        <v>1.6219131877797912</v>
      </c>
    </row>
    <row r="1461" spans="1:22" x14ac:dyDescent="0.25">
      <c r="A1461" s="19" t="s">
        <v>90</v>
      </c>
      <c r="B1461" s="19" t="s">
        <v>91</v>
      </c>
      <c r="C1461" s="19" t="s">
        <v>75</v>
      </c>
      <c r="D1461" s="22">
        <v>160646164</v>
      </c>
      <c r="E1461" s="22">
        <v>3</v>
      </c>
      <c r="F1461" s="27">
        <v>45</v>
      </c>
      <c r="G1461" s="19" t="s">
        <v>108</v>
      </c>
      <c r="H1461" s="19" t="s">
        <v>109</v>
      </c>
      <c r="I1461" s="23">
        <v>21.052083333333332</v>
      </c>
      <c r="J1461" s="19" t="s">
        <v>202</v>
      </c>
      <c r="K1461" s="19" t="s">
        <v>203</v>
      </c>
      <c r="L1461" s="23">
        <v>21.052083333333332</v>
      </c>
      <c r="M1461" s="19" t="s">
        <v>110</v>
      </c>
      <c r="N1461" s="19" t="s">
        <v>111</v>
      </c>
      <c r="O1461" s="30">
        <v>9.9157987639060616E-3</v>
      </c>
      <c r="Q1461" s="22">
        <v>1.5</v>
      </c>
      <c r="R1461" s="30">
        <v>3.0925662502861345E-6</v>
      </c>
      <c r="S1461" s="23">
        <v>323356.04771845281</v>
      </c>
      <c r="T1461" s="30">
        <v>1.9215141254232373E-4</v>
      </c>
      <c r="U1461" s="23">
        <v>5204.2292417691051</v>
      </c>
      <c r="V1461" s="27">
        <v>1.6094423711847334</v>
      </c>
    </row>
    <row r="1462" spans="1:22" x14ac:dyDescent="0.25">
      <c r="A1462" s="19" t="s">
        <v>90</v>
      </c>
      <c r="B1462" s="19" t="s">
        <v>91</v>
      </c>
      <c r="C1462" s="19" t="s">
        <v>75</v>
      </c>
      <c r="D1462" s="22">
        <v>160646164</v>
      </c>
      <c r="E1462" s="22">
        <v>3</v>
      </c>
      <c r="F1462" s="27">
        <v>45</v>
      </c>
      <c r="G1462" s="19" t="s">
        <v>122</v>
      </c>
      <c r="H1462" s="19" t="s">
        <v>123</v>
      </c>
      <c r="I1462" s="23">
        <v>39.333333333333336</v>
      </c>
      <c r="J1462" s="19" t="s">
        <v>202</v>
      </c>
      <c r="K1462" s="19" t="s">
        <v>203</v>
      </c>
      <c r="L1462" s="23">
        <v>39.333333333333336</v>
      </c>
      <c r="M1462" s="19" t="s">
        <v>112</v>
      </c>
      <c r="N1462" s="19" t="s">
        <v>113</v>
      </c>
      <c r="O1462" s="30">
        <v>2.7195613430583482E-2</v>
      </c>
      <c r="Q1462" s="22">
        <v>7.7</v>
      </c>
      <c r="R1462" s="30">
        <v>3.087140341326456E-6</v>
      </c>
      <c r="S1462" s="23">
        <v>323924.37318555091</v>
      </c>
      <c r="T1462" s="30">
        <v>1.9215141254232373E-4</v>
      </c>
      <c r="U1462" s="23">
        <v>5204.2292417691051</v>
      </c>
      <c r="V1462" s="27">
        <v>1.6066186037776198</v>
      </c>
    </row>
    <row r="1463" spans="1:22" x14ac:dyDescent="0.25">
      <c r="A1463" s="19" t="s">
        <v>90</v>
      </c>
      <c r="B1463" s="19" t="s">
        <v>91</v>
      </c>
      <c r="C1463" s="19" t="s">
        <v>75</v>
      </c>
      <c r="D1463" s="22">
        <v>160646164</v>
      </c>
      <c r="E1463" s="22">
        <v>3</v>
      </c>
      <c r="F1463" s="27">
        <v>45</v>
      </c>
      <c r="G1463" s="19" t="s">
        <v>150</v>
      </c>
      <c r="H1463" s="19" t="s">
        <v>151</v>
      </c>
      <c r="I1463" s="23">
        <v>71.55</v>
      </c>
      <c r="J1463" s="19" t="s">
        <v>202</v>
      </c>
      <c r="K1463" s="19" t="s">
        <v>203</v>
      </c>
      <c r="L1463" s="23">
        <v>71.55</v>
      </c>
      <c r="M1463" s="19" t="s">
        <v>98</v>
      </c>
      <c r="N1463" s="19" t="s">
        <v>99</v>
      </c>
      <c r="O1463" s="30">
        <v>5.1979648473635988E-3</v>
      </c>
      <c r="Q1463" s="22">
        <v>2.8</v>
      </c>
      <c r="R1463" s="30">
        <v>2.9517014668957582E-6</v>
      </c>
      <c r="S1463" s="23">
        <v>338787.64882401162</v>
      </c>
      <c r="T1463" s="30">
        <v>1.9215141254232373E-4</v>
      </c>
      <c r="U1463" s="23">
        <v>5204.2292417691051</v>
      </c>
      <c r="V1463" s="27">
        <v>1.5361331086991667</v>
      </c>
    </row>
    <row r="1464" spans="1:22" x14ac:dyDescent="0.25">
      <c r="A1464" s="19" t="s">
        <v>90</v>
      </c>
      <c r="B1464" s="19" t="s">
        <v>91</v>
      </c>
      <c r="C1464" s="19" t="s">
        <v>75</v>
      </c>
      <c r="D1464" s="22">
        <v>160646164</v>
      </c>
      <c r="E1464" s="22">
        <v>3</v>
      </c>
      <c r="F1464" s="27">
        <v>45</v>
      </c>
      <c r="G1464" s="19" t="s">
        <v>166</v>
      </c>
      <c r="H1464" s="19" t="s">
        <v>167</v>
      </c>
      <c r="I1464" s="23">
        <v>1078.5527921875</v>
      </c>
      <c r="J1464" s="19" t="s">
        <v>202</v>
      </c>
      <c r="K1464" s="19" t="s">
        <v>203</v>
      </c>
      <c r="L1464" s="23">
        <v>1078.5527921875</v>
      </c>
      <c r="M1464" s="19" t="s">
        <v>172</v>
      </c>
      <c r="N1464" s="19" t="s">
        <v>173</v>
      </c>
      <c r="O1464" s="30">
        <v>5.0000000000000002E-5</v>
      </c>
      <c r="Q1464" s="22">
        <v>0.6</v>
      </c>
      <c r="R1464" s="30">
        <v>1.9973199855324075E-6</v>
      </c>
      <c r="S1464" s="23">
        <v>500670.90263127722</v>
      </c>
      <c r="T1464" s="30">
        <v>1.9215141254232373E-4</v>
      </c>
      <c r="U1464" s="23">
        <v>5204.2292417691051</v>
      </c>
      <c r="V1464" s="27">
        <v>1.0394511073877601</v>
      </c>
    </row>
    <row r="1465" spans="1:22" x14ac:dyDescent="0.25">
      <c r="A1465" s="19" t="s">
        <v>90</v>
      </c>
      <c r="B1465" s="19" t="s">
        <v>91</v>
      </c>
      <c r="C1465" s="19" t="s">
        <v>75</v>
      </c>
      <c r="D1465" s="22">
        <v>160646164</v>
      </c>
      <c r="E1465" s="22">
        <v>3</v>
      </c>
      <c r="F1465" s="27">
        <v>45</v>
      </c>
      <c r="G1465" s="19" t="s">
        <v>150</v>
      </c>
      <c r="H1465" s="19" t="s">
        <v>151</v>
      </c>
      <c r="I1465" s="23">
        <v>71.55</v>
      </c>
      <c r="J1465" s="19" t="s">
        <v>202</v>
      </c>
      <c r="K1465" s="19" t="s">
        <v>203</v>
      </c>
      <c r="L1465" s="23">
        <v>71.55</v>
      </c>
      <c r="M1465" s="19" t="s">
        <v>110</v>
      </c>
      <c r="N1465" s="19" t="s">
        <v>111</v>
      </c>
      <c r="O1465" s="30">
        <v>1.8226064516129032E-3</v>
      </c>
      <c r="Q1465" s="22">
        <v>1.5</v>
      </c>
      <c r="R1465" s="30">
        <v>1.9319628387096776E-6</v>
      </c>
      <c r="S1465" s="23">
        <v>517608.2996854544</v>
      </c>
      <c r="T1465" s="30">
        <v>1.9215141254232373E-4</v>
      </c>
      <c r="U1465" s="23">
        <v>5204.2292417691051</v>
      </c>
      <c r="V1465" s="27">
        <v>1.0054377499224154</v>
      </c>
    </row>
    <row r="1466" spans="1:22" x14ac:dyDescent="0.25">
      <c r="A1466" s="19" t="s">
        <v>90</v>
      </c>
      <c r="B1466" s="19" t="s">
        <v>91</v>
      </c>
      <c r="C1466" s="19" t="s">
        <v>75</v>
      </c>
      <c r="D1466" s="22">
        <v>160646322</v>
      </c>
      <c r="E1466" s="22">
        <v>3</v>
      </c>
      <c r="F1466" s="27">
        <v>52</v>
      </c>
      <c r="G1466" s="19" t="s">
        <v>108</v>
      </c>
      <c r="H1466" s="19" t="s">
        <v>109</v>
      </c>
      <c r="I1466" s="23">
        <v>720.21</v>
      </c>
      <c r="J1466" s="19" t="s">
        <v>202</v>
      </c>
      <c r="K1466" s="19" t="s">
        <v>203</v>
      </c>
      <c r="L1466" s="23">
        <v>720.21</v>
      </c>
      <c r="M1466" s="19" t="s">
        <v>110</v>
      </c>
      <c r="N1466" s="19" t="s">
        <v>111</v>
      </c>
      <c r="O1466" s="30">
        <v>9.9157987639060616E-3</v>
      </c>
      <c r="Q1466" s="22">
        <v>1.5</v>
      </c>
      <c r="R1466" s="30">
        <v>9.1557146509651082E-5</v>
      </c>
      <c r="S1466" s="23">
        <v>10922.140303865734</v>
      </c>
      <c r="T1466" s="30">
        <v>2.0764034580448052E-4</v>
      </c>
      <c r="U1466" s="23">
        <v>4816.0197197014195</v>
      </c>
      <c r="V1466" s="27">
        <v>44.094102307007155</v>
      </c>
    </row>
    <row r="1467" spans="1:22" x14ac:dyDescent="0.25">
      <c r="A1467" s="19" t="s">
        <v>90</v>
      </c>
      <c r="B1467" s="19" t="s">
        <v>91</v>
      </c>
      <c r="C1467" s="19" t="s">
        <v>75</v>
      </c>
      <c r="D1467" s="22">
        <v>160646322</v>
      </c>
      <c r="E1467" s="22">
        <v>3</v>
      </c>
      <c r="F1467" s="27">
        <v>52</v>
      </c>
      <c r="G1467" s="19" t="s">
        <v>156</v>
      </c>
      <c r="H1467" s="19" t="s">
        <v>157</v>
      </c>
      <c r="I1467" s="23">
        <v>429.45</v>
      </c>
      <c r="J1467" s="19" t="s">
        <v>229</v>
      </c>
      <c r="K1467" s="19" t="s">
        <v>250</v>
      </c>
      <c r="L1467" s="23">
        <v>85.89</v>
      </c>
      <c r="M1467" s="19" t="s">
        <v>245</v>
      </c>
      <c r="N1467" s="19" t="s">
        <v>246</v>
      </c>
      <c r="O1467" s="30">
        <v>8.156250000000002E-3</v>
      </c>
      <c r="Q1467" s="22">
        <v>1.94</v>
      </c>
      <c r="R1467" s="30">
        <v>3.4721466717882639E-5</v>
      </c>
      <c r="S1467" s="23">
        <v>28800.626659154605</v>
      </c>
      <c r="T1467" s="30">
        <v>2.0764034580448052E-4</v>
      </c>
      <c r="U1467" s="23">
        <v>4816.0197197014195</v>
      </c>
      <c r="V1467" s="27">
        <v>16.72192684102793</v>
      </c>
    </row>
    <row r="1468" spans="1:22" x14ac:dyDescent="0.25">
      <c r="A1468" s="19" t="s">
        <v>90</v>
      </c>
      <c r="B1468" s="19" t="s">
        <v>91</v>
      </c>
      <c r="C1468" s="19" t="s">
        <v>75</v>
      </c>
      <c r="D1468" s="22">
        <v>160646322</v>
      </c>
      <c r="E1468" s="22">
        <v>3</v>
      </c>
      <c r="F1468" s="27">
        <v>52</v>
      </c>
      <c r="G1468" s="19" t="s">
        <v>130</v>
      </c>
      <c r="H1468" s="19" t="s">
        <v>131</v>
      </c>
      <c r="I1468" s="23">
        <v>171.6</v>
      </c>
      <c r="J1468" s="19" t="s">
        <v>200</v>
      </c>
      <c r="K1468" s="19" t="s">
        <v>201</v>
      </c>
      <c r="L1468" s="23">
        <v>120</v>
      </c>
      <c r="M1468" s="19" t="s">
        <v>112</v>
      </c>
      <c r="N1468" s="19" t="s">
        <v>113</v>
      </c>
      <c r="O1468" s="30">
        <v>4.8249881092436948E-2</v>
      </c>
      <c r="Q1468" s="22">
        <v>7.7</v>
      </c>
      <c r="R1468" s="30">
        <v>2.0678520468187263E-5</v>
      </c>
      <c r="S1468" s="23">
        <v>48359.359246153203</v>
      </c>
      <c r="T1468" s="30">
        <v>2.0764034580448052E-4</v>
      </c>
      <c r="U1468" s="23">
        <v>4816.0197197014195</v>
      </c>
      <c r="V1468" s="27">
        <v>9.958816234903928</v>
      </c>
    </row>
    <row r="1469" spans="1:22" x14ac:dyDescent="0.25">
      <c r="A1469" s="19" t="s">
        <v>90</v>
      </c>
      <c r="B1469" s="19" t="s">
        <v>91</v>
      </c>
      <c r="C1469" s="19" t="s">
        <v>75</v>
      </c>
      <c r="D1469" s="22">
        <v>160646322</v>
      </c>
      <c r="E1469" s="22">
        <v>3</v>
      </c>
      <c r="F1469" s="27">
        <v>52</v>
      </c>
      <c r="G1469" s="19" t="s">
        <v>108</v>
      </c>
      <c r="H1469" s="19" t="s">
        <v>109</v>
      </c>
      <c r="I1469" s="23">
        <v>720.21</v>
      </c>
      <c r="J1469" s="19" t="s">
        <v>202</v>
      </c>
      <c r="K1469" s="19" t="s">
        <v>203</v>
      </c>
      <c r="L1469" s="23">
        <v>720.21</v>
      </c>
      <c r="M1469" s="19" t="s">
        <v>112</v>
      </c>
      <c r="N1469" s="19" t="s">
        <v>113</v>
      </c>
      <c r="O1469" s="30">
        <v>1.1220156242274404E-2</v>
      </c>
      <c r="Q1469" s="22">
        <v>7.7</v>
      </c>
      <c r="R1469" s="30">
        <v>2.0181989828292829E-5</v>
      </c>
      <c r="S1469" s="23">
        <v>49549.128133942228</v>
      </c>
      <c r="T1469" s="30">
        <v>2.0764034580448052E-4</v>
      </c>
      <c r="U1469" s="23">
        <v>4816.0197197014195</v>
      </c>
      <c r="V1469" s="27">
        <v>9.7196860995871717</v>
      </c>
    </row>
    <row r="1470" spans="1:22" x14ac:dyDescent="0.25">
      <c r="A1470" s="19" t="s">
        <v>90</v>
      </c>
      <c r="B1470" s="19" t="s">
        <v>91</v>
      </c>
      <c r="C1470" s="19" t="s">
        <v>75</v>
      </c>
      <c r="D1470" s="22">
        <v>160646322</v>
      </c>
      <c r="E1470" s="22">
        <v>3</v>
      </c>
      <c r="F1470" s="27">
        <v>52</v>
      </c>
      <c r="G1470" s="19" t="s">
        <v>122</v>
      </c>
      <c r="H1470" s="19" t="s">
        <v>123</v>
      </c>
      <c r="I1470" s="23">
        <v>39.333333333333336</v>
      </c>
      <c r="J1470" s="19" t="s">
        <v>202</v>
      </c>
      <c r="K1470" s="19" t="s">
        <v>203</v>
      </c>
      <c r="L1470" s="23">
        <v>39.333333333333336</v>
      </c>
      <c r="M1470" s="19" t="s">
        <v>110</v>
      </c>
      <c r="N1470" s="19" t="s">
        <v>111</v>
      </c>
      <c r="O1470" s="30">
        <v>2.3301542756539208E-2</v>
      </c>
      <c r="Q1470" s="22">
        <v>1.5</v>
      </c>
      <c r="R1470" s="30">
        <v>1.1750350620818918E-5</v>
      </c>
      <c r="S1470" s="23">
        <v>85103.843474102818</v>
      </c>
      <c r="T1470" s="30">
        <v>2.0764034580448052E-4</v>
      </c>
      <c r="U1470" s="23">
        <v>4816.0197197014195</v>
      </c>
      <c r="V1470" s="27">
        <v>5.6589920303269716</v>
      </c>
    </row>
    <row r="1471" spans="1:22" x14ac:dyDescent="0.25">
      <c r="A1471" s="19" t="s">
        <v>90</v>
      </c>
      <c r="B1471" s="19" t="s">
        <v>91</v>
      </c>
      <c r="C1471" s="19" t="s">
        <v>75</v>
      </c>
      <c r="D1471" s="22">
        <v>160646322</v>
      </c>
      <c r="E1471" s="22">
        <v>3</v>
      </c>
      <c r="F1471" s="27">
        <v>52</v>
      </c>
      <c r="G1471" s="19" t="s">
        <v>130</v>
      </c>
      <c r="H1471" s="19" t="s">
        <v>131</v>
      </c>
      <c r="I1471" s="23">
        <v>171.6</v>
      </c>
      <c r="J1471" s="19" t="s">
        <v>200</v>
      </c>
      <c r="K1471" s="19" t="s">
        <v>201</v>
      </c>
      <c r="L1471" s="23">
        <v>120</v>
      </c>
      <c r="M1471" s="19" t="s">
        <v>110</v>
      </c>
      <c r="N1471" s="19" t="s">
        <v>111</v>
      </c>
      <c r="O1471" s="30">
        <v>5.1901008403361353E-3</v>
      </c>
      <c r="Q1471" s="22">
        <v>1.5</v>
      </c>
      <c r="R1471" s="30">
        <v>1.1418221848739498E-5</v>
      </c>
      <c r="S1471" s="23">
        <v>87579.310793509751</v>
      </c>
      <c r="T1471" s="30">
        <v>2.0764034580448052E-4</v>
      </c>
      <c r="U1471" s="23">
        <v>4816.0197197014195</v>
      </c>
      <c r="V1471" s="27">
        <v>5.4990381587455017</v>
      </c>
    </row>
    <row r="1472" spans="1:22" x14ac:dyDescent="0.25">
      <c r="A1472" s="19" t="s">
        <v>90</v>
      </c>
      <c r="B1472" s="19" t="s">
        <v>91</v>
      </c>
      <c r="C1472" s="19" t="s">
        <v>75</v>
      </c>
      <c r="D1472" s="22">
        <v>160646322</v>
      </c>
      <c r="E1472" s="22">
        <v>3</v>
      </c>
      <c r="F1472" s="27">
        <v>52</v>
      </c>
      <c r="G1472" s="19" t="s">
        <v>130</v>
      </c>
      <c r="H1472" s="19" t="s">
        <v>131</v>
      </c>
      <c r="I1472" s="23">
        <v>39</v>
      </c>
      <c r="J1472" s="19" t="s">
        <v>209</v>
      </c>
      <c r="K1472" s="19" t="s">
        <v>231</v>
      </c>
      <c r="L1472" s="23">
        <v>39</v>
      </c>
      <c r="M1472" s="19" t="s">
        <v>112</v>
      </c>
      <c r="N1472" s="19" t="s">
        <v>113</v>
      </c>
      <c r="O1472" s="30">
        <v>4.8249881092436948E-2</v>
      </c>
      <c r="Q1472" s="22">
        <v>7.7</v>
      </c>
      <c r="R1472" s="30">
        <v>4.6996637427698327E-6</v>
      </c>
      <c r="S1472" s="23">
        <v>212781.18068307408</v>
      </c>
      <c r="T1472" s="30">
        <v>2.0764034580448052E-4</v>
      </c>
      <c r="U1472" s="23">
        <v>4816.0197197014195</v>
      </c>
      <c r="V1472" s="27">
        <v>2.2633673261145293</v>
      </c>
    </row>
    <row r="1473" spans="1:22" x14ac:dyDescent="0.25">
      <c r="A1473" s="19" t="s">
        <v>90</v>
      </c>
      <c r="B1473" s="19" t="s">
        <v>91</v>
      </c>
      <c r="C1473" s="19" t="s">
        <v>75</v>
      </c>
      <c r="D1473" s="22">
        <v>160646322</v>
      </c>
      <c r="E1473" s="22">
        <v>3</v>
      </c>
      <c r="F1473" s="27">
        <v>52</v>
      </c>
      <c r="G1473" s="19" t="s">
        <v>122</v>
      </c>
      <c r="H1473" s="19" t="s">
        <v>123</v>
      </c>
      <c r="I1473" s="23">
        <v>39.333333333333336</v>
      </c>
      <c r="J1473" s="19" t="s">
        <v>202</v>
      </c>
      <c r="K1473" s="19" t="s">
        <v>203</v>
      </c>
      <c r="L1473" s="23">
        <v>39.333333333333336</v>
      </c>
      <c r="M1473" s="19" t="s">
        <v>112</v>
      </c>
      <c r="N1473" s="19" t="s">
        <v>113</v>
      </c>
      <c r="O1473" s="30">
        <v>2.7195613430583482E-2</v>
      </c>
      <c r="Q1473" s="22">
        <v>7.7</v>
      </c>
      <c r="R1473" s="30">
        <v>2.6715637569171256E-6</v>
      </c>
      <c r="S1473" s="23">
        <v>374312.60901441437</v>
      </c>
      <c r="T1473" s="30">
        <v>2.0764034580448052E-4</v>
      </c>
      <c r="U1473" s="23">
        <v>4816.0197197014195</v>
      </c>
      <c r="V1473" s="27">
        <v>1.2866303735752487</v>
      </c>
    </row>
    <row r="1474" spans="1:22" x14ac:dyDescent="0.25">
      <c r="A1474" s="19" t="s">
        <v>90</v>
      </c>
      <c r="B1474" s="19" t="s">
        <v>91</v>
      </c>
      <c r="C1474" s="19" t="s">
        <v>75</v>
      </c>
      <c r="D1474" s="22">
        <v>160646322</v>
      </c>
      <c r="E1474" s="22">
        <v>3</v>
      </c>
      <c r="F1474" s="27">
        <v>52</v>
      </c>
      <c r="G1474" s="19" t="s">
        <v>130</v>
      </c>
      <c r="H1474" s="19" t="s">
        <v>131</v>
      </c>
      <c r="I1474" s="23">
        <v>39</v>
      </c>
      <c r="J1474" s="19" t="s">
        <v>209</v>
      </c>
      <c r="K1474" s="19" t="s">
        <v>231</v>
      </c>
      <c r="L1474" s="23">
        <v>39</v>
      </c>
      <c r="M1474" s="19" t="s">
        <v>110</v>
      </c>
      <c r="N1474" s="19" t="s">
        <v>111</v>
      </c>
      <c r="O1474" s="30">
        <v>5.1901008403361353E-3</v>
      </c>
      <c r="Q1474" s="22">
        <v>1.5</v>
      </c>
      <c r="R1474" s="30">
        <v>2.5950504201680675E-6</v>
      </c>
      <c r="S1474" s="23">
        <v>385348.96749144292</v>
      </c>
      <c r="T1474" s="30">
        <v>2.0764034580448052E-4</v>
      </c>
      <c r="U1474" s="23">
        <v>4816.0197197014195</v>
      </c>
      <c r="V1474" s="27">
        <v>1.2497813997148868</v>
      </c>
    </row>
    <row r="1475" spans="1:22" x14ac:dyDescent="0.25">
      <c r="A1475" s="19" t="s">
        <v>90</v>
      </c>
      <c r="B1475" s="19" t="s">
        <v>91</v>
      </c>
      <c r="C1475" s="19" t="s">
        <v>75</v>
      </c>
      <c r="D1475" s="22">
        <v>160646426</v>
      </c>
      <c r="E1475" s="22">
        <v>3</v>
      </c>
      <c r="F1475" s="27">
        <v>62</v>
      </c>
      <c r="G1475" s="19" t="s">
        <v>130</v>
      </c>
      <c r="H1475" s="19" t="s">
        <v>131</v>
      </c>
      <c r="I1475" s="23">
        <v>543.4</v>
      </c>
      <c r="J1475" s="19" t="s">
        <v>200</v>
      </c>
      <c r="K1475" s="19" t="s">
        <v>201</v>
      </c>
      <c r="L1475" s="23">
        <v>380</v>
      </c>
      <c r="M1475" s="19" t="s">
        <v>112</v>
      </c>
      <c r="N1475" s="19" t="s">
        <v>113</v>
      </c>
      <c r="O1475" s="30">
        <v>4.8249881092436948E-2</v>
      </c>
      <c r="Q1475" s="22">
        <v>7.7</v>
      </c>
      <c r="R1475" s="30">
        <v>5.4920371566045743E-5</v>
      </c>
      <c r="S1475" s="23">
        <v>18208.179797134606</v>
      </c>
      <c r="T1475" s="30">
        <v>1.7533406785587619E-4</v>
      </c>
      <c r="U1475" s="23">
        <v>5703.3981600312582</v>
      </c>
      <c r="V1475" s="27">
        <v>31.323274613801832</v>
      </c>
    </row>
    <row r="1476" spans="1:22" x14ac:dyDescent="0.25">
      <c r="A1476" s="19" t="s">
        <v>90</v>
      </c>
      <c r="B1476" s="19" t="s">
        <v>91</v>
      </c>
      <c r="C1476" s="19" t="s">
        <v>75</v>
      </c>
      <c r="D1476" s="22">
        <v>160646426</v>
      </c>
      <c r="E1476" s="22">
        <v>3</v>
      </c>
      <c r="F1476" s="27">
        <v>62</v>
      </c>
      <c r="G1476" s="19" t="s">
        <v>130</v>
      </c>
      <c r="H1476" s="19" t="s">
        <v>131</v>
      </c>
      <c r="I1476" s="23">
        <v>543.4</v>
      </c>
      <c r="J1476" s="19" t="s">
        <v>200</v>
      </c>
      <c r="K1476" s="19" t="s">
        <v>201</v>
      </c>
      <c r="L1476" s="23">
        <v>380</v>
      </c>
      <c r="M1476" s="19" t="s">
        <v>110</v>
      </c>
      <c r="N1476" s="19" t="s">
        <v>111</v>
      </c>
      <c r="O1476" s="30">
        <v>5.1901008403361353E-3</v>
      </c>
      <c r="Q1476" s="22">
        <v>1.5</v>
      </c>
      <c r="R1476" s="30">
        <v>3.0325815017619957E-5</v>
      </c>
      <c r="S1476" s="23">
        <v>32975.206088244566</v>
      </c>
      <c r="T1476" s="30">
        <v>1.7533406785587619E-4</v>
      </c>
      <c r="U1476" s="23">
        <v>5703.3981600312582</v>
      </c>
      <c r="V1476" s="27">
        <v>17.296019757294196</v>
      </c>
    </row>
    <row r="1477" spans="1:22" x14ac:dyDescent="0.25">
      <c r="A1477" s="19" t="s">
        <v>90</v>
      </c>
      <c r="B1477" s="19" t="s">
        <v>91</v>
      </c>
      <c r="C1477" s="19" t="s">
        <v>75</v>
      </c>
      <c r="D1477" s="22">
        <v>160646426</v>
      </c>
      <c r="E1477" s="22">
        <v>3</v>
      </c>
      <c r="F1477" s="27">
        <v>62</v>
      </c>
      <c r="G1477" s="19" t="s">
        <v>156</v>
      </c>
      <c r="H1477" s="19" t="s">
        <v>157</v>
      </c>
      <c r="I1477" s="23">
        <v>357.7</v>
      </c>
      <c r="J1477" s="19" t="s">
        <v>229</v>
      </c>
      <c r="K1477" s="19" t="s">
        <v>250</v>
      </c>
      <c r="L1477" s="23">
        <v>71.540000000000006</v>
      </c>
      <c r="M1477" s="19" t="s">
        <v>245</v>
      </c>
      <c r="N1477" s="19" t="s">
        <v>246</v>
      </c>
      <c r="O1477" s="30">
        <v>8.156250000000002E-3</v>
      </c>
      <c r="Q1477" s="22">
        <v>1.94</v>
      </c>
      <c r="R1477" s="30">
        <v>2.4255824950116401E-5</v>
      </c>
      <c r="S1477" s="23">
        <v>41227.21045590334</v>
      </c>
      <c r="T1477" s="30">
        <v>1.7533406785587619E-4</v>
      </c>
      <c r="U1477" s="23">
        <v>5703.3981600312582</v>
      </c>
      <c r="V1477" s="27">
        <v>13.834062739053415</v>
      </c>
    </row>
    <row r="1478" spans="1:22" x14ac:dyDescent="0.25">
      <c r="A1478" s="19" t="s">
        <v>90</v>
      </c>
      <c r="B1478" s="19" t="s">
        <v>91</v>
      </c>
      <c r="C1478" s="19" t="s">
        <v>75</v>
      </c>
      <c r="D1478" s="22">
        <v>160646426</v>
      </c>
      <c r="E1478" s="22">
        <v>3</v>
      </c>
      <c r="F1478" s="27">
        <v>62</v>
      </c>
      <c r="G1478" s="19" t="s">
        <v>122</v>
      </c>
      <c r="H1478" s="19" t="s">
        <v>123</v>
      </c>
      <c r="I1478" s="23">
        <v>78.666666666666671</v>
      </c>
      <c r="J1478" s="19" t="s">
        <v>202</v>
      </c>
      <c r="K1478" s="19" t="s">
        <v>203</v>
      </c>
      <c r="L1478" s="23">
        <v>78.666666666666671</v>
      </c>
      <c r="M1478" s="19" t="s">
        <v>110</v>
      </c>
      <c r="N1478" s="19" t="s">
        <v>111</v>
      </c>
      <c r="O1478" s="30">
        <v>2.3301542756539208E-2</v>
      </c>
      <c r="Q1478" s="22">
        <v>1.5</v>
      </c>
      <c r="R1478" s="30">
        <v>1.9710265557502701E-5</v>
      </c>
      <c r="S1478" s="23">
        <v>50734.983609561292</v>
      </c>
      <c r="T1478" s="30">
        <v>1.7533406785587619E-4</v>
      </c>
      <c r="U1478" s="23">
        <v>5703.3981600312582</v>
      </c>
      <c r="V1478" s="27">
        <v>11.241549231438839</v>
      </c>
    </row>
    <row r="1479" spans="1:22" x14ac:dyDescent="0.25">
      <c r="A1479" s="19" t="s">
        <v>90</v>
      </c>
      <c r="B1479" s="19" t="s">
        <v>91</v>
      </c>
      <c r="C1479" s="19" t="s">
        <v>75</v>
      </c>
      <c r="D1479" s="22">
        <v>160646426</v>
      </c>
      <c r="E1479" s="22">
        <v>3</v>
      </c>
      <c r="F1479" s="27">
        <v>62</v>
      </c>
      <c r="G1479" s="19" t="s">
        <v>108</v>
      </c>
      <c r="H1479" s="19" t="s">
        <v>109</v>
      </c>
      <c r="I1479" s="23">
        <v>150</v>
      </c>
      <c r="J1479" s="19" t="s">
        <v>202</v>
      </c>
      <c r="K1479" s="19" t="s">
        <v>203</v>
      </c>
      <c r="L1479" s="23">
        <v>150</v>
      </c>
      <c r="M1479" s="19" t="s">
        <v>110</v>
      </c>
      <c r="N1479" s="19" t="s">
        <v>111</v>
      </c>
      <c r="O1479" s="30">
        <v>9.9157987639060616E-3</v>
      </c>
      <c r="Q1479" s="22">
        <v>1.5</v>
      </c>
      <c r="R1479" s="30">
        <v>1.5993223812751712E-5</v>
      </c>
      <c r="S1479" s="23">
        <v>62526.480696323422</v>
      </c>
      <c r="T1479" s="30">
        <v>1.7533406785587619E-4</v>
      </c>
      <c r="U1479" s="23">
        <v>5703.3981600312582</v>
      </c>
      <c r="V1479" s="27">
        <v>9.1215723266616209</v>
      </c>
    </row>
    <row r="1480" spans="1:22" x14ac:dyDescent="0.25">
      <c r="A1480" s="19" t="s">
        <v>90</v>
      </c>
      <c r="B1480" s="19" t="s">
        <v>91</v>
      </c>
      <c r="C1480" s="19" t="s">
        <v>75</v>
      </c>
      <c r="D1480" s="22">
        <v>160646426</v>
      </c>
      <c r="E1480" s="22">
        <v>3</v>
      </c>
      <c r="F1480" s="27">
        <v>62</v>
      </c>
      <c r="G1480" s="19" t="s">
        <v>148</v>
      </c>
      <c r="H1480" s="19" t="s">
        <v>149</v>
      </c>
      <c r="I1480" s="23">
        <v>16.666666666666668</v>
      </c>
      <c r="J1480" s="19" t="s">
        <v>202</v>
      </c>
      <c r="K1480" s="19" t="s">
        <v>203</v>
      </c>
      <c r="L1480" s="23">
        <v>16.666666666666668</v>
      </c>
      <c r="M1480" s="19" t="s">
        <v>110</v>
      </c>
      <c r="N1480" s="19" t="s">
        <v>111</v>
      </c>
      <c r="O1480" s="30">
        <v>5.1681299099804429E-2</v>
      </c>
      <c r="Q1480" s="22">
        <v>1.5</v>
      </c>
      <c r="R1480" s="30">
        <v>9.2618815591047355E-6</v>
      </c>
      <c r="S1480" s="23">
        <v>107969.42215450456</v>
      </c>
      <c r="T1480" s="30">
        <v>1.7533406785587619E-4</v>
      </c>
      <c r="U1480" s="23">
        <v>5703.3981600312582</v>
      </c>
      <c r="V1480" s="27">
        <v>5.2824198242625391</v>
      </c>
    </row>
    <row r="1481" spans="1:22" x14ac:dyDescent="0.25">
      <c r="A1481" s="19" t="s">
        <v>90</v>
      </c>
      <c r="B1481" s="19" t="s">
        <v>91</v>
      </c>
      <c r="C1481" s="19" t="s">
        <v>75</v>
      </c>
      <c r="D1481" s="22">
        <v>160646426</v>
      </c>
      <c r="E1481" s="22">
        <v>3</v>
      </c>
      <c r="F1481" s="27">
        <v>62</v>
      </c>
      <c r="G1481" s="19" t="s">
        <v>122</v>
      </c>
      <c r="H1481" s="19" t="s">
        <v>123</v>
      </c>
      <c r="I1481" s="23">
        <v>78.666666666666671</v>
      </c>
      <c r="J1481" s="19" t="s">
        <v>202</v>
      </c>
      <c r="K1481" s="19" t="s">
        <v>203</v>
      </c>
      <c r="L1481" s="23">
        <v>78.666666666666671</v>
      </c>
      <c r="M1481" s="19" t="s">
        <v>112</v>
      </c>
      <c r="N1481" s="19" t="s">
        <v>113</v>
      </c>
      <c r="O1481" s="30">
        <v>2.7195613430583482E-2</v>
      </c>
      <c r="Q1481" s="22">
        <v>7.7</v>
      </c>
      <c r="R1481" s="30">
        <v>4.4813327535384041E-6</v>
      </c>
      <c r="S1481" s="23">
        <v>223147.90152782397</v>
      </c>
      <c r="T1481" s="30">
        <v>1.7533406785587619E-4</v>
      </c>
      <c r="U1481" s="23">
        <v>5703.3981600312582</v>
      </c>
      <c r="V1481" s="27">
        <v>2.5558824981018748</v>
      </c>
    </row>
    <row r="1482" spans="1:22" x14ac:dyDescent="0.25">
      <c r="A1482" s="19" t="s">
        <v>90</v>
      </c>
      <c r="B1482" s="19" t="s">
        <v>91</v>
      </c>
      <c r="C1482" s="19" t="s">
        <v>75</v>
      </c>
      <c r="D1482" s="22">
        <v>160646426</v>
      </c>
      <c r="E1482" s="22">
        <v>3</v>
      </c>
      <c r="F1482" s="27">
        <v>62</v>
      </c>
      <c r="G1482" s="19" t="s">
        <v>108</v>
      </c>
      <c r="H1482" s="19" t="s">
        <v>109</v>
      </c>
      <c r="I1482" s="23">
        <v>150</v>
      </c>
      <c r="J1482" s="19" t="s">
        <v>202</v>
      </c>
      <c r="K1482" s="19" t="s">
        <v>203</v>
      </c>
      <c r="L1482" s="23">
        <v>150</v>
      </c>
      <c r="M1482" s="19" t="s">
        <v>112</v>
      </c>
      <c r="N1482" s="19" t="s">
        <v>113</v>
      </c>
      <c r="O1482" s="30">
        <v>1.1220156242274404E-2</v>
      </c>
      <c r="Q1482" s="22">
        <v>7.7</v>
      </c>
      <c r="R1482" s="30">
        <v>3.525394713743528E-6</v>
      </c>
      <c r="S1482" s="23">
        <v>283656.18071121606</v>
      </c>
      <c r="T1482" s="30">
        <v>1.7533406785587619E-4</v>
      </c>
      <c r="U1482" s="23">
        <v>5703.3981600312582</v>
      </c>
      <c r="V1482" s="27">
        <v>2.0106729723748762</v>
      </c>
    </row>
    <row r="1483" spans="1:22" x14ac:dyDescent="0.25">
      <c r="A1483" s="19" t="s">
        <v>90</v>
      </c>
      <c r="B1483" s="19" t="s">
        <v>91</v>
      </c>
      <c r="C1483" s="19" t="s">
        <v>75</v>
      </c>
      <c r="D1483" s="22">
        <v>160646426</v>
      </c>
      <c r="E1483" s="22">
        <v>3</v>
      </c>
      <c r="F1483" s="27">
        <v>62</v>
      </c>
      <c r="G1483" s="19" t="s">
        <v>166</v>
      </c>
      <c r="H1483" s="19" t="s">
        <v>167</v>
      </c>
      <c r="I1483" s="23">
        <v>984.98</v>
      </c>
      <c r="J1483" s="19" t="s">
        <v>202</v>
      </c>
      <c r="K1483" s="19" t="s">
        <v>203</v>
      </c>
      <c r="L1483" s="23">
        <v>984.98</v>
      </c>
      <c r="M1483" s="19" t="s">
        <v>168</v>
      </c>
      <c r="N1483" s="19" t="s">
        <v>169</v>
      </c>
      <c r="O1483" s="30">
        <v>5.0000000000000002E-5</v>
      </c>
      <c r="Q1483" s="22">
        <v>0.3</v>
      </c>
      <c r="R1483" s="30">
        <v>2.6477956989247314E-6</v>
      </c>
      <c r="S1483" s="23">
        <v>377672.64309935225</v>
      </c>
      <c r="T1483" s="30">
        <v>1.7533406785587619E-4</v>
      </c>
      <c r="U1483" s="23">
        <v>5703.3981600312582</v>
      </c>
      <c r="V1483" s="27">
        <v>1.5101433117385992</v>
      </c>
    </row>
    <row r="1484" spans="1:22" x14ac:dyDescent="0.25">
      <c r="A1484" s="19" t="s">
        <v>90</v>
      </c>
      <c r="B1484" s="19" t="s">
        <v>91</v>
      </c>
      <c r="C1484" s="19" t="s">
        <v>75</v>
      </c>
      <c r="D1484" s="22">
        <v>160646511</v>
      </c>
      <c r="E1484" s="22">
        <v>3</v>
      </c>
      <c r="F1484" s="27">
        <v>59</v>
      </c>
      <c r="G1484" s="19" t="s">
        <v>148</v>
      </c>
      <c r="H1484" s="19" t="s">
        <v>149</v>
      </c>
      <c r="I1484" s="23">
        <v>123.53333333333335</v>
      </c>
      <c r="J1484" s="19" t="s">
        <v>202</v>
      </c>
      <c r="K1484" s="19" t="s">
        <v>203</v>
      </c>
      <c r="L1484" s="23">
        <v>123.53333333333335</v>
      </c>
      <c r="M1484" s="19" t="s">
        <v>110</v>
      </c>
      <c r="N1484" s="19" t="s">
        <v>111</v>
      </c>
      <c r="O1484" s="30">
        <v>5.1681299099804429E-2</v>
      </c>
      <c r="Q1484" s="22">
        <v>1.5</v>
      </c>
      <c r="R1484" s="30">
        <v>7.2139696596563169E-5</v>
      </c>
      <c r="S1484" s="23">
        <v>13861.993426343872</v>
      </c>
      <c r="T1484" s="30">
        <v>2.0723391689172669E-4</v>
      </c>
      <c r="U1484" s="23">
        <v>4825.4649383598198</v>
      </c>
      <c r="V1484" s="27">
        <v>34.810757659063079</v>
      </c>
    </row>
    <row r="1485" spans="1:22" x14ac:dyDescent="0.25">
      <c r="A1485" s="19" t="s">
        <v>90</v>
      </c>
      <c r="B1485" s="19" t="s">
        <v>91</v>
      </c>
      <c r="C1485" s="19" t="s">
        <v>75</v>
      </c>
      <c r="D1485" s="22">
        <v>160646511</v>
      </c>
      <c r="E1485" s="22">
        <v>3</v>
      </c>
      <c r="F1485" s="27">
        <v>59</v>
      </c>
      <c r="G1485" s="19" t="s">
        <v>130</v>
      </c>
      <c r="H1485" s="19" t="s">
        <v>131</v>
      </c>
      <c r="I1485" s="23">
        <v>371.8</v>
      </c>
      <c r="J1485" s="19" t="s">
        <v>200</v>
      </c>
      <c r="K1485" s="19" t="s">
        <v>201</v>
      </c>
      <c r="L1485" s="23">
        <v>260</v>
      </c>
      <c r="M1485" s="19" t="s">
        <v>112</v>
      </c>
      <c r="N1485" s="19" t="s">
        <v>113</v>
      </c>
      <c r="O1485" s="30">
        <v>4.8249881092436948E-2</v>
      </c>
      <c r="Q1485" s="22">
        <v>7.7</v>
      </c>
      <c r="R1485" s="30">
        <v>3.9487796148289801E-5</v>
      </c>
      <c r="S1485" s="23">
        <v>25324.279841920466</v>
      </c>
      <c r="T1485" s="30">
        <v>2.0723391689172669E-4</v>
      </c>
      <c r="U1485" s="23">
        <v>4825.4649383598198</v>
      </c>
      <c r="V1485" s="27">
        <v>19.054697580667238</v>
      </c>
    </row>
    <row r="1486" spans="1:22" x14ac:dyDescent="0.25">
      <c r="A1486" s="19" t="s">
        <v>90</v>
      </c>
      <c r="B1486" s="19" t="s">
        <v>91</v>
      </c>
      <c r="C1486" s="19" t="s">
        <v>75</v>
      </c>
      <c r="D1486" s="22">
        <v>160646511</v>
      </c>
      <c r="E1486" s="22">
        <v>3</v>
      </c>
      <c r="F1486" s="27">
        <v>59</v>
      </c>
      <c r="G1486" s="19" t="s">
        <v>108</v>
      </c>
      <c r="H1486" s="19" t="s">
        <v>109</v>
      </c>
      <c r="I1486" s="23">
        <v>281.06299999999999</v>
      </c>
      <c r="J1486" s="19" t="s">
        <v>202</v>
      </c>
      <c r="K1486" s="19" t="s">
        <v>203</v>
      </c>
      <c r="L1486" s="23">
        <v>281.06299999999999</v>
      </c>
      <c r="M1486" s="19" t="s">
        <v>110</v>
      </c>
      <c r="N1486" s="19" t="s">
        <v>111</v>
      </c>
      <c r="O1486" s="30">
        <v>9.9157987639060616E-3</v>
      </c>
      <c r="Q1486" s="22">
        <v>1.5</v>
      </c>
      <c r="R1486" s="30">
        <v>3.1491120316155131E-5</v>
      </c>
      <c r="S1486" s="23">
        <v>31754.983308326257</v>
      </c>
      <c r="T1486" s="30">
        <v>2.0723391689172669E-4</v>
      </c>
      <c r="U1486" s="23">
        <v>4825.4649383598198</v>
      </c>
      <c r="V1486" s="27">
        <v>15.19592969552772</v>
      </c>
    </row>
    <row r="1487" spans="1:22" x14ac:dyDescent="0.25">
      <c r="A1487" s="19" t="s">
        <v>90</v>
      </c>
      <c r="B1487" s="19" t="s">
        <v>91</v>
      </c>
      <c r="C1487" s="19" t="s">
        <v>75</v>
      </c>
      <c r="D1487" s="22">
        <v>160646511</v>
      </c>
      <c r="E1487" s="22">
        <v>3</v>
      </c>
      <c r="F1487" s="27">
        <v>59</v>
      </c>
      <c r="G1487" s="19" t="s">
        <v>130</v>
      </c>
      <c r="H1487" s="19" t="s">
        <v>131</v>
      </c>
      <c r="I1487" s="23">
        <v>371.8</v>
      </c>
      <c r="J1487" s="19" t="s">
        <v>200</v>
      </c>
      <c r="K1487" s="19" t="s">
        <v>201</v>
      </c>
      <c r="L1487" s="23">
        <v>260</v>
      </c>
      <c r="M1487" s="19" t="s">
        <v>110</v>
      </c>
      <c r="N1487" s="19" t="s">
        <v>111</v>
      </c>
      <c r="O1487" s="30">
        <v>5.1901008403361353E-3</v>
      </c>
      <c r="Q1487" s="22">
        <v>1.5</v>
      </c>
      <c r="R1487" s="30">
        <v>2.1804288050135312E-5</v>
      </c>
      <c r="S1487" s="23">
        <v>45862.538492459251</v>
      </c>
      <c r="T1487" s="30">
        <v>2.0723391689172669E-4</v>
      </c>
      <c r="U1487" s="23">
        <v>4825.4649383598198</v>
      </c>
      <c r="V1487" s="27">
        <v>10.521582749182596</v>
      </c>
    </row>
    <row r="1488" spans="1:22" x14ac:dyDescent="0.25">
      <c r="A1488" s="19" t="s">
        <v>90</v>
      </c>
      <c r="B1488" s="19" t="s">
        <v>91</v>
      </c>
      <c r="C1488" s="19" t="s">
        <v>75</v>
      </c>
      <c r="D1488" s="22">
        <v>160646511</v>
      </c>
      <c r="E1488" s="22">
        <v>3</v>
      </c>
      <c r="F1488" s="27">
        <v>59</v>
      </c>
      <c r="G1488" s="19" t="s">
        <v>122</v>
      </c>
      <c r="H1488" s="19" t="s">
        <v>123</v>
      </c>
      <c r="I1488" s="23">
        <v>39.333333333333336</v>
      </c>
      <c r="J1488" s="19" t="s">
        <v>202</v>
      </c>
      <c r="K1488" s="19" t="s">
        <v>203</v>
      </c>
      <c r="L1488" s="23">
        <v>39.333333333333336</v>
      </c>
      <c r="M1488" s="19" t="s">
        <v>110</v>
      </c>
      <c r="N1488" s="19" t="s">
        <v>111</v>
      </c>
      <c r="O1488" s="30">
        <v>2.3301542756539208E-2</v>
      </c>
      <c r="Q1488" s="22">
        <v>1.5</v>
      </c>
      <c r="R1488" s="30">
        <v>1.0356241225128538E-5</v>
      </c>
      <c r="S1488" s="23">
        <v>96560.130095616652</v>
      </c>
      <c r="T1488" s="30">
        <v>2.0723391689172669E-4</v>
      </c>
      <c r="U1488" s="23">
        <v>4825.4649383598198</v>
      </c>
      <c r="V1488" s="27">
        <v>4.997367892505431</v>
      </c>
    </row>
    <row r="1489" spans="1:22" x14ac:dyDescent="0.25">
      <c r="A1489" s="19" t="s">
        <v>90</v>
      </c>
      <c r="B1489" s="19" t="s">
        <v>91</v>
      </c>
      <c r="C1489" s="19" t="s">
        <v>75</v>
      </c>
      <c r="D1489" s="22">
        <v>160646511</v>
      </c>
      <c r="E1489" s="22">
        <v>3</v>
      </c>
      <c r="F1489" s="27">
        <v>59</v>
      </c>
      <c r="G1489" s="19" t="s">
        <v>156</v>
      </c>
      <c r="H1489" s="19" t="s">
        <v>157</v>
      </c>
      <c r="I1489" s="23">
        <v>100.88333333333333</v>
      </c>
      <c r="J1489" s="19" t="s">
        <v>229</v>
      </c>
      <c r="K1489" s="19" t="s">
        <v>250</v>
      </c>
      <c r="L1489" s="23">
        <v>20.176666666666666</v>
      </c>
      <c r="M1489" s="19" t="s">
        <v>245</v>
      </c>
      <c r="N1489" s="19" t="s">
        <v>246</v>
      </c>
      <c r="O1489" s="30">
        <v>8.156250000000002E-3</v>
      </c>
      <c r="Q1489" s="22">
        <v>1.94</v>
      </c>
      <c r="R1489" s="30">
        <v>7.1887968504280988E-6</v>
      </c>
      <c r="S1489" s="23">
        <v>139105.33581714012</v>
      </c>
      <c r="T1489" s="30">
        <v>2.0723391689172669E-4</v>
      </c>
      <c r="U1489" s="23">
        <v>4825.4649383598198</v>
      </c>
      <c r="V1489" s="27">
        <v>3.4689287150732295</v>
      </c>
    </row>
    <row r="1490" spans="1:22" x14ac:dyDescent="0.25">
      <c r="A1490" s="19" t="s">
        <v>90</v>
      </c>
      <c r="B1490" s="19" t="s">
        <v>91</v>
      </c>
      <c r="C1490" s="19" t="s">
        <v>75</v>
      </c>
      <c r="D1490" s="22">
        <v>160646511</v>
      </c>
      <c r="E1490" s="22">
        <v>3</v>
      </c>
      <c r="F1490" s="27">
        <v>59</v>
      </c>
      <c r="G1490" s="19" t="s">
        <v>108</v>
      </c>
      <c r="H1490" s="19" t="s">
        <v>109</v>
      </c>
      <c r="I1490" s="23">
        <v>281.06299999999999</v>
      </c>
      <c r="J1490" s="19" t="s">
        <v>202</v>
      </c>
      <c r="K1490" s="19" t="s">
        <v>203</v>
      </c>
      <c r="L1490" s="23">
        <v>281.06299999999999</v>
      </c>
      <c r="M1490" s="19" t="s">
        <v>112</v>
      </c>
      <c r="N1490" s="19" t="s">
        <v>113</v>
      </c>
      <c r="O1490" s="30">
        <v>1.1220156242274404E-2</v>
      </c>
      <c r="Q1490" s="22">
        <v>7.7</v>
      </c>
      <c r="R1490" s="30">
        <v>6.9416041688804099E-6</v>
      </c>
      <c r="S1490" s="23">
        <v>144058.92005237847</v>
      </c>
      <c r="T1490" s="30">
        <v>2.0723391689172669E-4</v>
      </c>
      <c r="U1490" s="23">
        <v>4825.4649383598198</v>
      </c>
      <c r="V1490" s="27">
        <v>3.3496467532904779</v>
      </c>
    </row>
    <row r="1491" spans="1:22" x14ac:dyDescent="0.25">
      <c r="A1491" s="19" t="s">
        <v>90</v>
      </c>
      <c r="B1491" s="19" t="s">
        <v>91</v>
      </c>
      <c r="C1491" s="19" t="s">
        <v>75</v>
      </c>
      <c r="D1491" s="22">
        <v>160646511</v>
      </c>
      <c r="E1491" s="22">
        <v>3</v>
      </c>
      <c r="F1491" s="27">
        <v>59</v>
      </c>
      <c r="G1491" s="19" t="s">
        <v>132</v>
      </c>
      <c r="H1491" s="19" t="s">
        <v>133</v>
      </c>
      <c r="I1491" s="23">
        <v>8.2667933333333323</v>
      </c>
      <c r="J1491" s="19" t="s">
        <v>206</v>
      </c>
      <c r="K1491" s="19" t="s">
        <v>230</v>
      </c>
      <c r="L1491" s="23">
        <v>5.9473333333333329</v>
      </c>
      <c r="M1491" s="19" t="s">
        <v>110</v>
      </c>
      <c r="N1491" s="19" t="s">
        <v>111</v>
      </c>
      <c r="O1491" s="30">
        <v>3.9433609419354559E-2</v>
      </c>
      <c r="Q1491" s="22">
        <v>1.5</v>
      </c>
      <c r="R1491" s="30">
        <v>3.6834971690078052E-6</v>
      </c>
      <c r="S1491" s="23">
        <v>271481.13711442385</v>
      </c>
      <c r="T1491" s="30">
        <v>2.0723391689172669E-4</v>
      </c>
      <c r="U1491" s="23">
        <v>4825.4649383598198</v>
      </c>
      <c r="V1491" s="27">
        <v>1.7774586439594822</v>
      </c>
    </row>
    <row r="1492" spans="1:22" x14ac:dyDescent="0.25">
      <c r="A1492" s="19" t="s">
        <v>90</v>
      </c>
      <c r="B1492" s="19" t="s">
        <v>91</v>
      </c>
      <c r="C1492" s="19" t="s">
        <v>75</v>
      </c>
      <c r="D1492" s="22">
        <v>160646511</v>
      </c>
      <c r="E1492" s="22">
        <v>3</v>
      </c>
      <c r="F1492" s="27">
        <v>59</v>
      </c>
      <c r="G1492" s="19" t="s">
        <v>166</v>
      </c>
      <c r="H1492" s="19" t="s">
        <v>167</v>
      </c>
      <c r="I1492" s="23">
        <v>1005.5485058166665</v>
      </c>
      <c r="J1492" s="19" t="s">
        <v>202</v>
      </c>
      <c r="K1492" s="19" t="s">
        <v>203</v>
      </c>
      <c r="L1492" s="23">
        <v>1005.5485058166665</v>
      </c>
      <c r="M1492" s="19" t="s">
        <v>168</v>
      </c>
      <c r="N1492" s="19" t="s">
        <v>169</v>
      </c>
      <c r="O1492" s="30">
        <v>5.0000000000000002E-5</v>
      </c>
      <c r="Q1492" s="22">
        <v>0.3</v>
      </c>
      <c r="R1492" s="30">
        <v>2.8405325023069678E-6</v>
      </c>
      <c r="S1492" s="23">
        <v>352046.66702029976</v>
      </c>
      <c r="T1492" s="30">
        <v>2.0723391689172669E-4</v>
      </c>
      <c r="U1492" s="23">
        <v>4825.4649383598198</v>
      </c>
      <c r="V1492" s="27">
        <v>1.3706889996153759</v>
      </c>
    </row>
    <row r="1493" spans="1:22" x14ac:dyDescent="0.25">
      <c r="A1493" s="19" t="s">
        <v>90</v>
      </c>
      <c r="B1493" s="19" t="s">
        <v>91</v>
      </c>
      <c r="C1493" s="19" t="s">
        <v>75</v>
      </c>
      <c r="D1493" s="22">
        <v>160646511</v>
      </c>
      <c r="E1493" s="22">
        <v>3</v>
      </c>
      <c r="F1493" s="27">
        <v>59</v>
      </c>
      <c r="G1493" s="19" t="s">
        <v>122</v>
      </c>
      <c r="H1493" s="19" t="s">
        <v>123</v>
      </c>
      <c r="I1493" s="23">
        <v>39.333333333333336</v>
      </c>
      <c r="J1493" s="19" t="s">
        <v>202</v>
      </c>
      <c r="K1493" s="19" t="s">
        <v>203</v>
      </c>
      <c r="L1493" s="23">
        <v>39.333333333333336</v>
      </c>
      <c r="M1493" s="19" t="s">
        <v>112</v>
      </c>
      <c r="N1493" s="19" t="s">
        <v>113</v>
      </c>
      <c r="O1493" s="30">
        <v>2.7195613430583482E-2</v>
      </c>
      <c r="Q1493" s="22">
        <v>7.7</v>
      </c>
      <c r="R1493" s="30">
        <v>2.3545985654184835E-6</v>
      </c>
      <c r="S1493" s="23">
        <v>424700.84484327788</v>
      </c>
      <c r="T1493" s="30">
        <v>2.0723391689172669E-4</v>
      </c>
      <c r="U1493" s="23">
        <v>4825.4649383598198</v>
      </c>
      <c r="V1493" s="27">
        <v>1.1362032821339223</v>
      </c>
    </row>
    <row r="1494" spans="1:22" x14ac:dyDescent="0.25">
      <c r="A1494" s="19" t="s">
        <v>90</v>
      </c>
      <c r="B1494" s="19" t="s">
        <v>91</v>
      </c>
      <c r="C1494" s="19" t="s">
        <v>75</v>
      </c>
      <c r="D1494" s="22">
        <v>160646552</v>
      </c>
      <c r="E1494" s="22">
        <v>3</v>
      </c>
      <c r="F1494" s="27">
        <v>78</v>
      </c>
      <c r="G1494" s="19" t="s">
        <v>148</v>
      </c>
      <c r="H1494" s="19" t="s">
        <v>149</v>
      </c>
      <c r="I1494" s="23">
        <v>347.73333333333335</v>
      </c>
      <c r="J1494" s="19" t="s">
        <v>202</v>
      </c>
      <c r="K1494" s="19" t="s">
        <v>203</v>
      </c>
      <c r="L1494" s="23">
        <v>347.73333333333335</v>
      </c>
      <c r="M1494" s="19" t="s">
        <v>110</v>
      </c>
      <c r="N1494" s="19" t="s">
        <v>111</v>
      </c>
      <c r="O1494" s="30">
        <v>5.1681299099804429E-2</v>
      </c>
      <c r="Q1494" s="22">
        <v>1.5</v>
      </c>
      <c r="R1494" s="30">
        <v>1.5360094364933328E-4</v>
      </c>
      <c r="S1494" s="23">
        <v>6510.3766698398185</v>
      </c>
      <c r="T1494" s="30">
        <v>2.8780604792700166E-4</v>
      </c>
      <c r="U1494" s="23">
        <v>3474.562147678138</v>
      </c>
      <c r="V1494" s="27">
        <v>53.369602465161613</v>
      </c>
    </row>
    <row r="1495" spans="1:22" x14ac:dyDescent="0.25">
      <c r="A1495" s="19" t="s">
        <v>90</v>
      </c>
      <c r="B1495" s="19" t="s">
        <v>91</v>
      </c>
      <c r="C1495" s="19" t="s">
        <v>75</v>
      </c>
      <c r="D1495" s="22">
        <v>160646552</v>
      </c>
      <c r="E1495" s="22">
        <v>3</v>
      </c>
      <c r="F1495" s="27">
        <v>78</v>
      </c>
      <c r="G1495" s="19" t="s">
        <v>130</v>
      </c>
      <c r="H1495" s="19" t="s">
        <v>131</v>
      </c>
      <c r="I1495" s="23">
        <v>457.59999999999997</v>
      </c>
      <c r="J1495" s="19" t="s">
        <v>200</v>
      </c>
      <c r="K1495" s="19" t="s">
        <v>201</v>
      </c>
      <c r="L1495" s="23">
        <v>320</v>
      </c>
      <c r="M1495" s="19" t="s">
        <v>112</v>
      </c>
      <c r="N1495" s="19" t="s">
        <v>113</v>
      </c>
      <c r="O1495" s="30">
        <v>4.8249881092436948E-2</v>
      </c>
      <c r="Q1495" s="22">
        <v>7.7</v>
      </c>
      <c r="R1495" s="30">
        <v>3.676181416566625E-5</v>
      </c>
      <c r="S1495" s="23">
        <v>27202.139575961173</v>
      </c>
      <c r="T1495" s="30">
        <v>2.8780604792700166E-4</v>
      </c>
      <c r="U1495" s="23">
        <v>3474.562147678138</v>
      </c>
      <c r="V1495" s="27">
        <v>12.773120798000193</v>
      </c>
    </row>
    <row r="1496" spans="1:22" x14ac:dyDescent="0.25">
      <c r="A1496" s="19" t="s">
        <v>90</v>
      </c>
      <c r="B1496" s="19" t="s">
        <v>91</v>
      </c>
      <c r="C1496" s="19" t="s">
        <v>75</v>
      </c>
      <c r="D1496" s="22">
        <v>160646552</v>
      </c>
      <c r="E1496" s="22">
        <v>3</v>
      </c>
      <c r="F1496" s="27">
        <v>78</v>
      </c>
      <c r="G1496" s="19" t="s">
        <v>130</v>
      </c>
      <c r="H1496" s="19" t="s">
        <v>131</v>
      </c>
      <c r="I1496" s="23">
        <v>457.59999999999997</v>
      </c>
      <c r="J1496" s="19" t="s">
        <v>200</v>
      </c>
      <c r="K1496" s="19" t="s">
        <v>201</v>
      </c>
      <c r="L1496" s="23">
        <v>320</v>
      </c>
      <c r="M1496" s="19" t="s">
        <v>110</v>
      </c>
      <c r="N1496" s="19" t="s">
        <v>111</v>
      </c>
      <c r="O1496" s="30">
        <v>5.1901008403361353E-3</v>
      </c>
      <c r="Q1496" s="22">
        <v>1.5</v>
      </c>
      <c r="R1496" s="30">
        <v>2.0299061064425773E-5</v>
      </c>
      <c r="S1496" s="23">
        <v>49263.362321349239</v>
      </c>
      <c r="T1496" s="30">
        <v>2.8780604792700166E-4</v>
      </c>
      <c r="U1496" s="23">
        <v>3474.562147678138</v>
      </c>
      <c r="V1496" s="27">
        <v>7.0530349207860885</v>
      </c>
    </row>
    <row r="1497" spans="1:22" x14ac:dyDescent="0.25">
      <c r="A1497" s="19" t="s">
        <v>90</v>
      </c>
      <c r="B1497" s="19" t="s">
        <v>91</v>
      </c>
      <c r="C1497" s="19" t="s">
        <v>75</v>
      </c>
      <c r="D1497" s="22">
        <v>160646552</v>
      </c>
      <c r="E1497" s="22">
        <v>3</v>
      </c>
      <c r="F1497" s="27">
        <v>78</v>
      </c>
      <c r="G1497" s="19" t="s">
        <v>130</v>
      </c>
      <c r="H1497" s="19" t="s">
        <v>131</v>
      </c>
      <c r="I1497" s="23">
        <v>228.79999999999998</v>
      </c>
      <c r="J1497" s="19" t="s">
        <v>211</v>
      </c>
      <c r="K1497" s="19" t="s">
        <v>212</v>
      </c>
      <c r="L1497" s="23">
        <v>160</v>
      </c>
      <c r="M1497" s="19" t="s">
        <v>112</v>
      </c>
      <c r="N1497" s="19" t="s">
        <v>113</v>
      </c>
      <c r="O1497" s="30">
        <v>4.8249881092436948E-2</v>
      </c>
      <c r="Q1497" s="22">
        <v>7.7</v>
      </c>
      <c r="R1497" s="30">
        <v>1.8380907082833125E-5</v>
      </c>
      <c r="S1497" s="23">
        <v>54404.279151922347</v>
      </c>
      <c r="T1497" s="30">
        <v>2.8780604792700166E-4</v>
      </c>
      <c r="U1497" s="23">
        <v>3474.562147678138</v>
      </c>
      <c r="V1497" s="27">
        <v>6.3865603990000963</v>
      </c>
    </row>
    <row r="1498" spans="1:22" x14ac:dyDescent="0.25">
      <c r="A1498" s="19" t="s">
        <v>90</v>
      </c>
      <c r="B1498" s="19" t="s">
        <v>91</v>
      </c>
      <c r="C1498" s="19" t="s">
        <v>75</v>
      </c>
      <c r="D1498" s="22">
        <v>160646552</v>
      </c>
      <c r="E1498" s="22">
        <v>3</v>
      </c>
      <c r="F1498" s="27">
        <v>78</v>
      </c>
      <c r="G1498" s="19" t="s">
        <v>108</v>
      </c>
      <c r="H1498" s="19" t="s">
        <v>109</v>
      </c>
      <c r="I1498" s="23">
        <v>150</v>
      </c>
      <c r="J1498" s="19" t="s">
        <v>202</v>
      </c>
      <c r="K1498" s="19" t="s">
        <v>203</v>
      </c>
      <c r="L1498" s="23">
        <v>150</v>
      </c>
      <c r="M1498" s="19" t="s">
        <v>110</v>
      </c>
      <c r="N1498" s="19" t="s">
        <v>111</v>
      </c>
      <c r="O1498" s="30">
        <v>9.9157987639060616E-3</v>
      </c>
      <c r="Q1498" s="22">
        <v>1.5</v>
      </c>
      <c r="R1498" s="30">
        <v>1.2712562517828285E-5</v>
      </c>
      <c r="S1498" s="23">
        <v>78662.346682471398</v>
      </c>
      <c r="T1498" s="30">
        <v>2.8780604792700166E-4</v>
      </c>
      <c r="U1498" s="23">
        <v>3474.562147678138</v>
      </c>
      <c r="V1498" s="27">
        <v>4.4170588524438044</v>
      </c>
    </row>
    <row r="1499" spans="1:22" x14ac:dyDescent="0.25">
      <c r="A1499" s="19" t="s">
        <v>90</v>
      </c>
      <c r="B1499" s="19" t="s">
        <v>91</v>
      </c>
      <c r="C1499" s="19" t="s">
        <v>75</v>
      </c>
      <c r="D1499" s="22">
        <v>160646552</v>
      </c>
      <c r="E1499" s="22">
        <v>3</v>
      </c>
      <c r="F1499" s="27">
        <v>78</v>
      </c>
      <c r="G1499" s="19" t="s">
        <v>156</v>
      </c>
      <c r="H1499" s="19" t="s">
        <v>157</v>
      </c>
      <c r="I1499" s="23">
        <v>190.73333333333335</v>
      </c>
      <c r="J1499" s="19" t="s">
        <v>229</v>
      </c>
      <c r="K1499" s="19" t="s">
        <v>250</v>
      </c>
      <c r="L1499" s="23">
        <v>38.146666666666668</v>
      </c>
      <c r="M1499" s="19" t="s">
        <v>245</v>
      </c>
      <c r="N1499" s="19" t="s">
        <v>246</v>
      </c>
      <c r="O1499" s="30">
        <v>8.156250000000002E-3</v>
      </c>
      <c r="Q1499" s="22">
        <v>1.94</v>
      </c>
      <c r="R1499" s="30">
        <v>1.028065523394132E-5</v>
      </c>
      <c r="S1499" s="23">
        <v>97270.064722968789</v>
      </c>
      <c r="T1499" s="30">
        <v>2.8780604792700166E-4</v>
      </c>
      <c r="U1499" s="23">
        <v>3474.562147678138</v>
      </c>
      <c r="V1499" s="27">
        <v>3.5720775529181639</v>
      </c>
    </row>
    <row r="1500" spans="1:22" x14ac:dyDescent="0.25">
      <c r="A1500" s="19" t="s">
        <v>90</v>
      </c>
      <c r="B1500" s="19" t="s">
        <v>91</v>
      </c>
      <c r="C1500" s="19" t="s">
        <v>75</v>
      </c>
      <c r="D1500" s="22">
        <v>160646552</v>
      </c>
      <c r="E1500" s="22">
        <v>3</v>
      </c>
      <c r="F1500" s="27">
        <v>78</v>
      </c>
      <c r="G1500" s="19" t="s">
        <v>130</v>
      </c>
      <c r="H1500" s="19" t="s">
        <v>131</v>
      </c>
      <c r="I1500" s="23">
        <v>228.79999999999998</v>
      </c>
      <c r="J1500" s="19" t="s">
        <v>211</v>
      </c>
      <c r="K1500" s="19" t="s">
        <v>212</v>
      </c>
      <c r="L1500" s="23">
        <v>160</v>
      </c>
      <c r="M1500" s="19" t="s">
        <v>110</v>
      </c>
      <c r="N1500" s="19" t="s">
        <v>111</v>
      </c>
      <c r="O1500" s="30">
        <v>5.1901008403361353E-3</v>
      </c>
      <c r="Q1500" s="22">
        <v>1.5</v>
      </c>
      <c r="R1500" s="30">
        <v>1.0149530532212887E-5</v>
      </c>
      <c r="S1500" s="23">
        <v>98526.724642698478</v>
      </c>
      <c r="T1500" s="30">
        <v>2.8780604792700166E-4</v>
      </c>
      <c r="U1500" s="23">
        <v>3474.562147678138</v>
      </c>
      <c r="V1500" s="27">
        <v>3.5265174603930443</v>
      </c>
    </row>
    <row r="1501" spans="1:22" x14ac:dyDescent="0.25">
      <c r="A1501" s="19" t="s">
        <v>90</v>
      </c>
      <c r="B1501" s="19" t="s">
        <v>91</v>
      </c>
      <c r="C1501" s="19" t="s">
        <v>75</v>
      </c>
      <c r="D1501" s="22">
        <v>160646552</v>
      </c>
      <c r="E1501" s="22">
        <v>3</v>
      </c>
      <c r="F1501" s="27">
        <v>78</v>
      </c>
      <c r="G1501" s="19" t="s">
        <v>128</v>
      </c>
      <c r="H1501" s="19" t="s">
        <v>129</v>
      </c>
      <c r="I1501" s="23">
        <v>47.733333333333341</v>
      </c>
      <c r="J1501" s="19" t="s">
        <v>220</v>
      </c>
      <c r="K1501" s="19" t="s">
        <v>233</v>
      </c>
      <c r="L1501" s="23">
        <v>11.933333333333335</v>
      </c>
      <c r="M1501" s="19" t="s">
        <v>110</v>
      </c>
      <c r="N1501" s="19" t="s">
        <v>111</v>
      </c>
      <c r="O1501" s="30">
        <v>1.3969122566371676E-2</v>
      </c>
      <c r="Q1501" s="22">
        <v>1.5</v>
      </c>
      <c r="R1501" s="30">
        <v>5.699083622519727E-6</v>
      </c>
      <c r="S1501" s="23">
        <v>175466.80593499899</v>
      </c>
      <c r="T1501" s="30">
        <v>2.8780604792700166E-4</v>
      </c>
      <c r="U1501" s="23">
        <v>3474.562147678138</v>
      </c>
      <c r="V1501" s="27">
        <v>1.9801820231259446</v>
      </c>
    </row>
    <row r="1502" spans="1:22" x14ac:dyDescent="0.25">
      <c r="A1502" s="19" t="s">
        <v>90</v>
      </c>
      <c r="B1502" s="19" t="s">
        <v>91</v>
      </c>
      <c r="C1502" s="19" t="s">
        <v>75</v>
      </c>
      <c r="D1502" s="22">
        <v>160646552</v>
      </c>
      <c r="E1502" s="22">
        <v>3</v>
      </c>
      <c r="F1502" s="27">
        <v>78</v>
      </c>
      <c r="G1502" s="19" t="s">
        <v>148</v>
      </c>
      <c r="H1502" s="19" t="s">
        <v>149</v>
      </c>
      <c r="I1502" s="23">
        <v>347.73333333333335</v>
      </c>
      <c r="J1502" s="19" t="s">
        <v>202</v>
      </c>
      <c r="K1502" s="19" t="s">
        <v>203</v>
      </c>
      <c r="L1502" s="23">
        <v>347.73333333333335</v>
      </c>
      <c r="M1502" s="19" t="s">
        <v>98</v>
      </c>
      <c r="N1502" s="19" t="s">
        <v>99</v>
      </c>
      <c r="O1502" s="30">
        <v>1.8834113576226327E-3</v>
      </c>
      <c r="Q1502" s="22">
        <v>2.8</v>
      </c>
      <c r="R1502" s="30">
        <v>2.998740427765462E-6</v>
      </c>
      <c r="S1502" s="23">
        <v>333473.3445886008</v>
      </c>
      <c r="T1502" s="30">
        <v>2.8780604792700166E-4</v>
      </c>
      <c r="U1502" s="23">
        <v>3474.562147678138</v>
      </c>
      <c r="V1502" s="27">
        <v>1.0419309981026021</v>
      </c>
    </row>
    <row r="1503" spans="1:22" x14ac:dyDescent="0.25">
      <c r="A1503" s="19" t="s">
        <v>90</v>
      </c>
      <c r="B1503" s="19" t="s">
        <v>91</v>
      </c>
      <c r="C1503" s="19" t="s">
        <v>75</v>
      </c>
      <c r="D1503" s="22">
        <v>160646692</v>
      </c>
      <c r="E1503" s="22">
        <v>3</v>
      </c>
      <c r="F1503" s="27">
        <v>79</v>
      </c>
      <c r="G1503" s="19" t="s">
        <v>130</v>
      </c>
      <c r="H1503" s="19" t="s">
        <v>131</v>
      </c>
      <c r="I1503" s="23">
        <v>1354.0241000000001</v>
      </c>
      <c r="J1503" s="19" t="s">
        <v>200</v>
      </c>
      <c r="K1503" s="19" t="s">
        <v>201</v>
      </c>
      <c r="L1503" s="23">
        <v>946.87</v>
      </c>
      <c r="M1503" s="19" t="s">
        <v>112</v>
      </c>
      <c r="N1503" s="19" t="s">
        <v>113</v>
      </c>
      <c r="O1503" s="30">
        <v>4.8249881092436948E-2</v>
      </c>
      <c r="Q1503" s="22">
        <v>7.7</v>
      </c>
      <c r="R1503" s="30">
        <v>1.074001345081275E-4</v>
      </c>
      <c r="S1503" s="23">
        <v>9310.9753035209196</v>
      </c>
      <c r="T1503" s="30">
        <v>1.8748124012217741E-4</v>
      </c>
      <c r="U1503" s="23">
        <v>5333.8670010307269</v>
      </c>
      <c r="V1503" s="27">
        <v>57.285803335916277</v>
      </c>
    </row>
    <row r="1504" spans="1:22" x14ac:dyDescent="0.25">
      <c r="A1504" s="19" t="s">
        <v>90</v>
      </c>
      <c r="B1504" s="19" t="s">
        <v>91</v>
      </c>
      <c r="C1504" s="19" t="s">
        <v>75</v>
      </c>
      <c r="D1504" s="22">
        <v>160646692</v>
      </c>
      <c r="E1504" s="22">
        <v>3</v>
      </c>
      <c r="F1504" s="27">
        <v>79</v>
      </c>
      <c r="G1504" s="19" t="s">
        <v>130</v>
      </c>
      <c r="H1504" s="19" t="s">
        <v>131</v>
      </c>
      <c r="I1504" s="23">
        <v>1354.0241000000001</v>
      </c>
      <c r="J1504" s="19" t="s">
        <v>200</v>
      </c>
      <c r="K1504" s="19" t="s">
        <v>201</v>
      </c>
      <c r="L1504" s="23">
        <v>946.87</v>
      </c>
      <c r="M1504" s="19" t="s">
        <v>110</v>
      </c>
      <c r="N1504" s="19" t="s">
        <v>111</v>
      </c>
      <c r="O1504" s="30">
        <v>5.1901008403361353E-3</v>
      </c>
      <c r="Q1504" s="22">
        <v>1.5</v>
      </c>
      <c r="R1504" s="30">
        <v>5.9303979909243712E-5</v>
      </c>
      <c r="S1504" s="23">
        <v>16862.274699444413</v>
      </c>
      <c r="T1504" s="30">
        <v>1.8748124012217741E-4</v>
      </c>
      <c r="U1504" s="23">
        <v>5333.8670010307269</v>
      </c>
      <c r="V1504" s="27">
        <v>31.631954146770425</v>
      </c>
    </row>
    <row r="1505" spans="1:22" x14ac:dyDescent="0.25">
      <c r="A1505" s="19" t="s">
        <v>90</v>
      </c>
      <c r="B1505" s="19" t="s">
        <v>91</v>
      </c>
      <c r="C1505" s="19" t="s">
        <v>75</v>
      </c>
      <c r="D1505" s="22">
        <v>160646692</v>
      </c>
      <c r="E1505" s="22">
        <v>3</v>
      </c>
      <c r="F1505" s="27">
        <v>79</v>
      </c>
      <c r="G1505" s="19" t="s">
        <v>156</v>
      </c>
      <c r="H1505" s="19" t="s">
        <v>157</v>
      </c>
      <c r="I1505" s="23">
        <v>203.48549583333332</v>
      </c>
      <c r="J1505" s="19" t="s">
        <v>229</v>
      </c>
      <c r="K1505" s="19" t="s">
        <v>250</v>
      </c>
      <c r="L1505" s="23">
        <v>40.697099166666675</v>
      </c>
      <c r="M1505" s="19" t="s">
        <v>245</v>
      </c>
      <c r="N1505" s="19" t="s">
        <v>246</v>
      </c>
      <c r="O1505" s="30">
        <v>8.156250000000002E-3</v>
      </c>
      <c r="Q1505" s="22">
        <v>1.94</v>
      </c>
      <c r="R1505" s="30">
        <v>1.0829169877271469E-5</v>
      </c>
      <c r="S1505" s="23">
        <v>92343.181548829962</v>
      </c>
      <c r="T1505" s="30">
        <v>1.8748124012217741E-4</v>
      </c>
      <c r="U1505" s="23">
        <v>5333.8670010307269</v>
      </c>
      <c r="V1505" s="27">
        <v>5.7761351856934251</v>
      </c>
    </row>
    <row r="1506" spans="1:22" x14ac:dyDescent="0.25">
      <c r="A1506" s="19" t="s">
        <v>90</v>
      </c>
      <c r="B1506" s="19" t="s">
        <v>91</v>
      </c>
      <c r="C1506" s="19" t="s">
        <v>75</v>
      </c>
      <c r="D1506" s="22">
        <v>160646692</v>
      </c>
      <c r="E1506" s="22">
        <v>3</v>
      </c>
      <c r="F1506" s="27">
        <v>79</v>
      </c>
      <c r="G1506" s="19" t="s">
        <v>136</v>
      </c>
      <c r="H1506" s="19" t="s">
        <v>137</v>
      </c>
      <c r="I1506" s="23">
        <v>158.75</v>
      </c>
      <c r="J1506" s="19" t="s">
        <v>202</v>
      </c>
      <c r="K1506" s="19" t="s">
        <v>203</v>
      </c>
      <c r="L1506" s="23">
        <v>158.75</v>
      </c>
      <c r="M1506" s="19" t="s">
        <v>112</v>
      </c>
      <c r="N1506" s="19" t="s">
        <v>113</v>
      </c>
      <c r="O1506" s="30">
        <v>8.2706821829855465E-3</v>
      </c>
      <c r="Q1506" s="22">
        <v>7.7</v>
      </c>
      <c r="R1506" s="30">
        <v>2.158426428651908E-6</v>
      </c>
      <c r="S1506" s="23">
        <v>463300.47979655792</v>
      </c>
      <c r="T1506" s="30">
        <v>1.8748124012217741E-4</v>
      </c>
      <c r="U1506" s="23">
        <v>5333.8670010307269</v>
      </c>
      <c r="V1506" s="27">
        <v>1.1512759501939016</v>
      </c>
    </row>
    <row r="1507" spans="1:22" x14ac:dyDescent="0.25">
      <c r="A1507" s="19" t="s">
        <v>90</v>
      </c>
      <c r="B1507" s="19" t="s">
        <v>91</v>
      </c>
      <c r="C1507" s="19" t="s">
        <v>75</v>
      </c>
      <c r="D1507" s="22">
        <v>160646841</v>
      </c>
      <c r="E1507" s="22">
        <v>3</v>
      </c>
      <c r="F1507" s="27">
        <v>58.5</v>
      </c>
      <c r="G1507" s="19" t="s">
        <v>122</v>
      </c>
      <c r="H1507" s="19" t="s">
        <v>123</v>
      </c>
      <c r="I1507" s="23">
        <v>300</v>
      </c>
      <c r="J1507" s="19" t="s">
        <v>202</v>
      </c>
      <c r="K1507" s="19" t="s">
        <v>203</v>
      </c>
      <c r="L1507" s="23">
        <v>300</v>
      </c>
      <c r="M1507" s="19" t="s">
        <v>110</v>
      </c>
      <c r="N1507" s="19" t="s">
        <v>111</v>
      </c>
      <c r="O1507" s="30">
        <v>2.3301542756539208E-2</v>
      </c>
      <c r="Q1507" s="22">
        <v>1.5</v>
      </c>
      <c r="R1507" s="30">
        <v>7.9663394039450279E-5</v>
      </c>
      <c r="S1507" s="23">
        <v>12552.816912430168</v>
      </c>
      <c r="T1507" s="30">
        <v>2.2324661139098509E-4</v>
      </c>
      <c r="U1507" s="23">
        <v>4479.3513046818007</v>
      </c>
      <c r="V1507" s="27">
        <v>35.684032802599198</v>
      </c>
    </row>
    <row r="1508" spans="1:22" x14ac:dyDescent="0.25">
      <c r="A1508" s="19" t="s">
        <v>90</v>
      </c>
      <c r="B1508" s="19" t="s">
        <v>91</v>
      </c>
      <c r="C1508" s="19" t="s">
        <v>75</v>
      </c>
      <c r="D1508" s="22">
        <v>160646841</v>
      </c>
      <c r="E1508" s="22">
        <v>3</v>
      </c>
      <c r="F1508" s="27">
        <v>58.5</v>
      </c>
      <c r="G1508" s="19" t="s">
        <v>132</v>
      </c>
      <c r="H1508" s="19" t="s">
        <v>133</v>
      </c>
      <c r="I1508" s="23">
        <v>103.7</v>
      </c>
      <c r="J1508" s="19" t="s">
        <v>202</v>
      </c>
      <c r="K1508" s="19" t="s">
        <v>203</v>
      </c>
      <c r="L1508" s="23">
        <v>103.7</v>
      </c>
      <c r="M1508" s="19" t="s">
        <v>110</v>
      </c>
      <c r="N1508" s="19" t="s">
        <v>111</v>
      </c>
      <c r="O1508" s="30">
        <v>3.9433609419354559E-2</v>
      </c>
      <c r="Q1508" s="22">
        <v>1.5</v>
      </c>
      <c r="R1508" s="30">
        <v>4.6601313923499347E-5</v>
      </c>
      <c r="S1508" s="23">
        <v>21458.622425144462</v>
      </c>
      <c r="T1508" s="30">
        <v>2.2324661139098509E-4</v>
      </c>
      <c r="U1508" s="23">
        <v>4479.3513046818007</v>
      </c>
      <c r="V1508" s="27">
        <v>20.874365632311296</v>
      </c>
    </row>
    <row r="1509" spans="1:22" x14ac:dyDescent="0.25">
      <c r="A1509" s="19" t="s">
        <v>90</v>
      </c>
      <c r="B1509" s="19" t="s">
        <v>91</v>
      </c>
      <c r="C1509" s="19" t="s">
        <v>75</v>
      </c>
      <c r="D1509" s="22">
        <v>160646841</v>
      </c>
      <c r="E1509" s="22">
        <v>3</v>
      </c>
      <c r="F1509" s="27">
        <v>58.5</v>
      </c>
      <c r="G1509" s="19" t="s">
        <v>130</v>
      </c>
      <c r="H1509" s="19" t="s">
        <v>131</v>
      </c>
      <c r="I1509" s="23">
        <v>231.66</v>
      </c>
      <c r="J1509" s="19" t="s">
        <v>200</v>
      </c>
      <c r="K1509" s="19" t="s">
        <v>201</v>
      </c>
      <c r="L1509" s="23">
        <v>162</v>
      </c>
      <c r="M1509" s="19" t="s">
        <v>112</v>
      </c>
      <c r="N1509" s="19" t="s">
        <v>113</v>
      </c>
      <c r="O1509" s="30">
        <v>4.8249881092436948E-2</v>
      </c>
      <c r="Q1509" s="22">
        <v>7.7</v>
      </c>
      <c r="R1509" s="30">
        <v>2.4814224561824719E-5</v>
      </c>
      <c r="S1509" s="23">
        <v>40299.466038460996</v>
      </c>
      <c r="T1509" s="30">
        <v>2.2324661139098509E-4</v>
      </c>
      <c r="U1509" s="23">
        <v>4479.3513046818007</v>
      </c>
      <c r="V1509" s="27">
        <v>11.115162916567673</v>
      </c>
    </row>
    <row r="1510" spans="1:22" x14ac:dyDescent="0.25">
      <c r="A1510" s="19" t="s">
        <v>90</v>
      </c>
      <c r="B1510" s="19" t="s">
        <v>91</v>
      </c>
      <c r="C1510" s="19" t="s">
        <v>75</v>
      </c>
      <c r="D1510" s="22">
        <v>160646841</v>
      </c>
      <c r="E1510" s="22">
        <v>3</v>
      </c>
      <c r="F1510" s="27">
        <v>58.5</v>
      </c>
      <c r="G1510" s="19" t="s">
        <v>122</v>
      </c>
      <c r="H1510" s="19" t="s">
        <v>123</v>
      </c>
      <c r="I1510" s="23">
        <v>300</v>
      </c>
      <c r="J1510" s="19" t="s">
        <v>202</v>
      </c>
      <c r="K1510" s="19" t="s">
        <v>203</v>
      </c>
      <c r="L1510" s="23">
        <v>300</v>
      </c>
      <c r="M1510" s="19" t="s">
        <v>112</v>
      </c>
      <c r="N1510" s="19" t="s">
        <v>113</v>
      </c>
      <c r="O1510" s="30">
        <v>2.7195613430583482E-2</v>
      </c>
      <c r="Q1510" s="22">
        <v>7.7</v>
      </c>
      <c r="R1510" s="30">
        <v>1.8112296657065258E-5</v>
      </c>
      <c r="S1510" s="23">
        <v>55211.109829626119</v>
      </c>
      <c r="T1510" s="30">
        <v>2.2324661139098509E-4</v>
      </c>
      <c r="U1510" s="23">
        <v>4479.3513046818007</v>
      </c>
      <c r="V1510" s="27">
        <v>8.113133966160909</v>
      </c>
    </row>
    <row r="1511" spans="1:22" x14ac:dyDescent="0.25">
      <c r="A1511" s="19" t="s">
        <v>90</v>
      </c>
      <c r="B1511" s="19" t="s">
        <v>91</v>
      </c>
      <c r="C1511" s="19" t="s">
        <v>75</v>
      </c>
      <c r="D1511" s="22">
        <v>160646841</v>
      </c>
      <c r="E1511" s="22">
        <v>3</v>
      </c>
      <c r="F1511" s="27">
        <v>58.5</v>
      </c>
      <c r="G1511" s="19" t="s">
        <v>130</v>
      </c>
      <c r="H1511" s="19" t="s">
        <v>131</v>
      </c>
      <c r="I1511" s="23">
        <v>231.66</v>
      </c>
      <c r="J1511" s="19" t="s">
        <v>200</v>
      </c>
      <c r="K1511" s="19" t="s">
        <v>201</v>
      </c>
      <c r="L1511" s="23">
        <v>162</v>
      </c>
      <c r="M1511" s="19" t="s">
        <v>110</v>
      </c>
      <c r="N1511" s="19" t="s">
        <v>111</v>
      </c>
      <c r="O1511" s="30">
        <v>5.1901008403361353E-3</v>
      </c>
      <c r="Q1511" s="22">
        <v>1.5</v>
      </c>
      <c r="R1511" s="30">
        <v>1.3701866218487397E-5</v>
      </c>
      <c r="S1511" s="23">
        <v>72982.758994591466</v>
      </c>
      <c r="T1511" s="30">
        <v>2.2324661139098509E-4</v>
      </c>
      <c r="U1511" s="23">
        <v>4479.3513046818007</v>
      </c>
      <c r="V1511" s="27">
        <v>6.1375472322357005</v>
      </c>
    </row>
    <row r="1512" spans="1:22" x14ac:dyDescent="0.25">
      <c r="A1512" s="19" t="s">
        <v>90</v>
      </c>
      <c r="B1512" s="19" t="s">
        <v>91</v>
      </c>
      <c r="C1512" s="19" t="s">
        <v>75</v>
      </c>
      <c r="D1512" s="22">
        <v>160646841</v>
      </c>
      <c r="E1512" s="22">
        <v>3</v>
      </c>
      <c r="F1512" s="27">
        <v>58.5</v>
      </c>
      <c r="G1512" s="19" t="s">
        <v>130</v>
      </c>
      <c r="H1512" s="19" t="s">
        <v>131</v>
      </c>
      <c r="I1512" s="23">
        <v>114.39999999999999</v>
      </c>
      <c r="J1512" s="19" t="s">
        <v>211</v>
      </c>
      <c r="K1512" s="19" t="s">
        <v>212</v>
      </c>
      <c r="L1512" s="23">
        <v>80</v>
      </c>
      <c r="M1512" s="19" t="s">
        <v>112</v>
      </c>
      <c r="N1512" s="19" t="s">
        <v>113</v>
      </c>
      <c r="O1512" s="30">
        <v>4.8249881092436948E-2</v>
      </c>
      <c r="Q1512" s="22">
        <v>7.7</v>
      </c>
      <c r="R1512" s="30">
        <v>1.2253938055222083E-5</v>
      </c>
      <c r="S1512" s="23">
        <v>81606.418727883531</v>
      </c>
      <c r="T1512" s="30">
        <v>2.2324661139098509E-4</v>
      </c>
      <c r="U1512" s="23">
        <v>4479.3513046818007</v>
      </c>
      <c r="V1512" s="27">
        <v>5.4889693415148999</v>
      </c>
    </row>
    <row r="1513" spans="1:22" x14ac:dyDescent="0.25">
      <c r="A1513" s="19" t="s">
        <v>90</v>
      </c>
      <c r="B1513" s="19" t="s">
        <v>91</v>
      </c>
      <c r="C1513" s="19" t="s">
        <v>75</v>
      </c>
      <c r="D1513" s="22">
        <v>160646841</v>
      </c>
      <c r="E1513" s="22">
        <v>3</v>
      </c>
      <c r="F1513" s="27">
        <v>58.5</v>
      </c>
      <c r="G1513" s="19" t="s">
        <v>156</v>
      </c>
      <c r="H1513" s="19" t="s">
        <v>157</v>
      </c>
      <c r="I1513" s="23">
        <v>133.76666666666665</v>
      </c>
      <c r="J1513" s="19" t="s">
        <v>229</v>
      </c>
      <c r="K1513" s="19" t="s">
        <v>250</v>
      </c>
      <c r="L1513" s="23">
        <v>26.753333333333334</v>
      </c>
      <c r="M1513" s="19" t="s">
        <v>245</v>
      </c>
      <c r="N1513" s="19" t="s">
        <v>246</v>
      </c>
      <c r="O1513" s="30">
        <v>8.156250000000002E-3</v>
      </c>
      <c r="Q1513" s="22">
        <v>1.94</v>
      </c>
      <c r="R1513" s="30">
        <v>9.6134846682527117E-6</v>
      </c>
      <c r="S1513" s="23">
        <v>104020.55388951422</v>
      </c>
      <c r="T1513" s="30">
        <v>2.2324661139098509E-4</v>
      </c>
      <c r="U1513" s="23">
        <v>4479.3513046818007</v>
      </c>
      <c r="V1513" s="27">
        <v>4.3062175091276274</v>
      </c>
    </row>
    <row r="1514" spans="1:22" x14ac:dyDescent="0.25">
      <c r="A1514" s="19" t="s">
        <v>90</v>
      </c>
      <c r="B1514" s="19" t="s">
        <v>91</v>
      </c>
      <c r="C1514" s="19" t="s">
        <v>75</v>
      </c>
      <c r="D1514" s="22">
        <v>160646841</v>
      </c>
      <c r="E1514" s="22">
        <v>3</v>
      </c>
      <c r="F1514" s="27">
        <v>58.5</v>
      </c>
      <c r="G1514" s="19" t="s">
        <v>130</v>
      </c>
      <c r="H1514" s="19" t="s">
        <v>131</v>
      </c>
      <c r="I1514" s="23">
        <v>114.39999999999999</v>
      </c>
      <c r="J1514" s="19" t="s">
        <v>211</v>
      </c>
      <c r="K1514" s="19" t="s">
        <v>212</v>
      </c>
      <c r="L1514" s="23">
        <v>80</v>
      </c>
      <c r="M1514" s="19" t="s">
        <v>110</v>
      </c>
      <c r="N1514" s="19" t="s">
        <v>111</v>
      </c>
      <c r="O1514" s="30">
        <v>5.1901008403361353E-3</v>
      </c>
      <c r="Q1514" s="22">
        <v>1.5</v>
      </c>
      <c r="R1514" s="30">
        <v>6.7663536881419245E-6</v>
      </c>
      <c r="S1514" s="23">
        <v>147790.08696404772</v>
      </c>
      <c r="T1514" s="30">
        <v>2.2324661139098509E-4</v>
      </c>
      <c r="U1514" s="23">
        <v>4479.3513046818007</v>
      </c>
      <c r="V1514" s="27">
        <v>3.0308875220917044</v>
      </c>
    </row>
    <row r="1515" spans="1:22" x14ac:dyDescent="0.25">
      <c r="A1515" s="19" t="s">
        <v>90</v>
      </c>
      <c r="B1515" s="19" t="s">
        <v>91</v>
      </c>
      <c r="C1515" s="19" t="s">
        <v>75</v>
      </c>
      <c r="D1515" s="22">
        <v>160646841</v>
      </c>
      <c r="E1515" s="22">
        <v>3</v>
      </c>
      <c r="F1515" s="27">
        <v>58.5</v>
      </c>
      <c r="G1515" s="19" t="s">
        <v>166</v>
      </c>
      <c r="H1515" s="19" t="s">
        <v>167</v>
      </c>
      <c r="I1515" s="23">
        <v>975.05014081666661</v>
      </c>
      <c r="J1515" s="19" t="s">
        <v>202</v>
      </c>
      <c r="K1515" s="19" t="s">
        <v>203</v>
      </c>
      <c r="L1515" s="23">
        <v>975.05014081666661</v>
      </c>
      <c r="M1515" s="19" t="s">
        <v>168</v>
      </c>
      <c r="N1515" s="19" t="s">
        <v>169</v>
      </c>
      <c r="O1515" s="30">
        <v>5.0000000000000002E-5</v>
      </c>
      <c r="Q1515" s="22">
        <v>0.3</v>
      </c>
      <c r="R1515" s="30">
        <v>2.7779206291073126E-6</v>
      </c>
      <c r="S1515" s="23">
        <v>359981.48741972912</v>
      </c>
      <c r="T1515" s="30">
        <v>2.2324661139098509E-4</v>
      </c>
      <c r="U1515" s="23">
        <v>4479.3513046818007</v>
      </c>
      <c r="V1515" s="27">
        <v>1.244328239429433</v>
      </c>
    </row>
    <row r="1516" spans="1:22" x14ac:dyDescent="0.25">
      <c r="A1516" s="19" t="s">
        <v>90</v>
      </c>
      <c r="B1516" s="19" t="s">
        <v>91</v>
      </c>
      <c r="C1516" s="19" t="s">
        <v>75</v>
      </c>
      <c r="D1516" s="22">
        <v>160646956</v>
      </c>
      <c r="E1516" s="22">
        <v>3</v>
      </c>
      <c r="F1516" s="27">
        <v>54</v>
      </c>
      <c r="G1516" s="19" t="s">
        <v>124</v>
      </c>
      <c r="H1516" s="19" t="s">
        <v>125</v>
      </c>
      <c r="I1516" s="23">
        <v>228.33333333333334</v>
      </c>
      <c r="J1516" s="19" t="s">
        <v>202</v>
      </c>
      <c r="K1516" s="19" t="s">
        <v>203</v>
      </c>
      <c r="L1516" s="23">
        <v>228.33333333333334</v>
      </c>
      <c r="M1516" s="19" t="s">
        <v>110</v>
      </c>
      <c r="N1516" s="19" t="s">
        <v>111</v>
      </c>
      <c r="O1516" s="30">
        <v>2.8396187614678874E-2</v>
      </c>
      <c r="Q1516" s="22">
        <v>1.5</v>
      </c>
      <c r="R1516" s="30">
        <v>8.0046866321214106E-5</v>
      </c>
      <c r="S1516" s="23">
        <v>12492.681424744031</v>
      </c>
      <c r="T1516" s="30">
        <v>1.6909421182756293E-4</v>
      </c>
      <c r="U1516" s="23">
        <v>5913.8629831976104</v>
      </c>
      <c r="V1516" s="27">
        <v>47.338619965799559</v>
      </c>
    </row>
    <row r="1517" spans="1:22" x14ac:dyDescent="0.25">
      <c r="A1517" s="19" t="s">
        <v>90</v>
      </c>
      <c r="B1517" s="19" t="s">
        <v>91</v>
      </c>
      <c r="C1517" s="19" t="s">
        <v>75</v>
      </c>
      <c r="D1517" s="22">
        <v>160646956</v>
      </c>
      <c r="E1517" s="22">
        <v>3</v>
      </c>
      <c r="F1517" s="27">
        <v>54</v>
      </c>
      <c r="G1517" s="19" t="s">
        <v>132</v>
      </c>
      <c r="H1517" s="19" t="s">
        <v>133</v>
      </c>
      <c r="I1517" s="23">
        <v>104.625</v>
      </c>
      <c r="J1517" s="19" t="s">
        <v>202</v>
      </c>
      <c r="K1517" s="19" t="s">
        <v>203</v>
      </c>
      <c r="L1517" s="23">
        <v>104.625</v>
      </c>
      <c r="M1517" s="19" t="s">
        <v>110</v>
      </c>
      <c r="N1517" s="19" t="s">
        <v>111</v>
      </c>
      <c r="O1517" s="30">
        <v>3.9433609419354559E-2</v>
      </c>
      <c r="Q1517" s="22">
        <v>1.5</v>
      </c>
      <c r="R1517" s="30">
        <v>5.0935078833332982E-5</v>
      </c>
      <c r="S1517" s="23">
        <v>19632.835030493348</v>
      </c>
      <c r="T1517" s="30">
        <v>1.6909421182756293E-4</v>
      </c>
      <c r="U1517" s="23">
        <v>5913.8629831976104</v>
      </c>
      <c r="V1517" s="27">
        <v>30.122307725870005</v>
      </c>
    </row>
    <row r="1518" spans="1:22" x14ac:dyDescent="0.25">
      <c r="A1518" s="19" t="s">
        <v>90</v>
      </c>
      <c r="B1518" s="19" t="s">
        <v>91</v>
      </c>
      <c r="C1518" s="19" t="s">
        <v>75</v>
      </c>
      <c r="D1518" s="22">
        <v>160646956</v>
      </c>
      <c r="E1518" s="22">
        <v>3</v>
      </c>
      <c r="F1518" s="27">
        <v>54</v>
      </c>
      <c r="G1518" s="19" t="s">
        <v>156</v>
      </c>
      <c r="H1518" s="19" t="s">
        <v>157</v>
      </c>
      <c r="I1518" s="23">
        <v>135.9</v>
      </c>
      <c r="J1518" s="19" t="s">
        <v>229</v>
      </c>
      <c r="K1518" s="19" t="s">
        <v>250</v>
      </c>
      <c r="L1518" s="23">
        <v>27.180000000000003</v>
      </c>
      <c r="M1518" s="19" t="s">
        <v>245</v>
      </c>
      <c r="N1518" s="19" t="s">
        <v>246</v>
      </c>
      <c r="O1518" s="30">
        <v>8.156250000000002E-3</v>
      </c>
      <c r="Q1518" s="22">
        <v>1.94</v>
      </c>
      <c r="R1518" s="30">
        <v>1.0580702319587631E-5</v>
      </c>
      <c r="S1518" s="23">
        <v>94511.684555073443</v>
      </c>
      <c r="T1518" s="30">
        <v>1.6909421182756293E-4</v>
      </c>
      <c r="U1518" s="23">
        <v>5913.8629831976104</v>
      </c>
      <c r="V1518" s="27">
        <v>6.2572823784042386</v>
      </c>
    </row>
    <row r="1519" spans="1:22" x14ac:dyDescent="0.25">
      <c r="A1519" s="19" t="s">
        <v>90</v>
      </c>
      <c r="B1519" s="19" t="s">
        <v>91</v>
      </c>
      <c r="C1519" s="19" t="s">
        <v>75</v>
      </c>
      <c r="D1519" s="22">
        <v>160646956</v>
      </c>
      <c r="E1519" s="22">
        <v>3</v>
      </c>
      <c r="F1519" s="27">
        <v>54</v>
      </c>
      <c r="G1519" s="19" t="s">
        <v>148</v>
      </c>
      <c r="H1519" s="19" t="s">
        <v>149</v>
      </c>
      <c r="I1519" s="23">
        <v>10</v>
      </c>
      <c r="J1519" s="19" t="s">
        <v>202</v>
      </c>
      <c r="K1519" s="19" t="s">
        <v>203</v>
      </c>
      <c r="L1519" s="23">
        <v>10</v>
      </c>
      <c r="M1519" s="19" t="s">
        <v>110</v>
      </c>
      <c r="N1519" s="19" t="s">
        <v>111</v>
      </c>
      <c r="O1519" s="30">
        <v>5.1681299099804429E-2</v>
      </c>
      <c r="Q1519" s="22">
        <v>1.5</v>
      </c>
      <c r="R1519" s="30">
        <v>6.3804072962721518E-6</v>
      </c>
      <c r="S1519" s="23">
        <v>156729.80635331303</v>
      </c>
      <c r="T1519" s="30">
        <v>1.6909421182756293E-4</v>
      </c>
      <c r="U1519" s="23">
        <v>5913.8629831976104</v>
      </c>
      <c r="V1519" s="27">
        <v>3.773285452714783</v>
      </c>
    </row>
    <row r="1520" spans="1:22" x14ac:dyDescent="0.25">
      <c r="A1520" s="19" t="s">
        <v>90</v>
      </c>
      <c r="B1520" s="19" t="s">
        <v>91</v>
      </c>
      <c r="C1520" s="19" t="s">
        <v>75</v>
      </c>
      <c r="D1520" s="22">
        <v>160646956</v>
      </c>
      <c r="E1520" s="22">
        <v>3</v>
      </c>
      <c r="F1520" s="27">
        <v>54</v>
      </c>
      <c r="G1520" s="19" t="s">
        <v>108</v>
      </c>
      <c r="H1520" s="19" t="s">
        <v>109</v>
      </c>
      <c r="I1520" s="23">
        <v>50</v>
      </c>
      <c r="J1520" s="19" t="s">
        <v>202</v>
      </c>
      <c r="K1520" s="19" t="s">
        <v>203</v>
      </c>
      <c r="L1520" s="23">
        <v>50</v>
      </c>
      <c r="M1520" s="19" t="s">
        <v>110</v>
      </c>
      <c r="N1520" s="19" t="s">
        <v>111</v>
      </c>
      <c r="O1520" s="30">
        <v>9.9157987639060616E-3</v>
      </c>
      <c r="Q1520" s="22">
        <v>1.5</v>
      </c>
      <c r="R1520" s="30">
        <v>6.1208634345099149E-6</v>
      </c>
      <c r="S1520" s="23">
        <v>163375.64310974829</v>
      </c>
      <c r="T1520" s="30">
        <v>1.6909421182756293E-4</v>
      </c>
      <c r="U1520" s="23">
        <v>5913.8629831976104</v>
      </c>
      <c r="V1520" s="27">
        <v>3.619794769055598</v>
      </c>
    </row>
    <row r="1521" spans="1:22" x14ac:dyDescent="0.25">
      <c r="A1521" s="19" t="s">
        <v>90</v>
      </c>
      <c r="B1521" s="19" t="s">
        <v>91</v>
      </c>
      <c r="C1521" s="19" t="s">
        <v>75</v>
      </c>
      <c r="D1521" s="22">
        <v>160646956</v>
      </c>
      <c r="E1521" s="22">
        <v>3</v>
      </c>
      <c r="F1521" s="27">
        <v>54</v>
      </c>
      <c r="G1521" s="19" t="s">
        <v>124</v>
      </c>
      <c r="H1521" s="19" t="s">
        <v>125</v>
      </c>
      <c r="I1521" s="23">
        <v>228.33333333333334</v>
      </c>
      <c r="J1521" s="19" t="s">
        <v>202</v>
      </c>
      <c r="K1521" s="19" t="s">
        <v>203</v>
      </c>
      <c r="L1521" s="23">
        <v>228.33333333333334</v>
      </c>
      <c r="M1521" s="19" t="s">
        <v>100</v>
      </c>
      <c r="N1521" s="19" t="s">
        <v>101</v>
      </c>
      <c r="O1521" s="30">
        <v>4.1826752720830673E-3</v>
      </c>
      <c r="Q1521" s="22">
        <v>3</v>
      </c>
      <c r="R1521" s="30">
        <v>5.8953344884298386E-6</v>
      </c>
      <c r="S1521" s="23">
        <v>169625.6594028034</v>
      </c>
      <c r="T1521" s="30">
        <v>1.6909421182756293E-4</v>
      </c>
      <c r="U1521" s="23">
        <v>5913.8629831976104</v>
      </c>
      <c r="V1521" s="27">
        <v>3.4864200404693442</v>
      </c>
    </row>
    <row r="1522" spans="1:22" x14ac:dyDescent="0.25">
      <c r="A1522" s="19" t="s">
        <v>90</v>
      </c>
      <c r="B1522" s="19" t="s">
        <v>91</v>
      </c>
      <c r="C1522" s="19" t="s">
        <v>75</v>
      </c>
      <c r="D1522" s="22">
        <v>160646956</v>
      </c>
      <c r="E1522" s="22">
        <v>3</v>
      </c>
      <c r="F1522" s="27">
        <v>54</v>
      </c>
      <c r="G1522" s="19" t="s">
        <v>166</v>
      </c>
      <c r="H1522" s="19" t="s">
        <v>167</v>
      </c>
      <c r="I1522" s="23">
        <v>854.16438333333338</v>
      </c>
      <c r="J1522" s="19" t="s">
        <v>202</v>
      </c>
      <c r="K1522" s="19" t="s">
        <v>203</v>
      </c>
      <c r="L1522" s="23">
        <v>854.16438333333338</v>
      </c>
      <c r="M1522" s="19" t="s">
        <v>168</v>
      </c>
      <c r="N1522" s="19" t="s">
        <v>169</v>
      </c>
      <c r="O1522" s="30">
        <v>5.0000000000000002E-5</v>
      </c>
      <c r="Q1522" s="22">
        <v>0.3</v>
      </c>
      <c r="R1522" s="30">
        <v>2.6363098251028806E-6</v>
      </c>
      <c r="S1522" s="23">
        <v>379318.08715274028</v>
      </c>
      <c r="T1522" s="30">
        <v>1.6909421182756293E-4</v>
      </c>
      <c r="U1522" s="23">
        <v>5913.8629831976104</v>
      </c>
      <c r="V1522" s="27">
        <v>1.5590775086916093</v>
      </c>
    </row>
    <row r="1523" spans="1:22" x14ac:dyDescent="0.25">
      <c r="A1523" s="19" t="s">
        <v>90</v>
      </c>
      <c r="B1523" s="19" t="s">
        <v>91</v>
      </c>
      <c r="C1523" s="19" t="s">
        <v>75</v>
      </c>
      <c r="D1523" s="22">
        <v>160646990</v>
      </c>
      <c r="E1523" s="22">
        <v>3</v>
      </c>
      <c r="F1523" s="27">
        <v>55</v>
      </c>
      <c r="G1523" s="19" t="s">
        <v>124</v>
      </c>
      <c r="H1523" s="19" t="s">
        <v>125</v>
      </c>
      <c r="I1523" s="23">
        <v>182.66666666666666</v>
      </c>
      <c r="J1523" s="19" t="s">
        <v>202</v>
      </c>
      <c r="K1523" s="19" t="s">
        <v>203</v>
      </c>
      <c r="L1523" s="23">
        <v>182.66666666666666</v>
      </c>
      <c r="M1523" s="19" t="s">
        <v>110</v>
      </c>
      <c r="N1523" s="19" t="s">
        <v>111</v>
      </c>
      <c r="O1523" s="30">
        <v>2.8396187614678874E-2</v>
      </c>
      <c r="Q1523" s="22">
        <v>1.5</v>
      </c>
      <c r="R1523" s="30">
        <v>6.2873175001389986E-5</v>
      </c>
      <c r="S1523" s="23">
        <v>15905.034221317632</v>
      </c>
      <c r="T1523" s="30">
        <v>1.8907749088131371E-4</v>
      </c>
      <c r="U1523" s="23">
        <v>5288.83684323753</v>
      </c>
      <c r="V1523" s="27">
        <v>33.252596439867219</v>
      </c>
    </row>
    <row r="1524" spans="1:22" x14ac:dyDescent="0.25">
      <c r="A1524" s="19" t="s">
        <v>90</v>
      </c>
      <c r="B1524" s="19" t="s">
        <v>91</v>
      </c>
      <c r="C1524" s="19" t="s">
        <v>75</v>
      </c>
      <c r="D1524" s="22">
        <v>160646990</v>
      </c>
      <c r="E1524" s="22">
        <v>3</v>
      </c>
      <c r="F1524" s="27">
        <v>55</v>
      </c>
      <c r="G1524" s="19" t="s">
        <v>148</v>
      </c>
      <c r="H1524" s="19" t="s">
        <v>149</v>
      </c>
      <c r="I1524" s="23">
        <v>77</v>
      </c>
      <c r="J1524" s="19" t="s">
        <v>202</v>
      </c>
      <c r="K1524" s="19" t="s">
        <v>203</v>
      </c>
      <c r="L1524" s="23">
        <v>77</v>
      </c>
      <c r="M1524" s="19" t="s">
        <v>110</v>
      </c>
      <c r="N1524" s="19" t="s">
        <v>111</v>
      </c>
      <c r="O1524" s="30">
        <v>5.1681299099804429E-2</v>
      </c>
      <c r="Q1524" s="22">
        <v>1.5</v>
      </c>
      <c r="R1524" s="30">
        <v>4.8235879159817471E-5</v>
      </c>
      <c r="S1524" s="23">
        <v>20731.455866840348</v>
      </c>
      <c r="T1524" s="30">
        <v>1.8907749088131371E-4</v>
      </c>
      <c r="U1524" s="23">
        <v>5288.83684323753</v>
      </c>
      <c r="V1524" s="27">
        <v>25.511169486639595</v>
      </c>
    </row>
    <row r="1525" spans="1:22" x14ac:dyDescent="0.25">
      <c r="A1525" s="19" t="s">
        <v>90</v>
      </c>
      <c r="B1525" s="19" t="s">
        <v>91</v>
      </c>
      <c r="C1525" s="19" t="s">
        <v>75</v>
      </c>
      <c r="D1525" s="22">
        <v>160646990</v>
      </c>
      <c r="E1525" s="22">
        <v>3</v>
      </c>
      <c r="F1525" s="27">
        <v>55</v>
      </c>
      <c r="G1525" s="19" t="s">
        <v>108</v>
      </c>
      <c r="H1525" s="19" t="s">
        <v>109</v>
      </c>
      <c r="I1525" s="23">
        <v>154</v>
      </c>
      <c r="J1525" s="19" t="s">
        <v>207</v>
      </c>
      <c r="K1525" s="19" t="s">
        <v>208</v>
      </c>
      <c r="L1525" s="23">
        <v>100</v>
      </c>
      <c r="M1525" s="19" t="s">
        <v>110</v>
      </c>
      <c r="N1525" s="19" t="s">
        <v>111</v>
      </c>
      <c r="O1525" s="30">
        <v>9.9157987639060616E-3</v>
      </c>
      <c r="Q1525" s="22">
        <v>1.5</v>
      </c>
      <c r="R1525" s="30">
        <v>1.8509491025957984E-5</v>
      </c>
      <c r="S1525" s="23">
        <v>54026.337007191891</v>
      </c>
      <c r="T1525" s="30">
        <v>1.8907749088131371E-4</v>
      </c>
      <c r="U1525" s="23">
        <v>5288.83684323753</v>
      </c>
      <c r="V1525" s="27">
        <v>9.7893678087660998</v>
      </c>
    </row>
    <row r="1526" spans="1:22" x14ac:dyDescent="0.25">
      <c r="A1526" s="19" t="s">
        <v>90</v>
      </c>
      <c r="B1526" s="19" t="s">
        <v>91</v>
      </c>
      <c r="C1526" s="19" t="s">
        <v>75</v>
      </c>
      <c r="D1526" s="22">
        <v>160646990</v>
      </c>
      <c r="E1526" s="22">
        <v>3</v>
      </c>
      <c r="F1526" s="27">
        <v>55</v>
      </c>
      <c r="G1526" s="19" t="s">
        <v>156</v>
      </c>
      <c r="H1526" s="19" t="s">
        <v>157</v>
      </c>
      <c r="I1526" s="23">
        <v>90.633333333333326</v>
      </c>
      <c r="J1526" s="19" t="s">
        <v>229</v>
      </c>
      <c r="K1526" s="19" t="s">
        <v>250</v>
      </c>
      <c r="L1526" s="23">
        <v>18.126666666666669</v>
      </c>
      <c r="M1526" s="19" t="s">
        <v>245</v>
      </c>
      <c r="N1526" s="19" t="s">
        <v>246</v>
      </c>
      <c r="O1526" s="30">
        <v>8.156250000000002E-3</v>
      </c>
      <c r="Q1526" s="22">
        <v>1.94</v>
      </c>
      <c r="R1526" s="30">
        <v>6.9280986410496745E-6</v>
      </c>
      <c r="S1526" s="23">
        <v>144339.74627250546</v>
      </c>
      <c r="T1526" s="30">
        <v>1.8907749088131371E-4</v>
      </c>
      <c r="U1526" s="23">
        <v>5288.83684323753</v>
      </c>
      <c r="V1526" s="27">
        <v>3.6641583346367379</v>
      </c>
    </row>
    <row r="1527" spans="1:22" x14ac:dyDescent="0.25">
      <c r="A1527" s="19" t="s">
        <v>90</v>
      </c>
      <c r="B1527" s="19" t="s">
        <v>91</v>
      </c>
      <c r="C1527" s="19" t="s">
        <v>75</v>
      </c>
      <c r="D1527" s="22">
        <v>160646990</v>
      </c>
      <c r="E1527" s="22">
        <v>3</v>
      </c>
      <c r="F1527" s="27">
        <v>55</v>
      </c>
      <c r="G1527" s="19" t="s">
        <v>130</v>
      </c>
      <c r="H1527" s="19" t="s">
        <v>131</v>
      </c>
      <c r="I1527" s="23">
        <v>57.199999999999996</v>
      </c>
      <c r="J1527" s="19" t="s">
        <v>211</v>
      </c>
      <c r="K1527" s="19" t="s">
        <v>212</v>
      </c>
      <c r="L1527" s="23">
        <v>40</v>
      </c>
      <c r="M1527" s="19" t="s">
        <v>112</v>
      </c>
      <c r="N1527" s="19" t="s">
        <v>113</v>
      </c>
      <c r="O1527" s="30">
        <v>4.8249881092436948E-2</v>
      </c>
      <c r="Q1527" s="22">
        <v>7.7</v>
      </c>
      <c r="R1527" s="30">
        <v>6.5168670566408348E-6</v>
      </c>
      <c r="S1527" s="23">
        <v>153447.96683875535</v>
      </c>
      <c r="T1527" s="30">
        <v>1.8907749088131371E-4</v>
      </c>
      <c r="U1527" s="23">
        <v>5288.83684323753</v>
      </c>
      <c r="V1527" s="27">
        <v>3.4466646591642962</v>
      </c>
    </row>
    <row r="1528" spans="1:22" x14ac:dyDescent="0.25">
      <c r="A1528" s="19" t="s">
        <v>90</v>
      </c>
      <c r="B1528" s="19" t="s">
        <v>91</v>
      </c>
      <c r="C1528" s="19" t="s">
        <v>75</v>
      </c>
      <c r="D1528" s="22">
        <v>160646990</v>
      </c>
      <c r="E1528" s="22">
        <v>3</v>
      </c>
      <c r="F1528" s="27">
        <v>55</v>
      </c>
      <c r="G1528" s="19" t="s">
        <v>132</v>
      </c>
      <c r="H1528" s="19" t="s">
        <v>133</v>
      </c>
      <c r="I1528" s="23">
        <v>12.973333333333331</v>
      </c>
      <c r="J1528" s="19" t="s">
        <v>206</v>
      </c>
      <c r="K1528" s="19" t="s">
        <v>230</v>
      </c>
      <c r="L1528" s="23">
        <v>9.3333333333333339</v>
      </c>
      <c r="M1528" s="19" t="s">
        <v>110</v>
      </c>
      <c r="N1528" s="19" t="s">
        <v>111</v>
      </c>
      <c r="O1528" s="30">
        <v>3.9433609419354559E-2</v>
      </c>
      <c r="Q1528" s="22">
        <v>1.5</v>
      </c>
      <c r="R1528" s="30">
        <v>6.2010346610152702E-6</v>
      </c>
      <c r="S1528" s="23">
        <v>161263.41081220051</v>
      </c>
      <c r="T1528" s="30">
        <v>1.8907749088131371E-4</v>
      </c>
      <c r="U1528" s="23">
        <v>5288.83684323753</v>
      </c>
      <c r="V1528" s="27">
        <v>3.2796260581370507</v>
      </c>
    </row>
    <row r="1529" spans="1:22" x14ac:dyDescent="0.25">
      <c r="A1529" s="19" t="s">
        <v>90</v>
      </c>
      <c r="B1529" s="19" t="s">
        <v>91</v>
      </c>
      <c r="C1529" s="19" t="s">
        <v>75</v>
      </c>
      <c r="D1529" s="22">
        <v>160646990</v>
      </c>
      <c r="E1529" s="22">
        <v>3</v>
      </c>
      <c r="F1529" s="27">
        <v>55</v>
      </c>
      <c r="G1529" s="19" t="s">
        <v>124</v>
      </c>
      <c r="H1529" s="19" t="s">
        <v>125</v>
      </c>
      <c r="I1529" s="23">
        <v>182.66666666666666</v>
      </c>
      <c r="J1529" s="19" t="s">
        <v>202</v>
      </c>
      <c r="K1529" s="19" t="s">
        <v>203</v>
      </c>
      <c r="L1529" s="23">
        <v>182.66666666666666</v>
      </c>
      <c r="M1529" s="19" t="s">
        <v>100</v>
      </c>
      <c r="N1529" s="19" t="s">
        <v>101</v>
      </c>
      <c r="O1529" s="30">
        <v>4.1826752720830673E-3</v>
      </c>
      <c r="Q1529" s="22">
        <v>3</v>
      </c>
      <c r="R1529" s="30">
        <v>4.630517270912164E-6</v>
      </c>
      <c r="S1529" s="23">
        <v>215958.59414708766</v>
      </c>
      <c r="T1529" s="30">
        <v>1.8907749088131371E-4</v>
      </c>
      <c r="U1529" s="23">
        <v>5288.83684323753</v>
      </c>
      <c r="V1529" s="27">
        <v>2.4490050345647951</v>
      </c>
    </row>
    <row r="1530" spans="1:22" x14ac:dyDescent="0.25">
      <c r="A1530" s="19" t="s">
        <v>90</v>
      </c>
      <c r="B1530" s="19" t="s">
        <v>91</v>
      </c>
      <c r="C1530" s="19" t="s">
        <v>75</v>
      </c>
      <c r="D1530" s="22">
        <v>160646990</v>
      </c>
      <c r="E1530" s="22">
        <v>3</v>
      </c>
      <c r="F1530" s="27">
        <v>55</v>
      </c>
      <c r="G1530" s="19" t="s">
        <v>122</v>
      </c>
      <c r="H1530" s="19" t="s">
        <v>123</v>
      </c>
      <c r="I1530" s="23">
        <v>14.933333333333332</v>
      </c>
      <c r="J1530" s="19" t="s">
        <v>202</v>
      </c>
      <c r="K1530" s="19" t="s">
        <v>203</v>
      </c>
      <c r="L1530" s="23">
        <v>14.933333333333332</v>
      </c>
      <c r="M1530" s="19" t="s">
        <v>110</v>
      </c>
      <c r="N1530" s="19" t="s">
        <v>111</v>
      </c>
      <c r="O1530" s="30">
        <v>2.3301542756539208E-2</v>
      </c>
      <c r="Q1530" s="22">
        <v>1.5</v>
      </c>
      <c r="R1530" s="30">
        <v>4.2178146080523493E-6</v>
      </c>
      <c r="S1530" s="23">
        <v>237089.60514548735</v>
      </c>
      <c r="T1530" s="30">
        <v>1.8907749088131371E-4</v>
      </c>
      <c r="U1530" s="23">
        <v>5288.83684323753</v>
      </c>
      <c r="V1530" s="27">
        <v>2.2307333297012724</v>
      </c>
    </row>
    <row r="1531" spans="1:22" x14ac:dyDescent="0.25">
      <c r="A1531" s="19" t="s">
        <v>90</v>
      </c>
      <c r="B1531" s="19" t="s">
        <v>91</v>
      </c>
      <c r="C1531" s="19" t="s">
        <v>75</v>
      </c>
      <c r="D1531" s="22">
        <v>160646990</v>
      </c>
      <c r="E1531" s="22">
        <v>3</v>
      </c>
      <c r="F1531" s="27">
        <v>55</v>
      </c>
      <c r="G1531" s="19" t="s">
        <v>108</v>
      </c>
      <c r="H1531" s="19" t="s">
        <v>109</v>
      </c>
      <c r="I1531" s="23">
        <v>154</v>
      </c>
      <c r="J1531" s="19" t="s">
        <v>207</v>
      </c>
      <c r="K1531" s="19" t="s">
        <v>208</v>
      </c>
      <c r="L1531" s="23">
        <v>100</v>
      </c>
      <c r="M1531" s="19" t="s">
        <v>112</v>
      </c>
      <c r="N1531" s="19" t="s">
        <v>113</v>
      </c>
      <c r="O1531" s="30">
        <v>1.1220156242274404E-2</v>
      </c>
      <c r="Q1531" s="22">
        <v>7.7</v>
      </c>
      <c r="R1531" s="30">
        <v>4.0800568153725105E-6</v>
      </c>
      <c r="S1531" s="23">
        <v>245094.62619056684</v>
      </c>
      <c r="T1531" s="30">
        <v>1.8907749088131371E-4</v>
      </c>
      <c r="U1531" s="23">
        <v>5288.83684323753</v>
      </c>
      <c r="V1531" s="27">
        <v>2.1578754807644516</v>
      </c>
    </row>
    <row r="1532" spans="1:22" x14ac:dyDescent="0.25">
      <c r="A1532" s="19" t="s">
        <v>90</v>
      </c>
      <c r="B1532" s="19" t="s">
        <v>91</v>
      </c>
      <c r="C1532" s="19" t="s">
        <v>75</v>
      </c>
      <c r="D1532" s="22">
        <v>160646990</v>
      </c>
      <c r="E1532" s="22">
        <v>3</v>
      </c>
      <c r="F1532" s="27">
        <v>55</v>
      </c>
      <c r="G1532" s="19" t="s">
        <v>130</v>
      </c>
      <c r="H1532" s="19" t="s">
        <v>131</v>
      </c>
      <c r="I1532" s="23">
        <v>57.199999999999996</v>
      </c>
      <c r="J1532" s="19" t="s">
        <v>211</v>
      </c>
      <c r="K1532" s="19" t="s">
        <v>212</v>
      </c>
      <c r="L1532" s="23">
        <v>40</v>
      </c>
      <c r="M1532" s="19" t="s">
        <v>110</v>
      </c>
      <c r="N1532" s="19" t="s">
        <v>111</v>
      </c>
      <c r="O1532" s="30">
        <v>5.1901008403361353E-3</v>
      </c>
      <c r="Q1532" s="22">
        <v>1.5</v>
      </c>
      <c r="R1532" s="30">
        <v>3.5984699159663873E-6</v>
      </c>
      <c r="S1532" s="23">
        <v>277895.8900178675</v>
      </c>
      <c r="T1532" s="30">
        <v>1.8907749088131371E-4</v>
      </c>
      <c r="U1532" s="23">
        <v>5288.83684323753</v>
      </c>
      <c r="V1532" s="27">
        <v>1.9031720270844887</v>
      </c>
    </row>
    <row r="1533" spans="1:22" x14ac:dyDescent="0.25">
      <c r="A1533" s="19" t="s">
        <v>90</v>
      </c>
      <c r="B1533" s="19" t="s">
        <v>91</v>
      </c>
      <c r="C1533" s="19" t="s">
        <v>75</v>
      </c>
      <c r="D1533" s="22">
        <v>160646990</v>
      </c>
      <c r="E1533" s="22">
        <v>3</v>
      </c>
      <c r="F1533" s="27">
        <v>55</v>
      </c>
      <c r="G1533" s="19" t="s">
        <v>130</v>
      </c>
      <c r="H1533" s="19" t="s">
        <v>131</v>
      </c>
      <c r="I1533" s="23">
        <v>28.599999999999998</v>
      </c>
      <c r="J1533" s="19" t="s">
        <v>200</v>
      </c>
      <c r="K1533" s="19" t="s">
        <v>201</v>
      </c>
      <c r="L1533" s="23">
        <v>20</v>
      </c>
      <c r="M1533" s="19" t="s">
        <v>112</v>
      </c>
      <c r="N1533" s="19" t="s">
        <v>113</v>
      </c>
      <c r="O1533" s="30">
        <v>4.8249881092436948E-2</v>
      </c>
      <c r="Q1533" s="22">
        <v>7.7</v>
      </c>
      <c r="R1533" s="30">
        <v>3.2584335283204174E-6</v>
      </c>
      <c r="S1533" s="23">
        <v>306895.93367751071</v>
      </c>
      <c r="T1533" s="30">
        <v>1.8907749088131371E-4</v>
      </c>
      <c r="U1533" s="23">
        <v>5288.83684323753</v>
      </c>
      <c r="V1533" s="27">
        <v>1.7233323295821481</v>
      </c>
    </row>
    <row r="1534" spans="1:22" x14ac:dyDescent="0.25">
      <c r="A1534" s="19" t="s">
        <v>90</v>
      </c>
      <c r="B1534" s="19" t="s">
        <v>91</v>
      </c>
      <c r="C1534" s="19" t="s">
        <v>75</v>
      </c>
      <c r="D1534" s="22">
        <v>160646990</v>
      </c>
      <c r="E1534" s="22">
        <v>3</v>
      </c>
      <c r="F1534" s="27">
        <v>55</v>
      </c>
      <c r="G1534" s="19" t="s">
        <v>166</v>
      </c>
      <c r="H1534" s="19" t="s">
        <v>167</v>
      </c>
      <c r="I1534" s="23">
        <v>764.39750000000004</v>
      </c>
      <c r="J1534" s="19" t="s">
        <v>202</v>
      </c>
      <c r="K1534" s="19" t="s">
        <v>203</v>
      </c>
      <c r="L1534" s="23">
        <v>764.39750000000004</v>
      </c>
      <c r="M1534" s="19" t="s">
        <v>168</v>
      </c>
      <c r="N1534" s="19" t="s">
        <v>169</v>
      </c>
      <c r="O1534" s="30">
        <v>5.0000000000000002E-5</v>
      </c>
      <c r="Q1534" s="22">
        <v>0.3</v>
      </c>
      <c r="R1534" s="30">
        <v>2.3163560606060604E-6</v>
      </c>
      <c r="S1534" s="23">
        <v>431712.5579296113</v>
      </c>
      <c r="T1534" s="30">
        <v>1.8907749088131371E-4</v>
      </c>
      <c r="U1534" s="23">
        <v>5288.83684323753</v>
      </c>
      <c r="V1534" s="27">
        <v>1.2250829275389876</v>
      </c>
    </row>
    <row r="1535" spans="1:22" x14ac:dyDescent="0.25">
      <c r="A1535" s="19" t="s">
        <v>90</v>
      </c>
      <c r="B1535" s="19" t="s">
        <v>91</v>
      </c>
      <c r="C1535" s="19" t="s">
        <v>75</v>
      </c>
      <c r="D1535" s="22">
        <v>160647140</v>
      </c>
      <c r="E1535" s="22">
        <v>3</v>
      </c>
      <c r="F1535" s="27">
        <v>56</v>
      </c>
      <c r="G1535" s="19" t="s">
        <v>148</v>
      </c>
      <c r="H1535" s="19" t="s">
        <v>149</v>
      </c>
      <c r="I1535" s="23">
        <v>110.13333333333333</v>
      </c>
      <c r="J1535" s="19" t="s">
        <v>202</v>
      </c>
      <c r="K1535" s="19" t="s">
        <v>203</v>
      </c>
      <c r="L1535" s="23">
        <v>110.13333333333333</v>
      </c>
      <c r="M1535" s="19" t="s">
        <v>110</v>
      </c>
      <c r="N1535" s="19" t="s">
        <v>111</v>
      </c>
      <c r="O1535" s="30">
        <v>5.1681299099804429E-2</v>
      </c>
      <c r="Q1535" s="22">
        <v>1.5</v>
      </c>
      <c r="R1535" s="30">
        <v>6.7759925486410245E-5</v>
      </c>
      <c r="S1535" s="23">
        <v>14757.985532327029</v>
      </c>
      <c r="T1535" s="30">
        <v>1.7139485910165394E-4</v>
      </c>
      <c r="U1535" s="23">
        <v>5834.4807145405803</v>
      </c>
      <c r="V1535" s="27">
        <v>39.534397846916733</v>
      </c>
    </row>
    <row r="1536" spans="1:22" x14ac:dyDescent="0.25">
      <c r="A1536" s="19" t="s">
        <v>90</v>
      </c>
      <c r="B1536" s="19" t="s">
        <v>91</v>
      </c>
      <c r="C1536" s="19" t="s">
        <v>75</v>
      </c>
      <c r="D1536" s="22">
        <v>160647140</v>
      </c>
      <c r="E1536" s="22">
        <v>3</v>
      </c>
      <c r="F1536" s="27">
        <v>56</v>
      </c>
      <c r="G1536" s="19" t="s">
        <v>124</v>
      </c>
      <c r="H1536" s="19" t="s">
        <v>125</v>
      </c>
      <c r="I1536" s="23">
        <v>182.66666666666666</v>
      </c>
      <c r="J1536" s="19" t="s">
        <v>202</v>
      </c>
      <c r="K1536" s="19" t="s">
        <v>203</v>
      </c>
      <c r="L1536" s="23">
        <v>182.66666666666666</v>
      </c>
      <c r="M1536" s="19" t="s">
        <v>110</v>
      </c>
      <c r="N1536" s="19" t="s">
        <v>111</v>
      </c>
      <c r="O1536" s="30">
        <v>2.8396187614678874E-2</v>
      </c>
      <c r="Q1536" s="22">
        <v>1.5</v>
      </c>
      <c r="R1536" s="30">
        <v>6.1750439733508026E-5</v>
      </c>
      <c r="S1536" s="23">
        <v>16194.216661705224</v>
      </c>
      <c r="T1536" s="30">
        <v>1.7139485910165394E-4</v>
      </c>
      <c r="U1536" s="23">
        <v>5834.4807145405803</v>
      </c>
      <c r="V1536" s="27">
        <v>36.028174973955295</v>
      </c>
    </row>
    <row r="1537" spans="1:22" x14ac:dyDescent="0.25">
      <c r="A1537" s="19" t="s">
        <v>90</v>
      </c>
      <c r="B1537" s="19" t="s">
        <v>91</v>
      </c>
      <c r="C1537" s="19" t="s">
        <v>75</v>
      </c>
      <c r="D1537" s="22">
        <v>160647140</v>
      </c>
      <c r="E1537" s="22">
        <v>3</v>
      </c>
      <c r="F1537" s="27">
        <v>56</v>
      </c>
      <c r="G1537" s="19" t="s">
        <v>122</v>
      </c>
      <c r="H1537" s="19" t="s">
        <v>123</v>
      </c>
      <c r="I1537" s="23">
        <v>39.333333333333336</v>
      </c>
      <c r="J1537" s="19" t="s">
        <v>202</v>
      </c>
      <c r="K1537" s="19" t="s">
        <v>203</v>
      </c>
      <c r="L1537" s="23">
        <v>39.333333333333336</v>
      </c>
      <c r="M1537" s="19" t="s">
        <v>110</v>
      </c>
      <c r="N1537" s="19" t="s">
        <v>111</v>
      </c>
      <c r="O1537" s="30">
        <v>2.3301542756539208E-2</v>
      </c>
      <c r="Q1537" s="22">
        <v>1.5</v>
      </c>
      <c r="R1537" s="30">
        <v>1.0911039862188995E-5</v>
      </c>
      <c r="S1537" s="23">
        <v>91650.292972110721</v>
      </c>
      <c r="T1537" s="30">
        <v>1.7139485910165394E-4</v>
      </c>
      <c r="U1537" s="23">
        <v>5834.4807145405803</v>
      </c>
      <c r="V1537" s="27">
        <v>6.3660251651525206</v>
      </c>
    </row>
    <row r="1538" spans="1:22" x14ac:dyDescent="0.25">
      <c r="A1538" s="19" t="s">
        <v>90</v>
      </c>
      <c r="B1538" s="19" t="s">
        <v>91</v>
      </c>
      <c r="C1538" s="19" t="s">
        <v>75</v>
      </c>
      <c r="D1538" s="22">
        <v>160647140</v>
      </c>
      <c r="E1538" s="22">
        <v>3</v>
      </c>
      <c r="F1538" s="27">
        <v>56</v>
      </c>
      <c r="G1538" s="19" t="s">
        <v>108</v>
      </c>
      <c r="H1538" s="19" t="s">
        <v>109</v>
      </c>
      <c r="I1538" s="23">
        <v>50</v>
      </c>
      <c r="J1538" s="19" t="s">
        <v>202</v>
      </c>
      <c r="K1538" s="19" t="s">
        <v>203</v>
      </c>
      <c r="L1538" s="23">
        <v>50</v>
      </c>
      <c r="M1538" s="19" t="s">
        <v>110</v>
      </c>
      <c r="N1538" s="19" t="s">
        <v>111</v>
      </c>
      <c r="O1538" s="30">
        <v>9.9157987639060616E-3</v>
      </c>
      <c r="Q1538" s="22">
        <v>1.5</v>
      </c>
      <c r="R1538" s="30">
        <v>5.9022611689917036E-6</v>
      </c>
      <c r="S1538" s="23">
        <v>169426.59285455378</v>
      </c>
      <c r="T1538" s="30">
        <v>1.7139485910165394E-4</v>
      </c>
      <c r="U1538" s="23">
        <v>5834.4807145405803</v>
      </c>
      <c r="V1538" s="27">
        <v>3.4436628962663836</v>
      </c>
    </row>
    <row r="1539" spans="1:22" x14ac:dyDescent="0.25">
      <c r="A1539" s="19" t="s">
        <v>90</v>
      </c>
      <c r="B1539" s="19" t="s">
        <v>91</v>
      </c>
      <c r="C1539" s="19" t="s">
        <v>75</v>
      </c>
      <c r="D1539" s="22">
        <v>160647140</v>
      </c>
      <c r="E1539" s="22">
        <v>3</v>
      </c>
      <c r="F1539" s="27">
        <v>56</v>
      </c>
      <c r="G1539" s="19" t="s">
        <v>156</v>
      </c>
      <c r="H1539" s="19" t="s">
        <v>157</v>
      </c>
      <c r="I1539" s="23">
        <v>63.933333333333337</v>
      </c>
      <c r="J1539" s="19" t="s">
        <v>229</v>
      </c>
      <c r="K1539" s="19" t="s">
        <v>250</v>
      </c>
      <c r="L1539" s="23">
        <v>12.786666666666667</v>
      </c>
      <c r="M1539" s="19" t="s">
        <v>245</v>
      </c>
      <c r="N1539" s="19" t="s">
        <v>246</v>
      </c>
      <c r="O1539" s="30">
        <v>8.156250000000002E-3</v>
      </c>
      <c r="Q1539" s="22">
        <v>1.94</v>
      </c>
      <c r="R1539" s="30">
        <v>4.7998550257731981E-6</v>
      </c>
      <c r="S1539" s="23">
        <v>208339.62580753409</v>
      </c>
      <c r="T1539" s="30">
        <v>1.7139485910165394E-4</v>
      </c>
      <c r="U1539" s="23">
        <v>5834.4807145405803</v>
      </c>
      <c r="V1539" s="27">
        <v>2.8004661580464405</v>
      </c>
    </row>
    <row r="1540" spans="1:22" x14ac:dyDescent="0.25">
      <c r="A1540" s="19" t="s">
        <v>90</v>
      </c>
      <c r="B1540" s="19" t="s">
        <v>91</v>
      </c>
      <c r="C1540" s="19" t="s">
        <v>75</v>
      </c>
      <c r="D1540" s="22">
        <v>160647140</v>
      </c>
      <c r="E1540" s="22">
        <v>3</v>
      </c>
      <c r="F1540" s="27">
        <v>56</v>
      </c>
      <c r="G1540" s="19" t="s">
        <v>124</v>
      </c>
      <c r="H1540" s="19" t="s">
        <v>125</v>
      </c>
      <c r="I1540" s="23">
        <v>182.66666666666666</v>
      </c>
      <c r="J1540" s="19" t="s">
        <v>202</v>
      </c>
      <c r="K1540" s="19" t="s">
        <v>203</v>
      </c>
      <c r="L1540" s="23">
        <v>182.66666666666666</v>
      </c>
      <c r="M1540" s="19" t="s">
        <v>100</v>
      </c>
      <c r="N1540" s="19" t="s">
        <v>101</v>
      </c>
      <c r="O1540" s="30">
        <v>4.1826752720830673E-3</v>
      </c>
      <c r="Q1540" s="22">
        <v>3</v>
      </c>
      <c r="R1540" s="30">
        <v>4.5478294625030175E-6</v>
      </c>
      <c r="S1540" s="23">
        <v>219885.11404067112</v>
      </c>
      <c r="T1540" s="30">
        <v>1.7139485910165394E-4</v>
      </c>
      <c r="U1540" s="23">
        <v>5834.4807145405803</v>
      </c>
      <c r="V1540" s="27">
        <v>2.6534223291993309</v>
      </c>
    </row>
    <row r="1541" spans="1:22" x14ac:dyDescent="0.25">
      <c r="A1541" s="19" t="s">
        <v>90</v>
      </c>
      <c r="B1541" s="19" t="s">
        <v>91</v>
      </c>
      <c r="C1541" s="19" t="s">
        <v>75</v>
      </c>
      <c r="D1541" s="22">
        <v>160647140</v>
      </c>
      <c r="E1541" s="22">
        <v>3</v>
      </c>
      <c r="F1541" s="27">
        <v>56</v>
      </c>
      <c r="G1541" s="19" t="s">
        <v>166</v>
      </c>
      <c r="H1541" s="19" t="s">
        <v>167</v>
      </c>
      <c r="I1541" s="23">
        <v>1447.1783333333335</v>
      </c>
      <c r="J1541" s="19" t="s">
        <v>202</v>
      </c>
      <c r="K1541" s="19" t="s">
        <v>203</v>
      </c>
      <c r="L1541" s="23">
        <v>1447.1783333333335</v>
      </c>
      <c r="M1541" s="19" t="s">
        <v>168</v>
      </c>
      <c r="N1541" s="19" t="s">
        <v>169</v>
      </c>
      <c r="O1541" s="30">
        <v>5.0000000000000002E-5</v>
      </c>
      <c r="Q1541" s="22">
        <v>0.3</v>
      </c>
      <c r="R1541" s="30">
        <v>4.3070783730158734E-6</v>
      </c>
      <c r="S1541" s="23">
        <v>232175.94698649208</v>
      </c>
      <c r="T1541" s="30">
        <v>1.7139485910165394E-4</v>
      </c>
      <c r="U1541" s="23">
        <v>5834.4807145405803</v>
      </c>
      <c r="V1541" s="27">
        <v>2.5129565703375931</v>
      </c>
    </row>
    <row r="1542" spans="1:22" x14ac:dyDescent="0.25">
      <c r="A1542" s="19" t="s">
        <v>90</v>
      </c>
      <c r="B1542" s="19" t="s">
        <v>91</v>
      </c>
      <c r="C1542" s="19" t="s">
        <v>75</v>
      </c>
      <c r="D1542" s="22">
        <v>160647140</v>
      </c>
      <c r="E1542" s="22">
        <v>3</v>
      </c>
      <c r="F1542" s="27">
        <v>56</v>
      </c>
      <c r="G1542" s="19" t="s">
        <v>122</v>
      </c>
      <c r="H1542" s="19" t="s">
        <v>123</v>
      </c>
      <c r="I1542" s="23">
        <v>39.333333333333336</v>
      </c>
      <c r="J1542" s="19" t="s">
        <v>202</v>
      </c>
      <c r="K1542" s="19" t="s">
        <v>203</v>
      </c>
      <c r="L1542" s="23">
        <v>39.333333333333336</v>
      </c>
      <c r="M1542" s="19" t="s">
        <v>112</v>
      </c>
      <c r="N1542" s="19" t="s">
        <v>113</v>
      </c>
      <c r="O1542" s="30">
        <v>2.7195613430583482E-2</v>
      </c>
      <c r="Q1542" s="22">
        <v>7.7</v>
      </c>
      <c r="R1542" s="30">
        <v>2.4807377742801877E-6</v>
      </c>
      <c r="S1542" s="23">
        <v>403105.88663090783</v>
      </c>
      <c r="T1542" s="30">
        <v>1.7139485910165394E-4</v>
      </c>
      <c r="U1542" s="23">
        <v>5834.4807145405803</v>
      </c>
      <c r="V1542" s="27">
        <v>1.4473816701870079</v>
      </c>
    </row>
    <row r="1543" spans="1:22" x14ac:dyDescent="0.25">
      <c r="A1543" s="19" t="s">
        <v>90</v>
      </c>
      <c r="B1543" s="19" t="s">
        <v>91</v>
      </c>
      <c r="C1543" s="19" t="s">
        <v>75</v>
      </c>
      <c r="D1543" s="22">
        <v>160647140</v>
      </c>
      <c r="E1543" s="22">
        <v>3</v>
      </c>
      <c r="F1543" s="27">
        <v>56</v>
      </c>
      <c r="G1543" s="19" t="s">
        <v>166</v>
      </c>
      <c r="H1543" s="19" t="s">
        <v>167</v>
      </c>
      <c r="I1543" s="23">
        <v>1447.1783333333335</v>
      </c>
      <c r="J1543" s="19" t="s">
        <v>202</v>
      </c>
      <c r="K1543" s="19" t="s">
        <v>203</v>
      </c>
      <c r="L1543" s="23">
        <v>1447.1783333333335</v>
      </c>
      <c r="M1543" s="19" t="s">
        <v>172</v>
      </c>
      <c r="N1543" s="19" t="s">
        <v>173</v>
      </c>
      <c r="O1543" s="30">
        <v>5.0000000000000002E-5</v>
      </c>
      <c r="Q1543" s="22">
        <v>0.6</v>
      </c>
      <c r="R1543" s="30">
        <v>2.1535391865079367E-6</v>
      </c>
      <c r="S1543" s="23">
        <v>464351.89397298417</v>
      </c>
      <c r="T1543" s="30">
        <v>1.7139485910165394E-4</v>
      </c>
      <c r="U1543" s="23">
        <v>5834.4807145405803</v>
      </c>
      <c r="V1543" s="27">
        <v>1.2564782851687966</v>
      </c>
    </row>
    <row r="1544" spans="1:22" x14ac:dyDescent="0.25">
      <c r="A1544" s="19" t="s">
        <v>90</v>
      </c>
      <c r="B1544" s="19" t="s">
        <v>91</v>
      </c>
      <c r="C1544" s="19" t="s">
        <v>75</v>
      </c>
      <c r="D1544" s="22">
        <v>160647300</v>
      </c>
      <c r="E1544" s="22">
        <v>3</v>
      </c>
      <c r="F1544" s="27">
        <v>61</v>
      </c>
      <c r="G1544" s="19" t="s">
        <v>148</v>
      </c>
      <c r="H1544" s="19" t="s">
        <v>149</v>
      </c>
      <c r="I1544" s="23">
        <v>200</v>
      </c>
      <c r="J1544" s="19" t="s">
        <v>202</v>
      </c>
      <c r="K1544" s="19" t="s">
        <v>203</v>
      </c>
      <c r="L1544" s="23">
        <v>200</v>
      </c>
      <c r="M1544" s="19" t="s">
        <v>110</v>
      </c>
      <c r="N1544" s="19" t="s">
        <v>111</v>
      </c>
      <c r="O1544" s="30">
        <v>5.1681299099804429E-2</v>
      </c>
      <c r="Q1544" s="22">
        <v>1.5</v>
      </c>
      <c r="R1544" s="30">
        <v>1.1296458819629382E-4</v>
      </c>
      <c r="S1544" s="23">
        <v>8852.3316551408298</v>
      </c>
      <c r="T1544" s="30">
        <v>1.7679361413691709E-4</v>
      </c>
      <c r="U1544" s="23">
        <v>5656.3128984147252</v>
      </c>
      <c r="V1544" s="27">
        <v>63.896305727880453</v>
      </c>
    </row>
    <row r="1545" spans="1:22" x14ac:dyDescent="0.25">
      <c r="A1545" s="19" t="s">
        <v>90</v>
      </c>
      <c r="B1545" s="19" t="s">
        <v>91</v>
      </c>
      <c r="C1545" s="19" t="s">
        <v>75</v>
      </c>
      <c r="D1545" s="22">
        <v>160647300</v>
      </c>
      <c r="E1545" s="22">
        <v>3</v>
      </c>
      <c r="F1545" s="27">
        <v>61</v>
      </c>
      <c r="G1545" s="19" t="s">
        <v>122</v>
      </c>
      <c r="H1545" s="19" t="s">
        <v>123</v>
      </c>
      <c r="I1545" s="23">
        <v>78.666666666666671</v>
      </c>
      <c r="J1545" s="19" t="s">
        <v>202</v>
      </c>
      <c r="K1545" s="19" t="s">
        <v>203</v>
      </c>
      <c r="L1545" s="23">
        <v>78.666666666666671</v>
      </c>
      <c r="M1545" s="19" t="s">
        <v>110</v>
      </c>
      <c r="N1545" s="19" t="s">
        <v>111</v>
      </c>
      <c r="O1545" s="30">
        <v>2.3301542756539208E-2</v>
      </c>
      <c r="Q1545" s="22">
        <v>1.5</v>
      </c>
      <c r="R1545" s="30">
        <v>2.0033384665002744E-5</v>
      </c>
      <c r="S1545" s="23">
        <v>49916.677422310306</v>
      </c>
      <c r="T1545" s="30">
        <v>1.7679361413691709E-4</v>
      </c>
      <c r="U1545" s="23">
        <v>5656.3128984147252</v>
      </c>
      <c r="V1545" s="27">
        <v>11.331509207955879</v>
      </c>
    </row>
    <row r="1546" spans="1:22" x14ac:dyDescent="0.25">
      <c r="A1546" s="19" t="s">
        <v>90</v>
      </c>
      <c r="B1546" s="19" t="s">
        <v>91</v>
      </c>
      <c r="C1546" s="19" t="s">
        <v>75</v>
      </c>
      <c r="D1546" s="22">
        <v>160647300</v>
      </c>
      <c r="E1546" s="22">
        <v>3</v>
      </c>
      <c r="F1546" s="27">
        <v>61</v>
      </c>
      <c r="G1546" s="19" t="s">
        <v>108</v>
      </c>
      <c r="H1546" s="19" t="s">
        <v>109</v>
      </c>
      <c r="I1546" s="23">
        <v>50</v>
      </c>
      <c r="J1546" s="19" t="s">
        <v>202</v>
      </c>
      <c r="K1546" s="19" t="s">
        <v>203</v>
      </c>
      <c r="L1546" s="23">
        <v>50</v>
      </c>
      <c r="M1546" s="19" t="s">
        <v>110</v>
      </c>
      <c r="N1546" s="19" t="s">
        <v>111</v>
      </c>
      <c r="O1546" s="30">
        <v>9.9157987639060616E-3</v>
      </c>
      <c r="Q1546" s="22">
        <v>1.5</v>
      </c>
      <c r="R1546" s="30">
        <v>5.418469269894023E-6</v>
      </c>
      <c r="S1546" s="23">
        <v>184553.96721656751</v>
      </c>
      <c r="T1546" s="30">
        <v>1.7679361413691709E-4</v>
      </c>
      <c r="U1546" s="23">
        <v>5656.3128984147252</v>
      </c>
      <c r="V1546" s="27">
        <v>3.064855762096538</v>
      </c>
    </row>
    <row r="1547" spans="1:22" x14ac:dyDescent="0.25">
      <c r="A1547" s="19" t="s">
        <v>90</v>
      </c>
      <c r="B1547" s="19" t="s">
        <v>91</v>
      </c>
      <c r="C1547" s="19" t="s">
        <v>75</v>
      </c>
      <c r="D1547" s="22">
        <v>160647300</v>
      </c>
      <c r="E1547" s="22">
        <v>3</v>
      </c>
      <c r="F1547" s="27">
        <v>61</v>
      </c>
      <c r="G1547" s="19" t="s">
        <v>156</v>
      </c>
      <c r="H1547" s="19" t="s">
        <v>157</v>
      </c>
      <c r="I1547" s="23">
        <v>74.925583333333336</v>
      </c>
      <c r="J1547" s="19" t="s">
        <v>229</v>
      </c>
      <c r="K1547" s="19" t="s">
        <v>250</v>
      </c>
      <c r="L1547" s="23">
        <v>14.985116666666668</v>
      </c>
      <c r="M1547" s="19" t="s">
        <v>245</v>
      </c>
      <c r="N1547" s="19" t="s">
        <v>246</v>
      </c>
      <c r="O1547" s="30">
        <v>8.156250000000002E-3</v>
      </c>
      <c r="Q1547" s="22">
        <v>1.94</v>
      </c>
      <c r="R1547" s="30">
        <v>5.1640340464973821E-6</v>
      </c>
      <c r="S1547" s="23">
        <v>193647.0579000678</v>
      </c>
      <c r="T1547" s="30">
        <v>1.7679361413691709E-4</v>
      </c>
      <c r="U1547" s="23">
        <v>5656.3128984147252</v>
      </c>
      <c r="V1547" s="27">
        <v>2.9209392385055928</v>
      </c>
    </row>
    <row r="1548" spans="1:22" x14ac:dyDescent="0.25">
      <c r="A1548" s="19" t="s">
        <v>90</v>
      </c>
      <c r="B1548" s="19" t="s">
        <v>91</v>
      </c>
      <c r="C1548" s="19" t="s">
        <v>75</v>
      </c>
      <c r="D1548" s="22">
        <v>160647300</v>
      </c>
      <c r="E1548" s="22">
        <v>3</v>
      </c>
      <c r="F1548" s="27">
        <v>61</v>
      </c>
      <c r="G1548" s="19" t="s">
        <v>150</v>
      </c>
      <c r="H1548" s="19" t="s">
        <v>151</v>
      </c>
      <c r="I1548" s="23">
        <v>166.66666666666666</v>
      </c>
      <c r="J1548" s="19" t="s">
        <v>202</v>
      </c>
      <c r="K1548" s="19" t="s">
        <v>203</v>
      </c>
      <c r="L1548" s="23">
        <v>166.66666666666666</v>
      </c>
      <c r="M1548" s="19" t="s">
        <v>98</v>
      </c>
      <c r="N1548" s="19" t="s">
        <v>99</v>
      </c>
      <c r="O1548" s="30">
        <v>5.1979648473635988E-3</v>
      </c>
      <c r="Q1548" s="22">
        <v>2.8</v>
      </c>
      <c r="R1548" s="30">
        <v>5.0721749096053853E-6</v>
      </c>
      <c r="S1548" s="23">
        <v>197154.08435664533</v>
      </c>
      <c r="T1548" s="30">
        <v>1.7679361413691709E-4</v>
      </c>
      <c r="U1548" s="23">
        <v>5656.3128984147252</v>
      </c>
      <c r="V1548" s="27">
        <v>2.8689808364216485</v>
      </c>
    </row>
    <row r="1549" spans="1:22" x14ac:dyDescent="0.25">
      <c r="A1549" s="19" t="s">
        <v>90</v>
      </c>
      <c r="B1549" s="19" t="s">
        <v>91</v>
      </c>
      <c r="C1549" s="19" t="s">
        <v>75</v>
      </c>
      <c r="D1549" s="22">
        <v>160647300</v>
      </c>
      <c r="E1549" s="22">
        <v>3</v>
      </c>
      <c r="F1549" s="27">
        <v>61</v>
      </c>
      <c r="G1549" s="19" t="s">
        <v>122</v>
      </c>
      <c r="H1549" s="19" t="s">
        <v>123</v>
      </c>
      <c r="I1549" s="23">
        <v>78.666666666666671</v>
      </c>
      <c r="J1549" s="19" t="s">
        <v>202</v>
      </c>
      <c r="K1549" s="19" t="s">
        <v>203</v>
      </c>
      <c r="L1549" s="23">
        <v>78.666666666666671</v>
      </c>
      <c r="M1549" s="19" t="s">
        <v>112</v>
      </c>
      <c r="N1549" s="19" t="s">
        <v>113</v>
      </c>
      <c r="O1549" s="30">
        <v>2.7195613430583482E-2</v>
      </c>
      <c r="Q1549" s="22">
        <v>7.7</v>
      </c>
      <c r="R1549" s="30">
        <v>4.5547972249078856E-6</v>
      </c>
      <c r="S1549" s="23">
        <v>219548.74182576232</v>
      </c>
      <c r="T1549" s="30">
        <v>1.7679361413691709E-4</v>
      </c>
      <c r="U1549" s="23">
        <v>5656.3128984147252</v>
      </c>
      <c r="V1549" s="27">
        <v>2.5763358292910068</v>
      </c>
    </row>
    <row r="1550" spans="1:22" x14ac:dyDescent="0.25">
      <c r="A1550" s="19" t="s">
        <v>90</v>
      </c>
      <c r="B1550" s="19" t="s">
        <v>91</v>
      </c>
      <c r="C1550" s="19" t="s">
        <v>75</v>
      </c>
      <c r="D1550" s="22">
        <v>160647300</v>
      </c>
      <c r="E1550" s="22">
        <v>3</v>
      </c>
      <c r="F1550" s="27">
        <v>61</v>
      </c>
      <c r="G1550" s="19" t="s">
        <v>150</v>
      </c>
      <c r="H1550" s="19" t="s">
        <v>151</v>
      </c>
      <c r="I1550" s="23">
        <v>166.66666666666666</v>
      </c>
      <c r="J1550" s="19" t="s">
        <v>202</v>
      </c>
      <c r="K1550" s="19" t="s">
        <v>203</v>
      </c>
      <c r="L1550" s="23">
        <v>166.66666666666666</v>
      </c>
      <c r="M1550" s="19" t="s">
        <v>110</v>
      </c>
      <c r="N1550" s="19" t="s">
        <v>111</v>
      </c>
      <c r="O1550" s="30">
        <v>1.8226064516129032E-3</v>
      </c>
      <c r="Q1550" s="22">
        <v>1.5</v>
      </c>
      <c r="R1550" s="30">
        <v>3.319866032081791E-6</v>
      </c>
      <c r="S1550" s="23">
        <v>301216.97391895333</v>
      </c>
      <c r="T1550" s="30">
        <v>1.7679361413691709E-4</v>
      </c>
      <c r="U1550" s="23">
        <v>5656.3128984147252</v>
      </c>
      <c r="V1550" s="27">
        <v>1.8778201058273147</v>
      </c>
    </row>
    <row r="1551" spans="1:22" x14ac:dyDescent="0.25">
      <c r="A1551" s="19" t="s">
        <v>90</v>
      </c>
      <c r="B1551" s="19" t="s">
        <v>91</v>
      </c>
      <c r="C1551" s="19" t="s">
        <v>75</v>
      </c>
      <c r="D1551" s="22">
        <v>160647300</v>
      </c>
      <c r="E1551" s="22">
        <v>3</v>
      </c>
      <c r="F1551" s="27">
        <v>61</v>
      </c>
      <c r="G1551" s="19" t="s">
        <v>166</v>
      </c>
      <c r="H1551" s="19" t="s">
        <v>167</v>
      </c>
      <c r="I1551" s="23">
        <v>1145.1333333333334</v>
      </c>
      <c r="J1551" s="19" t="s">
        <v>202</v>
      </c>
      <c r="K1551" s="19" t="s">
        <v>203</v>
      </c>
      <c r="L1551" s="23">
        <v>1145.1333333333334</v>
      </c>
      <c r="M1551" s="19" t="s">
        <v>168</v>
      </c>
      <c r="N1551" s="19" t="s">
        <v>169</v>
      </c>
      <c r="O1551" s="30">
        <v>5.0000000000000002E-5</v>
      </c>
      <c r="Q1551" s="22">
        <v>0.3</v>
      </c>
      <c r="R1551" s="30">
        <v>3.1287795992714027E-6</v>
      </c>
      <c r="S1551" s="23">
        <v>319613.43657216046</v>
      </c>
      <c r="T1551" s="30">
        <v>1.7679361413691709E-4</v>
      </c>
      <c r="U1551" s="23">
        <v>5656.3128984147252</v>
      </c>
      <c r="V1551" s="27">
        <v>1.7697356403655689</v>
      </c>
    </row>
    <row r="1552" spans="1:22" x14ac:dyDescent="0.25">
      <c r="A1552" s="19" t="s">
        <v>90</v>
      </c>
      <c r="B1552" s="19" t="s">
        <v>91</v>
      </c>
      <c r="C1552" s="19" t="s">
        <v>75</v>
      </c>
      <c r="D1552" s="22">
        <v>160647300</v>
      </c>
      <c r="E1552" s="22">
        <v>3</v>
      </c>
      <c r="F1552" s="27">
        <v>61</v>
      </c>
      <c r="G1552" s="19" t="s">
        <v>134</v>
      </c>
      <c r="H1552" s="19" t="s">
        <v>135</v>
      </c>
      <c r="I1552" s="23">
        <v>33.333333333333336</v>
      </c>
      <c r="J1552" s="19" t="s">
        <v>202</v>
      </c>
      <c r="K1552" s="19" t="s">
        <v>203</v>
      </c>
      <c r="L1552" s="23">
        <v>33.333333333333336</v>
      </c>
      <c r="M1552" s="19" t="s">
        <v>110</v>
      </c>
      <c r="N1552" s="19" t="s">
        <v>111</v>
      </c>
      <c r="O1552" s="30">
        <v>6.3109714285714286E-3</v>
      </c>
      <c r="Q1552" s="22">
        <v>1.5</v>
      </c>
      <c r="R1552" s="30">
        <v>2.2990788446526152E-6</v>
      </c>
      <c r="S1552" s="23">
        <v>434956.80990927364</v>
      </c>
      <c r="T1552" s="30">
        <v>1.7679361413691709E-4</v>
      </c>
      <c r="U1552" s="23">
        <v>5656.3128984147252</v>
      </c>
      <c r="V1552" s="27">
        <v>1.3004309323481011</v>
      </c>
    </row>
    <row r="1553" spans="1:22" x14ac:dyDescent="0.25">
      <c r="A1553" s="19" t="s">
        <v>90</v>
      </c>
      <c r="B1553" s="19" t="s">
        <v>91</v>
      </c>
      <c r="C1553" s="19" t="s">
        <v>75</v>
      </c>
      <c r="D1553" s="22">
        <v>160647300</v>
      </c>
      <c r="E1553" s="22">
        <v>3</v>
      </c>
      <c r="F1553" s="27">
        <v>61</v>
      </c>
      <c r="G1553" s="19" t="s">
        <v>148</v>
      </c>
      <c r="H1553" s="19" t="s">
        <v>149</v>
      </c>
      <c r="I1553" s="23">
        <v>200</v>
      </c>
      <c r="J1553" s="19" t="s">
        <v>202</v>
      </c>
      <c r="K1553" s="19" t="s">
        <v>203</v>
      </c>
      <c r="L1553" s="23">
        <v>200</v>
      </c>
      <c r="M1553" s="19" t="s">
        <v>98</v>
      </c>
      <c r="N1553" s="19" t="s">
        <v>99</v>
      </c>
      <c r="O1553" s="30">
        <v>1.8834113576226327E-3</v>
      </c>
      <c r="Q1553" s="22">
        <v>2.8</v>
      </c>
      <c r="R1553" s="30">
        <v>2.205399716185753E-6</v>
      </c>
      <c r="S1553" s="23">
        <v>453432.54225565231</v>
      </c>
      <c r="T1553" s="30">
        <v>1.7679361413691709E-4</v>
      </c>
      <c r="U1553" s="23">
        <v>5656.3128984147252</v>
      </c>
      <c r="V1553" s="27">
        <v>1.2474430860821648</v>
      </c>
    </row>
    <row r="1554" spans="1:22" x14ac:dyDescent="0.25">
      <c r="A1554" s="19" t="s">
        <v>90</v>
      </c>
      <c r="B1554" s="19" t="s">
        <v>91</v>
      </c>
      <c r="C1554" s="19" t="s">
        <v>75</v>
      </c>
      <c r="D1554" s="22">
        <v>160647300</v>
      </c>
      <c r="E1554" s="22">
        <v>3</v>
      </c>
      <c r="F1554" s="27">
        <v>61</v>
      </c>
      <c r="G1554" s="19" t="s">
        <v>94</v>
      </c>
      <c r="H1554" s="19" t="s">
        <v>95</v>
      </c>
      <c r="I1554" s="23">
        <v>407.68</v>
      </c>
      <c r="J1554" s="19" t="s">
        <v>207</v>
      </c>
      <c r="K1554" s="19" t="s">
        <v>208</v>
      </c>
      <c r="L1554" s="23">
        <v>224</v>
      </c>
      <c r="M1554" s="19" t="s">
        <v>247</v>
      </c>
      <c r="N1554" s="19" t="s">
        <v>248</v>
      </c>
      <c r="O1554" s="30">
        <v>2.1358291032148879E-2</v>
      </c>
      <c r="Q1554" s="22">
        <v>75</v>
      </c>
      <c r="R1554" s="30">
        <v>1.9032454837128864E-6</v>
      </c>
      <c r="S1554" s="23">
        <v>525418.29656633758</v>
      </c>
      <c r="T1554" s="30">
        <v>1.7679361413691709E-4</v>
      </c>
      <c r="U1554" s="23">
        <v>5656.3128984147252</v>
      </c>
      <c r="V1554" s="27">
        <v>1.0765351978374771</v>
      </c>
    </row>
    <row r="1555" spans="1:22" x14ac:dyDescent="0.25">
      <c r="A1555" s="19" t="s">
        <v>90</v>
      </c>
      <c r="B1555" s="19" t="s">
        <v>91</v>
      </c>
      <c r="C1555" s="19" t="s">
        <v>75</v>
      </c>
      <c r="D1555" s="22">
        <v>160647411</v>
      </c>
      <c r="E1555" s="22">
        <v>3</v>
      </c>
      <c r="F1555" s="27">
        <v>80</v>
      </c>
      <c r="G1555" s="19" t="s">
        <v>130</v>
      </c>
      <c r="H1555" s="19" t="s">
        <v>131</v>
      </c>
      <c r="I1555" s="23">
        <v>858</v>
      </c>
      <c r="J1555" s="19" t="s">
        <v>200</v>
      </c>
      <c r="K1555" s="19" t="s">
        <v>201</v>
      </c>
      <c r="L1555" s="23">
        <v>600</v>
      </c>
      <c r="M1555" s="19" t="s">
        <v>112</v>
      </c>
      <c r="N1555" s="19" t="s">
        <v>113</v>
      </c>
      <c r="O1555" s="30">
        <v>4.8249881092436948E-2</v>
      </c>
      <c r="Q1555" s="22">
        <v>7.7</v>
      </c>
      <c r="R1555" s="30">
        <v>6.7205191521608608E-5</v>
      </c>
      <c r="S1555" s="23">
        <v>14879.802844970216</v>
      </c>
      <c r="T1555" s="30">
        <v>1.6945816914503255E-4</v>
      </c>
      <c r="U1555" s="23">
        <v>5901.1613606195606</v>
      </c>
      <c r="V1555" s="27">
        <v>39.6588679440354</v>
      </c>
    </row>
    <row r="1556" spans="1:22" x14ac:dyDescent="0.25">
      <c r="A1556" s="19" t="s">
        <v>90</v>
      </c>
      <c r="B1556" s="19" t="s">
        <v>91</v>
      </c>
      <c r="C1556" s="19" t="s">
        <v>75</v>
      </c>
      <c r="D1556" s="22">
        <v>160647411</v>
      </c>
      <c r="E1556" s="22">
        <v>3</v>
      </c>
      <c r="F1556" s="27">
        <v>80</v>
      </c>
      <c r="G1556" s="19" t="s">
        <v>130</v>
      </c>
      <c r="H1556" s="19" t="s">
        <v>131</v>
      </c>
      <c r="I1556" s="23">
        <v>858</v>
      </c>
      <c r="J1556" s="19" t="s">
        <v>200</v>
      </c>
      <c r="K1556" s="19" t="s">
        <v>201</v>
      </c>
      <c r="L1556" s="23">
        <v>600</v>
      </c>
      <c r="M1556" s="19" t="s">
        <v>110</v>
      </c>
      <c r="N1556" s="19" t="s">
        <v>111</v>
      </c>
      <c r="O1556" s="30">
        <v>5.1901008403361353E-3</v>
      </c>
      <c r="Q1556" s="22">
        <v>1.5</v>
      </c>
      <c r="R1556" s="30">
        <v>3.7109221008403364E-5</v>
      </c>
      <c r="S1556" s="23">
        <v>26947.48024415685</v>
      </c>
      <c r="T1556" s="30">
        <v>1.6945816914503255E-4</v>
      </c>
      <c r="U1556" s="23">
        <v>5901.1613606195606</v>
      </c>
      <c r="V1556" s="27">
        <v>21.898750113748157</v>
      </c>
    </row>
    <row r="1557" spans="1:22" x14ac:dyDescent="0.25">
      <c r="A1557" s="19" t="s">
        <v>90</v>
      </c>
      <c r="B1557" s="19" t="s">
        <v>91</v>
      </c>
      <c r="C1557" s="19" t="s">
        <v>75</v>
      </c>
      <c r="D1557" s="22">
        <v>160647411</v>
      </c>
      <c r="E1557" s="22">
        <v>3</v>
      </c>
      <c r="F1557" s="27">
        <v>80</v>
      </c>
      <c r="G1557" s="19" t="s">
        <v>148</v>
      </c>
      <c r="H1557" s="19" t="s">
        <v>149</v>
      </c>
      <c r="I1557" s="23">
        <v>63.416666666666664</v>
      </c>
      <c r="J1557" s="19" t="s">
        <v>202</v>
      </c>
      <c r="K1557" s="19" t="s">
        <v>203</v>
      </c>
      <c r="L1557" s="23">
        <v>63.416666666666664</v>
      </c>
      <c r="M1557" s="19" t="s">
        <v>110</v>
      </c>
      <c r="N1557" s="19" t="s">
        <v>111</v>
      </c>
      <c r="O1557" s="30">
        <v>5.1681299099804429E-2</v>
      </c>
      <c r="Q1557" s="22">
        <v>1.5</v>
      </c>
      <c r="R1557" s="30">
        <v>2.7312130982604979E-5</v>
      </c>
      <c r="S1557" s="23">
        <v>36613.766997415805</v>
      </c>
      <c r="T1557" s="30">
        <v>1.6945816914503255E-4</v>
      </c>
      <c r="U1557" s="23">
        <v>5901.1613606195606</v>
      </c>
      <c r="V1557" s="27">
        <v>16.117329203072885</v>
      </c>
    </row>
    <row r="1558" spans="1:22" x14ac:dyDescent="0.25">
      <c r="A1558" s="19" t="s">
        <v>90</v>
      </c>
      <c r="B1558" s="19" t="s">
        <v>91</v>
      </c>
      <c r="C1558" s="19" t="s">
        <v>75</v>
      </c>
      <c r="D1558" s="22">
        <v>160647411</v>
      </c>
      <c r="E1558" s="22">
        <v>3</v>
      </c>
      <c r="F1558" s="27">
        <v>80</v>
      </c>
      <c r="G1558" s="19" t="s">
        <v>108</v>
      </c>
      <c r="H1558" s="19" t="s">
        <v>109</v>
      </c>
      <c r="I1558" s="23">
        <v>161.46</v>
      </c>
      <c r="J1558" s="19" t="s">
        <v>202</v>
      </c>
      <c r="K1558" s="19" t="s">
        <v>203</v>
      </c>
      <c r="L1558" s="23">
        <v>161.46</v>
      </c>
      <c r="M1558" s="19" t="s">
        <v>110</v>
      </c>
      <c r="N1558" s="19" t="s">
        <v>111</v>
      </c>
      <c r="O1558" s="30">
        <v>9.9157987639060616E-3</v>
      </c>
      <c r="Q1558" s="22">
        <v>1.5</v>
      </c>
      <c r="R1558" s="30">
        <v>1.3341707236835607E-5</v>
      </c>
      <c r="S1558" s="23">
        <v>74952.926357060467</v>
      </c>
      <c r="T1558" s="30">
        <v>1.6945816914503255E-4</v>
      </c>
      <c r="U1558" s="23">
        <v>5901.1613606195606</v>
      </c>
      <c r="V1558" s="27">
        <v>7.8731567230712649</v>
      </c>
    </row>
    <row r="1559" spans="1:22" x14ac:dyDescent="0.25">
      <c r="A1559" s="19" t="s">
        <v>90</v>
      </c>
      <c r="B1559" s="19" t="s">
        <v>91</v>
      </c>
      <c r="C1559" s="19" t="s">
        <v>75</v>
      </c>
      <c r="D1559" s="22">
        <v>160647411</v>
      </c>
      <c r="E1559" s="22">
        <v>3</v>
      </c>
      <c r="F1559" s="27">
        <v>80</v>
      </c>
      <c r="G1559" s="19" t="s">
        <v>156</v>
      </c>
      <c r="H1559" s="19" t="s">
        <v>157</v>
      </c>
      <c r="I1559" s="23">
        <v>135.61666666666667</v>
      </c>
      <c r="J1559" s="19" t="s">
        <v>229</v>
      </c>
      <c r="K1559" s="19" t="s">
        <v>250</v>
      </c>
      <c r="L1559" s="23">
        <v>27.123333333333335</v>
      </c>
      <c r="M1559" s="19" t="s">
        <v>245</v>
      </c>
      <c r="N1559" s="19" t="s">
        <v>246</v>
      </c>
      <c r="O1559" s="30">
        <v>8.156250000000002E-3</v>
      </c>
      <c r="Q1559" s="22">
        <v>1.94</v>
      </c>
      <c r="R1559" s="30">
        <v>7.127084004510311E-6</v>
      </c>
      <c r="S1559" s="23">
        <v>140309.83770742131</v>
      </c>
      <c r="T1559" s="30">
        <v>1.6945816914503255E-4</v>
      </c>
      <c r="U1559" s="23">
        <v>5901.1613606195606</v>
      </c>
      <c r="V1559" s="27">
        <v>4.2058072741305974</v>
      </c>
    </row>
    <row r="1560" spans="1:22" x14ac:dyDescent="0.25">
      <c r="A1560" s="19" t="s">
        <v>90</v>
      </c>
      <c r="B1560" s="19" t="s">
        <v>91</v>
      </c>
      <c r="C1560" s="19" t="s">
        <v>75</v>
      </c>
      <c r="D1560" s="22">
        <v>160647411</v>
      </c>
      <c r="E1560" s="22">
        <v>3</v>
      </c>
      <c r="F1560" s="27">
        <v>80</v>
      </c>
      <c r="G1560" s="19" t="s">
        <v>108</v>
      </c>
      <c r="H1560" s="19" t="s">
        <v>109</v>
      </c>
      <c r="I1560" s="23">
        <v>161.46</v>
      </c>
      <c r="J1560" s="19" t="s">
        <v>202</v>
      </c>
      <c r="K1560" s="19" t="s">
        <v>203</v>
      </c>
      <c r="L1560" s="23">
        <v>161.46</v>
      </c>
      <c r="M1560" s="19" t="s">
        <v>112</v>
      </c>
      <c r="N1560" s="19" t="s">
        <v>113</v>
      </c>
      <c r="O1560" s="30">
        <v>1.1220156242274404E-2</v>
      </c>
      <c r="Q1560" s="22">
        <v>7.7</v>
      </c>
      <c r="R1560" s="30">
        <v>2.9409195241519888E-6</v>
      </c>
      <c r="S1560" s="23">
        <v>340029.70560316474</v>
      </c>
      <c r="T1560" s="30">
        <v>1.6945816914503255E-4</v>
      </c>
      <c r="U1560" s="23">
        <v>5901.1613606195606</v>
      </c>
      <c r="V1560" s="27">
        <v>1.7354840660617383</v>
      </c>
    </row>
    <row r="1561" spans="1:22" x14ac:dyDescent="0.25">
      <c r="A1561" s="19" t="s">
        <v>90</v>
      </c>
      <c r="B1561" s="19" t="s">
        <v>91</v>
      </c>
      <c r="C1561" s="19" t="s">
        <v>75</v>
      </c>
      <c r="D1561" s="22">
        <v>160647411</v>
      </c>
      <c r="E1561" s="22">
        <v>3</v>
      </c>
      <c r="F1561" s="27">
        <v>80</v>
      </c>
      <c r="G1561" s="19" t="s">
        <v>150</v>
      </c>
      <c r="H1561" s="19" t="s">
        <v>151</v>
      </c>
      <c r="I1561" s="23">
        <v>106.64333333333333</v>
      </c>
      <c r="J1561" s="19" t="s">
        <v>202</v>
      </c>
      <c r="K1561" s="19" t="s">
        <v>203</v>
      </c>
      <c r="L1561" s="23">
        <v>106.64333333333333</v>
      </c>
      <c r="M1561" s="19" t="s">
        <v>98</v>
      </c>
      <c r="N1561" s="19" t="s">
        <v>99</v>
      </c>
      <c r="O1561" s="30">
        <v>5.1979648473635988E-3</v>
      </c>
      <c r="Q1561" s="22">
        <v>2.8</v>
      </c>
      <c r="R1561" s="30">
        <v>2.4746799012158274E-6</v>
      </c>
      <c r="S1561" s="23">
        <v>404092.66649342934</v>
      </c>
      <c r="T1561" s="30">
        <v>1.6945816914503255E-4</v>
      </c>
      <c r="U1561" s="23">
        <v>5901.1613606195606</v>
      </c>
      <c r="V1561" s="27">
        <v>1.4603485412956674</v>
      </c>
    </row>
    <row r="1562" spans="1:22" x14ac:dyDescent="0.25">
      <c r="A1562" s="19" t="s">
        <v>90</v>
      </c>
      <c r="B1562" s="19" t="s">
        <v>91</v>
      </c>
      <c r="C1562" s="19" t="s">
        <v>75</v>
      </c>
      <c r="D1562" s="22">
        <v>160647411</v>
      </c>
      <c r="E1562" s="22">
        <v>3</v>
      </c>
      <c r="F1562" s="27">
        <v>80</v>
      </c>
      <c r="G1562" s="19" t="s">
        <v>166</v>
      </c>
      <c r="H1562" s="19" t="s">
        <v>167</v>
      </c>
      <c r="I1562" s="23">
        <v>952.77256</v>
      </c>
      <c r="J1562" s="19" t="s">
        <v>202</v>
      </c>
      <c r="K1562" s="19" t="s">
        <v>203</v>
      </c>
      <c r="L1562" s="23">
        <v>952.77256</v>
      </c>
      <c r="M1562" s="19" t="s">
        <v>168</v>
      </c>
      <c r="N1562" s="19" t="s">
        <v>169</v>
      </c>
      <c r="O1562" s="30">
        <v>5.0000000000000002E-5</v>
      </c>
      <c r="Q1562" s="22">
        <v>0.3</v>
      </c>
      <c r="R1562" s="30">
        <v>1.984942833333333E-6</v>
      </c>
      <c r="S1562" s="23">
        <v>503792.84642706346</v>
      </c>
      <c r="T1562" s="30">
        <v>1.6945816914503255E-4</v>
      </c>
      <c r="U1562" s="23">
        <v>5901.1613606195606</v>
      </c>
      <c r="V1562" s="27">
        <v>1.1713467951105379</v>
      </c>
    </row>
    <row r="1563" spans="1:22" x14ac:dyDescent="0.25">
      <c r="A1563" s="19" t="s">
        <v>90</v>
      </c>
      <c r="B1563" s="19" t="s">
        <v>91</v>
      </c>
      <c r="C1563" s="19" t="s">
        <v>75</v>
      </c>
      <c r="D1563" s="22">
        <v>160647501</v>
      </c>
      <c r="E1563" s="22">
        <v>3</v>
      </c>
      <c r="F1563" s="27">
        <v>62</v>
      </c>
      <c r="G1563" s="19" t="s">
        <v>130</v>
      </c>
      <c r="H1563" s="19" t="s">
        <v>131</v>
      </c>
      <c r="I1563" s="23">
        <v>610.13333333333333</v>
      </c>
      <c r="J1563" s="19" t="s">
        <v>200</v>
      </c>
      <c r="K1563" s="19" t="s">
        <v>201</v>
      </c>
      <c r="L1563" s="23">
        <v>426.66666666666669</v>
      </c>
      <c r="M1563" s="19" t="s">
        <v>112</v>
      </c>
      <c r="N1563" s="19" t="s">
        <v>113</v>
      </c>
      <c r="O1563" s="30">
        <v>4.8249881092436948E-2</v>
      </c>
      <c r="Q1563" s="22">
        <v>7.7</v>
      </c>
      <c r="R1563" s="30">
        <v>6.166497860047241E-5</v>
      </c>
      <c r="S1563" s="23">
        <v>16216.66013182301</v>
      </c>
      <c r="T1563" s="30">
        <v>1.7924284686608968E-4</v>
      </c>
      <c r="U1563" s="23">
        <v>5579.0231938632887</v>
      </c>
      <c r="V1563" s="27">
        <v>34.403034586111893</v>
      </c>
    </row>
    <row r="1564" spans="1:22" x14ac:dyDescent="0.25">
      <c r="A1564" s="19" t="s">
        <v>90</v>
      </c>
      <c r="B1564" s="19" t="s">
        <v>91</v>
      </c>
      <c r="C1564" s="19" t="s">
        <v>75</v>
      </c>
      <c r="D1564" s="22">
        <v>160647501</v>
      </c>
      <c r="E1564" s="22">
        <v>3</v>
      </c>
      <c r="F1564" s="27">
        <v>62</v>
      </c>
      <c r="G1564" s="19" t="s">
        <v>130</v>
      </c>
      <c r="H1564" s="19" t="s">
        <v>131</v>
      </c>
      <c r="I1564" s="23">
        <v>610.13333333333333</v>
      </c>
      <c r="J1564" s="19" t="s">
        <v>200</v>
      </c>
      <c r="K1564" s="19" t="s">
        <v>201</v>
      </c>
      <c r="L1564" s="23">
        <v>426.66666666666669</v>
      </c>
      <c r="M1564" s="19" t="s">
        <v>110</v>
      </c>
      <c r="N1564" s="19" t="s">
        <v>111</v>
      </c>
      <c r="O1564" s="30">
        <v>5.1901008403361353E-3</v>
      </c>
      <c r="Q1564" s="22">
        <v>1.5</v>
      </c>
      <c r="R1564" s="30">
        <v>3.4050037914520659E-5</v>
      </c>
      <c r="S1564" s="23">
        <v>29368.542922342811</v>
      </c>
      <c r="T1564" s="30">
        <v>1.7924284686608968E-4</v>
      </c>
      <c r="U1564" s="23">
        <v>5579.0231938632887</v>
      </c>
      <c r="V1564" s="27">
        <v>18.996595127703511</v>
      </c>
    </row>
    <row r="1565" spans="1:22" x14ac:dyDescent="0.25">
      <c r="A1565" s="19" t="s">
        <v>90</v>
      </c>
      <c r="B1565" s="19" t="s">
        <v>91</v>
      </c>
      <c r="C1565" s="19" t="s">
        <v>75</v>
      </c>
      <c r="D1565" s="22">
        <v>160647501</v>
      </c>
      <c r="E1565" s="22">
        <v>3</v>
      </c>
      <c r="F1565" s="27">
        <v>62</v>
      </c>
      <c r="G1565" s="19" t="s">
        <v>130</v>
      </c>
      <c r="H1565" s="19" t="s">
        <v>131</v>
      </c>
      <c r="I1565" s="23">
        <v>209.20000000000002</v>
      </c>
      <c r="J1565" s="19" t="s">
        <v>215</v>
      </c>
      <c r="K1565" s="19" t="s">
        <v>216</v>
      </c>
      <c r="L1565" s="23">
        <v>40</v>
      </c>
      <c r="M1565" s="19" t="s">
        <v>112</v>
      </c>
      <c r="N1565" s="19" t="s">
        <v>113</v>
      </c>
      <c r="O1565" s="30">
        <v>4.8249881092436948E-2</v>
      </c>
      <c r="Q1565" s="22">
        <v>7.7</v>
      </c>
      <c r="R1565" s="30">
        <v>2.1143433440590302E-5</v>
      </c>
      <c r="S1565" s="23">
        <v>47296.008134622105</v>
      </c>
      <c r="T1565" s="30">
        <v>1.7924284686608968E-4</v>
      </c>
      <c r="U1565" s="23">
        <v>5579.0231938632887</v>
      </c>
      <c r="V1565" s="27">
        <v>11.795970556295797</v>
      </c>
    </row>
    <row r="1566" spans="1:22" x14ac:dyDescent="0.25">
      <c r="A1566" s="19" t="s">
        <v>90</v>
      </c>
      <c r="B1566" s="19" t="s">
        <v>91</v>
      </c>
      <c r="C1566" s="19" t="s">
        <v>75</v>
      </c>
      <c r="D1566" s="22">
        <v>160647501</v>
      </c>
      <c r="E1566" s="22">
        <v>3</v>
      </c>
      <c r="F1566" s="27">
        <v>62</v>
      </c>
      <c r="G1566" s="19" t="s">
        <v>130</v>
      </c>
      <c r="H1566" s="19" t="s">
        <v>131</v>
      </c>
      <c r="I1566" s="23">
        <v>209.20000000000002</v>
      </c>
      <c r="J1566" s="19" t="s">
        <v>215</v>
      </c>
      <c r="K1566" s="19" t="s">
        <v>216</v>
      </c>
      <c r="L1566" s="23">
        <v>40</v>
      </c>
      <c r="M1566" s="19" t="s">
        <v>110</v>
      </c>
      <c r="N1566" s="19" t="s">
        <v>111</v>
      </c>
      <c r="O1566" s="30">
        <v>5.1901008403361353E-3</v>
      </c>
      <c r="Q1566" s="22">
        <v>1.5</v>
      </c>
      <c r="R1566" s="30">
        <v>1.1674936513960425E-5</v>
      </c>
      <c r="S1566" s="23">
        <v>85653.57069001958</v>
      </c>
      <c r="T1566" s="30">
        <v>1.7924284686608968E-4</v>
      </c>
      <c r="U1566" s="23">
        <v>5579.0231938632887</v>
      </c>
      <c r="V1566" s="27">
        <v>6.5134741598266617</v>
      </c>
    </row>
    <row r="1567" spans="1:22" x14ac:dyDescent="0.25">
      <c r="A1567" s="19" t="s">
        <v>90</v>
      </c>
      <c r="B1567" s="19" t="s">
        <v>91</v>
      </c>
      <c r="C1567" s="19" t="s">
        <v>75</v>
      </c>
      <c r="D1567" s="22">
        <v>160647501</v>
      </c>
      <c r="E1567" s="22">
        <v>3</v>
      </c>
      <c r="F1567" s="27">
        <v>62</v>
      </c>
      <c r="G1567" s="19" t="s">
        <v>108</v>
      </c>
      <c r="H1567" s="19" t="s">
        <v>109</v>
      </c>
      <c r="I1567" s="23">
        <v>100</v>
      </c>
      <c r="J1567" s="19" t="s">
        <v>202</v>
      </c>
      <c r="K1567" s="19" t="s">
        <v>203</v>
      </c>
      <c r="L1567" s="23">
        <v>100</v>
      </c>
      <c r="M1567" s="19" t="s">
        <v>110</v>
      </c>
      <c r="N1567" s="19" t="s">
        <v>111</v>
      </c>
      <c r="O1567" s="30">
        <v>9.9157987639060616E-3</v>
      </c>
      <c r="Q1567" s="22">
        <v>1.5</v>
      </c>
      <c r="R1567" s="30">
        <v>1.0662149208501143E-5</v>
      </c>
      <c r="S1567" s="23">
        <v>93789.721044485123</v>
      </c>
      <c r="T1567" s="30">
        <v>1.7924284686608968E-4</v>
      </c>
      <c r="U1567" s="23">
        <v>5579.0231938632887</v>
      </c>
      <c r="V1567" s="27">
        <v>5.9484377730658977</v>
      </c>
    </row>
    <row r="1568" spans="1:22" x14ac:dyDescent="0.25">
      <c r="A1568" s="19" t="s">
        <v>90</v>
      </c>
      <c r="B1568" s="19" t="s">
        <v>91</v>
      </c>
      <c r="C1568" s="19" t="s">
        <v>75</v>
      </c>
      <c r="D1568" s="22">
        <v>160647501</v>
      </c>
      <c r="E1568" s="22">
        <v>3</v>
      </c>
      <c r="F1568" s="27">
        <v>62</v>
      </c>
      <c r="G1568" s="19" t="s">
        <v>122</v>
      </c>
      <c r="H1568" s="19" t="s">
        <v>123</v>
      </c>
      <c r="I1568" s="23">
        <v>39.333333333333336</v>
      </c>
      <c r="J1568" s="19" t="s">
        <v>202</v>
      </c>
      <c r="K1568" s="19" t="s">
        <v>203</v>
      </c>
      <c r="L1568" s="23">
        <v>39.333333333333336</v>
      </c>
      <c r="M1568" s="19" t="s">
        <v>110</v>
      </c>
      <c r="N1568" s="19" t="s">
        <v>111</v>
      </c>
      <c r="O1568" s="30">
        <v>2.3301542756539208E-2</v>
      </c>
      <c r="Q1568" s="22">
        <v>1.5</v>
      </c>
      <c r="R1568" s="30">
        <v>9.8551327787513504E-6</v>
      </c>
      <c r="S1568" s="23">
        <v>101469.96721912258</v>
      </c>
      <c r="T1568" s="30">
        <v>1.7924284686608968E-4</v>
      </c>
      <c r="U1568" s="23">
        <v>5579.0231938632887</v>
      </c>
      <c r="V1568" s="27">
        <v>5.4982014351256145</v>
      </c>
    </row>
    <row r="1569" spans="1:22" x14ac:dyDescent="0.25">
      <c r="A1569" s="19" t="s">
        <v>90</v>
      </c>
      <c r="B1569" s="19" t="s">
        <v>91</v>
      </c>
      <c r="C1569" s="19" t="s">
        <v>75</v>
      </c>
      <c r="D1569" s="22">
        <v>160647501</v>
      </c>
      <c r="E1569" s="22">
        <v>3</v>
      </c>
      <c r="F1569" s="27">
        <v>62</v>
      </c>
      <c r="G1569" s="19" t="s">
        <v>156</v>
      </c>
      <c r="H1569" s="19" t="s">
        <v>157</v>
      </c>
      <c r="I1569" s="23">
        <v>133.75</v>
      </c>
      <c r="J1569" s="19" t="s">
        <v>229</v>
      </c>
      <c r="K1569" s="19" t="s">
        <v>250</v>
      </c>
      <c r="L1569" s="23">
        <v>26.75</v>
      </c>
      <c r="M1569" s="19" t="s">
        <v>245</v>
      </c>
      <c r="N1569" s="19" t="s">
        <v>246</v>
      </c>
      <c r="O1569" s="30">
        <v>8.156250000000002E-3</v>
      </c>
      <c r="Q1569" s="22">
        <v>1.94</v>
      </c>
      <c r="R1569" s="30">
        <v>9.0696577776854023E-6</v>
      </c>
      <c r="S1569" s="23">
        <v>110257.74340244207</v>
      </c>
      <c r="T1569" s="30">
        <v>1.7924284686608968E-4</v>
      </c>
      <c r="U1569" s="23">
        <v>5579.0231938632887</v>
      </c>
      <c r="V1569" s="27">
        <v>5.0599831102109434</v>
      </c>
    </row>
    <row r="1570" spans="1:22" x14ac:dyDescent="0.25">
      <c r="A1570" s="19" t="s">
        <v>90</v>
      </c>
      <c r="B1570" s="19" t="s">
        <v>91</v>
      </c>
      <c r="C1570" s="19" t="s">
        <v>75</v>
      </c>
      <c r="D1570" s="22">
        <v>160647501</v>
      </c>
      <c r="E1570" s="22">
        <v>3</v>
      </c>
      <c r="F1570" s="27">
        <v>62</v>
      </c>
      <c r="G1570" s="19" t="s">
        <v>148</v>
      </c>
      <c r="H1570" s="19" t="s">
        <v>149</v>
      </c>
      <c r="I1570" s="23">
        <v>13.5</v>
      </c>
      <c r="J1570" s="19" t="s">
        <v>202</v>
      </c>
      <c r="K1570" s="19" t="s">
        <v>203</v>
      </c>
      <c r="L1570" s="23">
        <v>13.5</v>
      </c>
      <c r="M1570" s="19" t="s">
        <v>110</v>
      </c>
      <c r="N1570" s="19" t="s">
        <v>111</v>
      </c>
      <c r="O1570" s="30">
        <v>5.1681299099804429E-2</v>
      </c>
      <c r="Q1570" s="22">
        <v>1.5</v>
      </c>
      <c r="R1570" s="30">
        <v>7.5021240628748359E-6</v>
      </c>
      <c r="S1570" s="23">
        <v>133295.58290679575</v>
      </c>
      <c r="T1570" s="30">
        <v>1.7924284686608968E-4</v>
      </c>
      <c r="U1570" s="23">
        <v>5579.0231938632887</v>
      </c>
      <c r="V1570" s="27">
        <v>4.1854524150018602</v>
      </c>
    </row>
    <row r="1571" spans="1:22" x14ac:dyDescent="0.25">
      <c r="A1571" s="19" t="s">
        <v>90</v>
      </c>
      <c r="B1571" s="19" t="s">
        <v>91</v>
      </c>
      <c r="C1571" s="19" t="s">
        <v>75</v>
      </c>
      <c r="D1571" s="22">
        <v>160647501</v>
      </c>
      <c r="E1571" s="22">
        <v>3</v>
      </c>
      <c r="F1571" s="27">
        <v>62</v>
      </c>
      <c r="G1571" s="19" t="s">
        <v>108</v>
      </c>
      <c r="H1571" s="19" t="s">
        <v>109</v>
      </c>
      <c r="I1571" s="23">
        <v>100</v>
      </c>
      <c r="J1571" s="19" t="s">
        <v>202</v>
      </c>
      <c r="K1571" s="19" t="s">
        <v>203</v>
      </c>
      <c r="L1571" s="23">
        <v>100</v>
      </c>
      <c r="M1571" s="19" t="s">
        <v>112</v>
      </c>
      <c r="N1571" s="19" t="s">
        <v>113</v>
      </c>
      <c r="O1571" s="30">
        <v>1.1220156242274404E-2</v>
      </c>
      <c r="Q1571" s="22">
        <v>7.7</v>
      </c>
      <c r="R1571" s="30">
        <v>2.3502631424956855E-6</v>
      </c>
      <c r="S1571" s="23">
        <v>425484.27106682409</v>
      </c>
      <c r="T1571" s="30">
        <v>1.7924284686608968E-4</v>
      </c>
      <c r="U1571" s="23">
        <v>5579.0231938632887</v>
      </c>
      <c r="V1571" s="27">
        <v>1.3112172583665449</v>
      </c>
    </row>
    <row r="1572" spans="1:22" x14ac:dyDescent="0.25">
      <c r="A1572" s="19" t="s">
        <v>90</v>
      </c>
      <c r="B1572" s="19" t="s">
        <v>91</v>
      </c>
      <c r="C1572" s="19" t="s">
        <v>75</v>
      </c>
      <c r="D1572" s="22">
        <v>160647501</v>
      </c>
      <c r="E1572" s="22">
        <v>3</v>
      </c>
      <c r="F1572" s="27">
        <v>62</v>
      </c>
      <c r="G1572" s="19" t="s">
        <v>122</v>
      </c>
      <c r="H1572" s="19" t="s">
        <v>123</v>
      </c>
      <c r="I1572" s="23">
        <v>39.333333333333336</v>
      </c>
      <c r="J1572" s="19" t="s">
        <v>202</v>
      </c>
      <c r="K1572" s="19" t="s">
        <v>203</v>
      </c>
      <c r="L1572" s="23">
        <v>39.333333333333336</v>
      </c>
      <c r="M1572" s="19" t="s">
        <v>112</v>
      </c>
      <c r="N1572" s="19" t="s">
        <v>113</v>
      </c>
      <c r="O1572" s="30">
        <v>2.7195613430583482E-2</v>
      </c>
      <c r="Q1572" s="22">
        <v>7.7</v>
      </c>
      <c r="R1572" s="30">
        <v>2.240666376769202E-6</v>
      </c>
      <c r="S1572" s="23">
        <v>446295.80305564794</v>
      </c>
      <c r="T1572" s="30">
        <v>1.7924284686608968E-4</v>
      </c>
      <c r="U1572" s="23">
        <v>5579.0231938632887</v>
      </c>
      <c r="V1572" s="27">
        <v>1.2500729685704997</v>
      </c>
    </row>
    <row r="1573" spans="1:22" x14ac:dyDescent="0.25">
      <c r="A1573" s="19" t="s">
        <v>90</v>
      </c>
      <c r="B1573" s="19" t="s">
        <v>91</v>
      </c>
      <c r="C1573" s="19" t="s">
        <v>75</v>
      </c>
      <c r="D1573" s="22">
        <v>160647512</v>
      </c>
      <c r="E1573" s="22">
        <v>3</v>
      </c>
      <c r="F1573" s="27">
        <v>75</v>
      </c>
      <c r="G1573" s="19" t="s">
        <v>130</v>
      </c>
      <c r="H1573" s="19" t="s">
        <v>131</v>
      </c>
      <c r="I1573" s="23">
        <v>915.53366666666659</v>
      </c>
      <c r="J1573" s="19" t="s">
        <v>200</v>
      </c>
      <c r="K1573" s="19" t="s">
        <v>201</v>
      </c>
      <c r="L1573" s="23">
        <v>640.23333333333335</v>
      </c>
      <c r="M1573" s="19" t="s">
        <v>112</v>
      </c>
      <c r="N1573" s="19" t="s">
        <v>113</v>
      </c>
      <c r="O1573" s="30">
        <v>4.8249881092436948E-2</v>
      </c>
      <c r="Q1573" s="22">
        <v>7.7</v>
      </c>
      <c r="R1573" s="30">
        <v>7.6492451173661418E-5</v>
      </c>
      <c r="S1573" s="23">
        <v>13073.185453682117</v>
      </c>
      <c r="T1573" s="30">
        <v>1.7003124772404921E-4</v>
      </c>
      <c r="U1573" s="23">
        <v>5881.2719037558418</v>
      </c>
      <c r="V1573" s="27">
        <v>44.987290393707042</v>
      </c>
    </row>
    <row r="1574" spans="1:22" x14ac:dyDescent="0.25">
      <c r="A1574" s="19" t="s">
        <v>90</v>
      </c>
      <c r="B1574" s="19" t="s">
        <v>91</v>
      </c>
      <c r="C1574" s="19" t="s">
        <v>75</v>
      </c>
      <c r="D1574" s="22">
        <v>160647512</v>
      </c>
      <c r="E1574" s="22">
        <v>3</v>
      </c>
      <c r="F1574" s="27">
        <v>75</v>
      </c>
      <c r="G1574" s="19" t="s">
        <v>130</v>
      </c>
      <c r="H1574" s="19" t="s">
        <v>131</v>
      </c>
      <c r="I1574" s="23">
        <v>915.53366666666659</v>
      </c>
      <c r="J1574" s="19" t="s">
        <v>200</v>
      </c>
      <c r="K1574" s="19" t="s">
        <v>201</v>
      </c>
      <c r="L1574" s="23">
        <v>640.23333333333335</v>
      </c>
      <c r="M1574" s="19" t="s">
        <v>110</v>
      </c>
      <c r="N1574" s="19" t="s">
        <v>111</v>
      </c>
      <c r="O1574" s="30">
        <v>5.1901008403361353E-3</v>
      </c>
      <c r="Q1574" s="22">
        <v>1.5</v>
      </c>
      <c r="R1574" s="30">
        <v>4.2237440468646131E-5</v>
      </c>
      <c r="S1574" s="23">
        <v>23675.677051082774</v>
      </c>
      <c r="T1574" s="30">
        <v>1.7003124772404921E-4</v>
      </c>
      <c r="U1574" s="23">
        <v>5881.2719037558418</v>
      </c>
      <c r="V1574" s="27">
        <v>24.840987191480846</v>
      </c>
    </row>
    <row r="1575" spans="1:22" x14ac:dyDescent="0.25">
      <c r="A1575" s="19" t="s">
        <v>90</v>
      </c>
      <c r="B1575" s="19" t="s">
        <v>91</v>
      </c>
      <c r="C1575" s="19" t="s">
        <v>75</v>
      </c>
      <c r="D1575" s="22">
        <v>160647512</v>
      </c>
      <c r="E1575" s="22">
        <v>3</v>
      </c>
      <c r="F1575" s="27">
        <v>75</v>
      </c>
      <c r="G1575" s="19" t="s">
        <v>148</v>
      </c>
      <c r="H1575" s="19" t="s">
        <v>149</v>
      </c>
      <c r="I1575" s="23">
        <v>38.4</v>
      </c>
      <c r="J1575" s="19" t="s">
        <v>202</v>
      </c>
      <c r="K1575" s="19" t="s">
        <v>203</v>
      </c>
      <c r="L1575" s="23">
        <v>38.4</v>
      </c>
      <c r="M1575" s="19" t="s">
        <v>110</v>
      </c>
      <c r="N1575" s="19" t="s">
        <v>111</v>
      </c>
      <c r="O1575" s="30">
        <v>5.1681299099804429E-2</v>
      </c>
      <c r="Q1575" s="22">
        <v>1.5</v>
      </c>
      <c r="R1575" s="30">
        <v>1.7640550092733247E-5</v>
      </c>
      <c r="S1575" s="23">
        <v>56687.574635891579</v>
      </c>
      <c r="T1575" s="30">
        <v>1.7003124772404921E-4</v>
      </c>
      <c r="U1575" s="23">
        <v>5881.2719037558418</v>
      </c>
      <c r="V1575" s="27">
        <v>10.374887162718954</v>
      </c>
    </row>
    <row r="1576" spans="1:22" x14ac:dyDescent="0.25">
      <c r="A1576" s="19" t="s">
        <v>90</v>
      </c>
      <c r="B1576" s="19" t="s">
        <v>91</v>
      </c>
      <c r="C1576" s="19" t="s">
        <v>75</v>
      </c>
      <c r="D1576" s="22">
        <v>160647512</v>
      </c>
      <c r="E1576" s="22">
        <v>3</v>
      </c>
      <c r="F1576" s="27">
        <v>75</v>
      </c>
      <c r="G1576" s="19" t="s">
        <v>108</v>
      </c>
      <c r="H1576" s="19" t="s">
        <v>109</v>
      </c>
      <c r="I1576" s="23">
        <v>150</v>
      </c>
      <c r="J1576" s="19" t="s">
        <v>202</v>
      </c>
      <c r="K1576" s="19" t="s">
        <v>203</v>
      </c>
      <c r="L1576" s="23">
        <v>150</v>
      </c>
      <c r="M1576" s="19" t="s">
        <v>110</v>
      </c>
      <c r="N1576" s="19" t="s">
        <v>111</v>
      </c>
      <c r="O1576" s="30">
        <v>9.9157987639060616E-3</v>
      </c>
      <c r="Q1576" s="22">
        <v>1.5</v>
      </c>
      <c r="R1576" s="30">
        <v>1.3221065018541418E-5</v>
      </c>
      <c r="S1576" s="23">
        <v>75636.871810068638</v>
      </c>
      <c r="T1576" s="30">
        <v>1.7003124772404921E-4</v>
      </c>
      <c r="U1576" s="23">
        <v>5881.2719037558418</v>
      </c>
      <c r="V1576" s="27">
        <v>7.7756678231276837</v>
      </c>
    </row>
    <row r="1577" spans="1:22" x14ac:dyDescent="0.25">
      <c r="A1577" s="19" t="s">
        <v>90</v>
      </c>
      <c r="B1577" s="19" t="s">
        <v>91</v>
      </c>
      <c r="C1577" s="19" t="s">
        <v>75</v>
      </c>
      <c r="D1577" s="22">
        <v>160647512</v>
      </c>
      <c r="E1577" s="22">
        <v>3</v>
      </c>
      <c r="F1577" s="27">
        <v>75</v>
      </c>
      <c r="G1577" s="19" t="s">
        <v>156</v>
      </c>
      <c r="H1577" s="19" t="s">
        <v>157</v>
      </c>
      <c r="I1577" s="23">
        <v>219.08333333333334</v>
      </c>
      <c r="J1577" s="19" t="s">
        <v>229</v>
      </c>
      <c r="K1577" s="19" t="s">
        <v>250</v>
      </c>
      <c r="L1577" s="23">
        <v>43.816666666666663</v>
      </c>
      <c r="M1577" s="19" t="s">
        <v>245</v>
      </c>
      <c r="N1577" s="19" t="s">
        <v>246</v>
      </c>
      <c r="O1577" s="30">
        <v>8.156250000000002E-3</v>
      </c>
      <c r="Q1577" s="22">
        <v>1.94</v>
      </c>
      <c r="R1577" s="30">
        <v>1.2281088917525777E-5</v>
      </c>
      <c r="S1577" s="23">
        <v>81426.004380844926</v>
      </c>
      <c r="T1577" s="30">
        <v>1.7003124772404921E-4</v>
      </c>
      <c r="U1577" s="23">
        <v>5881.2719037558418</v>
      </c>
      <c r="V1577" s="27">
        <v>7.2228423198171594</v>
      </c>
    </row>
    <row r="1578" spans="1:22" x14ac:dyDescent="0.25">
      <c r="A1578" s="19" t="s">
        <v>90</v>
      </c>
      <c r="B1578" s="19" t="s">
        <v>91</v>
      </c>
      <c r="C1578" s="19" t="s">
        <v>75</v>
      </c>
      <c r="D1578" s="22">
        <v>160647512</v>
      </c>
      <c r="E1578" s="22">
        <v>3</v>
      </c>
      <c r="F1578" s="27">
        <v>75</v>
      </c>
      <c r="G1578" s="19" t="s">
        <v>108</v>
      </c>
      <c r="H1578" s="19" t="s">
        <v>109</v>
      </c>
      <c r="I1578" s="23">
        <v>150</v>
      </c>
      <c r="J1578" s="19" t="s">
        <v>202</v>
      </c>
      <c r="K1578" s="19" t="s">
        <v>203</v>
      </c>
      <c r="L1578" s="23">
        <v>150</v>
      </c>
      <c r="M1578" s="19" t="s">
        <v>112</v>
      </c>
      <c r="N1578" s="19" t="s">
        <v>113</v>
      </c>
      <c r="O1578" s="30">
        <v>1.1220156242274404E-2</v>
      </c>
      <c r="Q1578" s="22">
        <v>7.7</v>
      </c>
      <c r="R1578" s="30">
        <v>2.9143262966946503E-6</v>
      </c>
      <c r="S1578" s="23">
        <v>343132.47666679358</v>
      </c>
      <c r="T1578" s="30">
        <v>1.7003124772404921E-4</v>
      </c>
      <c r="U1578" s="23">
        <v>5881.2719037558418</v>
      </c>
      <c r="V1578" s="27">
        <v>1.7139945367127059</v>
      </c>
    </row>
    <row r="1579" spans="1:22" x14ac:dyDescent="0.25">
      <c r="A1579" s="19" t="s">
        <v>90</v>
      </c>
      <c r="B1579" s="19" t="s">
        <v>91</v>
      </c>
      <c r="C1579" s="19" t="s">
        <v>75</v>
      </c>
      <c r="D1579" s="22">
        <v>160647892</v>
      </c>
      <c r="E1579" s="22">
        <v>3</v>
      </c>
      <c r="F1579" s="27">
        <v>52</v>
      </c>
      <c r="G1579" s="19" t="s">
        <v>124</v>
      </c>
      <c r="H1579" s="19" t="s">
        <v>125</v>
      </c>
      <c r="I1579" s="23">
        <v>270.33333333333331</v>
      </c>
      <c r="J1579" s="19" t="s">
        <v>202</v>
      </c>
      <c r="K1579" s="19" t="s">
        <v>203</v>
      </c>
      <c r="L1579" s="23">
        <v>270.33333333333331</v>
      </c>
      <c r="M1579" s="19" t="s">
        <v>110</v>
      </c>
      <c r="N1579" s="19" t="s">
        <v>111</v>
      </c>
      <c r="O1579" s="30">
        <v>2.8396187614678874E-2</v>
      </c>
      <c r="Q1579" s="22">
        <v>1.5</v>
      </c>
      <c r="R1579" s="30">
        <v>9.8415846818395583E-5</v>
      </c>
      <c r="S1579" s="23">
        <v>10160.965254358642</v>
      </c>
      <c r="T1579" s="30">
        <v>2.1098233866657896E-4</v>
      </c>
      <c r="U1579" s="23">
        <v>4739.7332227904008</v>
      </c>
      <c r="V1579" s="27">
        <v>46.646485881420048</v>
      </c>
    </row>
    <row r="1580" spans="1:22" x14ac:dyDescent="0.25">
      <c r="A1580" s="19" t="s">
        <v>90</v>
      </c>
      <c r="B1580" s="19" t="s">
        <v>91</v>
      </c>
      <c r="C1580" s="19" t="s">
        <v>75</v>
      </c>
      <c r="D1580" s="22">
        <v>160647892</v>
      </c>
      <c r="E1580" s="22">
        <v>3</v>
      </c>
      <c r="F1580" s="27">
        <v>52</v>
      </c>
      <c r="G1580" s="19" t="s">
        <v>130</v>
      </c>
      <c r="H1580" s="19" t="s">
        <v>131</v>
      </c>
      <c r="I1580" s="23">
        <v>286</v>
      </c>
      <c r="J1580" s="19" t="s">
        <v>211</v>
      </c>
      <c r="K1580" s="19" t="s">
        <v>212</v>
      </c>
      <c r="L1580" s="23">
        <v>200</v>
      </c>
      <c r="M1580" s="19" t="s">
        <v>112</v>
      </c>
      <c r="N1580" s="19" t="s">
        <v>113</v>
      </c>
      <c r="O1580" s="30">
        <v>4.8249881092436948E-2</v>
      </c>
      <c r="Q1580" s="22">
        <v>7.7</v>
      </c>
      <c r="R1580" s="30">
        <v>3.4464200780312109E-5</v>
      </c>
      <c r="S1580" s="23">
        <v>29015.615547691919</v>
      </c>
      <c r="T1580" s="30">
        <v>2.1098233866657896E-4</v>
      </c>
      <c r="U1580" s="23">
        <v>4739.7332227904008</v>
      </c>
      <c r="V1580" s="27">
        <v>16.335111743536416</v>
      </c>
    </row>
    <row r="1581" spans="1:22" x14ac:dyDescent="0.25">
      <c r="A1581" s="19" t="s">
        <v>90</v>
      </c>
      <c r="B1581" s="19" t="s">
        <v>91</v>
      </c>
      <c r="C1581" s="19" t="s">
        <v>75</v>
      </c>
      <c r="D1581" s="22">
        <v>160647892</v>
      </c>
      <c r="E1581" s="22">
        <v>3</v>
      </c>
      <c r="F1581" s="27">
        <v>52</v>
      </c>
      <c r="G1581" s="19" t="s">
        <v>130</v>
      </c>
      <c r="H1581" s="19" t="s">
        <v>131</v>
      </c>
      <c r="I1581" s="23">
        <v>286</v>
      </c>
      <c r="J1581" s="19" t="s">
        <v>211</v>
      </c>
      <c r="K1581" s="19" t="s">
        <v>212</v>
      </c>
      <c r="L1581" s="23">
        <v>200</v>
      </c>
      <c r="M1581" s="19" t="s">
        <v>110</v>
      </c>
      <c r="N1581" s="19" t="s">
        <v>111</v>
      </c>
      <c r="O1581" s="30">
        <v>5.1901008403361353E-3</v>
      </c>
      <c r="Q1581" s="22">
        <v>1.5</v>
      </c>
      <c r="R1581" s="30">
        <v>1.9030369747899164E-5</v>
      </c>
      <c r="S1581" s="23">
        <v>52547.586476105847</v>
      </c>
      <c r="T1581" s="30">
        <v>2.1098233866657896E-4</v>
      </c>
      <c r="U1581" s="23">
        <v>4739.7332227904008</v>
      </c>
      <c r="V1581" s="27">
        <v>9.019887573610303</v>
      </c>
    </row>
    <row r="1582" spans="1:22" x14ac:dyDescent="0.25">
      <c r="A1582" s="19" t="s">
        <v>90</v>
      </c>
      <c r="B1582" s="19" t="s">
        <v>91</v>
      </c>
      <c r="C1582" s="19" t="s">
        <v>75</v>
      </c>
      <c r="D1582" s="22">
        <v>160647892</v>
      </c>
      <c r="E1582" s="22">
        <v>3</v>
      </c>
      <c r="F1582" s="27">
        <v>52</v>
      </c>
      <c r="G1582" s="19" t="s">
        <v>156</v>
      </c>
      <c r="H1582" s="19" t="s">
        <v>157</v>
      </c>
      <c r="I1582" s="23">
        <v>174.60000000000002</v>
      </c>
      <c r="J1582" s="19" t="s">
        <v>229</v>
      </c>
      <c r="K1582" s="19" t="s">
        <v>250</v>
      </c>
      <c r="L1582" s="23">
        <v>34.92</v>
      </c>
      <c r="M1582" s="19" t="s">
        <v>245</v>
      </c>
      <c r="N1582" s="19" t="s">
        <v>246</v>
      </c>
      <c r="O1582" s="30">
        <v>8.156250000000002E-3</v>
      </c>
      <c r="Q1582" s="22">
        <v>1.94</v>
      </c>
      <c r="R1582" s="30">
        <v>1.4116586538461541E-5</v>
      </c>
      <c r="S1582" s="23">
        <v>70838.654746700704</v>
      </c>
      <c r="T1582" s="30">
        <v>2.1098233866657896E-4</v>
      </c>
      <c r="U1582" s="23">
        <v>4739.7332227904008</v>
      </c>
      <c r="V1582" s="27">
        <v>6.6908854208741904</v>
      </c>
    </row>
    <row r="1583" spans="1:22" x14ac:dyDescent="0.25">
      <c r="A1583" s="19" t="s">
        <v>90</v>
      </c>
      <c r="B1583" s="19" t="s">
        <v>91</v>
      </c>
      <c r="C1583" s="19" t="s">
        <v>75</v>
      </c>
      <c r="D1583" s="22">
        <v>160647892</v>
      </c>
      <c r="E1583" s="22">
        <v>3</v>
      </c>
      <c r="F1583" s="27">
        <v>52</v>
      </c>
      <c r="G1583" s="19" t="s">
        <v>122</v>
      </c>
      <c r="H1583" s="19" t="s">
        <v>123</v>
      </c>
      <c r="I1583" s="23">
        <v>39.333333333333336</v>
      </c>
      <c r="J1583" s="19" t="s">
        <v>202</v>
      </c>
      <c r="K1583" s="19" t="s">
        <v>203</v>
      </c>
      <c r="L1583" s="23">
        <v>39.333333333333336</v>
      </c>
      <c r="M1583" s="19" t="s">
        <v>110</v>
      </c>
      <c r="N1583" s="19" t="s">
        <v>111</v>
      </c>
      <c r="O1583" s="30">
        <v>2.3301542756539208E-2</v>
      </c>
      <c r="Q1583" s="22">
        <v>1.5</v>
      </c>
      <c r="R1583" s="30">
        <v>1.1750350620818918E-5</v>
      </c>
      <c r="S1583" s="23">
        <v>85103.843474102818</v>
      </c>
      <c r="T1583" s="30">
        <v>2.1098233866657896E-4</v>
      </c>
      <c r="U1583" s="23">
        <v>4739.7332227904008</v>
      </c>
      <c r="V1583" s="27">
        <v>5.5693527216931233</v>
      </c>
    </row>
    <row r="1584" spans="1:22" x14ac:dyDescent="0.25">
      <c r="A1584" s="19" t="s">
        <v>90</v>
      </c>
      <c r="B1584" s="19" t="s">
        <v>91</v>
      </c>
      <c r="C1584" s="19" t="s">
        <v>75</v>
      </c>
      <c r="D1584" s="22">
        <v>160647892</v>
      </c>
      <c r="E1584" s="22">
        <v>3</v>
      </c>
      <c r="F1584" s="27">
        <v>52</v>
      </c>
      <c r="G1584" s="19" t="s">
        <v>124</v>
      </c>
      <c r="H1584" s="19" t="s">
        <v>125</v>
      </c>
      <c r="I1584" s="23">
        <v>270.33333333333331</v>
      </c>
      <c r="J1584" s="19" t="s">
        <v>202</v>
      </c>
      <c r="K1584" s="19" t="s">
        <v>203</v>
      </c>
      <c r="L1584" s="23">
        <v>270.33333333333331</v>
      </c>
      <c r="M1584" s="19" t="s">
        <v>100</v>
      </c>
      <c r="N1584" s="19" t="s">
        <v>101</v>
      </c>
      <c r="O1584" s="30">
        <v>4.1826752720830673E-3</v>
      </c>
      <c r="Q1584" s="22">
        <v>3</v>
      </c>
      <c r="R1584" s="30">
        <v>7.2481830035456575E-6</v>
      </c>
      <c r="S1584" s="23">
        <v>137965.61145197647</v>
      </c>
      <c r="T1584" s="30">
        <v>2.1098233866657896E-4</v>
      </c>
      <c r="U1584" s="23">
        <v>4739.7332227904008</v>
      </c>
      <c r="V1584" s="27">
        <v>3.4354453786770067</v>
      </c>
    </row>
    <row r="1585" spans="1:22" x14ac:dyDescent="0.25">
      <c r="A1585" s="19" t="s">
        <v>90</v>
      </c>
      <c r="B1585" s="19" t="s">
        <v>91</v>
      </c>
      <c r="C1585" s="19" t="s">
        <v>75</v>
      </c>
      <c r="D1585" s="22">
        <v>160647892</v>
      </c>
      <c r="E1585" s="22">
        <v>3</v>
      </c>
      <c r="F1585" s="27">
        <v>52</v>
      </c>
      <c r="G1585" s="19" t="s">
        <v>166</v>
      </c>
      <c r="H1585" s="19" t="s">
        <v>167</v>
      </c>
      <c r="I1585" s="23">
        <v>1728.2600000000002</v>
      </c>
      <c r="J1585" s="19" t="s">
        <v>202</v>
      </c>
      <c r="K1585" s="19" t="s">
        <v>203</v>
      </c>
      <c r="L1585" s="23">
        <v>1728.2600000000002</v>
      </c>
      <c r="M1585" s="19" t="s">
        <v>168</v>
      </c>
      <c r="N1585" s="19" t="s">
        <v>169</v>
      </c>
      <c r="O1585" s="30">
        <v>5.0000000000000002E-5</v>
      </c>
      <c r="Q1585" s="22">
        <v>0.3</v>
      </c>
      <c r="R1585" s="30">
        <v>5.539294871794872E-6</v>
      </c>
      <c r="S1585" s="23">
        <v>180528.39271868815</v>
      </c>
      <c r="T1585" s="30">
        <v>2.1098233866657896E-4</v>
      </c>
      <c r="U1585" s="23">
        <v>4739.7332227904008</v>
      </c>
      <c r="V1585" s="27">
        <v>2.6254779934678645</v>
      </c>
    </row>
    <row r="1586" spans="1:22" x14ac:dyDescent="0.25">
      <c r="A1586" s="19" t="s">
        <v>90</v>
      </c>
      <c r="B1586" s="19" t="s">
        <v>91</v>
      </c>
      <c r="C1586" s="19" t="s">
        <v>75</v>
      </c>
      <c r="D1586" s="22">
        <v>160647892</v>
      </c>
      <c r="E1586" s="22">
        <v>3</v>
      </c>
      <c r="F1586" s="27">
        <v>52</v>
      </c>
      <c r="G1586" s="19" t="s">
        <v>132</v>
      </c>
      <c r="H1586" s="19" t="s">
        <v>133</v>
      </c>
      <c r="I1586" s="23">
        <v>9.5872933333333314</v>
      </c>
      <c r="J1586" s="19" t="s">
        <v>206</v>
      </c>
      <c r="K1586" s="19" t="s">
        <v>230</v>
      </c>
      <c r="L1586" s="23">
        <v>6.8973333333333322</v>
      </c>
      <c r="M1586" s="19" t="s">
        <v>110</v>
      </c>
      <c r="N1586" s="19" t="s">
        <v>111</v>
      </c>
      <c r="O1586" s="30">
        <v>3.9433609419354559E-2</v>
      </c>
      <c r="Q1586" s="22">
        <v>1.5</v>
      </c>
      <c r="R1586" s="30">
        <v>4.8469433422493394E-6</v>
      </c>
      <c r="S1586" s="23">
        <v>206315.59508511322</v>
      </c>
      <c r="T1586" s="30">
        <v>2.1098233866657896E-4</v>
      </c>
      <c r="U1586" s="23">
        <v>4739.7332227904008</v>
      </c>
      <c r="V1586" s="27">
        <v>2.2973218388241934</v>
      </c>
    </row>
    <row r="1587" spans="1:22" x14ac:dyDescent="0.25">
      <c r="A1587" s="19" t="s">
        <v>90</v>
      </c>
      <c r="B1587" s="19" t="s">
        <v>91</v>
      </c>
      <c r="C1587" s="19" t="s">
        <v>75</v>
      </c>
      <c r="D1587" s="22">
        <v>160647892</v>
      </c>
      <c r="E1587" s="22">
        <v>3</v>
      </c>
      <c r="F1587" s="27">
        <v>52</v>
      </c>
      <c r="G1587" s="19" t="s">
        <v>148</v>
      </c>
      <c r="H1587" s="19" t="s">
        <v>149</v>
      </c>
      <c r="I1587" s="23">
        <v>5</v>
      </c>
      <c r="J1587" s="19" t="s">
        <v>202</v>
      </c>
      <c r="K1587" s="19" t="s">
        <v>203</v>
      </c>
      <c r="L1587" s="23">
        <v>5</v>
      </c>
      <c r="M1587" s="19" t="s">
        <v>110</v>
      </c>
      <c r="N1587" s="19" t="s">
        <v>111</v>
      </c>
      <c r="O1587" s="30">
        <v>5.1681299099804429E-2</v>
      </c>
      <c r="Q1587" s="22">
        <v>1.5</v>
      </c>
      <c r="R1587" s="30">
        <v>3.3129037884490018E-6</v>
      </c>
      <c r="S1587" s="23">
        <v>301849.9974211955</v>
      </c>
      <c r="T1587" s="30">
        <v>2.1098233866657896E-4</v>
      </c>
      <c r="U1587" s="23">
        <v>4739.7332227904008</v>
      </c>
      <c r="V1587" s="27">
        <v>1.5702280150019916</v>
      </c>
    </row>
    <row r="1588" spans="1:22" x14ac:dyDescent="0.25">
      <c r="A1588" s="19" t="s">
        <v>90</v>
      </c>
      <c r="B1588" s="19" t="s">
        <v>91</v>
      </c>
      <c r="C1588" s="19" t="s">
        <v>75</v>
      </c>
      <c r="D1588" s="22">
        <v>160647892</v>
      </c>
      <c r="E1588" s="22">
        <v>3</v>
      </c>
      <c r="F1588" s="27">
        <v>52</v>
      </c>
      <c r="G1588" s="19" t="s">
        <v>166</v>
      </c>
      <c r="H1588" s="19" t="s">
        <v>167</v>
      </c>
      <c r="I1588" s="23">
        <v>1728.2600000000002</v>
      </c>
      <c r="J1588" s="19" t="s">
        <v>202</v>
      </c>
      <c r="K1588" s="19" t="s">
        <v>203</v>
      </c>
      <c r="L1588" s="23">
        <v>1728.2600000000002</v>
      </c>
      <c r="M1588" s="19" t="s">
        <v>172</v>
      </c>
      <c r="N1588" s="19" t="s">
        <v>173</v>
      </c>
      <c r="O1588" s="30">
        <v>5.0000000000000002E-5</v>
      </c>
      <c r="Q1588" s="22">
        <v>0.6</v>
      </c>
      <c r="R1588" s="30">
        <v>2.769647435897436E-6</v>
      </c>
      <c r="S1588" s="23">
        <v>361056.7854373763</v>
      </c>
      <c r="T1588" s="30">
        <v>2.1098233866657896E-4</v>
      </c>
      <c r="U1588" s="23">
        <v>4739.7332227904008</v>
      </c>
      <c r="V1588" s="27">
        <v>1.3127389967339322</v>
      </c>
    </row>
    <row r="1589" spans="1:22" x14ac:dyDescent="0.25">
      <c r="A1589" s="19" t="s">
        <v>90</v>
      </c>
      <c r="B1589" s="19" t="s">
        <v>91</v>
      </c>
      <c r="C1589" s="19" t="s">
        <v>75</v>
      </c>
      <c r="D1589" s="22">
        <v>160647892</v>
      </c>
      <c r="E1589" s="22">
        <v>3</v>
      </c>
      <c r="F1589" s="27">
        <v>52</v>
      </c>
      <c r="G1589" s="19" t="s">
        <v>122</v>
      </c>
      <c r="H1589" s="19" t="s">
        <v>123</v>
      </c>
      <c r="I1589" s="23">
        <v>39.333333333333336</v>
      </c>
      <c r="J1589" s="19" t="s">
        <v>202</v>
      </c>
      <c r="K1589" s="19" t="s">
        <v>203</v>
      </c>
      <c r="L1589" s="23">
        <v>39.333333333333336</v>
      </c>
      <c r="M1589" s="19" t="s">
        <v>112</v>
      </c>
      <c r="N1589" s="19" t="s">
        <v>113</v>
      </c>
      <c r="O1589" s="30">
        <v>2.7195613430583482E-2</v>
      </c>
      <c r="Q1589" s="22">
        <v>7.7</v>
      </c>
      <c r="R1589" s="30">
        <v>2.6715637569171256E-6</v>
      </c>
      <c r="S1589" s="23">
        <v>374312.60901441437</v>
      </c>
      <c r="T1589" s="30">
        <v>2.1098233866657896E-4</v>
      </c>
      <c r="U1589" s="23">
        <v>4739.7332227904008</v>
      </c>
      <c r="V1589" s="27">
        <v>1.2662499495462838</v>
      </c>
    </row>
    <row r="1590" spans="1:22" x14ac:dyDescent="0.25">
      <c r="A1590" s="19" t="s">
        <v>90</v>
      </c>
      <c r="B1590" s="19" t="s">
        <v>91</v>
      </c>
      <c r="C1590" s="19" t="s">
        <v>75</v>
      </c>
      <c r="D1590" s="22">
        <v>160647964</v>
      </c>
      <c r="E1590" s="22">
        <v>3</v>
      </c>
      <c r="F1590" s="27">
        <v>55</v>
      </c>
      <c r="G1590" s="19" t="s">
        <v>148</v>
      </c>
      <c r="H1590" s="19" t="s">
        <v>149</v>
      </c>
      <c r="I1590" s="23">
        <v>100.83333333333333</v>
      </c>
      <c r="J1590" s="19" t="s">
        <v>202</v>
      </c>
      <c r="K1590" s="19" t="s">
        <v>203</v>
      </c>
      <c r="L1590" s="23">
        <v>100.83333333333333</v>
      </c>
      <c r="M1590" s="19" t="s">
        <v>110</v>
      </c>
      <c r="N1590" s="19" t="s">
        <v>111</v>
      </c>
      <c r="O1590" s="30">
        <v>5.1681299099804429E-2</v>
      </c>
      <c r="Q1590" s="22">
        <v>1.5</v>
      </c>
      <c r="R1590" s="30">
        <v>6.3166032233094298E-5</v>
      </c>
      <c r="S1590" s="23">
        <v>15831.293571041722</v>
      </c>
      <c r="T1590" s="30">
        <v>2.0081833512375431E-4</v>
      </c>
      <c r="U1590" s="23">
        <v>4979.6249898384522</v>
      </c>
      <c r="V1590" s="27">
        <v>31.454315261685757</v>
      </c>
    </row>
    <row r="1591" spans="1:22" x14ac:dyDescent="0.25">
      <c r="A1591" s="19" t="s">
        <v>90</v>
      </c>
      <c r="B1591" s="19" t="s">
        <v>91</v>
      </c>
      <c r="C1591" s="19" t="s">
        <v>75</v>
      </c>
      <c r="D1591" s="22">
        <v>160647964</v>
      </c>
      <c r="E1591" s="22">
        <v>3</v>
      </c>
      <c r="F1591" s="27">
        <v>55</v>
      </c>
      <c r="G1591" s="19" t="s">
        <v>122</v>
      </c>
      <c r="H1591" s="19" t="s">
        <v>123</v>
      </c>
      <c r="I1591" s="23">
        <v>157.33333333333334</v>
      </c>
      <c r="J1591" s="19" t="s">
        <v>202</v>
      </c>
      <c r="K1591" s="19" t="s">
        <v>203</v>
      </c>
      <c r="L1591" s="23">
        <v>157.33333333333334</v>
      </c>
      <c r="M1591" s="19" t="s">
        <v>110</v>
      </c>
      <c r="N1591" s="19" t="s">
        <v>111</v>
      </c>
      <c r="O1591" s="30">
        <v>2.3301542756539208E-2</v>
      </c>
      <c r="Q1591" s="22">
        <v>1.5</v>
      </c>
      <c r="R1591" s="30">
        <v>4.4437689620551543E-5</v>
      </c>
      <c r="S1591" s="23">
        <v>22503.420149402187</v>
      </c>
      <c r="T1591" s="30">
        <v>2.0081833512375431E-4</v>
      </c>
      <c r="U1591" s="23">
        <v>4979.6249898384522</v>
      </c>
      <c r="V1591" s="27">
        <v>22.12830297251833</v>
      </c>
    </row>
    <row r="1592" spans="1:22" x14ac:dyDescent="0.25">
      <c r="A1592" s="19" t="s">
        <v>90</v>
      </c>
      <c r="B1592" s="19" t="s">
        <v>91</v>
      </c>
      <c r="C1592" s="19" t="s">
        <v>75</v>
      </c>
      <c r="D1592" s="22">
        <v>160647964</v>
      </c>
      <c r="E1592" s="22">
        <v>3</v>
      </c>
      <c r="F1592" s="27">
        <v>55</v>
      </c>
      <c r="G1592" s="19" t="s">
        <v>130</v>
      </c>
      <c r="H1592" s="19" t="s">
        <v>131</v>
      </c>
      <c r="I1592" s="23">
        <v>286</v>
      </c>
      <c r="J1592" s="19" t="s">
        <v>200</v>
      </c>
      <c r="K1592" s="19" t="s">
        <v>201</v>
      </c>
      <c r="L1592" s="23">
        <v>200</v>
      </c>
      <c r="M1592" s="19" t="s">
        <v>112</v>
      </c>
      <c r="N1592" s="19" t="s">
        <v>113</v>
      </c>
      <c r="O1592" s="30">
        <v>4.8249881092436948E-2</v>
      </c>
      <c r="Q1592" s="22">
        <v>7.7</v>
      </c>
      <c r="R1592" s="30">
        <v>3.2584335283204173E-5</v>
      </c>
      <c r="S1592" s="23">
        <v>30689.593367751069</v>
      </c>
      <c r="T1592" s="30">
        <v>2.0081833512375431E-4</v>
      </c>
      <c r="U1592" s="23">
        <v>4979.6249898384522</v>
      </c>
      <c r="V1592" s="27">
        <v>16.225777025351832</v>
      </c>
    </row>
    <row r="1593" spans="1:22" x14ac:dyDescent="0.25">
      <c r="A1593" s="19" t="s">
        <v>90</v>
      </c>
      <c r="B1593" s="19" t="s">
        <v>91</v>
      </c>
      <c r="C1593" s="19" t="s">
        <v>75</v>
      </c>
      <c r="D1593" s="22">
        <v>160647964</v>
      </c>
      <c r="E1593" s="22">
        <v>3</v>
      </c>
      <c r="F1593" s="27">
        <v>55</v>
      </c>
      <c r="G1593" s="19" t="s">
        <v>130</v>
      </c>
      <c r="H1593" s="19" t="s">
        <v>131</v>
      </c>
      <c r="I1593" s="23">
        <v>286</v>
      </c>
      <c r="J1593" s="19" t="s">
        <v>200</v>
      </c>
      <c r="K1593" s="19" t="s">
        <v>201</v>
      </c>
      <c r="L1593" s="23">
        <v>200</v>
      </c>
      <c r="M1593" s="19" t="s">
        <v>110</v>
      </c>
      <c r="N1593" s="19" t="s">
        <v>111</v>
      </c>
      <c r="O1593" s="30">
        <v>5.1901008403361353E-3</v>
      </c>
      <c r="Q1593" s="22">
        <v>1.5</v>
      </c>
      <c r="R1593" s="30">
        <v>1.7992349579831933E-5</v>
      </c>
      <c r="S1593" s="23">
        <v>55579.178003573506</v>
      </c>
      <c r="T1593" s="30">
        <v>2.0081833512375431E-4</v>
      </c>
      <c r="U1593" s="23">
        <v>4979.6249898384522</v>
      </c>
      <c r="V1593" s="27">
        <v>8.9595153593640475</v>
      </c>
    </row>
    <row r="1594" spans="1:22" x14ac:dyDescent="0.25">
      <c r="A1594" s="19" t="s">
        <v>90</v>
      </c>
      <c r="B1594" s="19" t="s">
        <v>91</v>
      </c>
      <c r="C1594" s="19" t="s">
        <v>75</v>
      </c>
      <c r="D1594" s="22">
        <v>160647964</v>
      </c>
      <c r="E1594" s="22">
        <v>3</v>
      </c>
      <c r="F1594" s="27">
        <v>55</v>
      </c>
      <c r="G1594" s="19" t="s">
        <v>156</v>
      </c>
      <c r="H1594" s="19" t="s">
        <v>157</v>
      </c>
      <c r="I1594" s="23">
        <v>218.46666666666667</v>
      </c>
      <c r="J1594" s="19" t="s">
        <v>229</v>
      </c>
      <c r="K1594" s="19" t="s">
        <v>250</v>
      </c>
      <c r="L1594" s="23">
        <v>43.693333333333335</v>
      </c>
      <c r="M1594" s="19" t="s">
        <v>245</v>
      </c>
      <c r="N1594" s="19" t="s">
        <v>246</v>
      </c>
      <c r="O1594" s="30">
        <v>8.156250000000002E-3</v>
      </c>
      <c r="Q1594" s="22">
        <v>1.94</v>
      </c>
      <c r="R1594" s="30">
        <v>1.6699800843486416E-5</v>
      </c>
      <c r="S1594" s="23">
        <v>59880.953633650046</v>
      </c>
      <c r="T1594" s="30">
        <v>2.0081833512375431E-4</v>
      </c>
      <c r="U1594" s="23">
        <v>4979.6249898384522</v>
      </c>
      <c r="V1594" s="27">
        <v>8.3158745605550219</v>
      </c>
    </row>
    <row r="1595" spans="1:22" x14ac:dyDescent="0.25">
      <c r="A1595" s="19" t="s">
        <v>90</v>
      </c>
      <c r="B1595" s="19" t="s">
        <v>91</v>
      </c>
      <c r="C1595" s="19" t="s">
        <v>75</v>
      </c>
      <c r="D1595" s="22">
        <v>160647964</v>
      </c>
      <c r="E1595" s="22">
        <v>3</v>
      </c>
      <c r="F1595" s="27">
        <v>55</v>
      </c>
      <c r="G1595" s="19" t="s">
        <v>122</v>
      </c>
      <c r="H1595" s="19" t="s">
        <v>123</v>
      </c>
      <c r="I1595" s="23">
        <v>157.33333333333334</v>
      </c>
      <c r="J1595" s="19" t="s">
        <v>202</v>
      </c>
      <c r="K1595" s="19" t="s">
        <v>203</v>
      </c>
      <c r="L1595" s="23">
        <v>157.33333333333334</v>
      </c>
      <c r="M1595" s="19" t="s">
        <v>112</v>
      </c>
      <c r="N1595" s="19" t="s">
        <v>113</v>
      </c>
      <c r="O1595" s="30">
        <v>2.7195613430583482E-2</v>
      </c>
      <c r="Q1595" s="22">
        <v>7.7</v>
      </c>
      <c r="R1595" s="30">
        <v>1.0103368389795675E-5</v>
      </c>
      <c r="S1595" s="23">
        <v>98976.891806696105</v>
      </c>
      <c r="T1595" s="30">
        <v>2.0081833512375431E-4</v>
      </c>
      <c r="U1595" s="23">
        <v>4979.6249898384522</v>
      </c>
      <c r="V1595" s="27">
        <v>5.0310985715370435</v>
      </c>
    </row>
    <row r="1596" spans="1:22" x14ac:dyDescent="0.25">
      <c r="A1596" s="19" t="s">
        <v>90</v>
      </c>
      <c r="B1596" s="19" t="s">
        <v>91</v>
      </c>
      <c r="C1596" s="19" t="s">
        <v>75</v>
      </c>
      <c r="D1596" s="22">
        <v>160647964</v>
      </c>
      <c r="E1596" s="22">
        <v>3</v>
      </c>
      <c r="F1596" s="27">
        <v>55</v>
      </c>
      <c r="G1596" s="19" t="s">
        <v>166</v>
      </c>
      <c r="H1596" s="19" t="s">
        <v>167</v>
      </c>
      <c r="I1596" s="23">
        <v>1647.3317404983336</v>
      </c>
      <c r="J1596" s="19" t="s">
        <v>202</v>
      </c>
      <c r="K1596" s="19" t="s">
        <v>203</v>
      </c>
      <c r="L1596" s="23">
        <v>1647.3317404983336</v>
      </c>
      <c r="M1596" s="19" t="s">
        <v>168</v>
      </c>
      <c r="N1596" s="19" t="s">
        <v>169</v>
      </c>
      <c r="O1596" s="30">
        <v>5.0000000000000002E-5</v>
      </c>
      <c r="Q1596" s="22">
        <v>0.3</v>
      </c>
      <c r="R1596" s="30">
        <v>4.9919143651464646E-6</v>
      </c>
      <c r="S1596" s="23">
        <v>200323.9492612289</v>
      </c>
      <c r="T1596" s="30">
        <v>2.0081833512375431E-4</v>
      </c>
      <c r="U1596" s="23">
        <v>4979.6249898384522</v>
      </c>
      <c r="V1596" s="27">
        <v>2.4857861519816891</v>
      </c>
    </row>
    <row r="1597" spans="1:22" x14ac:dyDescent="0.25">
      <c r="A1597" s="19" t="s">
        <v>90</v>
      </c>
      <c r="B1597" s="19" t="s">
        <v>91</v>
      </c>
      <c r="C1597" s="19" t="s">
        <v>75</v>
      </c>
      <c r="D1597" s="22">
        <v>160647964</v>
      </c>
      <c r="E1597" s="22">
        <v>3</v>
      </c>
      <c r="F1597" s="27">
        <v>55</v>
      </c>
      <c r="G1597" s="19" t="s">
        <v>166</v>
      </c>
      <c r="H1597" s="19" t="s">
        <v>167</v>
      </c>
      <c r="I1597" s="23">
        <v>1647.3317404983336</v>
      </c>
      <c r="J1597" s="19" t="s">
        <v>202</v>
      </c>
      <c r="K1597" s="19" t="s">
        <v>203</v>
      </c>
      <c r="L1597" s="23">
        <v>1647.3317404983336</v>
      </c>
      <c r="M1597" s="19" t="s">
        <v>172</v>
      </c>
      <c r="N1597" s="19" t="s">
        <v>173</v>
      </c>
      <c r="O1597" s="30">
        <v>5.0000000000000002E-5</v>
      </c>
      <c r="Q1597" s="22">
        <v>0.6</v>
      </c>
      <c r="R1597" s="30">
        <v>2.4959571825732323E-6</v>
      </c>
      <c r="S1597" s="23">
        <v>400647.89852245781</v>
      </c>
      <c r="T1597" s="30">
        <v>2.0081833512375431E-4</v>
      </c>
      <c r="U1597" s="23">
        <v>4979.6249898384522</v>
      </c>
      <c r="V1597" s="27">
        <v>1.2428930759908445</v>
      </c>
    </row>
    <row r="1598" spans="1:22" x14ac:dyDescent="0.25">
      <c r="A1598" s="19" t="s">
        <v>90</v>
      </c>
      <c r="B1598" s="19" t="s">
        <v>91</v>
      </c>
      <c r="C1598" s="19" t="s">
        <v>75</v>
      </c>
      <c r="D1598" s="22">
        <v>160648133</v>
      </c>
      <c r="E1598" s="22">
        <v>3</v>
      </c>
      <c r="F1598" s="27">
        <v>64</v>
      </c>
      <c r="G1598" s="19" t="s">
        <v>124</v>
      </c>
      <c r="H1598" s="19" t="s">
        <v>125</v>
      </c>
      <c r="I1598" s="23">
        <v>274</v>
      </c>
      <c r="J1598" s="19" t="s">
        <v>202</v>
      </c>
      <c r="K1598" s="19" t="s">
        <v>203</v>
      </c>
      <c r="L1598" s="23">
        <v>274</v>
      </c>
      <c r="M1598" s="19" t="s">
        <v>110</v>
      </c>
      <c r="N1598" s="19" t="s">
        <v>111</v>
      </c>
      <c r="O1598" s="30">
        <v>2.8396187614678874E-2</v>
      </c>
      <c r="Q1598" s="22">
        <v>1.5</v>
      </c>
      <c r="R1598" s="30">
        <v>8.1047452150229284E-5</v>
      </c>
      <c r="S1598" s="23">
        <v>12338.450789870647</v>
      </c>
      <c r="T1598" s="30">
        <v>1.8047471450148298E-4</v>
      </c>
      <c r="U1598" s="23">
        <v>5540.9424126934018</v>
      </c>
      <c r="V1598" s="27">
        <v>44.907926505994453</v>
      </c>
    </row>
    <row r="1599" spans="1:22" x14ac:dyDescent="0.25">
      <c r="A1599" s="19" t="s">
        <v>90</v>
      </c>
      <c r="B1599" s="19" t="s">
        <v>91</v>
      </c>
      <c r="C1599" s="19" t="s">
        <v>75</v>
      </c>
      <c r="D1599" s="22">
        <v>160648133</v>
      </c>
      <c r="E1599" s="22">
        <v>3</v>
      </c>
      <c r="F1599" s="27">
        <v>64</v>
      </c>
      <c r="G1599" s="19" t="s">
        <v>130</v>
      </c>
      <c r="H1599" s="19" t="s">
        <v>131</v>
      </c>
      <c r="I1599" s="23">
        <v>457.59999999999997</v>
      </c>
      <c r="J1599" s="19" t="s">
        <v>200</v>
      </c>
      <c r="K1599" s="19" t="s">
        <v>201</v>
      </c>
      <c r="L1599" s="23">
        <v>320</v>
      </c>
      <c r="M1599" s="19" t="s">
        <v>112</v>
      </c>
      <c r="N1599" s="19" t="s">
        <v>113</v>
      </c>
      <c r="O1599" s="30">
        <v>4.8249881092436948E-2</v>
      </c>
      <c r="Q1599" s="22">
        <v>7.7</v>
      </c>
      <c r="R1599" s="30">
        <v>4.4803461014405732E-5</v>
      </c>
      <c r="S1599" s="23">
        <v>22319.704267455327</v>
      </c>
      <c r="T1599" s="30">
        <v>1.8047471450148298E-4</v>
      </c>
      <c r="U1599" s="23">
        <v>5540.9424126934018</v>
      </c>
      <c r="V1599" s="27">
        <v>24.825339737017607</v>
      </c>
    </row>
    <row r="1600" spans="1:22" x14ac:dyDescent="0.25">
      <c r="A1600" s="19" t="s">
        <v>90</v>
      </c>
      <c r="B1600" s="19" t="s">
        <v>91</v>
      </c>
      <c r="C1600" s="19" t="s">
        <v>75</v>
      </c>
      <c r="D1600" s="22">
        <v>160648133</v>
      </c>
      <c r="E1600" s="22">
        <v>3</v>
      </c>
      <c r="F1600" s="27">
        <v>64</v>
      </c>
      <c r="G1600" s="19" t="s">
        <v>130</v>
      </c>
      <c r="H1600" s="19" t="s">
        <v>131</v>
      </c>
      <c r="I1600" s="23">
        <v>457.59999999999997</v>
      </c>
      <c r="J1600" s="19" t="s">
        <v>200</v>
      </c>
      <c r="K1600" s="19" t="s">
        <v>201</v>
      </c>
      <c r="L1600" s="23">
        <v>320</v>
      </c>
      <c r="M1600" s="19" t="s">
        <v>110</v>
      </c>
      <c r="N1600" s="19" t="s">
        <v>111</v>
      </c>
      <c r="O1600" s="30">
        <v>5.1901008403361353E-3</v>
      </c>
      <c r="Q1600" s="22">
        <v>1.5</v>
      </c>
      <c r="R1600" s="30">
        <v>2.4739480672268913E-5</v>
      </c>
      <c r="S1600" s="23">
        <v>40421.220366235269</v>
      </c>
      <c r="T1600" s="30">
        <v>1.8047471450148298E-4</v>
      </c>
      <c r="U1600" s="23">
        <v>5540.9424126934018</v>
      </c>
      <c r="V1600" s="27">
        <v>13.708003772498351</v>
      </c>
    </row>
    <row r="1601" spans="1:22" x14ac:dyDescent="0.25">
      <c r="A1601" s="19" t="s">
        <v>90</v>
      </c>
      <c r="B1601" s="19" t="s">
        <v>91</v>
      </c>
      <c r="C1601" s="19" t="s">
        <v>75</v>
      </c>
      <c r="D1601" s="22">
        <v>160648133</v>
      </c>
      <c r="E1601" s="22">
        <v>3</v>
      </c>
      <c r="F1601" s="27">
        <v>64</v>
      </c>
      <c r="G1601" s="19" t="s">
        <v>156</v>
      </c>
      <c r="H1601" s="19" t="s">
        <v>157</v>
      </c>
      <c r="I1601" s="23">
        <v>141.5</v>
      </c>
      <c r="J1601" s="19" t="s">
        <v>229</v>
      </c>
      <c r="K1601" s="19" t="s">
        <v>250</v>
      </c>
      <c r="L1601" s="23">
        <v>28.3</v>
      </c>
      <c r="M1601" s="19" t="s">
        <v>245</v>
      </c>
      <c r="N1601" s="19" t="s">
        <v>246</v>
      </c>
      <c r="O1601" s="30">
        <v>8.156250000000002E-3</v>
      </c>
      <c r="Q1601" s="22">
        <v>1.94</v>
      </c>
      <c r="R1601" s="30">
        <v>9.2953396826675275E-6</v>
      </c>
      <c r="S1601" s="23">
        <v>107580.7914652803</v>
      </c>
      <c r="T1601" s="30">
        <v>1.8047471450148298E-4</v>
      </c>
      <c r="U1601" s="23">
        <v>5540.9424126934018</v>
      </c>
      <c r="V1601" s="27">
        <v>5.1504941888084526</v>
      </c>
    </row>
    <row r="1602" spans="1:22" x14ac:dyDescent="0.25">
      <c r="A1602" s="19" t="s">
        <v>90</v>
      </c>
      <c r="B1602" s="19" t="s">
        <v>91</v>
      </c>
      <c r="C1602" s="19" t="s">
        <v>75</v>
      </c>
      <c r="D1602" s="22">
        <v>160648133</v>
      </c>
      <c r="E1602" s="22">
        <v>3</v>
      </c>
      <c r="F1602" s="27">
        <v>64</v>
      </c>
      <c r="G1602" s="19" t="s">
        <v>124</v>
      </c>
      <c r="H1602" s="19" t="s">
        <v>125</v>
      </c>
      <c r="I1602" s="23">
        <v>274</v>
      </c>
      <c r="J1602" s="19" t="s">
        <v>202</v>
      </c>
      <c r="K1602" s="19" t="s">
        <v>203</v>
      </c>
      <c r="L1602" s="23">
        <v>274</v>
      </c>
      <c r="M1602" s="19" t="s">
        <v>100</v>
      </c>
      <c r="N1602" s="19" t="s">
        <v>101</v>
      </c>
      <c r="O1602" s="30">
        <v>4.1826752720830673E-3</v>
      </c>
      <c r="Q1602" s="22">
        <v>3</v>
      </c>
      <c r="R1602" s="30">
        <v>5.9690261695352116E-6</v>
      </c>
      <c r="S1602" s="23">
        <v>167531.5154595589</v>
      </c>
      <c r="T1602" s="30">
        <v>1.8047471450148298E-4</v>
      </c>
      <c r="U1602" s="23">
        <v>5540.9424126934018</v>
      </c>
      <c r="V1602" s="27">
        <v>3.3074030265254488</v>
      </c>
    </row>
    <row r="1603" spans="1:22" x14ac:dyDescent="0.25">
      <c r="A1603" s="19" t="s">
        <v>90</v>
      </c>
      <c r="B1603" s="19" t="s">
        <v>91</v>
      </c>
      <c r="C1603" s="19" t="s">
        <v>75</v>
      </c>
      <c r="D1603" s="22">
        <v>160648133</v>
      </c>
      <c r="E1603" s="22">
        <v>3</v>
      </c>
      <c r="F1603" s="27">
        <v>64</v>
      </c>
      <c r="G1603" s="19" t="s">
        <v>148</v>
      </c>
      <c r="H1603" s="19" t="s">
        <v>149</v>
      </c>
      <c r="I1603" s="23">
        <v>8.3333333333333339</v>
      </c>
      <c r="J1603" s="19" t="s">
        <v>202</v>
      </c>
      <c r="K1603" s="19" t="s">
        <v>203</v>
      </c>
      <c r="L1603" s="23">
        <v>8.3333333333333339</v>
      </c>
      <c r="M1603" s="19" t="s">
        <v>110</v>
      </c>
      <c r="N1603" s="19" t="s">
        <v>111</v>
      </c>
      <c r="O1603" s="30">
        <v>5.1681299099804429E-2</v>
      </c>
      <c r="Q1603" s="22">
        <v>1.5</v>
      </c>
      <c r="R1603" s="30">
        <v>4.4862238801913563E-6</v>
      </c>
      <c r="S1603" s="23">
        <v>222904.61348026746</v>
      </c>
      <c r="T1603" s="30">
        <v>1.8047471450148298E-4</v>
      </c>
      <c r="U1603" s="23">
        <v>5540.9424126934018</v>
      </c>
      <c r="V1603" s="27">
        <v>2.4857908170590246</v>
      </c>
    </row>
    <row r="1604" spans="1:22" x14ac:dyDescent="0.25">
      <c r="A1604" s="19" t="s">
        <v>90</v>
      </c>
      <c r="B1604" s="19" t="s">
        <v>91</v>
      </c>
      <c r="C1604" s="19" t="s">
        <v>75</v>
      </c>
      <c r="D1604" s="22">
        <v>160648133</v>
      </c>
      <c r="E1604" s="22">
        <v>3</v>
      </c>
      <c r="F1604" s="27">
        <v>64</v>
      </c>
      <c r="G1604" s="19" t="s">
        <v>132</v>
      </c>
      <c r="H1604" s="19" t="s">
        <v>133</v>
      </c>
      <c r="I1604" s="23">
        <v>6.4866666666666655</v>
      </c>
      <c r="J1604" s="19" t="s">
        <v>206</v>
      </c>
      <c r="K1604" s="19" t="s">
        <v>230</v>
      </c>
      <c r="L1604" s="23">
        <v>4.666666666666667</v>
      </c>
      <c r="M1604" s="19" t="s">
        <v>110</v>
      </c>
      <c r="N1604" s="19" t="s">
        <v>111</v>
      </c>
      <c r="O1604" s="30">
        <v>3.9433609419354559E-2</v>
      </c>
      <c r="Q1604" s="22">
        <v>1.5</v>
      </c>
      <c r="R1604" s="30">
        <v>2.6645070809049987E-6</v>
      </c>
      <c r="S1604" s="23">
        <v>375303.93789021211</v>
      </c>
      <c r="T1604" s="30">
        <v>1.8047471450148298E-4</v>
      </c>
      <c r="U1604" s="23">
        <v>5540.9424126934018</v>
      </c>
      <c r="V1604" s="27">
        <v>1.4763880293508396</v>
      </c>
    </row>
    <row r="1605" spans="1:22" x14ac:dyDescent="0.25">
      <c r="A1605" s="19" t="s">
        <v>90</v>
      </c>
      <c r="B1605" s="19" t="s">
        <v>91</v>
      </c>
      <c r="C1605" s="19" t="s">
        <v>75</v>
      </c>
      <c r="D1605" s="22">
        <v>160648133</v>
      </c>
      <c r="E1605" s="22">
        <v>3</v>
      </c>
      <c r="F1605" s="27">
        <v>64</v>
      </c>
      <c r="G1605" s="19" t="s">
        <v>136</v>
      </c>
      <c r="H1605" s="19" t="s">
        <v>137</v>
      </c>
      <c r="I1605" s="23">
        <v>137.38333333333333</v>
      </c>
      <c r="J1605" s="19" t="s">
        <v>202</v>
      </c>
      <c r="K1605" s="19" t="s">
        <v>203</v>
      </c>
      <c r="L1605" s="23">
        <v>137.38333333333333</v>
      </c>
      <c r="M1605" s="19" t="s">
        <v>112</v>
      </c>
      <c r="N1605" s="19" t="s">
        <v>113</v>
      </c>
      <c r="O1605" s="30">
        <v>8.2706821829855465E-3</v>
      </c>
      <c r="Q1605" s="22">
        <v>7.7</v>
      </c>
      <c r="R1605" s="30">
        <v>2.3057099984560966E-6</v>
      </c>
      <c r="S1605" s="23">
        <v>433705.8869804095</v>
      </c>
      <c r="T1605" s="30">
        <v>1.8047471450148298E-4</v>
      </c>
      <c r="U1605" s="23">
        <v>5540.9424126934018</v>
      </c>
      <c r="V1605" s="27">
        <v>1.2775806321816625</v>
      </c>
    </row>
    <row r="1606" spans="1:22" x14ac:dyDescent="0.25">
      <c r="A1606" s="19" t="s">
        <v>90</v>
      </c>
      <c r="B1606" s="19" t="s">
        <v>91</v>
      </c>
      <c r="C1606" s="19" t="s">
        <v>75</v>
      </c>
      <c r="D1606" s="22">
        <v>160648197</v>
      </c>
      <c r="E1606" s="22">
        <v>3</v>
      </c>
      <c r="F1606" s="27">
        <v>52</v>
      </c>
      <c r="G1606" s="19" t="s">
        <v>122</v>
      </c>
      <c r="H1606" s="19" t="s">
        <v>123</v>
      </c>
      <c r="I1606" s="23">
        <v>118</v>
      </c>
      <c r="J1606" s="19" t="s">
        <v>202</v>
      </c>
      <c r="K1606" s="19" t="s">
        <v>203</v>
      </c>
      <c r="L1606" s="23">
        <v>118</v>
      </c>
      <c r="M1606" s="19" t="s">
        <v>110</v>
      </c>
      <c r="N1606" s="19" t="s">
        <v>111</v>
      </c>
      <c r="O1606" s="30">
        <v>2.3301542756539208E-2</v>
      </c>
      <c r="Q1606" s="22">
        <v>1.5</v>
      </c>
      <c r="R1606" s="30">
        <v>3.5251051862456751E-5</v>
      </c>
      <c r="S1606" s="23">
        <v>28367.947824700939</v>
      </c>
      <c r="T1606" s="30">
        <v>1.9790750745714406E-4</v>
      </c>
      <c r="U1606" s="23">
        <v>5052.8654160153337</v>
      </c>
      <c r="V1606" s="27">
        <v>17.811882083397066</v>
      </c>
    </row>
    <row r="1607" spans="1:22" x14ac:dyDescent="0.25">
      <c r="A1607" s="19" t="s">
        <v>90</v>
      </c>
      <c r="B1607" s="19" t="s">
        <v>91</v>
      </c>
      <c r="C1607" s="19" t="s">
        <v>75</v>
      </c>
      <c r="D1607" s="22">
        <v>160648197</v>
      </c>
      <c r="E1607" s="22">
        <v>3</v>
      </c>
      <c r="F1607" s="27">
        <v>52</v>
      </c>
      <c r="G1607" s="19" t="s">
        <v>124</v>
      </c>
      <c r="H1607" s="19" t="s">
        <v>125</v>
      </c>
      <c r="I1607" s="23">
        <v>91.333333333333329</v>
      </c>
      <c r="J1607" s="19" t="s">
        <v>202</v>
      </c>
      <c r="K1607" s="19" t="s">
        <v>203</v>
      </c>
      <c r="L1607" s="23">
        <v>91.333333333333329</v>
      </c>
      <c r="M1607" s="19" t="s">
        <v>110</v>
      </c>
      <c r="N1607" s="19" t="s">
        <v>111</v>
      </c>
      <c r="O1607" s="30">
        <v>2.8396187614678874E-2</v>
      </c>
      <c r="Q1607" s="22">
        <v>1.5</v>
      </c>
      <c r="R1607" s="30">
        <v>3.3250236779581248E-5</v>
      </c>
      <c r="S1607" s="23">
        <v>30074.973800309701</v>
      </c>
      <c r="T1607" s="30">
        <v>1.9790750745714406E-4</v>
      </c>
      <c r="U1607" s="23">
        <v>5052.8654160153337</v>
      </c>
      <c r="V1607" s="27">
        <v>16.800897149786717</v>
      </c>
    </row>
    <row r="1608" spans="1:22" x14ac:dyDescent="0.25">
      <c r="A1608" s="19" t="s">
        <v>90</v>
      </c>
      <c r="B1608" s="19" t="s">
        <v>91</v>
      </c>
      <c r="C1608" s="19" t="s">
        <v>75</v>
      </c>
      <c r="D1608" s="22">
        <v>160648197</v>
      </c>
      <c r="E1608" s="22">
        <v>3</v>
      </c>
      <c r="F1608" s="27">
        <v>52</v>
      </c>
      <c r="G1608" s="19" t="s">
        <v>108</v>
      </c>
      <c r="H1608" s="19" t="s">
        <v>109</v>
      </c>
      <c r="I1608" s="23">
        <v>205.33333333333334</v>
      </c>
      <c r="J1608" s="19" t="s">
        <v>207</v>
      </c>
      <c r="K1608" s="19" t="s">
        <v>208</v>
      </c>
      <c r="L1608" s="23">
        <v>133.33333333333334</v>
      </c>
      <c r="M1608" s="19" t="s">
        <v>110</v>
      </c>
      <c r="N1608" s="19" t="s">
        <v>111</v>
      </c>
      <c r="O1608" s="30">
        <v>9.9157987639060616E-3</v>
      </c>
      <c r="Q1608" s="22">
        <v>1.5</v>
      </c>
      <c r="R1608" s="30">
        <v>2.6103128369940743E-5</v>
      </c>
      <c r="S1608" s="23">
        <v>38309.584423281529</v>
      </c>
      <c r="T1608" s="30">
        <v>1.9790750745714406E-4</v>
      </c>
      <c r="U1608" s="23">
        <v>5052.8654160153337</v>
      </c>
      <c r="V1608" s="27">
        <v>13.18955945902823</v>
      </c>
    </row>
    <row r="1609" spans="1:22" x14ac:dyDescent="0.25">
      <c r="A1609" s="19" t="s">
        <v>90</v>
      </c>
      <c r="B1609" s="19" t="s">
        <v>91</v>
      </c>
      <c r="C1609" s="19" t="s">
        <v>75</v>
      </c>
      <c r="D1609" s="22">
        <v>160648197</v>
      </c>
      <c r="E1609" s="22">
        <v>3</v>
      </c>
      <c r="F1609" s="27">
        <v>52</v>
      </c>
      <c r="G1609" s="19" t="s">
        <v>156</v>
      </c>
      <c r="H1609" s="19" t="s">
        <v>157</v>
      </c>
      <c r="I1609" s="23">
        <v>238.16666666666666</v>
      </c>
      <c r="J1609" s="19" t="s">
        <v>229</v>
      </c>
      <c r="K1609" s="19" t="s">
        <v>250</v>
      </c>
      <c r="L1609" s="23">
        <v>47.633333333333326</v>
      </c>
      <c r="M1609" s="19" t="s">
        <v>245</v>
      </c>
      <c r="N1609" s="19" t="s">
        <v>246</v>
      </c>
      <c r="O1609" s="30">
        <v>8.156250000000002E-3</v>
      </c>
      <c r="Q1609" s="22">
        <v>1.94</v>
      </c>
      <c r="R1609" s="30">
        <v>1.9256015810864397E-5</v>
      </c>
      <c r="S1609" s="23">
        <v>51931.822752024957</v>
      </c>
      <c r="T1609" s="30">
        <v>1.9790750745714406E-4</v>
      </c>
      <c r="U1609" s="23">
        <v>5052.8654160153337</v>
      </c>
      <c r="V1609" s="27">
        <v>9.7298056340961185</v>
      </c>
    </row>
    <row r="1610" spans="1:22" x14ac:dyDescent="0.25">
      <c r="A1610" s="19" t="s">
        <v>90</v>
      </c>
      <c r="B1610" s="19" t="s">
        <v>91</v>
      </c>
      <c r="C1610" s="19" t="s">
        <v>75</v>
      </c>
      <c r="D1610" s="22">
        <v>160648197</v>
      </c>
      <c r="E1610" s="22">
        <v>3</v>
      </c>
      <c r="F1610" s="27">
        <v>52</v>
      </c>
      <c r="G1610" s="19" t="s">
        <v>148</v>
      </c>
      <c r="H1610" s="19" t="s">
        <v>149</v>
      </c>
      <c r="I1610" s="23">
        <v>21.666666666666668</v>
      </c>
      <c r="J1610" s="19" t="s">
        <v>202</v>
      </c>
      <c r="K1610" s="19" t="s">
        <v>203</v>
      </c>
      <c r="L1610" s="23">
        <v>21.666666666666668</v>
      </c>
      <c r="M1610" s="19" t="s">
        <v>110</v>
      </c>
      <c r="N1610" s="19" t="s">
        <v>111</v>
      </c>
      <c r="O1610" s="30">
        <v>5.1681299099804429E-2</v>
      </c>
      <c r="Q1610" s="22">
        <v>1.5</v>
      </c>
      <c r="R1610" s="30">
        <v>1.4355916416612342E-5</v>
      </c>
      <c r="S1610" s="23">
        <v>69657.691712583575</v>
      </c>
      <c r="T1610" s="30">
        <v>1.9790750745714406E-4</v>
      </c>
      <c r="U1610" s="23">
        <v>5052.8654160153337</v>
      </c>
      <c r="V1610" s="27">
        <v>7.2538513576707278</v>
      </c>
    </row>
    <row r="1611" spans="1:22" x14ac:dyDescent="0.25">
      <c r="A1611" s="19" t="s">
        <v>90</v>
      </c>
      <c r="B1611" s="19" t="s">
        <v>91</v>
      </c>
      <c r="C1611" s="19" t="s">
        <v>75</v>
      </c>
      <c r="D1611" s="22">
        <v>160648197</v>
      </c>
      <c r="E1611" s="22">
        <v>3</v>
      </c>
      <c r="F1611" s="27">
        <v>52</v>
      </c>
      <c r="G1611" s="19" t="s">
        <v>130</v>
      </c>
      <c r="H1611" s="19" t="s">
        <v>131</v>
      </c>
      <c r="I1611" s="23">
        <v>114.39999999999999</v>
      </c>
      <c r="J1611" s="19" t="s">
        <v>200</v>
      </c>
      <c r="K1611" s="19" t="s">
        <v>201</v>
      </c>
      <c r="L1611" s="23">
        <v>80</v>
      </c>
      <c r="M1611" s="19" t="s">
        <v>112</v>
      </c>
      <c r="N1611" s="19" t="s">
        <v>113</v>
      </c>
      <c r="O1611" s="30">
        <v>4.8249881092436948E-2</v>
      </c>
      <c r="Q1611" s="22">
        <v>7.7</v>
      </c>
      <c r="R1611" s="30">
        <v>1.3785680312124842E-5</v>
      </c>
      <c r="S1611" s="23">
        <v>72539.0388692298</v>
      </c>
      <c r="T1611" s="30">
        <v>1.9790750745714406E-4</v>
      </c>
      <c r="U1611" s="23">
        <v>5052.8654160153337</v>
      </c>
      <c r="V1611" s="27">
        <v>6.965718728537909</v>
      </c>
    </row>
    <row r="1612" spans="1:22" x14ac:dyDescent="0.25">
      <c r="A1612" s="19" t="s">
        <v>90</v>
      </c>
      <c r="B1612" s="19" t="s">
        <v>91</v>
      </c>
      <c r="C1612" s="19" t="s">
        <v>75</v>
      </c>
      <c r="D1612" s="22">
        <v>160648197</v>
      </c>
      <c r="E1612" s="22">
        <v>3</v>
      </c>
      <c r="F1612" s="27">
        <v>52</v>
      </c>
      <c r="G1612" s="19" t="s">
        <v>122</v>
      </c>
      <c r="H1612" s="19" t="s">
        <v>123</v>
      </c>
      <c r="I1612" s="23">
        <v>118</v>
      </c>
      <c r="J1612" s="19" t="s">
        <v>202</v>
      </c>
      <c r="K1612" s="19" t="s">
        <v>203</v>
      </c>
      <c r="L1612" s="23">
        <v>118</v>
      </c>
      <c r="M1612" s="19" t="s">
        <v>112</v>
      </c>
      <c r="N1612" s="19" t="s">
        <v>113</v>
      </c>
      <c r="O1612" s="30">
        <v>2.7195613430583482E-2</v>
      </c>
      <c r="Q1612" s="22">
        <v>7.7</v>
      </c>
      <c r="R1612" s="30">
        <v>8.0146912707513762E-6</v>
      </c>
      <c r="S1612" s="23">
        <v>124770.86967147146</v>
      </c>
      <c r="T1612" s="30">
        <v>1.9790750745714406E-4</v>
      </c>
      <c r="U1612" s="23">
        <v>5052.8654160153337</v>
      </c>
      <c r="V1612" s="27">
        <v>4.049715634201962</v>
      </c>
    </row>
    <row r="1613" spans="1:22" x14ac:dyDescent="0.25">
      <c r="A1613" s="19" t="s">
        <v>90</v>
      </c>
      <c r="B1613" s="19" t="s">
        <v>91</v>
      </c>
      <c r="C1613" s="19" t="s">
        <v>75</v>
      </c>
      <c r="D1613" s="22">
        <v>160648197</v>
      </c>
      <c r="E1613" s="22">
        <v>3</v>
      </c>
      <c r="F1613" s="27">
        <v>52</v>
      </c>
      <c r="G1613" s="19" t="s">
        <v>130</v>
      </c>
      <c r="H1613" s="19" t="s">
        <v>131</v>
      </c>
      <c r="I1613" s="23">
        <v>114.39999999999999</v>
      </c>
      <c r="J1613" s="19" t="s">
        <v>200</v>
      </c>
      <c r="K1613" s="19" t="s">
        <v>201</v>
      </c>
      <c r="L1613" s="23">
        <v>80</v>
      </c>
      <c r="M1613" s="19" t="s">
        <v>110</v>
      </c>
      <c r="N1613" s="19" t="s">
        <v>111</v>
      </c>
      <c r="O1613" s="30">
        <v>5.1901008403361353E-3</v>
      </c>
      <c r="Q1613" s="22">
        <v>1.5</v>
      </c>
      <c r="R1613" s="30">
        <v>7.6121478991596654E-6</v>
      </c>
      <c r="S1613" s="23">
        <v>131368.96619026462</v>
      </c>
      <c r="T1613" s="30">
        <v>1.9790750745714406E-4</v>
      </c>
      <c r="U1613" s="23">
        <v>5052.8654160153337</v>
      </c>
      <c r="V1613" s="27">
        <v>3.8463158861257654</v>
      </c>
    </row>
    <row r="1614" spans="1:22" x14ac:dyDescent="0.25">
      <c r="A1614" s="19" t="s">
        <v>90</v>
      </c>
      <c r="B1614" s="19" t="s">
        <v>91</v>
      </c>
      <c r="C1614" s="19" t="s">
        <v>75</v>
      </c>
      <c r="D1614" s="22">
        <v>160648197</v>
      </c>
      <c r="E1614" s="22">
        <v>3</v>
      </c>
      <c r="F1614" s="27">
        <v>52</v>
      </c>
      <c r="G1614" s="19" t="s">
        <v>130</v>
      </c>
      <c r="H1614" s="19" t="s">
        <v>131</v>
      </c>
      <c r="I1614" s="23">
        <v>57.271499999999996</v>
      </c>
      <c r="J1614" s="19" t="s">
        <v>211</v>
      </c>
      <c r="K1614" s="19" t="s">
        <v>212</v>
      </c>
      <c r="L1614" s="23">
        <v>40.050000000000004</v>
      </c>
      <c r="M1614" s="19" t="s">
        <v>112</v>
      </c>
      <c r="N1614" s="19" t="s">
        <v>113</v>
      </c>
      <c r="O1614" s="30">
        <v>4.8249881092436948E-2</v>
      </c>
      <c r="Q1614" s="22">
        <v>7.7</v>
      </c>
      <c r="R1614" s="30">
        <v>6.9014562062574977E-6</v>
      </c>
      <c r="S1614" s="23">
        <v>144896.95654278118</v>
      </c>
      <c r="T1614" s="30">
        <v>1.9790750745714406E-4</v>
      </c>
      <c r="U1614" s="23">
        <v>5052.8654160153337</v>
      </c>
      <c r="V1614" s="27">
        <v>3.4872129384742898</v>
      </c>
    </row>
    <row r="1615" spans="1:22" x14ac:dyDescent="0.25">
      <c r="A1615" s="19" t="s">
        <v>90</v>
      </c>
      <c r="B1615" s="19" t="s">
        <v>91</v>
      </c>
      <c r="C1615" s="19" t="s">
        <v>75</v>
      </c>
      <c r="D1615" s="22">
        <v>160648197</v>
      </c>
      <c r="E1615" s="22">
        <v>3</v>
      </c>
      <c r="F1615" s="27">
        <v>52</v>
      </c>
      <c r="G1615" s="19" t="s">
        <v>108</v>
      </c>
      <c r="H1615" s="19" t="s">
        <v>109</v>
      </c>
      <c r="I1615" s="23">
        <v>50</v>
      </c>
      <c r="J1615" s="19" t="s">
        <v>202</v>
      </c>
      <c r="K1615" s="19" t="s">
        <v>203</v>
      </c>
      <c r="L1615" s="23">
        <v>50</v>
      </c>
      <c r="M1615" s="19" t="s">
        <v>110</v>
      </c>
      <c r="N1615" s="19" t="s">
        <v>111</v>
      </c>
      <c r="O1615" s="30">
        <v>9.9157987639060616E-3</v>
      </c>
      <c r="Q1615" s="22">
        <v>1.5</v>
      </c>
      <c r="R1615" s="30">
        <v>6.3562812589141425E-6</v>
      </c>
      <c r="S1615" s="23">
        <v>157324.6933649428</v>
      </c>
      <c r="T1615" s="30">
        <v>1.9790750745714406E-4</v>
      </c>
      <c r="U1615" s="23">
        <v>5052.8654160153337</v>
      </c>
      <c r="V1615" s="27">
        <v>3.2117433747633677</v>
      </c>
    </row>
    <row r="1616" spans="1:22" x14ac:dyDescent="0.25">
      <c r="A1616" s="19" t="s">
        <v>90</v>
      </c>
      <c r="B1616" s="19" t="s">
        <v>91</v>
      </c>
      <c r="C1616" s="19" t="s">
        <v>75</v>
      </c>
      <c r="D1616" s="22">
        <v>160648197</v>
      </c>
      <c r="E1616" s="22">
        <v>3</v>
      </c>
      <c r="F1616" s="27">
        <v>52</v>
      </c>
      <c r="G1616" s="19" t="s">
        <v>108</v>
      </c>
      <c r="H1616" s="19" t="s">
        <v>109</v>
      </c>
      <c r="I1616" s="23">
        <v>205.33333333333334</v>
      </c>
      <c r="J1616" s="19" t="s">
        <v>207</v>
      </c>
      <c r="K1616" s="19" t="s">
        <v>208</v>
      </c>
      <c r="L1616" s="23">
        <v>133.33333333333334</v>
      </c>
      <c r="M1616" s="19" t="s">
        <v>112</v>
      </c>
      <c r="N1616" s="19" t="s">
        <v>113</v>
      </c>
      <c r="O1616" s="30">
        <v>1.1220156242274404E-2</v>
      </c>
      <c r="Q1616" s="22">
        <v>7.7</v>
      </c>
      <c r="R1616" s="30">
        <v>5.7539262780894381E-6</v>
      </c>
      <c r="S1616" s="23">
        <v>173794.37129876556</v>
      </c>
      <c r="T1616" s="30">
        <v>1.9790750745714406E-4</v>
      </c>
      <c r="U1616" s="23">
        <v>5052.8654160153337</v>
      </c>
      <c r="V1616" s="27">
        <v>2.9073815096859952</v>
      </c>
    </row>
    <row r="1617" spans="1:22" x14ac:dyDescent="0.25">
      <c r="A1617" s="19" t="s">
        <v>90</v>
      </c>
      <c r="B1617" s="19" t="s">
        <v>91</v>
      </c>
      <c r="C1617" s="19" t="s">
        <v>75</v>
      </c>
      <c r="D1617" s="22">
        <v>160648197</v>
      </c>
      <c r="E1617" s="22">
        <v>3</v>
      </c>
      <c r="F1617" s="27">
        <v>52</v>
      </c>
      <c r="G1617" s="19" t="s">
        <v>130</v>
      </c>
      <c r="H1617" s="19" t="s">
        <v>131</v>
      </c>
      <c r="I1617" s="23">
        <v>57.271499999999996</v>
      </c>
      <c r="J1617" s="19" t="s">
        <v>211</v>
      </c>
      <c r="K1617" s="19" t="s">
        <v>212</v>
      </c>
      <c r="L1617" s="23">
        <v>40.050000000000004</v>
      </c>
      <c r="M1617" s="19" t="s">
        <v>110</v>
      </c>
      <c r="N1617" s="19" t="s">
        <v>111</v>
      </c>
      <c r="O1617" s="30">
        <v>5.1901008403361353E-3</v>
      </c>
      <c r="Q1617" s="22">
        <v>1.5</v>
      </c>
      <c r="R1617" s="30">
        <v>3.8108315420168067E-6</v>
      </c>
      <c r="S1617" s="23">
        <v>262409.91998055362</v>
      </c>
      <c r="T1617" s="30">
        <v>1.9790750745714406E-4</v>
      </c>
      <c r="U1617" s="23">
        <v>5052.8654160153337</v>
      </c>
      <c r="V1617" s="27">
        <v>1.9255618904917109</v>
      </c>
    </row>
    <row r="1618" spans="1:22" x14ac:dyDescent="0.25">
      <c r="A1618" s="19" t="s">
        <v>90</v>
      </c>
      <c r="B1618" s="19" t="s">
        <v>91</v>
      </c>
      <c r="C1618" s="19" t="s">
        <v>75</v>
      </c>
      <c r="D1618" s="22">
        <v>160648197</v>
      </c>
      <c r="E1618" s="22">
        <v>3</v>
      </c>
      <c r="F1618" s="27">
        <v>52</v>
      </c>
      <c r="G1618" s="19" t="s">
        <v>166</v>
      </c>
      <c r="H1618" s="19" t="s">
        <v>167</v>
      </c>
      <c r="I1618" s="23">
        <v>936.26499999999999</v>
      </c>
      <c r="J1618" s="19" t="s">
        <v>202</v>
      </c>
      <c r="K1618" s="19" t="s">
        <v>203</v>
      </c>
      <c r="L1618" s="23">
        <v>936.26499999999999</v>
      </c>
      <c r="M1618" s="19" t="s">
        <v>168</v>
      </c>
      <c r="N1618" s="19" t="s">
        <v>169</v>
      </c>
      <c r="O1618" s="30">
        <v>5.0000000000000002E-5</v>
      </c>
      <c r="Q1618" s="22">
        <v>0.3</v>
      </c>
      <c r="R1618" s="30">
        <v>3.0008493589743592E-6</v>
      </c>
      <c r="S1618" s="23">
        <v>333238.98682531121</v>
      </c>
      <c r="T1618" s="30">
        <v>1.9790750745714406E-4</v>
      </c>
      <c r="U1618" s="23">
        <v>5052.8654160153337</v>
      </c>
      <c r="V1618" s="27">
        <v>1.5162887944633323</v>
      </c>
    </row>
    <row r="1619" spans="1:22" x14ac:dyDescent="0.25">
      <c r="A1619" s="19" t="s">
        <v>90</v>
      </c>
      <c r="B1619" s="19" t="s">
        <v>91</v>
      </c>
      <c r="C1619" s="19" t="s">
        <v>75</v>
      </c>
      <c r="D1619" s="22">
        <v>160648197</v>
      </c>
      <c r="E1619" s="22">
        <v>3</v>
      </c>
      <c r="F1619" s="27">
        <v>52</v>
      </c>
      <c r="G1619" s="19" t="s">
        <v>134</v>
      </c>
      <c r="H1619" s="19" t="s">
        <v>135</v>
      </c>
      <c r="I1619" s="23">
        <v>33.333333333333336</v>
      </c>
      <c r="J1619" s="19" t="s">
        <v>202</v>
      </c>
      <c r="K1619" s="19" t="s">
        <v>203</v>
      </c>
      <c r="L1619" s="23">
        <v>33.333333333333336</v>
      </c>
      <c r="M1619" s="19" t="s">
        <v>110</v>
      </c>
      <c r="N1619" s="19" t="s">
        <v>111</v>
      </c>
      <c r="O1619" s="30">
        <v>6.3109714285714286E-3</v>
      </c>
      <c r="Q1619" s="22">
        <v>1.5</v>
      </c>
      <c r="R1619" s="30">
        <v>2.6969963369963373E-6</v>
      </c>
      <c r="S1619" s="23">
        <v>370782.85434888897</v>
      </c>
      <c r="T1619" s="30">
        <v>1.9790750745714406E-4</v>
      </c>
      <c r="U1619" s="23">
        <v>5052.8654160153337</v>
      </c>
      <c r="V1619" s="27">
        <v>1.3627559518328831</v>
      </c>
    </row>
    <row r="1620" spans="1:22" x14ac:dyDescent="0.25">
      <c r="A1620" s="19" t="s">
        <v>90</v>
      </c>
      <c r="B1620" s="19" t="s">
        <v>91</v>
      </c>
      <c r="C1620" s="19" t="s">
        <v>75</v>
      </c>
      <c r="D1620" s="22">
        <v>160648197</v>
      </c>
      <c r="E1620" s="22">
        <v>3</v>
      </c>
      <c r="F1620" s="27">
        <v>52</v>
      </c>
      <c r="G1620" s="19" t="s">
        <v>124</v>
      </c>
      <c r="H1620" s="19" t="s">
        <v>125</v>
      </c>
      <c r="I1620" s="23">
        <v>91.333333333333329</v>
      </c>
      <c r="J1620" s="19" t="s">
        <v>202</v>
      </c>
      <c r="K1620" s="19" t="s">
        <v>203</v>
      </c>
      <c r="L1620" s="23">
        <v>91.333333333333329</v>
      </c>
      <c r="M1620" s="19" t="s">
        <v>100</v>
      </c>
      <c r="N1620" s="19" t="s">
        <v>101</v>
      </c>
      <c r="O1620" s="30">
        <v>4.1826752720830673E-3</v>
      </c>
      <c r="Q1620" s="22">
        <v>3</v>
      </c>
      <c r="R1620" s="30">
        <v>2.4488312490400866E-6</v>
      </c>
      <c r="S1620" s="23">
        <v>408358.06893267488</v>
      </c>
      <c r="T1620" s="30">
        <v>1.9790750745714406E-4</v>
      </c>
      <c r="U1620" s="23">
        <v>5052.8654160153337</v>
      </c>
      <c r="V1620" s="27">
        <v>1.2373614727932287</v>
      </c>
    </row>
    <row r="1621" spans="1:22" x14ac:dyDescent="0.25">
      <c r="A1621" s="19" t="s">
        <v>90</v>
      </c>
      <c r="B1621" s="19" t="s">
        <v>91</v>
      </c>
      <c r="C1621" s="19" t="s">
        <v>75</v>
      </c>
      <c r="D1621" s="22">
        <v>160648271</v>
      </c>
      <c r="E1621" s="22">
        <v>3</v>
      </c>
      <c r="F1621" s="27">
        <v>68</v>
      </c>
      <c r="G1621" s="19" t="s">
        <v>130</v>
      </c>
      <c r="H1621" s="19" t="s">
        <v>131</v>
      </c>
      <c r="I1621" s="23">
        <v>916.02730266666651</v>
      </c>
      <c r="J1621" s="19" t="s">
        <v>200</v>
      </c>
      <c r="K1621" s="19" t="s">
        <v>201</v>
      </c>
      <c r="L1621" s="23">
        <v>640.57853333333333</v>
      </c>
      <c r="M1621" s="19" t="s">
        <v>112</v>
      </c>
      <c r="N1621" s="19" t="s">
        <v>113</v>
      </c>
      <c r="O1621" s="30">
        <v>4.8249881092436948E-2</v>
      </c>
      <c r="Q1621" s="22">
        <v>7.7</v>
      </c>
      <c r="R1621" s="30">
        <v>8.4412162779015315E-5</v>
      </c>
      <c r="S1621" s="23">
        <v>11846.634028533597</v>
      </c>
      <c r="T1621" s="30">
        <v>1.7643774266695961E-4</v>
      </c>
      <c r="U1621" s="23">
        <v>5667.721570704859</v>
      </c>
      <c r="V1621" s="27">
        <v>47.842463581247493</v>
      </c>
    </row>
    <row r="1622" spans="1:22" x14ac:dyDescent="0.25">
      <c r="A1622" s="19" t="s">
        <v>90</v>
      </c>
      <c r="B1622" s="19" t="s">
        <v>91</v>
      </c>
      <c r="C1622" s="19" t="s">
        <v>75</v>
      </c>
      <c r="D1622" s="22">
        <v>160648271</v>
      </c>
      <c r="E1622" s="22">
        <v>3</v>
      </c>
      <c r="F1622" s="27">
        <v>68</v>
      </c>
      <c r="G1622" s="19" t="s">
        <v>130</v>
      </c>
      <c r="H1622" s="19" t="s">
        <v>131</v>
      </c>
      <c r="I1622" s="23">
        <v>916.02730266666651</v>
      </c>
      <c r="J1622" s="19" t="s">
        <v>200</v>
      </c>
      <c r="K1622" s="19" t="s">
        <v>201</v>
      </c>
      <c r="L1622" s="23">
        <v>640.57853333333333</v>
      </c>
      <c r="M1622" s="19" t="s">
        <v>110</v>
      </c>
      <c r="N1622" s="19" t="s">
        <v>111</v>
      </c>
      <c r="O1622" s="30">
        <v>5.1901008403361353E-3</v>
      </c>
      <c r="Q1622" s="22">
        <v>1.5</v>
      </c>
      <c r="R1622" s="30">
        <v>4.6610530130795195E-5</v>
      </c>
      <c r="S1622" s="23">
        <v>21454.379454468126</v>
      </c>
      <c r="T1622" s="30">
        <v>1.7643774266695961E-4</v>
      </c>
      <c r="U1622" s="23">
        <v>5667.721570704859</v>
      </c>
      <c r="V1622" s="27">
        <v>26.417550704429672</v>
      </c>
    </row>
    <row r="1623" spans="1:22" x14ac:dyDescent="0.25">
      <c r="A1623" s="19" t="s">
        <v>90</v>
      </c>
      <c r="B1623" s="19" t="s">
        <v>91</v>
      </c>
      <c r="C1623" s="19" t="s">
        <v>75</v>
      </c>
      <c r="D1623" s="22">
        <v>160648271</v>
      </c>
      <c r="E1623" s="22">
        <v>3</v>
      </c>
      <c r="F1623" s="27">
        <v>68</v>
      </c>
      <c r="G1623" s="19" t="s">
        <v>108</v>
      </c>
      <c r="H1623" s="19" t="s">
        <v>109</v>
      </c>
      <c r="I1623" s="23">
        <v>200</v>
      </c>
      <c r="J1623" s="19" t="s">
        <v>202</v>
      </c>
      <c r="K1623" s="19" t="s">
        <v>203</v>
      </c>
      <c r="L1623" s="23">
        <v>200</v>
      </c>
      <c r="M1623" s="19" t="s">
        <v>110</v>
      </c>
      <c r="N1623" s="19" t="s">
        <v>111</v>
      </c>
      <c r="O1623" s="30">
        <v>9.9157987639060616E-3</v>
      </c>
      <c r="Q1623" s="22">
        <v>1.5</v>
      </c>
      <c r="R1623" s="30">
        <v>1.9442742674325614E-5</v>
      </c>
      <c r="S1623" s="23">
        <v>51433.072830846679</v>
      </c>
      <c r="T1623" s="30">
        <v>1.7643774266695961E-4</v>
      </c>
      <c r="U1623" s="23">
        <v>5667.721570704859</v>
      </c>
      <c r="V1623" s="27">
        <v>11.019605204893915</v>
      </c>
    </row>
    <row r="1624" spans="1:22" x14ac:dyDescent="0.25">
      <c r="A1624" s="19" t="s">
        <v>90</v>
      </c>
      <c r="B1624" s="19" t="s">
        <v>91</v>
      </c>
      <c r="C1624" s="19" t="s">
        <v>75</v>
      </c>
      <c r="D1624" s="22">
        <v>160648271</v>
      </c>
      <c r="E1624" s="22">
        <v>3</v>
      </c>
      <c r="F1624" s="27">
        <v>68</v>
      </c>
      <c r="G1624" s="19" t="s">
        <v>156</v>
      </c>
      <c r="H1624" s="19" t="s">
        <v>157</v>
      </c>
      <c r="I1624" s="23">
        <v>161.48333333333332</v>
      </c>
      <c r="J1624" s="19" t="s">
        <v>229</v>
      </c>
      <c r="K1624" s="19" t="s">
        <v>250</v>
      </c>
      <c r="L1624" s="23">
        <v>32.296666666666674</v>
      </c>
      <c r="M1624" s="19" t="s">
        <v>245</v>
      </c>
      <c r="N1624" s="19" t="s">
        <v>246</v>
      </c>
      <c r="O1624" s="30">
        <v>8.156250000000002E-3</v>
      </c>
      <c r="Q1624" s="22">
        <v>1.94</v>
      </c>
      <c r="R1624" s="30">
        <v>9.9840694170709544E-6</v>
      </c>
      <c r="S1624" s="23">
        <v>100159.56001769987</v>
      </c>
      <c r="T1624" s="30">
        <v>1.7643774266695961E-4</v>
      </c>
      <c r="U1624" s="23">
        <v>5667.721570704859</v>
      </c>
      <c r="V1624" s="27">
        <v>5.6586925598547735</v>
      </c>
    </row>
    <row r="1625" spans="1:22" x14ac:dyDescent="0.25">
      <c r="A1625" s="19" t="s">
        <v>90</v>
      </c>
      <c r="B1625" s="19" t="s">
        <v>91</v>
      </c>
      <c r="C1625" s="19" t="s">
        <v>75</v>
      </c>
      <c r="D1625" s="22">
        <v>160648271</v>
      </c>
      <c r="E1625" s="22">
        <v>3</v>
      </c>
      <c r="F1625" s="27">
        <v>68</v>
      </c>
      <c r="G1625" s="19" t="s">
        <v>108</v>
      </c>
      <c r="H1625" s="19" t="s">
        <v>109</v>
      </c>
      <c r="I1625" s="23">
        <v>200</v>
      </c>
      <c r="J1625" s="19" t="s">
        <v>202</v>
      </c>
      <c r="K1625" s="19" t="s">
        <v>203</v>
      </c>
      <c r="L1625" s="23">
        <v>200</v>
      </c>
      <c r="M1625" s="19" t="s">
        <v>112</v>
      </c>
      <c r="N1625" s="19" t="s">
        <v>113</v>
      </c>
      <c r="O1625" s="30">
        <v>1.1220156242274404E-2</v>
      </c>
      <c r="Q1625" s="22">
        <v>7.7</v>
      </c>
      <c r="R1625" s="30">
        <v>4.2857739657274268E-6</v>
      </c>
      <c r="S1625" s="23">
        <v>233330.08413341964</v>
      </c>
      <c r="T1625" s="30">
        <v>1.7643774266695961E-4</v>
      </c>
      <c r="U1625" s="23">
        <v>5667.721570704859</v>
      </c>
      <c r="V1625" s="27">
        <v>2.4290573552718646</v>
      </c>
    </row>
    <row r="1626" spans="1:22" x14ac:dyDescent="0.25">
      <c r="A1626" s="19" t="s">
        <v>90</v>
      </c>
      <c r="B1626" s="19" t="s">
        <v>91</v>
      </c>
      <c r="C1626" s="19" t="s">
        <v>75</v>
      </c>
      <c r="D1626" s="22">
        <v>160648271</v>
      </c>
      <c r="E1626" s="22">
        <v>3</v>
      </c>
      <c r="F1626" s="27">
        <v>68</v>
      </c>
      <c r="G1626" s="19" t="s">
        <v>134</v>
      </c>
      <c r="H1626" s="19" t="s">
        <v>135</v>
      </c>
      <c r="I1626" s="23">
        <v>33.333333333333336</v>
      </c>
      <c r="J1626" s="19" t="s">
        <v>202</v>
      </c>
      <c r="K1626" s="19" t="s">
        <v>203</v>
      </c>
      <c r="L1626" s="23">
        <v>33.333333333333336</v>
      </c>
      <c r="M1626" s="19" t="s">
        <v>110</v>
      </c>
      <c r="N1626" s="19" t="s">
        <v>111</v>
      </c>
      <c r="O1626" s="30">
        <v>6.3109714285714286E-3</v>
      </c>
      <c r="Q1626" s="22">
        <v>1.5</v>
      </c>
      <c r="R1626" s="30">
        <v>2.0624089635854344E-6</v>
      </c>
      <c r="S1626" s="23">
        <v>484869.88645623944</v>
      </c>
      <c r="T1626" s="30">
        <v>1.7643774266695961E-4</v>
      </c>
      <c r="U1626" s="23">
        <v>5667.721570704859</v>
      </c>
      <c r="V1626" s="27">
        <v>1.1689159770528219</v>
      </c>
    </row>
    <row r="1627" spans="1:22" x14ac:dyDescent="0.25">
      <c r="A1627" s="19" t="s">
        <v>90</v>
      </c>
      <c r="B1627" s="19" t="s">
        <v>91</v>
      </c>
      <c r="C1627" s="19" t="s">
        <v>75</v>
      </c>
      <c r="D1627" s="22">
        <v>160648271</v>
      </c>
      <c r="E1627" s="22">
        <v>3</v>
      </c>
      <c r="F1627" s="27">
        <v>68</v>
      </c>
      <c r="G1627" s="19" t="s">
        <v>136</v>
      </c>
      <c r="H1627" s="19" t="s">
        <v>137</v>
      </c>
      <c r="I1627" s="23">
        <v>127.08666666666666</v>
      </c>
      <c r="J1627" s="19" t="s">
        <v>202</v>
      </c>
      <c r="K1627" s="19" t="s">
        <v>203</v>
      </c>
      <c r="L1627" s="23">
        <v>127.08666666666666</v>
      </c>
      <c r="M1627" s="19" t="s">
        <v>112</v>
      </c>
      <c r="N1627" s="19" t="s">
        <v>113</v>
      </c>
      <c r="O1627" s="30">
        <v>8.2706821829855465E-3</v>
      </c>
      <c r="Q1627" s="22">
        <v>7.7</v>
      </c>
      <c r="R1627" s="30">
        <v>2.0074358855901894E-6</v>
      </c>
      <c r="S1627" s="23">
        <v>498147.91455020662</v>
      </c>
      <c r="T1627" s="30">
        <v>1.7643774266695961E-4</v>
      </c>
      <c r="U1627" s="23">
        <v>5667.721570704859</v>
      </c>
      <c r="V1627" s="27">
        <v>1.1377587670566527</v>
      </c>
    </row>
    <row r="1628" spans="1:22" x14ac:dyDescent="0.25">
      <c r="A1628" s="19" t="s">
        <v>90</v>
      </c>
      <c r="B1628" s="19" t="s">
        <v>91</v>
      </c>
      <c r="C1628" s="19" t="s">
        <v>75</v>
      </c>
      <c r="D1628" s="22">
        <v>160648276</v>
      </c>
      <c r="E1628" s="22">
        <v>3</v>
      </c>
      <c r="F1628" s="27">
        <v>45</v>
      </c>
      <c r="G1628" s="19" t="s">
        <v>124</v>
      </c>
      <c r="H1628" s="19" t="s">
        <v>125</v>
      </c>
      <c r="I1628" s="23">
        <v>137</v>
      </c>
      <c r="J1628" s="19" t="s">
        <v>202</v>
      </c>
      <c r="K1628" s="19" t="s">
        <v>203</v>
      </c>
      <c r="L1628" s="23">
        <v>137</v>
      </c>
      <c r="M1628" s="19" t="s">
        <v>110</v>
      </c>
      <c r="N1628" s="19" t="s">
        <v>111</v>
      </c>
      <c r="O1628" s="30">
        <v>2.8396187614678874E-2</v>
      </c>
      <c r="Q1628" s="22">
        <v>1.5</v>
      </c>
      <c r="R1628" s="30">
        <v>5.7633743751274159E-5</v>
      </c>
      <c r="S1628" s="23">
        <v>17350.946423255598</v>
      </c>
      <c r="T1628" s="30">
        <v>1.832972270904007E-4</v>
      </c>
      <c r="U1628" s="23">
        <v>5455.619901477332</v>
      </c>
      <c r="V1628" s="27">
        <v>31.442779940609611</v>
      </c>
    </row>
    <row r="1629" spans="1:22" x14ac:dyDescent="0.25">
      <c r="A1629" s="19" t="s">
        <v>90</v>
      </c>
      <c r="B1629" s="19" t="s">
        <v>91</v>
      </c>
      <c r="C1629" s="19" t="s">
        <v>75</v>
      </c>
      <c r="D1629" s="22">
        <v>160648276</v>
      </c>
      <c r="E1629" s="22">
        <v>3</v>
      </c>
      <c r="F1629" s="27">
        <v>45</v>
      </c>
      <c r="G1629" s="19" t="s">
        <v>108</v>
      </c>
      <c r="H1629" s="19" t="s">
        <v>109</v>
      </c>
      <c r="I1629" s="23">
        <v>300</v>
      </c>
      <c r="J1629" s="19" t="s">
        <v>202</v>
      </c>
      <c r="K1629" s="19" t="s">
        <v>203</v>
      </c>
      <c r="L1629" s="23">
        <v>300</v>
      </c>
      <c r="M1629" s="19" t="s">
        <v>110</v>
      </c>
      <c r="N1629" s="19" t="s">
        <v>111</v>
      </c>
      <c r="O1629" s="30">
        <v>9.9157987639060616E-3</v>
      </c>
      <c r="Q1629" s="22">
        <v>1.5</v>
      </c>
      <c r="R1629" s="30">
        <v>4.4070216728471388E-5</v>
      </c>
      <c r="S1629" s="23">
        <v>22691.061543020594</v>
      </c>
      <c r="T1629" s="30">
        <v>1.832972270904007E-4</v>
      </c>
      <c r="U1629" s="23">
        <v>5455.619901477332</v>
      </c>
      <c r="V1629" s="27">
        <v>24.043035144626774</v>
      </c>
    </row>
    <row r="1630" spans="1:22" x14ac:dyDescent="0.25">
      <c r="A1630" s="19" t="s">
        <v>90</v>
      </c>
      <c r="B1630" s="19" t="s">
        <v>91</v>
      </c>
      <c r="C1630" s="19" t="s">
        <v>75</v>
      </c>
      <c r="D1630" s="22">
        <v>160648276</v>
      </c>
      <c r="E1630" s="22">
        <v>3</v>
      </c>
      <c r="F1630" s="27">
        <v>45</v>
      </c>
      <c r="G1630" s="19" t="s">
        <v>148</v>
      </c>
      <c r="H1630" s="19" t="s">
        <v>149</v>
      </c>
      <c r="I1630" s="23">
        <v>43.466666666666669</v>
      </c>
      <c r="J1630" s="19" t="s">
        <v>202</v>
      </c>
      <c r="K1630" s="19" t="s">
        <v>203</v>
      </c>
      <c r="L1630" s="23">
        <v>43.466666666666669</v>
      </c>
      <c r="M1630" s="19" t="s">
        <v>110</v>
      </c>
      <c r="N1630" s="19" t="s">
        <v>111</v>
      </c>
      <c r="O1630" s="30">
        <v>5.1681299099804429E-2</v>
      </c>
      <c r="Q1630" s="22">
        <v>1.5</v>
      </c>
      <c r="R1630" s="30">
        <v>3.3280204457355546E-5</v>
      </c>
      <c r="S1630" s="23">
        <v>30047.892322337622</v>
      </c>
      <c r="T1630" s="30">
        <v>1.832972270904007E-4</v>
      </c>
      <c r="U1630" s="23">
        <v>5455.619901477332</v>
      </c>
      <c r="V1630" s="27">
        <v>18.156414576278351</v>
      </c>
    </row>
    <row r="1631" spans="1:22" x14ac:dyDescent="0.25">
      <c r="A1631" s="19" t="s">
        <v>90</v>
      </c>
      <c r="B1631" s="19" t="s">
        <v>91</v>
      </c>
      <c r="C1631" s="19" t="s">
        <v>75</v>
      </c>
      <c r="D1631" s="22">
        <v>160648276</v>
      </c>
      <c r="E1631" s="22">
        <v>3</v>
      </c>
      <c r="F1631" s="27">
        <v>45</v>
      </c>
      <c r="G1631" s="19" t="s">
        <v>130</v>
      </c>
      <c r="H1631" s="19" t="s">
        <v>131</v>
      </c>
      <c r="I1631" s="23">
        <v>85.8</v>
      </c>
      <c r="J1631" s="19" t="s">
        <v>200</v>
      </c>
      <c r="K1631" s="19" t="s">
        <v>201</v>
      </c>
      <c r="L1631" s="23">
        <v>60</v>
      </c>
      <c r="M1631" s="19" t="s">
        <v>112</v>
      </c>
      <c r="N1631" s="19" t="s">
        <v>113</v>
      </c>
      <c r="O1631" s="30">
        <v>4.8249881092436948E-2</v>
      </c>
      <c r="Q1631" s="22">
        <v>7.7</v>
      </c>
      <c r="R1631" s="30">
        <v>1.1947589603841532E-5</v>
      </c>
      <c r="S1631" s="23">
        <v>83698.891002957462</v>
      </c>
      <c r="T1631" s="30">
        <v>1.832972270904007E-4</v>
      </c>
      <c r="U1631" s="23">
        <v>5455.619901477332</v>
      </c>
      <c r="V1631" s="27">
        <v>6.5181507617401531</v>
      </c>
    </row>
    <row r="1632" spans="1:22" x14ac:dyDescent="0.25">
      <c r="A1632" s="19" t="s">
        <v>90</v>
      </c>
      <c r="B1632" s="19" t="s">
        <v>91</v>
      </c>
      <c r="C1632" s="19" t="s">
        <v>75</v>
      </c>
      <c r="D1632" s="22">
        <v>160648276</v>
      </c>
      <c r="E1632" s="22">
        <v>3</v>
      </c>
      <c r="F1632" s="27">
        <v>45</v>
      </c>
      <c r="G1632" s="19" t="s">
        <v>108</v>
      </c>
      <c r="H1632" s="19" t="s">
        <v>109</v>
      </c>
      <c r="I1632" s="23">
        <v>300</v>
      </c>
      <c r="J1632" s="19" t="s">
        <v>202</v>
      </c>
      <c r="K1632" s="19" t="s">
        <v>203</v>
      </c>
      <c r="L1632" s="23">
        <v>300</v>
      </c>
      <c r="M1632" s="19" t="s">
        <v>112</v>
      </c>
      <c r="N1632" s="19" t="s">
        <v>113</v>
      </c>
      <c r="O1632" s="30">
        <v>1.1220156242274404E-2</v>
      </c>
      <c r="Q1632" s="22">
        <v>7.7</v>
      </c>
      <c r="R1632" s="30">
        <v>9.7144209889821686E-6</v>
      </c>
      <c r="S1632" s="23">
        <v>102939.74300003806</v>
      </c>
      <c r="T1632" s="30">
        <v>1.832972270904007E-4</v>
      </c>
      <c r="U1632" s="23">
        <v>5455.619901477332</v>
      </c>
      <c r="V1632" s="27">
        <v>5.2998188478820225</v>
      </c>
    </row>
    <row r="1633" spans="1:22" x14ac:dyDescent="0.25">
      <c r="A1633" s="19" t="s">
        <v>90</v>
      </c>
      <c r="B1633" s="19" t="s">
        <v>91</v>
      </c>
      <c r="C1633" s="19" t="s">
        <v>75</v>
      </c>
      <c r="D1633" s="22">
        <v>160648276</v>
      </c>
      <c r="E1633" s="22">
        <v>3</v>
      </c>
      <c r="F1633" s="27">
        <v>45</v>
      </c>
      <c r="G1633" s="19" t="s">
        <v>130</v>
      </c>
      <c r="H1633" s="19" t="s">
        <v>131</v>
      </c>
      <c r="I1633" s="23">
        <v>85.8</v>
      </c>
      <c r="J1633" s="19" t="s">
        <v>200</v>
      </c>
      <c r="K1633" s="19" t="s">
        <v>201</v>
      </c>
      <c r="L1633" s="23">
        <v>60</v>
      </c>
      <c r="M1633" s="19" t="s">
        <v>110</v>
      </c>
      <c r="N1633" s="19" t="s">
        <v>111</v>
      </c>
      <c r="O1633" s="30">
        <v>5.1901008403361353E-3</v>
      </c>
      <c r="Q1633" s="22">
        <v>1.5</v>
      </c>
      <c r="R1633" s="30">
        <v>6.5971948459383761E-6</v>
      </c>
      <c r="S1633" s="23">
        <v>151579.57637338227</v>
      </c>
      <c r="T1633" s="30">
        <v>1.832972270904007E-4</v>
      </c>
      <c r="U1633" s="23">
        <v>5455.619901477332</v>
      </c>
      <c r="V1633" s="27">
        <v>3.5991787495425087</v>
      </c>
    </row>
    <row r="1634" spans="1:22" x14ac:dyDescent="0.25">
      <c r="A1634" s="19" t="s">
        <v>90</v>
      </c>
      <c r="B1634" s="19" t="s">
        <v>91</v>
      </c>
      <c r="C1634" s="19" t="s">
        <v>75</v>
      </c>
      <c r="D1634" s="22">
        <v>160648276</v>
      </c>
      <c r="E1634" s="22">
        <v>3</v>
      </c>
      <c r="F1634" s="27">
        <v>45</v>
      </c>
      <c r="G1634" s="19" t="s">
        <v>156</v>
      </c>
      <c r="H1634" s="19" t="s">
        <v>157</v>
      </c>
      <c r="I1634" s="23">
        <v>49.645658333333337</v>
      </c>
      <c r="J1634" s="19" t="s">
        <v>229</v>
      </c>
      <c r="K1634" s="19" t="s">
        <v>250</v>
      </c>
      <c r="L1634" s="23">
        <v>9.9291316666666649</v>
      </c>
      <c r="M1634" s="19" t="s">
        <v>245</v>
      </c>
      <c r="N1634" s="19" t="s">
        <v>246</v>
      </c>
      <c r="O1634" s="30">
        <v>8.156250000000002E-3</v>
      </c>
      <c r="Q1634" s="22">
        <v>1.94</v>
      </c>
      <c r="R1634" s="30">
        <v>4.6382863777920971E-6</v>
      </c>
      <c r="S1634" s="23">
        <v>215596.86456359277</v>
      </c>
      <c r="T1634" s="30">
        <v>1.832972270904007E-4</v>
      </c>
      <c r="U1634" s="23">
        <v>5455.619901477332</v>
      </c>
      <c r="V1634" s="27">
        <v>2.5304727471433774</v>
      </c>
    </row>
    <row r="1635" spans="1:22" x14ac:dyDescent="0.25">
      <c r="A1635" s="19" t="s">
        <v>90</v>
      </c>
      <c r="B1635" s="19" t="s">
        <v>91</v>
      </c>
      <c r="C1635" s="19" t="s">
        <v>75</v>
      </c>
      <c r="D1635" s="22">
        <v>160648276</v>
      </c>
      <c r="E1635" s="22">
        <v>3</v>
      </c>
      <c r="F1635" s="27">
        <v>45</v>
      </c>
      <c r="G1635" s="19" t="s">
        <v>124</v>
      </c>
      <c r="H1635" s="19" t="s">
        <v>125</v>
      </c>
      <c r="I1635" s="23">
        <v>137</v>
      </c>
      <c r="J1635" s="19" t="s">
        <v>202</v>
      </c>
      <c r="K1635" s="19" t="s">
        <v>203</v>
      </c>
      <c r="L1635" s="23">
        <v>137</v>
      </c>
      <c r="M1635" s="19" t="s">
        <v>100</v>
      </c>
      <c r="N1635" s="19" t="s">
        <v>101</v>
      </c>
      <c r="O1635" s="30">
        <v>4.1826752720830673E-3</v>
      </c>
      <c r="Q1635" s="22">
        <v>3</v>
      </c>
      <c r="R1635" s="30">
        <v>4.2446408316694834E-6</v>
      </c>
      <c r="S1635" s="23">
        <v>235591.19361500474</v>
      </c>
      <c r="T1635" s="30">
        <v>1.832972270904007E-4</v>
      </c>
      <c r="U1635" s="23">
        <v>5455.619901477332</v>
      </c>
      <c r="V1635" s="27">
        <v>2.3157146995879327</v>
      </c>
    </row>
    <row r="1636" spans="1:22" x14ac:dyDescent="0.25">
      <c r="A1636" s="19" t="s">
        <v>90</v>
      </c>
      <c r="B1636" s="19" t="s">
        <v>91</v>
      </c>
      <c r="C1636" s="19" t="s">
        <v>75</v>
      </c>
      <c r="D1636" s="22">
        <v>160648276</v>
      </c>
      <c r="E1636" s="22">
        <v>3</v>
      </c>
      <c r="F1636" s="27">
        <v>45</v>
      </c>
      <c r="G1636" s="19" t="s">
        <v>130</v>
      </c>
      <c r="H1636" s="19" t="s">
        <v>131</v>
      </c>
      <c r="I1636" s="23">
        <v>16</v>
      </c>
      <c r="J1636" s="19" t="s">
        <v>209</v>
      </c>
      <c r="K1636" s="19" t="s">
        <v>231</v>
      </c>
      <c r="L1636" s="23">
        <v>16</v>
      </c>
      <c r="M1636" s="19" t="s">
        <v>112</v>
      </c>
      <c r="N1636" s="19" t="s">
        <v>113</v>
      </c>
      <c r="O1636" s="30">
        <v>4.8249881092436948E-2</v>
      </c>
      <c r="Q1636" s="22">
        <v>7.7</v>
      </c>
      <c r="R1636" s="30">
        <v>2.2279887373131059E-6</v>
      </c>
      <c r="S1636" s="23">
        <v>448835.30300335941</v>
      </c>
      <c r="T1636" s="30">
        <v>1.832972270904007E-4</v>
      </c>
      <c r="U1636" s="23">
        <v>5455.619901477332</v>
      </c>
      <c r="V1636" s="27">
        <v>1.2155059695552732</v>
      </c>
    </row>
    <row r="1637" spans="1:22" x14ac:dyDescent="0.25">
      <c r="A1637" s="19" t="s">
        <v>90</v>
      </c>
      <c r="B1637" s="19" t="s">
        <v>91</v>
      </c>
      <c r="C1637" s="19" t="s">
        <v>75</v>
      </c>
      <c r="D1637" s="22">
        <v>160649051</v>
      </c>
      <c r="E1637" s="22">
        <v>3</v>
      </c>
      <c r="F1637" s="27">
        <v>55</v>
      </c>
      <c r="G1637" s="19" t="s">
        <v>124</v>
      </c>
      <c r="H1637" s="19" t="s">
        <v>125</v>
      </c>
      <c r="I1637" s="23">
        <v>237</v>
      </c>
      <c r="J1637" s="19" t="s">
        <v>202</v>
      </c>
      <c r="K1637" s="19" t="s">
        <v>203</v>
      </c>
      <c r="L1637" s="23">
        <v>237</v>
      </c>
      <c r="M1637" s="19" t="s">
        <v>110</v>
      </c>
      <c r="N1637" s="19" t="s">
        <v>111</v>
      </c>
      <c r="O1637" s="30">
        <v>2.8396187614678874E-2</v>
      </c>
      <c r="Q1637" s="22">
        <v>1.5</v>
      </c>
      <c r="R1637" s="30">
        <v>8.1574502602168396E-5</v>
      </c>
      <c r="S1637" s="23">
        <v>12258.73242374411</v>
      </c>
      <c r="T1637" s="30">
        <v>1.7217445539473747E-4</v>
      </c>
      <c r="U1637" s="23">
        <v>5808.0625125680817</v>
      </c>
      <c r="V1637" s="27">
        <v>47.378981054504166</v>
      </c>
    </row>
    <row r="1638" spans="1:22" x14ac:dyDescent="0.25">
      <c r="A1638" s="19" t="s">
        <v>90</v>
      </c>
      <c r="B1638" s="19" t="s">
        <v>91</v>
      </c>
      <c r="C1638" s="19" t="s">
        <v>75</v>
      </c>
      <c r="D1638" s="22">
        <v>160649051</v>
      </c>
      <c r="E1638" s="22">
        <v>3</v>
      </c>
      <c r="F1638" s="27">
        <v>55</v>
      </c>
      <c r="G1638" s="19" t="s">
        <v>148</v>
      </c>
      <c r="H1638" s="19" t="s">
        <v>149</v>
      </c>
      <c r="I1638" s="23">
        <v>40.5</v>
      </c>
      <c r="J1638" s="19" t="s">
        <v>202</v>
      </c>
      <c r="K1638" s="19" t="s">
        <v>203</v>
      </c>
      <c r="L1638" s="23">
        <v>40.5</v>
      </c>
      <c r="M1638" s="19" t="s">
        <v>110</v>
      </c>
      <c r="N1638" s="19" t="s">
        <v>111</v>
      </c>
      <c r="O1638" s="30">
        <v>5.1681299099804429E-2</v>
      </c>
      <c r="Q1638" s="22">
        <v>1.5</v>
      </c>
      <c r="R1638" s="30">
        <v>2.5370819558085807E-5</v>
      </c>
      <c r="S1638" s="23">
        <v>39415.360536955734</v>
      </c>
      <c r="T1638" s="30">
        <v>1.7217445539473747E-4</v>
      </c>
      <c r="U1638" s="23">
        <v>5808.0625125680817</v>
      </c>
      <c r="V1638" s="27">
        <v>14.735530598844729</v>
      </c>
    </row>
    <row r="1639" spans="1:22" x14ac:dyDescent="0.25">
      <c r="A1639" s="19" t="s">
        <v>90</v>
      </c>
      <c r="B1639" s="19" t="s">
        <v>91</v>
      </c>
      <c r="C1639" s="19" t="s">
        <v>75</v>
      </c>
      <c r="D1639" s="22">
        <v>160649051</v>
      </c>
      <c r="E1639" s="22">
        <v>3</v>
      </c>
      <c r="F1639" s="27">
        <v>55</v>
      </c>
      <c r="G1639" s="19" t="s">
        <v>108</v>
      </c>
      <c r="H1639" s="19" t="s">
        <v>109</v>
      </c>
      <c r="I1639" s="23">
        <v>200</v>
      </c>
      <c r="J1639" s="19" t="s">
        <v>202</v>
      </c>
      <c r="K1639" s="19" t="s">
        <v>203</v>
      </c>
      <c r="L1639" s="23">
        <v>200</v>
      </c>
      <c r="M1639" s="19" t="s">
        <v>110</v>
      </c>
      <c r="N1639" s="19" t="s">
        <v>111</v>
      </c>
      <c r="O1639" s="30">
        <v>9.9157987639060616E-3</v>
      </c>
      <c r="Q1639" s="22">
        <v>1.5</v>
      </c>
      <c r="R1639" s="30">
        <v>2.4038300033711667E-5</v>
      </c>
      <c r="S1639" s="23">
        <v>41600.279495537754</v>
      </c>
      <c r="T1639" s="30">
        <v>1.7217445539473747E-4</v>
      </c>
      <c r="U1639" s="23">
        <v>5808.0625125680817</v>
      </c>
      <c r="V1639" s="27">
        <v>13.961594929166479</v>
      </c>
    </row>
    <row r="1640" spans="1:22" x14ac:dyDescent="0.25">
      <c r="A1640" s="19" t="s">
        <v>90</v>
      </c>
      <c r="B1640" s="19" t="s">
        <v>91</v>
      </c>
      <c r="C1640" s="19" t="s">
        <v>75</v>
      </c>
      <c r="D1640" s="22">
        <v>160649051</v>
      </c>
      <c r="E1640" s="22">
        <v>3</v>
      </c>
      <c r="F1640" s="27">
        <v>55</v>
      </c>
      <c r="G1640" s="19" t="s">
        <v>156</v>
      </c>
      <c r="H1640" s="19" t="s">
        <v>157</v>
      </c>
      <c r="I1640" s="23">
        <v>171.68333333333337</v>
      </c>
      <c r="J1640" s="19" t="s">
        <v>229</v>
      </c>
      <c r="K1640" s="19" t="s">
        <v>250</v>
      </c>
      <c r="L1640" s="23">
        <v>34.336666666666666</v>
      </c>
      <c r="M1640" s="19" t="s">
        <v>245</v>
      </c>
      <c r="N1640" s="19" t="s">
        <v>246</v>
      </c>
      <c r="O1640" s="30">
        <v>8.156250000000002E-3</v>
      </c>
      <c r="Q1640" s="22">
        <v>1.94</v>
      </c>
      <c r="R1640" s="30">
        <v>1.3123638120899721E-5</v>
      </c>
      <c r="S1640" s="23">
        <v>76198.382703609837</v>
      </c>
      <c r="T1640" s="30">
        <v>1.7217445539473747E-4</v>
      </c>
      <c r="U1640" s="23">
        <v>5808.0625125680817</v>
      </c>
      <c r="V1640" s="27">
        <v>7.6222910598507099</v>
      </c>
    </row>
    <row r="1641" spans="1:22" x14ac:dyDescent="0.25">
      <c r="A1641" s="19" t="s">
        <v>90</v>
      </c>
      <c r="B1641" s="19" t="s">
        <v>91</v>
      </c>
      <c r="C1641" s="19" t="s">
        <v>75</v>
      </c>
      <c r="D1641" s="22">
        <v>160649051</v>
      </c>
      <c r="E1641" s="22">
        <v>3</v>
      </c>
      <c r="F1641" s="27">
        <v>55</v>
      </c>
      <c r="G1641" s="19" t="s">
        <v>166</v>
      </c>
      <c r="H1641" s="19" t="s">
        <v>167</v>
      </c>
      <c r="I1641" s="23">
        <v>2073.201333333333</v>
      </c>
      <c r="J1641" s="19" t="s">
        <v>202</v>
      </c>
      <c r="K1641" s="19" t="s">
        <v>203</v>
      </c>
      <c r="L1641" s="23">
        <v>2073.201333333333</v>
      </c>
      <c r="M1641" s="19" t="s">
        <v>168</v>
      </c>
      <c r="N1641" s="19" t="s">
        <v>169</v>
      </c>
      <c r="O1641" s="30">
        <v>5.0000000000000002E-5</v>
      </c>
      <c r="Q1641" s="22">
        <v>0.3</v>
      </c>
      <c r="R1641" s="30">
        <v>6.282428282828284E-6</v>
      </c>
      <c r="S1641" s="23">
        <v>159174.12105336608</v>
      </c>
      <c r="T1641" s="30">
        <v>1.7217445539473747E-4</v>
      </c>
      <c r="U1641" s="23">
        <v>5808.0625125680817</v>
      </c>
      <c r="V1641" s="27">
        <v>3.6488736197392422</v>
      </c>
    </row>
    <row r="1642" spans="1:22" x14ac:dyDescent="0.25">
      <c r="A1642" s="19" t="s">
        <v>90</v>
      </c>
      <c r="B1642" s="19" t="s">
        <v>91</v>
      </c>
      <c r="C1642" s="19" t="s">
        <v>75</v>
      </c>
      <c r="D1642" s="22">
        <v>160649051</v>
      </c>
      <c r="E1642" s="22">
        <v>3</v>
      </c>
      <c r="F1642" s="27">
        <v>55</v>
      </c>
      <c r="G1642" s="19" t="s">
        <v>124</v>
      </c>
      <c r="H1642" s="19" t="s">
        <v>125</v>
      </c>
      <c r="I1642" s="23">
        <v>237</v>
      </c>
      <c r="J1642" s="19" t="s">
        <v>202</v>
      </c>
      <c r="K1642" s="19" t="s">
        <v>203</v>
      </c>
      <c r="L1642" s="23">
        <v>237</v>
      </c>
      <c r="M1642" s="19" t="s">
        <v>100</v>
      </c>
      <c r="N1642" s="19" t="s">
        <v>101</v>
      </c>
      <c r="O1642" s="30">
        <v>4.1826752720830673E-3</v>
      </c>
      <c r="Q1642" s="22">
        <v>3</v>
      </c>
      <c r="R1642" s="30">
        <v>6.0078426635374964E-6</v>
      </c>
      <c r="S1642" s="23">
        <v>166449.09928636297</v>
      </c>
      <c r="T1642" s="30">
        <v>1.7217445539473747E-4</v>
      </c>
      <c r="U1642" s="23">
        <v>5808.0625125680817</v>
      </c>
      <c r="V1642" s="27">
        <v>3.4893925755499309</v>
      </c>
    </row>
    <row r="1643" spans="1:22" x14ac:dyDescent="0.25">
      <c r="A1643" s="19" t="s">
        <v>90</v>
      </c>
      <c r="B1643" s="19" t="s">
        <v>91</v>
      </c>
      <c r="C1643" s="19" t="s">
        <v>75</v>
      </c>
      <c r="D1643" s="22">
        <v>160649051</v>
      </c>
      <c r="E1643" s="22">
        <v>3</v>
      </c>
      <c r="F1643" s="27">
        <v>55</v>
      </c>
      <c r="G1643" s="19" t="s">
        <v>108</v>
      </c>
      <c r="H1643" s="19" t="s">
        <v>109</v>
      </c>
      <c r="I1643" s="23">
        <v>200</v>
      </c>
      <c r="J1643" s="19" t="s">
        <v>202</v>
      </c>
      <c r="K1643" s="19" t="s">
        <v>203</v>
      </c>
      <c r="L1643" s="23">
        <v>200</v>
      </c>
      <c r="M1643" s="19" t="s">
        <v>112</v>
      </c>
      <c r="N1643" s="19" t="s">
        <v>113</v>
      </c>
      <c r="O1643" s="30">
        <v>1.1220156242274404E-2</v>
      </c>
      <c r="Q1643" s="22">
        <v>7.7</v>
      </c>
      <c r="R1643" s="30">
        <v>5.2987750848993642E-6</v>
      </c>
      <c r="S1643" s="23">
        <v>188722.86216673645</v>
      </c>
      <c r="T1643" s="30">
        <v>1.7217445539473747E-4</v>
      </c>
      <c r="U1643" s="23">
        <v>5808.0625125680817</v>
      </c>
      <c r="V1643" s="27">
        <v>3.0775616933133749</v>
      </c>
    </row>
    <row r="1644" spans="1:22" x14ac:dyDescent="0.25">
      <c r="A1644" s="19" t="s">
        <v>90</v>
      </c>
      <c r="B1644" s="19" t="s">
        <v>91</v>
      </c>
      <c r="C1644" s="19" t="s">
        <v>75</v>
      </c>
      <c r="D1644" s="22">
        <v>160649051</v>
      </c>
      <c r="E1644" s="22">
        <v>3</v>
      </c>
      <c r="F1644" s="27">
        <v>55</v>
      </c>
      <c r="G1644" s="19" t="s">
        <v>166</v>
      </c>
      <c r="H1644" s="19" t="s">
        <v>167</v>
      </c>
      <c r="I1644" s="23">
        <v>2073.201333333333</v>
      </c>
      <c r="J1644" s="19" t="s">
        <v>202</v>
      </c>
      <c r="K1644" s="19" t="s">
        <v>203</v>
      </c>
      <c r="L1644" s="23">
        <v>2073.201333333333</v>
      </c>
      <c r="M1644" s="19" t="s">
        <v>172</v>
      </c>
      <c r="N1644" s="19" t="s">
        <v>173</v>
      </c>
      <c r="O1644" s="30">
        <v>5.0000000000000002E-5</v>
      </c>
      <c r="Q1644" s="22">
        <v>0.6</v>
      </c>
      <c r="R1644" s="30">
        <v>3.141214141414142E-6</v>
      </c>
      <c r="S1644" s="23">
        <v>318348.24210673216</v>
      </c>
      <c r="T1644" s="30">
        <v>1.7217445539473747E-4</v>
      </c>
      <c r="U1644" s="23">
        <v>5808.0625125680817</v>
      </c>
      <c r="V1644" s="27">
        <v>1.8244368098696211</v>
      </c>
    </row>
    <row r="1645" spans="1:22" x14ac:dyDescent="0.25">
      <c r="A1645" s="19" t="s">
        <v>90</v>
      </c>
      <c r="B1645" s="19" t="s">
        <v>91</v>
      </c>
      <c r="C1645" s="19" t="s">
        <v>75</v>
      </c>
      <c r="D1645" s="22">
        <v>160649064</v>
      </c>
      <c r="E1645" s="22">
        <v>3</v>
      </c>
      <c r="F1645" s="27">
        <v>65</v>
      </c>
      <c r="G1645" s="19" t="s">
        <v>124</v>
      </c>
      <c r="H1645" s="19" t="s">
        <v>125</v>
      </c>
      <c r="I1645" s="23">
        <v>361.66666666666669</v>
      </c>
      <c r="J1645" s="19" t="s">
        <v>202</v>
      </c>
      <c r="K1645" s="19" t="s">
        <v>203</v>
      </c>
      <c r="L1645" s="23">
        <v>361.66666666666669</v>
      </c>
      <c r="M1645" s="19" t="s">
        <v>110</v>
      </c>
      <c r="N1645" s="19" t="s">
        <v>111</v>
      </c>
      <c r="O1645" s="30">
        <v>2.8396187614678874E-2</v>
      </c>
      <c r="Q1645" s="22">
        <v>1.5</v>
      </c>
      <c r="R1645" s="30">
        <v>1.0533286687838146E-4</v>
      </c>
      <c r="S1645" s="23">
        <v>9493.7129277475342</v>
      </c>
      <c r="T1645" s="30">
        <v>1.795694333486064E-4</v>
      </c>
      <c r="U1645" s="23">
        <v>5568.8765139591105</v>
      </c>
      <c r="V1645" s="27">
        <v>58.658572850699997</v>
      </c>
    </row>
    <row r="1646" spans="1:22" x14ac:dyDescent="0.25">
      <c r="A1646" s="19" t="s">
        <v>90</v>
      </c>
      <c r="B1646" s="19" t="s">
        <v>91</v>
      </c>
      <c r="C1646" s="19" t="s">
        <v>75</v>
      </c>
      <c r="D1646" s="22">
        <v>160649064</v>
      </c>
      <c r="E1646" s="22">
        <v>3</v>
      </c>
      <c r="F1646" s="27">
        <v>65</v>
      </c>
      <c r="G1646" s="19" t="s">
        <v>122</v>
      </c>
      <c r="H1646" s="19" t="s">
        <v>123</v>
      </c>
      <c r="I1646" s="23">
        <v>78.666666666666671</v>
      </c>
      <c r="J1646" s="19" t="s">
        <v>202</v>
      </c>
      <c r="K1646" s="19" t="s">
        <v>203</v>
      </c>
      <c r="L1646" s="23">
        <v>78.666666666666671</v>
      </c>
      <c r="M1646" s="19" t="s">
        <v>110</v>
      </c>
      <c r="N1646" s="19" t="s">
        <v>111</v>
      </c>
      <c r="O1646" s="30">
        <v>2.3301542756539208E-2</v>
      </c>
      <c r="Q1646" s="22">
        <v>1.5</v>
      </c>
      <c r="R1646" s="30">
        <v>1.8800560993310267E-5</v>
      </c>
      <c r="S1646" s="23">
        <v>53189.902171314265</v>
      </c>
      <c r="T1646" s="30">
        <v>1.795694333486064E-4</v>
      </c>
      <c r="U1646" s="23">
        <v>5568.8765139591105</v>
      </c>
      <c r="V1646" s="27">
        <v>10.46980025649013</v>
      </c>
    </row>
    <row r="1647" spans="1:22" x14ac:dyDescent="0.25">
      <c r="A1647" s="19" t="s">
        <v>90</v>
      </c>
      <c r="B1647" s="19" t="s">
        <v>91</v>
      </c>
      <c r="C1647" s="19" t="s">
        <v>75</v>
      </c>
      <c r="D1647" s="22">
        <v>160649064</v>
      </c>
      <c r="E1647" s="22">
        <v>3</v>
      </c>
      <c r="F1647" s="27">
        <v>65</v>
      </c>
      <c r="G1647" s="19" t="s">
        <v>130</v>
      </c>
      <c r="H1647" s="19" t="s">
        <v>131</v>
      </c>
      <c r="I1647" s="23">
        <v>104.86666666666666</v>
      </c>
      <c r="J1647" s="19" t="s">
        <v>200</v>
      </c>
      <c r="K1647" s="19" t="s">
        <v>201</v>
      </c>
      <c r="L1647" s="23">
        <v>73.333333333333329</v>
      </c>
      <c r="M1647" s="19" t="s">
        <v>112</v>
      </c>
      <c r="N1647" s="19" t="s">
        <v>113</v>
      </c>
      <c r="O1647" s="30">
        <v>4.8249881092436948E-2</v>
      </c>
      <c r="Q1647" s="22">
        <v>7.7</v>
      </c>
      <c r="R1647" s="30">
        <v>1.0109498895558218E-5</v>
      </c>
      <c r="S1647" s="23">
        <v>98916.871185313372</v>
      </c>
      <c r="T1647" s="30">
        <v>1.795694333486064E-4</v>
      </c>
      <c r="U1647" s="23">
        <v>5568.8765139591105</v>
      </c>
      <c r="V1647" s="27">
        <v>5.6298550967369723</v>
      </c>
    </row>
    <row r="1648" spans="1:22" x14ac:dyDescent="0.25">
      <c r="A1648" s="19" t="s">
        <v>90</v>
      </c>
      <c r="B1648" s="19" t="s">
        <v>91</v>
      </c>
      <c r="C1648" s="19" t="s">
        <v>75</v>
      </c>
      <c r="D1648" s="22">
        <v>160649064</v>
      </c>
      <c r="E1648" s="22">
        <v>3</v>
      </c>
      <c r="F1648" s="27">
        <v>65</v>
      </c>
      <c r="G1648" s="19" t="s">
        <v>148</v>
      </c>
      <c r="H1648" s="19" t="s">
        <v>149</v>
      </c>
      <c r="I1648" s="23">
        <v>16.323333333333334</v>
      </c>
      <c r="J1648" s="19" t="s">
        <v>202</v>
      </c>
      <c r="K1648" s="19" t="s">
        <v>203</v>
      </c>
      <c r="L1648" s="23">
        <v>16.323333333333334</v>
      </c>
      <c r="M1648" s="19" t="s">
        <v>110</v>
      </c>
      <c r="N1648" s="19" t="s">
        <v>111</v>
      </c>
      <c r="O1648" s="30">
        <v>5.1681299099804429E-2</v>
      </c>
      <c r="Q1648" s="22">
        <v>1.5</v>
      </c>
      <c r="R1648" s="30">
        <v>8.6524212544185391E-6</v>
      </c>
      <c r="S1648" s="23">
        <v>115574.58549412734</v>
      </c>
      <c r="T1648" s="30">
        <v>1.795694333486064E-4</v>
      </c>
      <c r="U1648" s="23">
        <v>5568.8765139591105</v>
      </c>
      <c r="V1648" s="27">
        <v>4.8184265512612026</v>
      </c>
    </row>
    <row r="1649" spans="1:22" x14ac:dyDescent="0.25">
      <c r="A1649" s="19" t="s">
        <v>90</v>
      </c>
      <c r="B1649" s="19" t="s">
        <v>91</v>
      </c>
      <c r="C1649" s="19" t="s">
        <v>75</v>
      </c>
      <c r="D1649" s="22">
        <v>160649064</v>
      </c>
      <c r="E1649" s="22">
        <v>3</v>
      </c>
      <c r="F1649" s="27">
        <v>65</v>
      </c>
      <c r="G1649" s="19" t="s">
        <v>156</v>
      </c>
      <c r="H1649" s="19" t="s">
        <v>157</v>
      </c>
      <c r="I1649" s="23">
        <v>125.58333333333333</v>
      </c>
      <c r="J1649" s="19" t="s">
        <v>229</v>
      </c>
      <c r="K1649" s="19" t="s">
        <v>250</v>
      </c>
      <c r="L1649" s="23">
        <v>25.116666666666664</v>
      </c>
      <c r="M1649" s="19" t="s">
        <v>245</v>
      </c>
      <c r="N1649" s="19" t="s">
        <v>246</v>
      </c>
      <c r="O1649" s="30">
        <v>8.156250000000002E-3</v>
      </c>
      <c r="Q1649" s="22">
        <v>1.94</v>
      </c>
      <c r="R1649" s="30">
        <v>8.1228315820777186E-6</v>
      </c>
      <c r="S1649" s="23">
        <v>123109.77888627017</v>
      </c>
      <c r="T1649" s="30">
        <v>1.795694333486064E-4</v>
      </c>
      <c r="U1649" s="23">
        <v>5568.8765139591105</v>
      </c>
      <c r="V1649" s="27">
        <v>4.523504602427793</v>
      </c>
    </row>
    <row r="1650" spans="1:22" x14ac:dyDescent="0.25">
      <c r="A1650" s="19" t="s">
        <v>90</v>
      </c>
      <c r="B1650" s="19" t="s">
        <v>91</v>
      </c>
      <c r="C1650" s="19" t="s">
        <v>75</v>
      </c>
      <c r="D1650" s="22">
        <v>160649064</v>
      </c>
      <c r="E1650" s="22">
        <v>3</v>
      </c>
      <c r="F1650" s="27">
        <v>65</v>
      </c>
      <c r="G1650" s="19" t="s">
        <v>124</v>
      </c>
      <c r="H1650" s="19" t="s">
        <v>125</v>
      </c>
      <c r="I1650" s="23">
        <v>361.66666666666669</v>
      </c>
      <c r="J1650" s="19" t="s">
        <v>202</v>
      </c>
      <c r="K1650" s="19" t="s">
        <v>203</v>
      </c>
      <c r="L1650" s="23">
        <v>361.66666666666669</v>
      </c>
      <c r="M1650" s="19" t="s">
        <v>100</v>
      </c>
      <c r="N1650" s="19" t="s">
        <v>101</v>
      </c>
      <c r="O1650" s="30">
        <v>4.1826752720830673E-3</v>
      </c>
      <c r="Q1650" s="22">
        <v>3</v>
      </c>
      <c r="R1650" s="30">
        <v>7.757611402068595E-6</v>
      </c>
      <c r="S1650" s="23">
        <v>128905.65770455406</v>
      </c>
      <c r="T1650" s="30">
        <v>1.795694333486064E-4</v>
      </c>
      <c r="U1650" s="23">
        <v>5568.8765139591105</v>
      </c>
      <c r="V1650" s="27">
        <v>4.3201179941401202</v>
      </c>
    </row>
    <row r="1651" spans="1:22" x14ac:dyDescent="0.25">
      <c r="A1651" s="19" t="s">
        <v>90</v>
      </c>
      <c r="B1651" s="19" t="s">
        <v>91</v>
      </c>
      <c r="C1651" s="19" t="s">
        <v>75</v>
      </c>
      <c r="D1651" s="22">
        <v>160649064</v>
      </c>
      <c r="E1651" s="22">
        <v>3</v>
      </c>
      <c r="F1651" s="27">
        <v>65</v>
      </c>
      <c r="G1651" s="19" t="s">
        <v>130</v>
      </c>
      <c r="H1651" s="19" t="s">
        <v>131</v>
      </c>
      <c r="I1651" s="23">
        <v>104.86666666666666</v>
      </c>
      <c r="J1651" s="19" t="s">
        <v>200</v>
      </c>
      <c r="K1651" s="19" t="s">
        <v>201</v>
      </c>
      <c r="L1651" s="23">
        <v>73.333333333333329</v>
      </c>
      <c r="M1651" s="19" t="s">
        <v>110</v>
      </c>
      <c r="N1651" s="19" t="s">
        <v>111</v>
      </c>
      <c r="O1651" s="30">
        <v>5.1901008403361353E-3</v>
      </c>
      <c r="Q1651" s="22">
        <v>1.5</v>
      </c>
      <c r="R1651" s="30">
        <v>5.5822417927170876E-6</v>
      </c>
      <c r="S1651" s="23">
        <v>179139.49935036086</v>
      </c>
      <c r="T1651" s="30">
        <v>1.795694333486064E-4</v>
      </c>
      <c r="U1651" s="23">
        <v>5568.8765139591105</v>
      </c>
      <c r="V1651" s="27">
        <v>3.1086815214703192</v>
      </c>
    </row>
    <row r="1652" spans="1:22" x14ac:dyDescent="0.25">
      <c r="A1652" s="19" t="s">
        <v>90</v>
      </c>
      <c r="B1652" s="19" t="s">
        <v>91</v>
      </c>
      <c r="C1652" s="19" t="s">
        <v>75</v>
      </c>
      <c r="D1652" s="22">
        <v>160649064</v>
      </c>
      <c r="E1652" s="22">
        <v>3</v>
      </c>
      <c r="F1652" s="27">
        <v>65</v>
      </c>
      <c r="G1652" s="19" t="s">
        <v>122</v>
      </c>
      <c r="H1652" s="19" t="s">
        <v>123</v>
      </c>
      <c r="I1652" s="23">
        <v>78.666666666666671</v>
      </c>
      <c r="J1652" s="19" t="s">
        <v>202</v>
      </c>
      <c r="K1652" s="19" t="s">
        <v>203</v>
      </c>
      <c r="L1652" s="23">
        <v>78.666666666666671</v>
      </c>
      <c r="M1652" s="19" t="s">
        <v>112</v>
      </c>
      <c r="N1652" s="19" t="s">
        <v>113</v>
      </c>
      <c r="O1652" s="30">
        <v>2.7195613430583482E-2</v>
      </c>
      <c r="Q1652" s="22">
        <v>7.7</v>
      </c>
      <c r="R1652" s="30">
        <v>4.2745020110674002E-6</v>
      </c>
      <c r="S1652" s="23">
        <v>233945.38063400902</v>
      </c>
      <c r="T1652" s="30">
        <v>1.795694333486064E-4</v>
      </c>
      <c r="U1652" s="23">
        <v>5568.8765139591105</v>
      </c>
      <c r="V1652" s="27">
        <v>2.3804173858304227</v>
      </c>
    </row>
    <row r="1653" spans="1:22" x14ac:dyDescent="0.25">
      <c r="A1653" s="19" t="s">
        <v>90</v>
      </c>
      <c r="B1653" s="19" t="s">
        <v>91</v>
      </c>
      <c r="C1653" s="19" t="s">
        <v>75</v>
      </c>
      <c r="D1653" s="22">
        <v>160649064</v>
      </c>
      <c r="E1653" s="22">
        <v>3</v>
      </c>
      <c r="F1653" s="27">
        <v>65</v>
      </c>
      <c r="G1653" s="19" t="s">
        <v>166</v>
      </c>
      <c r="H1653" s="19" t="s">
        <v>167</v>
      </c>
      <c r="I1653" s="23">
        <v>937.09133333333341</v>
      </c>
      <c r="J1653" s="19" t="s">
        <v>202</v>
      </c>
      <c r="K1653" s="19" t="s">
        <v>203</v>
      </c>
      <c r="L1653" s="23">
        <v>937.09133333333341</v>
      </c>
      <c r="M1653" s="19" t="s">
        <v>168</v>
      </c>
      <c r="N1653" s="19" t="s">
        <v>169</v>
      </c>
      <c r="O1653" s="30">
        <v>5.0000000000000002E-5</v>
      </c>
      <c r="Q1653" s="22">
        <v>0.3</v>
      </c>
      <c r="R1653" s="30">
        <v>2.4027982905982908E-6</v>
      </c>
      <c r="S1653" s="23">
        <v>416181.41810438968</v>
      </c>
      <c r="T1653" s="30">
        <v>1.795694333486064E-4</v>
      </c>
      <c r="U1653" s="23">
        <v>5568.8765139591105</v>
      </c>
      <c r="V1653" s="27">
        <v>1.3380886968293919</v>
      </c>
    </row>
    <row r="1654" spans="1:22" x14ac:dyDescent="0.25">
      <c r="A1654" s="19" t="s">
        <v>90</v>
      </c>
      <c r="B1654" s="19" t="s">
        <v>91</v>
      </c>
      <c r="C1654" s="19" t="s">
        <v>75</v>
      </c>
      <c r="D1654" s="22">
        <v>160649064</v>
      </c>
      <c r="E1654" s="22">
        <v>3</v>
      </c>
      <c r="F1654" s="27">
        <v>65</v>
      </c>
      <c r="G1654" s="19" t="s">
        <v>134</v>
      </c>
      <c r="H1654" s="19" t="s">
        <v>135</v>
      </c>
      <c r="I1654" s="23">
        <v>33.333333333333336</v>
      </c>
      <c r="J1654" s="19" t="s">
        <v>202</v>
      </c>
      <c r="K1654" s="19" t="s">
        <v>203</v>
      </c>
      <c r="L1654" s="23">
        <v>33.333333333333336</v>
      </c>
      <c r="M1654" s="19" t="s">
        <v>110</v>
      </c>
      <c r="N1654" s="19" t="s">
        <v>111</v>
      </c>
      <c r="O1654" s="30">
        <v>6.3109714285714286E-3</v>
      </c>
      <c r="Q1654" s="22">
        <v>1.5</v>
      </c>
      <c r="R1654" s="30">
        <v>2.1575970695970699E-6</v>
      </c>
      <c r="S1654" s="23">
        <v>463478.56793611118</v>
      </c>
      <c r="T1654" s="30">
        <v>1.795694333486064E-4</v>
      </c>
      <c r="U1654" s="23">
        <v>5568.8765139591105</v>
      </c>
      <c r="V1654" s="27">
        <v>1.2015391647466123</v>
      </c>
    </row>
    <row r="1655" spans="1:22" x14ac:dyDescent="0.25">
      <c r="A1655" s="19" t="s">
        <v>90</v>
      </c>
      <c r="B1655" s="19" t="s">
        <v>91</v>
      </c>
      <c r="C1655" s="19" t="s">
        <v>75</v>
      </c>
      <c r="D1655" s="22">
        <v>160649103</v>
      </c>
      <c r="E1655" s="22">
        <v>3</v>
      </c>
      <c r="F1655" s="27">
        <v>68</v>
      </c>
      <c r="G1655" s="19" t="s">
        <v>124</v>
      </c>
      <c r="H1655" s="19" t="s">
        <v>125</v>
      </c>
      <c r="I1655" s="23">
        <v>548</v>
      </c>
      <c r="J1655" s="19" t="s">
        <v>202</v>
      </c>
      <c r="K1655" s="19" t="s">
        <v>203</v>
      </c>
      <c r="L1655" s="23">
        <v>548</v>
      </c>
      <c r="M1655" s="19" t="s">
        <v>110</v>
      </c>
      <c r="N1655" s="19" t="s">
        <v>111</v>
      </c>
      <c r="O1655" s="30">
        <v>2.8396187614678874E-2</v>
      </c>
      <c r="Q1655" s="22">
        <v>1.5</v>
      </c>
      <c r="R1655" s="30">
        <v>1.5255990992984336E-4</v>
      </c>
      <c r="S1655" s="23">
        <v>6554.8019821187809</v>
      </c>
      <c r="T1655" s="30">
        <v>3.2400118800422642E-4</v>
      </c>
      <c r="U1655" s="23">
        <v>3086.4084362152262</v>
      </c>
      <c r="V1655" s="27">
        <v>47.086219303570367</v>
      </c>
    </row>
    <row r="1656" spans="1:22" x14ac:dyDescent="0.25">
      <c r="A1656" s="19" t="s">
        <v>90</v>
      </c>
      <c r="B1656" s="19" t="s">
        <v>91</v>
      </c>
      <c r="C1656" s="19" t="s">
        <v>75</v>
      </c>
      <c r="D1656" s="22">
        <v>160649103</v>
      </c>
      <c r="E1656" s="22">
        <v>3</v>
      </c>
      <c r="F1656" s="27">
        <v>68</v>
      </c>
      <c r="G1656" s="19" t="s">
        <v>122</v>
      </c>
      <c r="H1656" s="19" t="s">
        <v>123</v>
      </c>
      <c r="I1656" s="23">
        <v>314.66666666666669</v>
      </c>
      <c r="J1656" s="19" t="s">
        <v>202</v>
      </c>
      <c r="K1656" s="19" t="s">
        <v>203</v>
      </c>
      <c r="L1656" s="23">
        <v>314.66666666666669</v>
      </c>
      <c r="M1656" s="19" t="s">
        <v>110</v>
      </c>
      <c r="N1656" s="19" t="s">
        <v>111</v>
      </c>
      <c r="O1656" s="30">
        <v>2.3301542756539208E-2</v>
      </c>
      <c r="Q1656" s="22">
        <v>1.5</v>
      </c>
      <c r="R1656" s="30">
        <v>7.188449791559808E-5</v>
      </c>
      <c r="S1656" s="23">
        <v>13911.205183266808</v>
      </c>
      <c r="T1656" s="30">
        <v>3.2400118800422642E-4</v>
      </c>
      <c r="U1656" s="23">
        <v>3086.4084362152262</v>
      </c>
      <c r="V1656" s="27">
        <v>22.186492079979779</v>
      </c>
    </row>
    <row r="1657" spans="1:22" x14ac:dyDescent="0.25">
      <c r="A1657" s="19" t="s">
        <v>90</v>
      </c>
      <c r="B1657" s="19" t="s">
        <v>91</v>
      </c>
      <c r="C1657" s="19" t="s">
        <v>75</v>
      </c>
      <c r="D1657" s="22">
        <v>160649103</v>
      </c>
      <c r="E1657" s="22">
        <v>3</v>
      </c>
      <c r="F1657" s="27">
        <v>68</v>
      </c>
      <c r="G1657" s="19" t="s">
        <v>122</v>
      </c>
      <c r="H1657" s="19" t="s">
        <v>123</v>
      </c>
      <c r="I1657" s="23">
        <v>314.66666666666669</v>
      </c>
      <c r="J1657" s="19" t="s">
        <v>202</v>
      </c>
      <c r="K1657" s="19" t="s">
        <v>203</v>
      </c>
      <c r="L1657" s="23">
        <v>314.66666666666669</v>
      </c>
      <c r="M1657" s="19" t="s">
        <v>112</v>
      </c>
      <c r="N1657" s="19" t="s">
        <v>113</v>
      </c>
      <c r="O1657" s="30">
        <v>2.7195613430583482E-2</v>
      </c>
      <c r="Q1657" s="22">
        <v>7.7</v>
      </c>
      <c r="R1657" s="30">
        <v>1.6343684159963592E-5</v>
      </c>
      <c r="S1657" s="23">
        <v>61185.714935048505</v>
      </c>
      <c r="T1657" s="30">
        <v>3.2400118800422642E-4</v>
      </c>
      <c r="U1657" s="23">
        <v>3086.4084362152262</v>
      </c>
      <c r="V1657" s="27">
        <v>5.0443284670148794</v>
      </c>
    </row>
    <row r="1658" spans="1:22" x14ac:dyDescent="0.25">
      <c r="A1658" s="19" t="s">
        <v>90</v>
      </c>
      <c r="B1658" s="19" t="s">
        <v>91</v>
      </c>
      <c r="C1658" s="19" t="s">
        <v>75</v>
      </c>
      <c r="D1658" s="22">
        <v>160649103</v>
      </c>
      <c r="E1658" s="22">
        <v>3</v>
      </c>
      <c r="F1658" s="27">
        <v>68</v>
      </c>
      <c r="G1658" s="19" t="s">
        <v>156</v>
      </c>
      <c r="H1658" s="19" t="s">
        <v>157</v>
      </c>
      <c r="I1658" s="23">
        <v>232.63333333333335</v>
      </c>
      <c r="J1658" s="19" t="s">
        <v>229</v>
      </c>
      <c r="K1658" s="19" t="s">
        <v>250</v>
      </c>
      <c r="L1658" s="23">
        <v>46.526666666666664</v>
      </c>
      <c r="M1658" s="19" t="s">
        <v>245</v>
      </c>
      <c r="N1658" s="19" t="s">
        <v>246</v>
      </c>
      <c r="O1658" s="30">
        <v>8.156250000000002E-3</v>
      </c>
      <c r="Q1658" s="22">
        <v>1.94</v>
      </c>
      <c r="R1658" s="30">
        <v>1.4383077812310495E-5</v>
      </c>
      <c r="S1658" s="23">
        <v>69526.148231228974</v>
      </c>
      <c r="T1658" s="30">
        <v>3.2400118800422642E-4</v>
      </c>
      <c r="U1658" s="23">
        <v>3086.4084362152262</v>
      </c>
      <c r="V1658" s="27">
        <v>4.439205269865516</v>
      </c>
    </row>
    <row r="1659" spans="1:22" x14ac:dyDescent="0.25">
      <c r="A1659" s="19" t="s">
        <v>90</v>
      </c>
      <c r="B1659" s="19" t="s">
        <v>91</v>
      </c>
      <c r="C1659" s="19" t="s">
        <v>75</v>
      </c>
      <c r="D1659" s="22">
        <v>160649103</v>
      </c>
      <c r="E1659" s="22">
        <v>3</v>
      </c>
      <c r="F1659" s="27">
        <v>68</v>
      </c>
      <c r="G1659" s="19" t="s">
        <v>148</v>
      </c>
      <c r="H1659" s="19" t="s">
        <v>149</v>
      </c>
      <c r="I1659" s="23">
        <v>27</v>
      </c>
      <c r="J1659" s="19" t="s">
        <v>202</v>
      </c>
      <c r="K1659" s="19" t="s">
        <v>203</v>
      </c>
      <c r="L1659" s="23">
        <v>27</v>
      </c>
      <c r="M1659" s="19" t="s">
        <v>110</v>
      </c>
      <c r="N1659" s="19" t="s">
        <v>111</v>
      </c>
      <c r="O1659" s="30">
        <v>5.1681299099804429E-2</v>
      </c>
      <c r="Q1659" s="22">
        <v>1.5</v>
      </c>
      <c r="R1659" s="30">
        <v>1.3680343879359996E-5</v>
      </c>
      <c r="S1659" s="23">
        <v>73097.577723081529</v>
      </c>
      <c r="T1659" s="30">
        <v>3.2400118800422642E-4</v>
      </c>
      <c r="U1659" s="23">
        <v>3086.4084362152262</v>
      </c>
      <c r="V1659" s="27">
        <v>4.2223128759582025</v>
      </c>
    </row>
    <row r="1660" spans="1:22" x14ac:dyDescent="0.25">
      <c r="A1660" s="19" t="s">
        <v>90</v>
      </c>
      <c r="B1660" s="19" t="s">
        <v>91</v>
      </c>
      <c r="C1660" s="19" t="s">
        <v>75</v>
      </c>
      <c r="D1660" s="22">
        <v>160649103</v>
      </c>
      <c r="E1660" s="22">
        <v>3</v>
      </c>
      <c r="F1660" s="27">
        <v>68</v>
      </c>
      <c r="G1660" s="19" t="s">
        <v>124</v>
      </c>
      <c r="H1660" s="19" t="s">
        <v>125</v>
      </c>
      <c r="I1660" s="23">
        <v>548</v>
      </c>
      <c r="J1660" s="19" t="s">
        <v>202</v>
      </c>
      <c r="K1660" s="19" t="s">
        <v>203</v>
      </c>
      <c r="L1660" s="23">
        <v>548</v>
      </c>
      <c r="M1660" s="19" t="s">
        <v>100</v>
      </c>
      <c r="N1660" s="19" t="s">
        <v>101</v>
      </c>
      <c r="O1660" s="30">
        <v>4.1826752720830673E-3</v>
      </c>
      <c r="Q1660" s="22">
        <v>3</v>
      </c>
      <c r="R1660" s="30">
        <v>1.1235813966183924E-5</v>
      </c>
      <c r="S1660" s="23">
        <v>89001.117587890694</v>
      </c>
      <c r="T1660" s="30">
        <v>3.2400118800422642E-4</v>
      </c>
      <c r="U1660" s="23">
        <v>3086.4084362152262</v>
      </c>
      <c r="V1660" s="27">
        <v>3.4678311012974925</v>
      </c>
    </row>
    <row r="1661" spans="1:22" x14ac:dyDescent="0.25">
      <c r="A1661" s="19" t="s">
        <v>90</v>
      </c>
      <c r="B1661" s="19" t="s">
        <v>91</v>
      </c>
      <c r="C1661" s="19" t="s">
        <v>75</v>
      </c>
      <c r="D1661" s="22">
        <v>160649103</v>
      </c>
      <c r="E1661" s="22">
        <v>3</v>
      </c>
      <c r="F1661" s="27">
        <v>68</v>
      </c>
      <c r="G1661" s="19" t="s">
        <v>130</v>
      </c>
      <c r="H1661" s="19" t="s">
        <v>131</v>
      </c>
      <c r="I1661" s="23">
        <v>114.39999999999999</v>
      </c>
      <c r="J1661" s="19" t="s">
        <v>211</v>
      </c>
      <c r="K1661" s="19" t="s">
        <v>212</v>
      </c>
      <c r="L1661" s="23">
        <v>80</v>
      </c>
      <c r="M1661" s="19" t="s">
        <v>112</v>
      </c>
      <c r="N1661" s="19" t="s">
        <v>113</v>
      </c>
      <c r="O1661" s="30">
        <v>4.8249881092436948E-2</v>
      </c>
      <c r="Q1661" s="22">
        <v>7.7</v>
      </c>
      <c r="R1661" s="30">
        <v>1.0541990826918997E-5</v>
      </c>
      <c r="S1661" s="23">
        <v>94858.743136685123</v>
      </c>
      <c r="T1661" s="30">
        <v>3.2400118800422642E-4</v>
      </c>
      <c r="U1661" s="23">
        <v>3086.4084362152262</v>
      </c>
      <c r="V1661" s="27">
        <v>3.2536889422706321</v>
      </c>
    </row>
    <row r="1662" spans="1:22" x14ac:dyDescent="0.25">
      <c r="A1662" s="19" t="s">
        <v>90</v>
      </c>
      <c r="B1662" s="19" t="s">
        <v>91</v>
      </c>
      <c r="C1662" s="19" t="s">
        <v>75</v>
      </c>
      <c r="D1662" s="22">
        <v>160649103</v>
      </c>
      <c r="E1662" s="22">
        <v>3</v>
      </c>
      <c r="F1662" s="27">
        <v>68</v>
      </c>
      <c r="G1662" s="19" t="s">
        <v>130</v>
      </c>
      <c r="H1662" s="19" t="s">
        <v>131</v>
      </c>
      <c r="I1662" s="23">
        <v>114.39999999999999</v>
      </c>
      <c r="J1662" s="19" t="s">
        <v>200</v>
      </c>
      <c r="K1662" s="19" t="s">
        <v>201</v>
      </c>
      <c r="L1662" s="23">
        <v>80</v>
      </c>
      <c r="M1662" s="19" t="s">
        <v>112</v>
      </c>
      <c r="N1662" s="19" t="s">
        <v>113</v>
      </c>
      <c r="O1662" s="30">
        <v>4.8249881092436948E-2</v>
      </c>
      <c r="Q1662" s="22">
        <v>7.7</v>
      </c>
      <c r="R1662" s="30">
        <v>1.0541990826918997E-5</v>
      </c>
      <c r="S1662" s="23">
        <v>94858.743136685123</v>
      </c>
      <c r="T1662" s="30">
        <v>3.2400118800422642E-4</v>
      </c>
      <c r="U1662" s="23">
        <v>3086.4084362152262</v>
      </c>
      <c r="V1662" s="27">
        <v>3.2536889422706321</v>
      </c>
    </row>
    <row r="1663" spans="1:22" x14ac:dyDescent="0.25">
      <c r="A1663" s="19" t="s">
        <v>90</v>
      </c>
      <c r="B1663" s="19" t="s">
        <v>91</v>
      </c>
      <c r="C1663" s="19" t="s">
        <v>75</v>
      </c>
      <c r="D1663" s="22">
        <v>160649103</v>
      </c>
      <c r="E1663" s="22">
        <v>3</v>
      </c>
      <c r="F1663" s="27">
        <v>68</v>
      </c>
      <c r="G1663" s="19" t="s">
        <v>130</v>
      </c>
      <c r="H1663" s="19" t="s">
        <v>131</v>
      </c>
      <c r="I1663" s="23">
        <v>114.39999999999999</v>
      </c>
      <c r="J1663" s="19" t="s">
        <v>211</v>
      </c>
      <c r="K1663" s="19" t="s">
        <v>212</v>
      </c>
      <c r="L1663" s="23">
        <v>80</v>
      </c>
      <c r="M1663" s="19" t="s">
        <v>110</v>
      </c>
      <c r="N1663" s="19" t="s">
        <v>111</v>
      </c>
      <c r="O1663" s="30">
        <v>5.1901008403361353E-3</v>
      </c>
      <c r="Q1663" s="22">
        <v>1.5</v>
      </c>
      <c r="R1663" s="30">
        <v>5.8210542758279793E-6</v>
      </c>
      <c r="S1663" s="23">
        <v>171790.18655649992</v>
      </c>
      <c r="T1663" s="30">
        <v>3.2400118800422642E-4</v>
      </c>
      <c r="U1663" s="23">
        <v>3086.4084362152262</v>
      </c>
      <c r="V1663" s="27">
        <v>1.7966151024582191</v>
      </c>
    </row>
    <row r="1664" spans="1:22" x14ac:dyDescent="0.25">
      <c r="A1664" s="19" t="s">
        <v>90</v>
      </c>
      <c r="B1664" s="19" t="s">
        <v>91</v>
      </c>
      <c r="C1664" s="19" t="s">
        <v>75</v>
      </c>
      <c r="D1664" s="22">
        <v>160649103</v>
      </c>
      <c r="E1664" s="22">
        <v>3</v>
      </c>
      <c r="F1664" s="27">
        <v>68</v>
      </c>
      <c r="G1664" s="19" t="s">
        <v>130</v>
      </c>
      <c r="H1664" s="19" t="s">
        <v>131</v>
      </c>
      <c r="I1664" s="23">
        <v>114.39999999999999</v>
      </c>
      <c r="J1664" s="19" t="s">
        <v>200</v>
      </c>
      <c r="K1664" s="19" t="s">
        <v>201</v>
      </c>
      <c r="L1664" s="23">
        <v>80</v>
      </c>
      <c r="M1664" s="19" t="s">
        <v>110</v>
      </c>
      <c r="N1664" s="19" t="s">
        <v>111</v>
      </c>
      <c r="O1664" s="30">
        <v>5.1901008403361353E-3</v>
      </c>
      <c r="Q1664" s="22">
        <v>1.5</v>
      </c>
      <c r="R1664" s="30">
        <v>5.8210542758279793E-6</v>
      </c>
      <c r="S1664" s="23">
        <v>171790.18655649992</v>
      </c>
      <c r="T1664" s="30">
        <v>3.2400118800422642E-4</v>
      </c>
      <c r="U1664" s="23">
        <v>3086.4084362152262</v>
      </c>
      <c r="V1664" s="27">
        <v>1.7966151024582191</v>
      </c>
    </row>
    <row r="1665" spans="1:22" x14ac:dyDescent="0.25">
      <c r="A1665" s="19" t="s">
        <v>90</v>
      </c>
      <c r="B1665" s="19" t="s">
        <v>91</v>
      </c>
      <c r="C1665" s="19" t="s">
        <v>75</v>
      </c>
      <c r="D1665" s="22">
        <v>160649104</v>
      </c>
      <c r="E1665" s="22">
        <v>3</v>
      </c>
      <c r="F1665" s="27">
        <v>57</v>
      </c>
      <c r="G1665" s="19" t="s">
        <v>124</v>
      </c>
      <c r="H1665" s="19" t="s">
        <v>125</v>
      </c>
      <c r="I1665" s="23">
        <v>228.33333333333334</v>
      </c>
      <c r="J1665" s="19" t="s">
        <v>202</v>
      </c>
      <c r="K1665" s="19" t="s">
        <v>203</v>
      </c>
      <c r="L1665" s="23">
        <v>228.33333333333334</v>
      </c>
      <c r="M1665" s="19" t="s">
        <v>110</v>
      </c>
      <c r="N1665" s="19" t="s">
        <v>111</v>
      </c>
      <c r="O1665" s="30">
        <v>2.8396187614678874E-2</v>
      </c>
      <c r="Q1665" s="22">
        <v>1.5</v>
      </c>
      <c r="R1665" s="30">
        <v>7.5833873356939683E-5</v>
      </c>
      <c r="S1665" s="23">
        <v>13186.719281674254</v>
      </c>
      <c r="T1665" s="30">
        <v>2.3144186629472737E-4</v>
      </c>
      <c r="U1665" s="23">
        <v>4320.7394410074439</v>
      </c>
      <c r="V1665" s="27">
        <v>32.76584075776929</v>
      </c>
    </row>
    <row r="1666" spans="1:22" x14ac:dyDescent="0.25">
      <c r="A1666" s="19" t="s">
        <v>90</v>
      </c>
      <c r="B1666" s="19" t="s">
        <v>91</v>
      </c>
      <c r="C1666" s="19" t="s">
        <v>75</v>
      </c>
      <c r="D1666" s="22">
        <v>160649104</v>
      </c>
      <c r="E1666" s="22">
        <v>3</v>
      </c>
      <c r="F1666" s="27">
        <v>57</v>
      </c>
      <c r="G1666" s="19" t="s">
        <v>122</v>
      </c>
      <c r="H1666" s="19" t="s">
        <v>123</v>
      </c>
      <c r="I1666" s="23">
        <v>196.66666666666666</v>
      </c>
      <c r="J1666" s="19" t="s">
        <v>202</v>
      </c>
      <c r="K1666" s="19" t="s">
        <v>203</v>
      </c>
      <c r="L1666" s="23">
        <v>196.66666666666666</v>
      </c>
      <c r="M1666" s="19" t="s">
        <v>110</v>
      </c>
      <c r="N1666" s="19" t="s">
        <v>111</v>
      </c>
      <c r="O1666" s="30">
        <v>2.3301542756539208E-2</v>
      </c>
      <c r="Q1666" s="22">
        <v>1.5</v>
      </c>
      <c r="R1666" s="30">
        <v>5.359809055110383E-5</v>
      </c>
      <c r="S1666" s="23">
        <v>18657.381069322542</v>
      </c>
      <c r="T1666" s="30">
        <v>2.3144186629472737E-4</v>
      </c>
      <c r="U1666" s="23">
        <v>4320.7394410074439</v>
      </c>
      <c r="V1666" s="27">
        <v>23.158338380684274</v>
      </c>
    </row>
    <row r="1667" spans="1:22" x14ac:dyDescent="0.25">
      <c r="A1667" s="19" t="s">
        <v>90</v>
      </c>
      <c r="B1667" s="19" t="s">
        <v>91</v>
      </c>
      <c r="C1667" s="19" t="s">
        <v>75</v>
      </c>
      <c r="D1667" s="22">
        <v>160649104</v>
      </c>
      <c r="E1667" s="22">
        <v>3</v>
      </c>
      <c r="F1667" s="27">
        <v>57</v>
      </c>
      <c r="G1667" s="19" t="s">
        <v>130</v>
      </c>
      <c r="H1667" s="19" t="s">
        <v>131</v>
      </c>
      <c r="I1667" s="23">
        <v>171.6</v>
      </c>
      <c r="J1667" s="19" t="s">
        <v>200</v>
      </c>
      <c r="K1667" s="19" t="s">
        <v>201</v>
      </c>
      <c r="L1667" s="23">
        <v>120</v>
      </c>
      <c r="M1667" s="19" t="s">
        <v>112</v>
      </c>
      <c r="N1667" s="19" t="s">
        <v>113</v>
      </c>
      <c r="O1667" s="30">
        <v>4.8249881092436948E-2</v>
      </c>
      <c r="Q1667" s="22">
        <v>7.7</v>
      </c>
      <c r="R1667" s="30">
        <v>1.886461516396031E-5</v>
      </c>
      <c r="S1667" s="23">
        <v>53009.2976352064</v>
      </c>
      <c r="T1667" s="30">
        <v>2.3144186629472737E-4</v>
      </c>
      <c r="U1667" s="23">
        <v>4320.7394410074439</v>
      </c>
      <c r="V1667" s="27">
        <v>8.1509086778350426</v>
      </c>
    </row>
    <row r="1668" spans="1:22" x14ac:dyDescent="0.25">
      <c r="A1668" s="19" t="s">
        <v>90</v>
      </c>
      <c r="B1668" s="19" t="s">
        <v>91</v>
      </c>
      <c r="C1668" s="19" t="s">
        <v>75</v>
      </c>
      <c r="D1668" s="22">
        <v>160649104</v>
      </c>
      <c r="E1668" s="22">
        <v>3</v>
      </c>
      <c r="F1668" s="27">
        <v>57</v>
      </c>
      <c r="G1668" s="19" t="s">
        <v>130</v>
      </c>
      <c r="H1668" s="19" t="s">
        <v>131</v>
      </c>
      <c r="I1668" s="23">
        <v>133.6335</v>
      </c>
      <c r="J1668" s="19" t="s">
        <v>211</v>
      </c>
      <c r="K1668" s="19" t="s">
        <v>212</v>
      </c>
      <c r="L1668" s="23">
        <v>93.45</v>
      </c>
      <c r="M1668" s="19" t="s">
        <v>112</v>
      </c>
      <c r="N1668" s="19" t="s">
        <v>113</v>
      </c>
      <c r="O1668" s="30">
        <v>4.8249881092436948E-2</v>
      </c>
      <c r="Q1668" s="22">
        <v>7.7</v>
      </c>
      <c r="R1668" s="30">
        <v>1.469081905893409E-5</v>
      </c>
      <c r="S1668" s="23">
        <v>68069.724090152682</v>
      </c>
      <c r="T1668" s="30">
        <v>2.3144186629472737E-4</v>
      </c>
      <c r="U1668" s="23">
        <v>4320.7394410074439</v>
      </c>
      <c r="V1668" s="27">
        <v>6.3475201328640392</v>
      </c>
    </row>
    <row r="1669" spans="1:22" x14ac:dyDescent="0.25">
      <c r="A1669" s="19" t="s">
        <v>90</v>
      </c>
      <c r="B1669" s="19" t="s">
        <v>91</v>
      </c>
      <c r="C1669" s="19" t="s">
        <v>75</v>
      </c>
      <c r="D1669" s="22">
        <v>160649104</v>
      </c>
      <c r="E1669" s="22">
        <v>3</v>
      </c>
      <c r="F1669" s="27">
        <v>57</v>
      </c>
      <c r="G1669" s="19" t="s">
        <v>156</v>
      </c>
      <c r="H1669" s="19" t="s">
        <v>157</v>
      </c>
      <c r="I1669" s="23">
        <v>198.33333333333334</v>
      </c>
      <c r="J1669" s="19" t="s">
        <v>229</v>
      </c>
      <c r="K1669" s="19" t="s">
        <v>250</v>
      </c>
      <c r="L1669" s="23">
        <v>39.666666666666664</v>
      </c>
      <c r="M1669" s="19" t="s">
        <v>245</v>
      </c>
      <c r="N1669" s="19" t="s">
        <v>246</v>
      </c>
      <c r="O1669" s="30">
        <v>8.156250000000002E-3</v>
      </c>
      <c r="Q1669" s="22">
        <v>1.94</v>
      </c>
      <c r="R1669" s="30">
        <v>1.4628832067281611E-5</v>
      </c>
      <c r="S1669" s="23">
        <v>68358.157055925796</v>
      </c>
      <c r="T1669" s="30">
        <v>2.3144186629472737E-4</v>
      </c>
      <c r="U1669" s="23">
        <v>4320.7394410074439</v>
      </c>
      <c r="V1669" s="27">
        <v>6.3207371688978125</v>
      </c>
    </row>
    <row r="1670" spans="1:22" x14ac:dyDescent="0.25">
      <c r="A1670" s="19" t="s">
        <v>90</v>
      </c>
      <c r="B1670" s="19" t="s">
        <v>91</v>
      </c>
      <c r="C1670" s="19" t="s">
        <v>75</v>
      </c>
      <c r="D1670" s="22">
        <v>160649104</v>
      </c>
      <c r="E1670" s="22">
        <v>3</v>
      </c>
      <c r="F1670" s="27">
        <v>57</v>
      </c>
      <c r="G1670" s="19" t="s">
        <v>122</v>
      </c>
      <c r="H1670" s="19" t="s">
        <v>123</v>
      </c>
      <c r="I1670" s="23">
        <v>196.66666666666666</v>
      </c>
      <c r="J1670" s="19" t="s">
        <v>202</v>
      </c>
      <c r="K1670" s="19" t="s">
        <v>203</v>
      </c>
      <c r="L1670" s="23">
        <v>196.66666666666666</v>
      </c>
      <c r="M1670" s="19" t="s">
        <v>112</v>
      </c>
      <c r="N1670" s="19" t="s">
        <v>113</v>
      </c>
      <c r="O1670" s="30">
        <v>2.7195613430583482E-2</v>
      </c>
      <c r="Q1670" s="22">
        <v>7.7</v>
      </c>
      <c r="R1670" s="30">
        <v>1.2186080294709695E-5</v>
      </c>
      <c r="S1670" s="23">
        <v>82060.841207006233</v>
      </c>
      <c r="T1670" s="30">
        <v>2.3144186629472737E-4</v>
      </c>
      <c r="U1670" s="23">
        <v>4320.7394410074439</v>
      </c>
      <c r="V1670" s="27">
        <v>5.2652877760635795</v>
      </c>
    </row>
    <row r="1671" spans="1:22" x14ac:dyDescent="0.25">
      <c r="A1671" s="19" t="s">
        <v>90</v>
      </c>
      <c r="B1671" s="19" t="s">
        <v>91</v>
      </c>
      <c r="C1671" s="19" t="s">
        <v>75</v>
      </c>
      <c r="D1671" s="22">
        <v>160649104</v>
      </c>
      <c r="E1671" s="22">
        <v>3</v>
      </c>
      <c r="F1671" s="27">
        <v>57</v>
      </c>
      <c r="G1671" s="19" t="s">
        <v>130</v>
      </c>
      <c r="H1671" s="19" t="s">
        <v>131</v>
      </c>
      <c r="I1671" s="23">
        <v>171.6</v>
      </c>
      <c r="J1671" s="19" t="s">
        <v>200</v>
      </c>
      <c r="K1671" s="19" t="s">
        <v>201</v>
      </c>
      <c r="L1671" s="23">
        <v>120</v>
      </c>
      <c r="M1671" s="19" t="s">
        <v>110</v>
      </c>
      <c r="N1671" s="19" t="s">
        <v>111</v>
      </c>
      <c r="O1671" s="30">
        <v>5.1901008403361353E-3</v>
      </c>
      <c r="Q1671" s="22">
        <v>1.5</v>
      </c>
      <c r="R1671" s="30">
        <v>1.0416623440955331E-5</v>
      </c>
      <c r="S1671" s="23">
        <v>96000.398369808769</v>
      </c>
      <c r="T1671" s="30">
        <v>2.3144186629472737E-4</v>
      </c>
      <c r="U1671" s="23">
        <v>4320.7394410074439</v>
      </c>
      <c r="V1671" s="27">
        <v>4.5007515743458377</v>
      </c>
    </row>
    <row r="1672" spans="1:22" x14ac:dyDescent="0.25">
      <c r="A1672" s="19" t="s">
        <v>90</v>
      </c>
      <c r="B1672" s="19" t="s">
        <v>91</v>
      </c>
      <c r="C1672" s="19" t="s">
        <v>75</v>
      </c>
      <c r="D1672" s="22">
        <v>160649104</v>
      </c>
      <c r="E1672" s="22">
        <v>3</v>
      </c>
      <c r="F1672" s="27">
        <v>57</v>
      </c>
      <c r="G1672" s="19" t="s">
        <v>148</v>
      </c>
      <c r="H1672" s="19" t="s">
        <v>149</v>
      </c>
      <c r="I1672" s="23">
        <v>13.5</v>
      </c>
      <c r="J1672" s="19" t="s">
        <v>202</v>
      </c>
      <c r="K1672" s="19" t="s">
        <v>203</v>
      </c>
      <c r="L1672" s="23">
        <v>13.5</v>
      </c>
      <c r="M1672" s="19" t="s">
        <v>110</v>
      </c>
      <c r="N1672" s="19" t="s">
        <v>111</v>
      </c>
      <c r="O1672" s="30">
        <v>5.1681299099804429E-2</v>
      </c>
      <c r="Q1672" s="22">
        <v>1.5</v>
      </c>
      <c r="R1672" s="30">
        <v>8.1602051210217523E-6</v>
      </c>
      <c r="S1672" s="23">
        <v>122545.93912398962</v>
      </c>
      <c r="T1672" s="30">
        <v>2.3144186629472737E-4</v>
      </c>
      <c r="U1672" s="23">
        <v>4320.7394410074439</v>
      </c>
      <c r="V1672" s="27">
        <v>3.5258120113109608</v>
      </c>
    </row>
    <row r="1673" spans="1:22" x14ac:dyDescent="0.25">
      <c r="A1673" s="19" t="s">
        <v>90</v>
      </c>
      <c r="B1673" s="19" t="s">
        <v>91</v>
      </c>
      <c r="C1673" s="19" t="s">
        <v>75</v>
      </c>
      <c r="D1673" s="22">
        <v>160649104</v>
      </c>
      <c r="E1673" s="22">
        <v>3</v>
      </c>
      <c r="F1673" s="27">
        <v>57</v>
      </c>
      <c r="G1673" s="19" t="s">
        <v>130</v>
      </c>
      <c r="H1673" s="19" t="s">
        <v>131</v>
      </c>
      <c r="I1673" s="23">
        <v>133.6335</v>
      </c>
      <c r="J1673" s="19" t="s">
        <v>211</v>
      </c>
      <c r="K1673" s="19" t="s">
        <v>212</v>
      </c>
      <c r="L1673" s="23">
        <v>93.45</v>
      </c>
      <c r="M1673" s="19" t="s">
        <v>110</v>
      </c>
      <c r="N1673" s="19" t="s">
        <v>111</v>
      </c>
      <c r="O1673" s="30">
        <v>5.1901008403361353E-3</v>
      </c>
      <c r="Q1673" s="22">
        <v>1.5</v>
      </c>
      <c r="R1673" s="30">
        <v>8.1119455046439637E-6</v>
      </c>
      <c r="S1673" s="23">
        <v>123274.98988097435</v>
      </c>
      <c r="T1673" s="30">
        <v>2.3144186629472737E-4</v>
      </c>
      <c r="U1673" s="23">
        <v>4320.7394410074439</v>
      </c>
      <c r="V1673" s="27">
        <v>3.5049602885218212</v>
      </c>
    </row>
    <row r="1674" spans="1:22" x14ac:dyDescent="0.25">
      <c r="A1674" s="19" t="s">
        <v>90</v>
      </c>
      <c r="B1674" s="19" t="s">
        <v>91</v>
      </c>
      <c r="C1674" s="19" t="s">
        <v>75</v>
      </c>
      <c r="D1674" s="22">
        <v>160649104</v>
      </c>
      <c r="E1674" s="22">
        <v>3</v>
      </c>
      <c r="F1674" s="27">
        <v>57</v>
      </c>
      <c r="G1674" s="19" t="s">
        <v>124</v>
      </c>
      <c r="H1674" s="19" t="s">
        <v>125</v>
      </c>
      <c r="I1674" s="23">
        <v>228.33333333333334</v>
      </c>
      <c r="J1674" s="19" t="s">
        <v>202</v>
      </c>
      <c r="K1674" s="19" t="s">
        <v>203</v>
      </c>
      <c r="L1674" s="23">
        <v>228.33333333333334</v>
      </c>
      <c r="M1674" s="19" t="s">
        <v>100</v>
      </c>
      <c r="N1674" s="19" t="s">
        <v>101</v>
      </c>
      <c r="O1674" s="30">
        <v>4.1826752720830673E-3</v>
      </c>
      <c r="Q1674" s="22">
        <v>3</v>
      </c>
      <c r="R1674" s="30">
        <v>5.5850537258808997E-6</v>
      </c>
      <c r="S1674" s="23">
        <v>179049.3071474036</v>
      </c>
      <c r="T1674" s="30">
        <v>2.3144186629472737E-4</v>
      </c>
      <c r="U1674" s="23">
        <v>4320.7394410074439</v>
      </c>
      <c r="V1674" s="27">
        <v>2.4131561913559181</v>
      </c>
    </row>
    <row r="1675" spans="1:22" x14ac:dyDescent="0.25">
      <c r="A1675" s="19" t="s">
        <v>92</v>
      </c>
      <c r="B1675" s="19" t="s">
        <v>93</v>
      </c>
      <c r="C1675" s="19" t="s">
        <v>85</v>
      </c>
      <c r="D1675" s="22">
        <v>330006686</v>
      </c>
      <c r="E1675" s="22">
        <v>2</v>
      </c>
      <c r="F1675" s="27">
        <v>11</v>
      </c>
      <c r="G1675" s="19" t="s">
        <v>122</v>
      </c>
      <c r="H1675" s="19" t="s">
        <v>123</v>
      </c>
      <c r="I1675" s="23">
        <v>74.591999999999999</v>
      </c>
      <c r="J1675" s="19" t="s">
        <v>223</v>
      </c>
      <c r="K1675" s="19" t="s">
        <v>234</v>
      </c>
      <c r="L1675" s="23">
        <v>13.44</v>
      </c>
      <c r="M1675" s="19" t="s">
        <v>110</v>
      </c>
      <c r="N1675" s="19" t="s">
        <v>111</v>
      </c>
      <c r="O1675" s="30">
        <v>2.3301542756539208E-2</v>
      </c>
      <c r="Q1675" s="22">
        <v>1.5</v>
      </c>
      <c r="R1675" s="30">
        <v>1.0533991983610743E-4</v>
      </c>
      <c r="S1675" s="23">
        <v>9493.0772831025952</v>
      </c>
      <c r="T1675" s="30">
        <v>5.805661337182611E-4</v>
      </c>
      <c r="U1675" s="23">
        <v>1722.4566538104048</v>
      </c>
      <c r="V1675" s="27">
        <v>18.144344583355789</v>
      </c>
    </row>
    <row r="1676" spans="1:22" x14ac:dyDescent="0.25">
      <c r="A1676" s="19" t="s">
        <v>92</v>
      </c>
      <c r="B1676" s="19" t="s">
        <v>93</v>
      </c>
      <c r="C1676" s="19" t="s">
        <v>85</v>
      </c>
      <c r="D1676" s="22">
        <v>330006686</v>
      </c>
      <c r="E1676" s="22">
        <v>2</v>
      </c>
      <c r="F1676" s="27">
        <v>11</v>
      </c>
      <c r="G1676" s="19" t="s">
        <v>108</v>
      </c>
      <c r="H1676" s="19" t="s">
        <v>109</v>
      </c>
      <c r="I1676" s="23">
        <v>128.4</v>
      </c>
      <c r="J1676" s="19" t="s">
        <v>202</v>
      </c>
      <c r="K1676" s="19" t="s">
        <v>203</v>
      </c>
      <c r="L1676" s="23">
        <v>128.4</v>
      </c>
      <c r="M1676" s="19" t="s">
        <v>110</v>
      </c>
      <c r="N1676" s="19" t="s">
        <v>111</v>
      </c>
      <c r="O1676" s="30">
        <v>9.9157987639060616E-3</v>
      </c>
      <c r="Q1676" s="22">
        <v>1.5</v>
      </c>
      <c r="R1676" s="30">
        <v>7.7162943108214453E-5</v>
      </c>
      <c r="S1676" s="23">
        <v>12959.588627893381</v>
      </c>
      <c r="T1676" s="30">
        <v>5.805661337182611E-4</v>
      </c>
      <c r="U1676" s="23">
        <v>1722.4566538104048</v>
      </c>
      <c r="V1676" s="27">
        <v>13.290982478433769</v>
      </c>
    </row>
    <row r="1677" spans="1:22" x14ac:dyDescent="0.25">
      <c r="A1677" s="19" t="s">
        <v>92</v>
      </c>
      <c r="B1677" s="19" t="s">
        <v>93</v>
      </c>
      <c r="C1677" s="19" t="s">
        <v>85</v>
      </c>
      <c r="D1677" s="22">
        <v>330006686</v>
      </c>
      <c r="E1677" s="22">
        <v>2</v>
      </c>
      <c r="F1677" s="27">
        <v>11</v>
      </c>
      <c r="G1677" s="19" t="s">
        <v>134</v>
      </c>
      <c r="H1677" s="19" t="s">
        <v>135</v>
      </c>
      <c r="I1677" s="23">
        <v>195</v>
      </c>
      <c r="J1677" s="19" t="s">
        <v>202</v>
      </c>
      <c r="K1677" s="19" t="s">
        <v>203</v>
      </c>
      <c r="L1677" s="23">
        <v>195</v>
      </c>
      <c r="M1677" s="19" t="s">
        <v>110</v>
      </c>
      <c r="N1677" s="19" t="s">
        <v>111</v>
      </c>
      <c r="O1677" s="30">
        <v>6.3109714285714286E-3</v>
      </c>
      <c r="Q1677" s="22">
        <v>1.5</v>
      </c>
      <c r="R1677" s="30">
        <v>7.45842077922078E-5</v>
      </c>
      <c r="S1677" s="23">
        <v>13407.664029709989</v>
      </c>
      <c r="T1677" s="30">
        <v>5.805661337182611E-4</v>
      </c>
      <c r="U1677" s="23">
        <v>1722.4566538104048</v>
      </c>
      <c r="V1677" s="27">
        <v>12.846806498086616</v>
      </c>
    </row>
    <row r="1678" spans="1:22" x14ac:dyDescent="0.25">
      <c r="A1678" s="19" t="s">
        <v>92</v>
      </c>
      <c r="B1678" s="19" t="s">
        <v>93</v>
      </c>
      <c r="C1678" s="19" t="s">
        <v>85</v>
      </c>
      <c r="D1678" s="22">
        <v>330006686</v>
      </c>
      <c r="E1678" s="22">
        <v>2</v>
      </c>
      <c r="F1678" s="27">
        <v>11</v>
      </c>
      <c r="G1678" s="19" t="s">
        <v>108</v>
      </c>
      <c r="H1678" s="19" t="s">
        <v>109</v>
      </c>
      <c r="I1678" s="23">
        <v>101.91999999999999</v>
      </c>
      <c r="J1678" s="19" t="s">
        <v>223</v>
      </c>
      <c r="K1678" s="19" t="s">
        <v>234</v>
      </c>
      <c r="L1678" s="23">
        <v>22.4</v>
      </c>
      <c r="M1678" s="19" t="s">
        <v>110</v>
      </c>
      <c r="N1678" s="19" t="s">
        <v>111</v>
      </c>
      <c r="O1678" s="30">
        <v>9.9157987639060616E-3</v>
      </c>
      <c r="Q1678" s="22">
        <v>1.5</v>
      </c>
      <c r="R1678" s="30">
        <v>6.124958848589731E-5</v>
      </c>
      <c r="S1678" s="23">
        <v>16326.64030437118</v>
      </c>
      <c r="T1678" s="30">
        <v>5.805661337182611E-4</v>
      </c>
      <c r="U1678" s="23">
        <v>1722.4566538104048</v>
      </c>
      <c r="V1678" s="27">
        <v>10.549976123068298</v>
      </c>
    </row>
    <row r="1679" spans="1:22" x14ac:dyDescent="0.25">
      <c r="A1679" s="19" t="s">
        <v>92</v>
      </c>
      <c r="B1679" s="19" t="s">
        <v>93</v>
      </c>
      <c r="C1679" s="19" t="s">
        <v>85</v>
      </c>
      <c r="D1679" s="22">
        <v>330006686</v>
      </c>
      <c r="E1679" s="22">
        <v>2</v>
      </c>
      <c r="F1679" s="27">
        <v>11</v>
      </c>
      <c r="G1679" s="19" t="s">
        <v>128</v>
      </c>
      <c r="H1679" s="19" t="s">
        <v>129</v>
      </c>
      <c r="I1679" s="23">
        <v>50</v>
      </c>
      <c r="J1679" s="19" t="s">
        <v>202</v>
      </c>
      <c r="K1679" s="19" t="s">
        <v>203</v>
      </c>
      <c r="L1679" s="23">
        <v>50</v>
      </c>
      <c r="M1679" s="19" t="s">
        <v>110</v>
      </c>
      <c r="N1679" s="19" t="s">
        <v>111</v>
      </c>
      <c r="O1679" s="30">
        <v>1.3969122566371676E-2</v>
      </c>
      <c r="Q1679" s="22">
        <v>1.5</v>
      </c>
      <c r="R1679" s="30">
        <v>4.2330674443550538E-5</v>
      </c>
      <c r="S1679" s="23">
        <v>23623.531000753028</v>
      </c>
      <c r="T1679" s="30">
        <v>5.805661337182611E-4</v>
      </c>
      <c r="U1679" s="23">
        <v>1722.4566538104048</v>
      </c>
      <c r="V1679" s="27">
        <v>7.2912751855575682</v>
      </c>
    </row>
    <row r="1680" spans="1:22" x14ac:dyDescent="0.25">
      <c r="A1680" s="19" t="s">
        <v>92</v>
      </c>
      <c r="B1680" s="19" t="s">
        <v>93</v>
      </c>
      <c r="C1680" s="19" t="s">
        <v>85</v>
      </c>
      <c r="D1680" s="22">
        <v>330006686</v>
      </c>
      <c r="E1680" s="22">
        <v>2</v>
      </c>
      <c r="F1680" s="27">
        <v>11</v>
      </c>
      <c r="G1680" s="19" t="s">
        <v>132</v>
      </c>
      <c r="H1680" s="19" t="s">
        <v>133</v>
      </c>
      <c r="I1680" s="23">
        <v>11.505676349999998</v>
      </c>
      <c r="J1680" s="19" t="s">
        <v>206</v>
      </c>
      <c r="K1680" s="19" t="s">
        <v>230</v>
      </c>
      <c r="L1680" s="23">
        <v>8.2774649999999994</v>
      </c>
      <c r="M1680" s="19" t="s">
        <v>110</v>
      </c>
      <c r="N1680" s="19" t="s">
        <v>111</v>
      </c>
      <c r="O1680" s="30">
        <v>3.9433609419354559E-2</v>
      </c>
      <c r="Q1680" s="22">
        <v>1.5</v>
      </c>
      <c r="R1680" s="30">
        <v>2.7497596805539691E-5</v>
      </c>
      <c r="S1680" s="23">
        <v>36366.814419161863</v>
      </c>
      <c r="T1680" s="30">
        <v>5.805661337182611E-4</v>
      </c>
      <c r="U1680" s="23">
        <v>1722.4566538104048</v>
      </c>
      <c r="V1680" s="27">
        <v>4.7363418581497569</v>
      </c>
    </row>
    <row r="1681" spans="1:22" x14ac:dyDescent="0.25">
      <c r="A1681" s="19" t="s">
        <v>92</v>
      </c>
      <c r="B1681" s="19" t="s">
        <v>93</v>
      </c>
      <c r="C1681" s="19" t="s">
        <v>85</v>
      </c>
      <c r="D1681" s="22">
        <v>330006686</v>
      </c>
      <c r="E1681" s="22">
        <v>2</v>
      </c>
      <c r="F1681" s="27">
        <v>11</v>
      </c>
      <c r="G1681" s="19" t="s">
        <v>134</v>
      </c>
      <c r="H1681" s="19" t="s">
        <v>135</v>
      </c>
      <c r="I1681" s="23">
        <v>195</v>
      </c>
      <c r="J1681" s="19" t="s">
        <v>202</v>
      </c>
      <c r="K1681" s="19" t="s">
        <v>203</v>
      </c>
      <c r="L1681" s="23">
        <v>195</v>
      </c>
      <c r="M1681" s="19" t="s">
        <v>96</v>
      </c>
      <c r="N1681" s="19" t="s">
        <v>97</v>
      </c>
      <c r="O1681" s="30">
        <v>1.2242166344294007E-2</v>
      </c>
      <c r="Q1681" s="22">
        <v>8.6999999999999993</v>
      </c>
      <c r="R1681" s="30">
        <v>2.4944853052636691E-5</v>
      </c>
      <c r="S1681" s="23">
        <v>40088.430181964897</v>
      </c>
      <c r="T1681" s="30">
        <v>5.805661337182611E-4</v>
      </c>
      <c r="U1681" s="23">
        <v>1722.4566538104048</v>
      </c>
      <c r="V1681" s="27">
        <v>4.2966428118836859</v>
      </c>
    </row>
    <row r="1682" spans="1:22" x14ac:dyDescent="0.25">
      <c r="A1682" s="19" t="s">
        <v>92</v>
      </c>
      <c r="B1682" s="19" t="s">
        <v>93</v>
      </c>
      <c r="C1682" s="19" t="s">
        <v>85</v>
      </c>
      <c r="D1682" s="22">
        <v>330006686</v>
      </c>
      <c r="E1682" s="22">
        <v>2</v>
      </c>
      <c r="F1682" s="27">
        <v>11</v>
      </c>
      <c r="G1682" s="19" t="s">
        <v>122</v>
      </c>
      <c r="H1682" s="19" t="s">
        <v>123</v>
      </c>
      <c r="I1682" s="23">
        <v>74.591999999999999</v>
      </c>
      <c r="J1682" s="19" t="s">
        <v>223</v>
      </c>
      <c r="K1682" s="19" t="s">
        <v>234</v>
      </c>
      <c r="L1682" s="23">
        <v>13.44</v>
      </c>
      <c r="M1682" s="19" t="s">
        <v>112</v>
      </c>
      <c r="N1682" s="19" t="s">
        <v>113</v>
      </c>
      <c r="O1682" s="30">
        <v>2.7195613430583482E-2</v>
      </c>
      <c r="Q1682" s="22">
        <v>7.7</v>
      </c>
      <c r="R1682" s="30">
        <v>2.3950120389776662E-5</v>
      </c>
      <c r="S1682" s="23">
        <v>41753.44356209832</v>
      </c>
      <c r="T1682" s="30">
        <v>5.805661337182611E-4</v>
      </c>
      <c r="U1682" s="23">
        <v>1722.4566538104048</v>
      </c>
      <c r="V1682" s="27">
        <v>4.1253044224931052</v>
      </c>
    </row>
    <row r="1683" spans="1:22" x14ac:dyDescent="0.25">
      <c r="A1683" s="19" t="s">
        <v>92</v>
      </c>
      <c r="B1683" s="19" t="s">
        <v>93</v>
      </c>
      <c r="C1683" s="19" t="s">
        <v>85</v>
      </c>
      <c r="D1683" s="22">
        <v>330006686</v>
      </c>
      <c r="E1683" s="22">
        <v>2</v>
      </c>
      <c r="F1683" s="27">
        <v>11</v>
      </c>
      <c r="G1683" s="19" t="s">
        <v>166</v>
      </c>
      <c r="H1683" s="19" t="s">
        <v>167</v>
      </c>
      <c r="I1683" s="23">
        <v>1331.9724125</v>
      </c>
      <c r="J1683" s="19" t="s">
        <v>202</v>
      </c>
      <c r="K1683" s="19" t="s">
        <v>203</v>
      </c>
      <c r="L1683" s="23">
        <v>1331.9724125</v>
      </c>
      <c r="M1683" s="19" t="s">
        <v>168</v>
      </c>
      <c r="N1683" s="19" t="s">
        <v>169</v>
      </c>
      <c r="O1683" s="30">
        <v>5.0000000000000002E-5</v>
      </c>
      <c r="Q1683" s="22">
        <v>0.3</v>
      </c>
      <c r="R1683" s="30">
        <v>2.0181400189393941E-5</v>
      </c>
      <c r="S1683" s="23">
        <v>49550.57580819077</v>
      </c>
      <c r="T1683" s="30">
        <v>5.805661337182611E-4</v>
      </c>
      <c r="U1683" s="23">
        <v>1722.4566538104048</v>
      </c>
      <c r="V1683" s="27">
        <v>3.4761587039432156</v>
      </c>
    </row>
    <row r="1684" spans="1:22" x14ac:dyDescent="0.25">
      <c r="A1684" s="19" t="s">
        <v>92</v>
      </c>
      <c r="B1684" s="19" t="s">
        <v>93</v>
      </c>
      <c r="C1684" s="19" t="s">
        <v>85</v>
      </c>
      <c r="D1684" s="22">
        <v>330006686</v>
      </c>
      <c r="E1684" s="22">
        <v>2</v>
      </c>
      <c r="F1684" s="27">
        <v>11</v>
      </c>
      <c r="G1684" s="19" t="s">
        <v>108</v>
      </c>
      <c r="H1684" s="19" t="s">
        <v>109</v>
      </c>
      <c r="I1684" s="23">
        <v>128.4</v>
      </c>
      <c r="J1684" s="19" t="s">
        <v>202</v>
      </c>
      <c r="K1684" s="19" t="s">
        <v>203</v>
      </c>
      <c r="L1684" s="23">
        <v>128.4</v>
      </c>
      <c r="M1684" s="19" t="s">
        <v>112</v>
      </c>
      <c r="N1684" s="19" t="s">
        <v>113</v>
      </c>
      <c r="O1684" s="30">
        <v>1.1220156242274404E-2</v>
      </c>
      <c r="Q1684" s="22">
        <v>7.7</v>
      </c>
      <c r="R1684" s="30">
        <v>1.7009068022526962E-5</v>
      </c>
      <c r="S1684" s="23">
        <v>58792.16889929484</v>
      </c>
      <c r="T1684" s="30">
        <v>5.805661337182611E-4</v>
      </c>
      <c r="U1684" s="23">
        <v>1722.4566538104048</v>
      </c>
      <c r="V1684" s="27">
        <v>2.929738239051535</v>
      </c>
    </row>
    <row r="1685" spans="1:22" x14ac:dyDescent="0.25">
      <c r="A1685" s="19" t="s">
        <v>92</v>
      </c>
      <c r="B1685" s="19" t="s">
        <v>93</v>
      </c>
      <c r="C1685" s="19" t="s">
        <v>85</v>
      </c>
      <c r="D1685" s="22">
        <v>330006686</v>
      </c>
      <c r="E1685" s="22">
        <v>2</v>
      </c>
      <c r="F1685" s="27">
        <v>11</v>
      </c>
      <c r="G1685" s="19" t="s">
        <v>156</v>
      </c>
      <c r="H1685" s="19" t="s">
        <v>157</v>
      </c>
      <c r="I1685" s="23">
        <v>41.301225000000002</v>
      </c>
      <c r="J1685" s="19" t="s">
        <v>229</v>
      </c>
      <c r="K1685" s="19" t="s">
        <v>250</v>
      </c>
      <c r="L1685" s="23">
        <v>8.2602449999999994</v>
      </c>
      <c r="M1685" s="19" t="s">
        <v>245</v>
      </c>
      <c r="N1685" s="19" t="s">
        <v>246</v>
      </c>
      <c r="O1685" s="30">
        <v>8.156250000000002E-3</v>
      </c>
      <c r="Q1685" s="22">
        <v>1.94</v>
      </c>
      <c r="R1685" s="30">
        <v>1.5785525604791474E-5</v>
      </c>
      <c r="S1685" s="23">
        <v>63349.173479308418</v>
      </c>
      <c r="T1685" s="30">
        <v>5.805661337182611E-4</v>
      </c>
      <c r="U1685" s="23">
        <v>1722.4566538104048</v>
      </c>
      <c r="V1685" s="27">
        <v>2.7189883611867587</v>
      </c>
    </row>
    <row r="1686" spans="1:22" x14ac:dyDescent="0.25">
      <c r="A1686" s="19" t="s">
        <v>92</v>
      </c>
      <c r="B1686" s="19" t="s">
        <v>93</v>
      </c>
      <c r="C1686" s="19" t="s">
        <v>85</v>
      </c>
      <c r="D1686" s="22">
        <v>330006686</v>
      </c>
      <c r="E1686" s="22">
        <v>2</v>
      </c>
      <c r="F1686" s="27">
        <v>11</v>
      </c>
      <c r="G1686" s="19" t="s">
        <v>108</v>
      </c>
      <c r="H1686" s="19" t="s">
        <v>109</v>
      </c>
      <c r="I1686" s="23">
        <v>101.91999999999999</v>
      </c>
      <c r="J1686" s="19" t="s">
        <v>223</v>
      </c>
      <c r="K1686" s="19" t="s">
        <v>234</v>
      </c>
      <c r="L1686" s="23">
        <v>22.4</v>
      </c>
      <c r="M1686" s="19" t="s">
        <v>112</v>
      </c>
      <c r="N1686" s="19" t="s">
        <v>113</v>
      </c>
      <c r="O1686" s="30">
        <v>1.1220156242274404E-2</v>
      </c>
      <c r="Q1686" s="22">
        <v>7.7</v>
      </c>
      <c r="R1686" s="30">
        <v>1.3501278916323577E-5</v>
      </c>
      <c r="S1686" s="23">
        <v>74067.057365281202</v>
      </c>
      <c r="T1686" s="30">
        <v>5.805661337182611E-4</v>
      </c>
      <c r="U1686" s="23">
        <v>1722.4566538104048</v>
      </c>
      <c r="V1686" s="27">
        <v>2.3255367704371674</v>
      </c>
    </row>
    <row r="1687" spans="1:22" x14ac:dyDescent="0.25">
      <c r="A1687" s="19" t="s">
        <v>92</v>
      </c>
      <c r="B1687" s="19" t="s">
        <v>93</v>
      </c>
      <c r="C1687" s="19" t="s">
        <v>85</v>
      </c>
      <c r="D1687" s="22">
        <v>330006686</v>
      </c>
      <c r="E1687" s="22">
        <v>2</v>
      </c>
      <c r="F1687" s="27">
        <v>11</v>
      </c>
      <c r="G1687" s="19" t="s">
        <v>128</v>
      </c>
      <c r="H1687" s="19" t="s">
        <v>129</v>
      </c>
      <c r="I1687" s="23">
        <v>50</v>
      </c>
      <c r="J1687" s="19" t="s">
        <v>202</v>
      </c>
      <c r="K1687" s="19" t="s">
        <v>203</v>
      </c>
      <c r="L1687" s="23">
        <v>50</v>
      </c>
      <c r="M1687" s="19" t="s">
        <v>112</v>
      </c>
      <c r="N1687" s="19" t="s">
        <v>113</v>
      </c>
      <c r="O1687" s="30">
        <v>1.8912688108407016E-2</v>
      </c>
      <c r="Q1687" s="22">
        <v>7.7</v>
      </c>
      <c r="R1687" s="30">
        <v>1.1164514821964E-5</v>
      </c>
      <c r="S1687" s="23">
        <v>89569.499073322513</v>
      </c>
      <c r="T1687" s="30">
        <v>5.805661337182611E-4</v>
      </c>
      <c r="U1687" s="23">
        <v>1722.4566538104048</v>
      </c>
      <c r="V1687" s="27">
        <v>1.9230392841656778</v>
      </c>
    </row>
    <row r="1688" spans="1:22" x14ac:dyDescent="0.25">
      <c r="A1688" s="19" t="s">
        <v>92</v>
      </c>
      <c r="B1688" s="19" t="s">
        <v>93</v>
      </c>
      <c r="C1688" s="19" t="s">
        <v>85</v>
      </c>
      <c r="D1688" s="22">
        <v>330006686</v>
      </c>
      <c r="E1688" s="22">
        <v>2</v>
      </c>
      <c r="F1688" s="27">
        <v>11</v>
      </c>
      <c r="G1688" s="19" t="s">
        <v>166</v>
      </c>
      <c r="H1688" s="19" t="s">
        <v>167</v>
      </c>
      <c r="I1688" s="23">
        <v>1331.9724125</v>
      </c>
      <c r="J1688" s="19" t="s">
        <v>202</v>
      </c>
      <c r="K1688" s="19" t="s">
        <v>203</v>
      </c>
      <c r="L1688" s="23">
        <v>1331.9724125</v>
      </c>
      <c r="M1688" s="19" t="s">
        <v>172</v>
      </c>
      <c r="N1688" s="19" t="s">
        <v>173</v>
      </c>
      <c r="O1688" s="30">
        <v>5.0000000000000002E-5</v>
      </c>
      <c r="Q1688" s="22">
        <v>0.6</v>
      </c>
      <c r="R1688" s="30">
        <v>1.009070009469697E-5</v>
      </c>
      <c r="S1688" s="23">
        <v>99101.151616381539</v>
      </c>
      <c r="T1688" s="30">
        <v>5.805661337182611E-4</v>
      </c>
      <c r="U1688" s="23">
        <v>1722.4566538104048</v>
      </c>
      <c r="V1688" s="27">
        <v>1.7380793519716078</v>
      </c>
    </row>
    <row r="1689" spans="1:22" x14ac:dyDescent="0.25">
      <c r="A1689" s="19" t="s">
        <v>92</v>
      </c>
      <c r="B1689" s="19" t="s">
        <v>93</v>
      </c>
      <c r="C1689" s="19" t="s">
        <v>85</v>
      </c>
      <c r="D1689" s="22">
        <v>330006686</v>
      </c>
      <c r="E1689" s="22">
        <v>2</v>
      </c>
      <c r="F1689" s="27">
        <v>11</v>
      </c>
      <c r="G1689" s="19" t="s">
        <v>136</v>
      </c>
      <c r="H1689" s="19" t="s">
        <v>137</v>
      </c>
      <c r="I1689" s="23">
        <v>73.593000000000004</v>
      </c>
      <c r="J1689" s="19" t="s">
        <v>219</v>
      </c>
      <c r="K1689" s="19" t="s">
        <v>350</v>
      </c>
      <c r="L1689" s="23">
        <v>39.78</v>
      </c>
      <c r="M1689" s="19" t="s">
        <v>112</v>
      </c>
      <c r="N1689" s="19" t="s">
        <v>113</v>
      </c>
      <c r="O1689" s="30">
        <v>8.2706821829855465E-3</v>
      </c>
      <c r="Q1689" s="22">
        <v>7.7</v>
      </c>
      <c r="R1689" s="30">
        <v>7.1861194084115155E-6</v>
      </c>
      <c r="S1689" s="23">
        <v>139157.16441191852</v>
      </c>
      <c r="T1689" s="30">
        <v>5.805661337182611E-4</v>
      </c>
      <c r="U1689" s="23">
        <v>1722.4566538104048</v>
      </c>
      <c r="V1689" s="27">
        <v>1.2377779190094504</v>
      </c>
    </row>
    <row r="1690" spans="1:22" x14ac:dyDescent="0.25">
      <c r="A1690" s="19" t="s">
        <v>92</v>
      </c>
      <c r="B1690" s="19" t="s">
        <v>93</v>
      </c>
      <c r="C1690" s="19" t="s">
        <v>85</v>
      </c>
      <c r="D1690" s="22">
        <v>330006686</v>
      </c>
      <c r="E1690" s="22">
        <v>2</v>
      </c>
      <c r="F1690" s="27">
        <v>11</v>
      </c>
      <c r="G1690" s="19" t="s">
        <v>124</v>
      </c>
      <c r="H1690" s="19" t="s">
        <v>125</v>
      </c>
      <c r="I1690" s="23">
        <v>3.97824</v>
      </c>
      <c r="J1690" s="19" t="s">
        <v>223</v>
      </c>
      <c r="K1690" s="19" t="s">
        <v>234</v>
      </c>
      <c r="L1690" s="23">
        <v>0.89599999999999991</v>
      </c>
      <c r="M1690" s="19" t="s">
        <v>110</v>
      </c>
      <c r="N1690" s="19" t="s">
        <v>111</v>
      </c>
      <c r="O1690" s="30">
        <v>2.8396187614678874E-2</v>
      </c>
      <c r="Q1690" s="22">
        <v>1.5</v>
      </c>
      <c r="R1690" s="30">
        <v>6.8464757221951566E-6</v>
      </c>
      <c r="S1690" s="23">
        <v>146060.54860578314</v>
      </c>
      <c r="T1690" s="30">
        <v>5.805661337182611E-4</v>
      </c>
      <c r="U1690" s="23">
        <v>1722.4566538104048</v>
      </c>
      <c r="V1690" s="27">
        <v>1.1792757662846443</v>
      </c>
    </row>
    <row r="1691" spans="1:22" x14ac:dyDescent="0.25">
      <c r="A1691" s="19" t="s">
        <v>92</v>
      </c>
      <c r="B1691" s="19" t="s">
        <v>93</v>
      </c>
      <c r="C1691" s="19" t="s">
        <v>85</v>
      </c>
      <c r="D1691" s="22">
        <v>330007226</v>
      </c>
      <c r="E1691" s="22">
        <v>2</v>
      </c>
      <c r="F1691" s="27">
        <v>14.200000000000001</v>
      </c>
      <c r="G1691" s="19" t="s">
        <v>108</v>
      </c>
      <c r="H1691" s="19" t="s">
        <v>109</v>
      </c>
      <c r="I1691" s="23">
        <v>1309</v>
      </c>
      <c r="J1691" s="19" t="s">
        <v>207</v>
      </c>
      <c r="K1691" s="19" t="s">
        <v>208</v>
      </c>
      <c r="L1691" s="23">
        <v>850</v>
      </c>
      <c r="M1691" s="19" t="s">
        <v>110</v>
      </c>
      <c r="N1691" s="19" t="s">
        <v>111</v>
      </c>
      <c r="O1691" s="30">
        <v>9.9157987639060616E-3</v>
      </c>
      <c r="Q1691" s="22">
        <v>1.5</v>
      </c>
      <c r="R1691" s="30">
        <v>6.0937937004474328E-4</v>
      </c>
      <c r="S1691" s="23">
        <v>1641.0138727318183</v>
      </c>
      <c r="T1691" s="30">
        <v>7.5056864116266686E-4</v>
      </c>
      <c r="U1691" s="23">
        <v>1332.3231815959591</v>
      </c>
      <c r="V1691" s="27">
        <v>81.189026109695362</v>
      </c>
    </row>
    <row r="1692" spans="1:22" x14ac:dyDescent="0.25">
      <c r="A1692" s="19" t="s">
        <v>92</v>
      </c>
      <c r="B1692" s="19" t="s">
        <v>93</v>
      </c>
      <c r="C1692" s="19" t="s">
        <v>85</v>
      </c>
      <c r="D1692" s="22">
        <v>330007226</v>
      </c>
      <c r="E1692" s="22">
        <v>2</v>
      </c>
      <c r="F1692" s="27">
        <v>14.200000000000001</v>
      </c>
      <c r="G1692" s="19" t="s">
        <v>108</v>
      </c>
      <c r="H1692" s="19" t="s">
        <v>109</v>
      </c>
      <c r="I1692" s="23">
        <v>1309</v>
      </c>
      <c r="J1692" s="19" t="s">
        <v>207</v>
      </c>
      <c r="K1692" s="19" t="s">
        <v>208</v>
      </c>
      <c r="L1692" s="23">
        <v>850</v>
      </c>
      <c r="M1692" s="19" t="s">
        <v>112</v>
      </c>
      <c r="N1692" s="19" t="s">
        <v>113</v>
      </c>
      <c r="O1692" s="30">
        <v>1.1220156242274404E-2</v>
      </c>
      <c r="Q1692" s="22">
        <v>7.7</v>
      </c>
      <c r="R1692" s="30">
        <v>1.3432581416807383E-4</v>
      </c>
      <c r="S1692" s="23">
        <v>7444.585437232191</v>
      </c>
      <c r="T1692" s="30">
        <v>7.5056864116266686E-4</v>
      </c>
      <c r="U1692" s="23">
        <v>1332.3231815959591</v>
      </c>
      <c r="V1692" s="27">
        <v>17.896539610287569</v>
      </c>
    </row>
    <row r="1693" spans="1:22" x14ac:dyDescent="0.25">
      <c r="A1693" s="19" t="s">
        <v>92</v>
      </c>
      <c r="B1693" s="19" t="s">
        <v>93</v>
      </c>
      <c r="C1693" s="19" t="s">
        <v>85</v>
      </c>
      <c r="D1693" s="22">
        <v>330007229</v>
      </c>
      <c r="E1693" s="22">
        <v>2</v>
      </c>
      <c r="F1693" s="27">
        <v>12.9</v>
      </c>
      <c r="G1693" s="19" t="s">
        <v>124</v>
      </c>
      <c r="H1693" s="19" t="s">
        <v>125</v>
      </c>
      <c r="I1693" s="23">
        <v>236.8</v>
      </c>
      <c r="J1693" s="19" t="s">
        <v>207</v>
      </c>
      <c r="K1693" s="19" t="s">
        <v>208</v>
      </c>
      <c r="L1693" s="23">
        <v>160</v>
      </c>
      <c r="M1693" s="19" t="s">
        <v>110</v>
      </c>
      <c r="N1693" s="19" t="s">
        <v>111</v>
      </c>
      <c r="O1693" s="30">
        <v>2.8396187614678874E-2</v>
      </c>
      <c r="Q1693" s="22">
        <v>1.5</v>
      </c>
      <c r="R1693" s="30">
        <v>3.4750476626128977E-4</v>
      </c>
      <c r="S1693" s="23">
        <v>2877.6583721677571</v>
      </c>
      <c r="T1693" s="30">
        <v>6.9209661538778219E-4</v>
      </c>
      <c r="U1693" s="23">
        <v>1444.884973812073</v>
      </c>
      <c r="V1693" s="27">
        <v>50.210441509901415</v>
      </c>
    </row>
    <row r="1694" spans="1:22" x14ac:dyDescent="0.25">
      <c r="A1694" s="19" t="s">
        <v>92</v>
      </c>
      <c r="B1694" s="19" t="s">
        <v>93</v>
      </c>
      <c r="C1694" s="19" t="s">
        <v>85</v>
      </c>
      <c r="D1694" s="22">
        <v>330007229</v>
      </c>
      <c r="E1694" s="22">
        <v>2</v>
      </c>
      <c r="F1694" s="27">
        <v>12.9</v>
      </c>
      <c r="G1694" s="19" t="s">
        <v>108</v>
      </c>
      <c r="H1694" s="19" t="s">
        <v>109</v>
      </c>
      <c r="I1694" s="23">
        <v>254.61128000000002</v>
      </c>
      <c r="J1694" s="19" t="s">
        <v>207</v>
      </c>
      <c r="K1694" s="19" t="s">
        <v>208</v>
      </c>
      <c r="L1694" s="23">
        <v>165.33199999999999</v>
      </c>
      <c r="M1694" s="19" t="s">
        <v>110</v>
      </c>
      <c r="N1694" s="19" t="s">
        <v>111</v>
      </c>
      <c r="O1694" s="30">
        <v>9.9157987639060616E-3</v>
      </c>
      <c r="Q1694" s="22">
        <v>1.5</v>
      </c>
      <c r="R1694" s="30">
        <v>1.304741196641106E-4</v>
      </c>
      <c r="S1694" s="23">
        <v>7664.3552190608816</v>
      </c>
      <c r="T1694" s="30">
        <v>6.9209661538778219E-4</v>
      </c>
      <c r="U1694" s="23">
        <v>1444.884973812073</v>
      </c>
      <c r="V1694" s="27">
        <v>18.85200949740317</v>
      </c>
    </row>
    <row r="1695" spans="1:22" x14ac:dyDescent="0.25">
      <c r="A1695" s="19" t="s">
        <v>92</v>
      </c>
      <c r="B1695" s="19" t="s">
        <v>93</v>
      </c>
      <c r="C1695" s="19" t="s">
        <v>85</v>
      </c>
      <c r="D1695" s="22">
        <v>330007229</v>
      </c>
      <c r="E1695" s="22">
        <v>2</v>
      </c>
      <c r="F1695" s="27">
        <v>12.9</v>
      </c>
      <c r="G1695" s="19" t="s">
        <v>128</v>
      </c>
      <c r="H1695" s="19" t="s">
        <v>129</v>
      </c>
      <c r="I1695" s="23">
        <v>75</v>
      </c>
      <c r="J1695" s="19" t="s">
        <v>202</v>
      </c>
      <c r="K1695" s="19" t="s">
        <v>203</v>
      </c>
      <c r="L1695" s="23">
        <v>75</v>
      </c>
      <c r="M1695" s="19" t="s">
        <v>110</v>
      </c>
      <c r="N1695" s="19" t="s">
        <v>111</v>
      </c>
      <c r="O1695" s="30">
        <v>1.3969122566371676E-2</v>
      </c>
      <c r="Q1695" s="22">
        <v>1.5</v>
      </c>
      <c r="R1695" s="30">
        <v>5.4143885916169288E-5</v>
      </c>
      <c r="S1695" s="23">
        <v>18469.306055134184</v>
      </c>
      <c r="T1695" s="30">
        <v>6.9209661538778219E-4</v>
      </c>
      <c r="U1695" s="23">
        <v>1444.884973812073</v>
      </c>
      <c r="V1695" s="27">
        <v>7.823168718406813</v>
      </c>
    </row>
    <row r="1696" spans="1:22" x14ac:dyDescent="0.25">
      <c r="A1696" s="19" t="s">
        <v>92</v>
      </c>
      <c r="B1696" s="19" t="s">
        <v>93</v>
      </c>
      <c r="C1696" s="19" t="s">
        <v>85</v>
      </c>
      <c r="D1696" s="22">
        <v>330007229</v>
      </c>
      <c r="E1696" s="22">
        <v>2</v>
      </c>
      <c r="F1696" s="27">
        <v>12.9</v>
      </c>
      <c r="G1696" s="19" t="s">
        <v>108</v>
      </c>
      <c r="H1696" s="19" t="s">
        <v>109</v>
      </c>
      <c r="I1696" s="23">
        <v>254.61128000000002</v>
      </c>
      <c r="J1696" s="19" t="s">
        <v>207</v>
      </c>
      <c r="K1696" s="19" t="s">
        <v>208</v>
      </c>
      <c r="L1696" s="23">
        <v>165.33199999999999</v>
      </c>
      <c r="M1696" s="19" t="s">
        <v>112</v>
      </c>
      <c r="N1696" s="19" t="s">
        <v>113</v>
      </c>
      <c r="O1696" s="30">
        <v>1.1220156242274404E-2</v>
      </c>
      <c r="Q1696" s="22">
        <v>7.7</v>
      </c>
      <c r="R1696" s="30">
        <v>2.8760478633297861E-5</v>
      </c>
      <c r="S1696" s="23">
        <v>34769.935951004496</v>
      </c>
      <c r="T1696" s="30">
        <v>6.9209661538778219E-4</v>
      </c>
      <c r="U1696" s="23">
        <v>1444.884973812073</v>
      </c>
      <c r="V1696" s="27">
        <v>4.1555583416895265</v>
      </c>
    </row>
    <row r="1697" spans="1:22" x14ac:dyDescent="0.25">
      <c r="A1697" s="19" t="s">
        <v>92</v>
      </c>
      <c r="B1697" s="19" t="s">
        <v>93</v>
      </c>
      <c r="C1697" s="19" t="s">
        <v>85</v>
      </c>
      <c r="D1697" s="22">
        <v>330007229</v>
      </c>
      <c r="E1697" s="22">
        <v>2</v>
      </c>
      <c r="F1697" s="27">
        <v>12.9</v>
      </c>
      <c r="G1697" s="19" t="s">
        <v>124</v>
      </c>
      <c r="H1697" s="19" t="s">
        <v>125</v>
      </c>
      <c r="I1697" s="23">
        <v>236.8</v>
      </c>
      <c r="J1697" s="19" t="s">
        <v>207</v>
      </c>
      <c r="K1697" s="19" t="s">
        <v>208</v>
      </c>
      <c r="L1697" s="23">
        <v>160</v>
      </c>
      <c r="M1697" s="19" t="s">
        <v>100</v>
      </c>
      <c r="N1697" s="19" t="s">
        <v>101</v>
      </c>
      <c r="O1697" s="30">
        <v>4.1826752720830673E-3</v>
      </c>
      <c r="Q1697" s="22">
        <v>3</v>
      </c>
      <c r="R1697" s="30">
        <v>2.5593217168714998E-5</v>
      </c>
      <c r="S1697" s="23">
        <v>39072.852522128182</v>
      </c>
      <c r="T1697" s="30">
        <v>6.9209661538778219E-4</v>
      </c>
      <c r="U1697" s="23">
        <v>1444.884973812073</v>
      </c>
      <c r="V1697" s="27">
        <v>3.6979254918585469</v>
      </c>
    </row>
    <row r="1698" spans="1:22" x14ac:dyDescent="0.25">
      <c r="A1698" s="19" t="s">
        <v>92</v>
      </c>
      <c r="B1698" s="19" t="s">
        <v>93</v>
      </c>
      <c r="C1698" s="19" t="s">
        <v>85</v>
      </c>
      <c r="D1698" s="22">
        <v>330007229</v>
      </c>
      <c r="E1698" s="22">
        <v>2</v>
      </c>
      <c r="F1698" s="27">
        <v>12.9</v>
      </c>
      <c r="G1698" s="19" t="s">
        <v>108</v>
      </c>
      <c r="H1698" s="19" t="s">
        <v>109</v>
      </c>
      <c r="I1698" s="23">
        <v>48.15</v>
      </c>
      <c r="J1698" s="19" t="s">
        <v>202</v>
      </c>
      <c r="K1698" s="19" t="s">
        <v>203</v>
      </c>
      <c r="L1698" s="23">
        <v>48.15</v>
      </c>
      <c r="M1698" s="19" t="s">
        <v>110</v>
      </c>
      <c r="N1698" s="19" t="s">
        <v>111</v>
      </c>
      <c r="O1698" s="30">
        <v>9.9157987639060616E-3</v>
      </c>
      <c r="Q1698" s="22">
        <v>1.5</v>
      </c>
      <c r="R1698" s="30">
        <v>2.4674196924138337E-5</v>
      </c>
      <c r="S1698" s="23">
        <v>40528.168072684763</v>
      </c>
      <c r="T1698" s="30">
        <v>6.9209661538778219E-4</v>
      </c>
      <c r="U1698" s="23">
        <v>1444.884973812073</v>
      </c>
      <c r="V1698" s="27">
        <v>3.5651376376567554</v>
      </c>
    </row>
    <row r="1699" spans="1:22" x14ac:dyDescent="0.25">
      <c r="A1699" s="19" t="s">
        <v>92</v>
      </c>
      <c r="B1699" s="19" t="s">
        <v>93</v>
      </c>
      <c r="C1699" s="19" t="s">
        <v>85</v>
      </c>
      <c r="D1699" s="22">
        <v>330007229</v>
      </c>
      <c r="E1699" s="22">
        <v>2</v>
      </c>
      <c r="F1699" s="27">
        <v>12.9</v>
      </c>
      <c r="G1699" s="19" t="s">
        <v>122</v>
      </c>
      <c r="H1699" s="19" t="s">
        <v>123</v>
      </c>
      <c r="I1699" s="23">
        <v>13.071300000000001</v>
      </c>
      <c r="J1699" s="19" t="s">
        <v>210</v>
      </c>
      <c r="K1699" s="19" t="s">
        <v>249</v>
      </c>
      <c r="L1699" s="23">
        <v>13.071300000000001</v>
      </c>
      <c r="M1699" s="19" t="s">
        <v>110</v>
      </c>
      <c r="N1699" s="19" t="s">
        <v>111</v>
      </c>
      <c r="O1699" s="30">
        <v>2.3301542756539208E-2</v>
      </c>
      <c r="Q1699" s="22">
        <v>1.5</v>
      </c>
      <c r="R1699" s="30">
        <v>1.5740643712328214E-5</v>
      </c>
      <c r="S1699" s="23">
        <v>63529.803372449816</v>
      </c>
      <c r="T1699" s="30">
        <v>6.9209661538778219E-4</v>
      </c>
      <c r="U1699" s="23">
        <v>1444.884973812073</v>
      </c>
      <c r="V1699" s="27">
        <v>2.2743419578072519</v>
      </c>
    </row>
    <row r="1700" spans="1:22" x14ac:dyDescent="0.25">
      <c r="A1700" s="19" t="s">
        <v>92</v>
      </c>
      <c r="B1700" s="19" t="s">
        <v>93</v>
      </c>
      <c r="C1700" s="19" t="s">
        <v>85</v>
      </c>
      <c r="D1700" s="22">
        <v>330007229</v>
      </c>
      <c r="E1700" s="22">
        <v>2</v>
      </c>
      <c r="F1700" s="27">
        <v>12.9</v>
      </c>
      <c r="G1700" s="19" t="s">
        <v>128</v>
      </c>
      <c r="H1700" s="19" t="s">
        <v>129</v>
      </c>
      <c r="I1700" s="23">
        <v>75</v>
      </c>
      <c r="J1700" s="19" t="s">
        <v>202</v>
      </c>
      <c r="K1700" s="19" t="s">
        <v>203</v>
      </c>
      <c r="L1700" s="23">
        <v>75</v>
      </c>
      <c r="M1700" s="19" t="s">
        <v>112</v>
      </c>
      <c r="N1700" s="19" t="s">
        <v>113</v>
      </c>
      <c r="O1700" s="30">
        <v>1.8912688108407016E-2</v>
      </c>
      <c r="Q1700" s="22">
        <v>7.7</v>
      </c>
      <c r="R1700" s="30">
        <v>1.4280193376930698E-5</v>
      </c>
      <c r="S1700" s="23">
        <v>70027.062911870322</v>
      </c>
      <c r="T1700" s="30">
        <v>6.9209661538778219E-4</v>
      </c>
      <c r="U1700" s="23">
        <v>1444.884973812073</v>
      </c>
      <c r="V1700" s="27">
        <v>2.0633236833457849</v>
      </c>
    </row>
    <row r="1701" spans="1:22" x14ac:dyDescent="0.25">
      <c r="A1701" s="19" t="s">
        <v>92</v>
      </c>
      <c r="B1701" s="19" t="s">
        <v>93</v>
      </c>
      <c r="C1701" s="19" t="s">
        <v>85</v>
      </c>
      <c r="D1701" s="22">
        <v>330007229</v>
      </c>
      <c r="E1701" s="22">
        <v>2</v>
      </c>
      <c r="F1701" s="27">
        <v>12.9</v>
      </c>
      <c r="G1701" s="19" t="s">
        <v>132</v>
      </c>
      <c r="H1701" s="19" t="s">
        <v>133</v>
      </c>
      <c r="I1701" s="23">
        <v>4.3784999999999998</v>
      </c>
      <c r="J1701" s="19" t="s">
        <v>206</v>
      </c>
      <c r="K1701" s="19" t="s">
        <v>230</v>
      </c>
      <c r="L1701" s="23">
        <v>3.15</v>
      </c>
      <c r="M1701" s="19" t="s">
        <v>110</v>
      </c>
      <c r="N1701" s="19" t="s">
        <v>111</v>
      </c>
      <c r="O1701" s="30">
        <v>3.9433609419354559E-2</v>
      </c>
      <c r="Q1701" s="22">
        <v>1.5</v>
      </c>
      <c r="R1701" s="30">
        <v>8.9230004569841827E-6</v>
      </c>
      <c r="S1701" s="23">
        <v>112069.92589777165</v>
      </c>
      <c r="T1701" s="30">
        <v>6.9209661538778219E-4</v>
      </c>
      <c r="U1701" s="23">
        <v>1444.884973812073</v>
      </c>
      <c r="V1701" s="27">
        <v>1.2892709281614705</v>
      </c>
    </row>
    <row r="1702" spans="1:22" x14ac:dyDescent="0.25">
      <c r="A1702" s="19" t="s">
        <v>92</v>
      </c>
      <c r="B1702" s="19" t="s">
        <v>93</v>
      </c>
      <c r="C1702" s="19" t="s">
        <v>85</v>
      </c>
      <c r="D1702" s="22">
        <v>330007253</v>
      </c>
      <c r="E1702" s="22">
        <v>2</v>
      </c>
      <c r="F1702" s="27">
        <v>12.1</v>
      </c>
      <c r="G1702" s="19" t="s">
        <v>108</v>
      </c>
      <c r="H1702" s="19" t="s">
        <v>109</v>
      </c>
      <c r="I1702" s="23">
        <v>616</v>
      </c>
      <c r="J1702" s="19" t="s">
        <v>207</v>
      </c>
      <c r="K1702" s="19" t="s">
        <v>208</v>
      </c>
      <c r="L1702" s="23">
        <v>400</v>
      </c>
      <c r="M1702" s="19" t="s">
        <v>110</v>
      </c>
      <c r="N1702" s="19" t="s">
        <v>111</v>
      </c>
      <c r="O1702" s="30">
        <v>9.9157987639060616E-3</v>
      </c>
      <c r="Q1702" s="22">
        <v>1.5</v>
      </c>
      <c r="R1702" s="30">
        <v>3.3653620047196327E-4</v>
      </c>
      <c r="S1702" s="23">
        <v>2971.4485353955547</v>
      </c>
      <c r="T1702" s="30">
        <v>6.0913899106261713E-4</v>
      </c>
      <c r="U1702" s="23">
        <v>1641.6614511173261</v>
      </c>
      <c r="V1702" s="27">
        <v>55.247850722031458</v>
      </c>
    </row>
    <row r="1703" spans="1:22" x14ac:dyDescent="0.25">
      <c r="A1703" s="19" t="s">
        <v>92</v>
      </c>
      <c r="B1703" s="19" t="s">
        <v>93</v>
      </c>
      <c r="C1703" s="19" t="s">
        <v>85</v>
      </c>
      <c r="D1703" s="22">
        <v>330007253</v>
      </c>
      <c r="E1703" s="22">
        <v>2</v>
      </c>
      <c r="F1703" s="27">
        <v>12.1</v>
      </c>
      <c r="G1703" s="19" t="s">
        <v>122</v>
      </c>
      <c r="H1703" s="19" t="s">
        <v>123</v>
      </c>
      <c r="I1703" s="23">
        <v>64</v>
      </c>
      <c r="J1703" s="19" t="s">
        <v>202</v>
      </c>
      <c r="K1703" s="19" t="s">
        <v>203</v>
      </c>
      <c r="L1703" s="23">
        <v>64</v>
      </c>
      <c r="M1703" s="19" t="s">
        <v>110</v>
      </c>
      <c r="N1703" s="19" t="s">
        <v>111</v>
      </c>
      <c r="O1703" s="30">
        <v>2.3301542756539208E-2</v>
      </c>
      <c r="Q1703" s="22">
        <v>1.5</v>
      </c>
      <c r="R1703" s="30">
        <v>8.2165219637383432E-5</v>
      </c>
      <c r="S1703" s="23">
        <v>12170.599730801683</v>
      </c>
      <c r="T1703" s="30">
        <v>6.0913899106261713E-4</v>
      </c>
      <c r="U1703" s="23">
        <v>1641.6614511173261</v>
      </c>
      <c r="V1703" s="27">
        <v>13.48874737012807</v>
      </c>
    </row>
    <row r="1704" spans="1:22" x14ac:dyDescent="0.25">
      <c r="A1704" s="19" t="s">
        <v>92</v>
      </c>
      <c r="B1704" s="19" t="s">
        <v>93</v>
      </c>
      <c r="C1704" s="19" t="s">
        <v>85</v>
      </c>
      <c r="D1704" s="22">
        <v>330007253</v>
      </c>
      <c r="E1704" s="22">
        <v>2</v>
      </c>
      <c r="F1704" s="27">
        <v>12.1</v>
      </c>
      <c r="G1704" s="19" t="s">
        <v>108</v>
      </c>
      <c r="H1704" s="19" t="s">
        <v>109</v>
      </c>
      <c r="I1704" s="23">
        <v>616</v>
      </c>
      <c r="J1704" s="19" t="s">
        <v>207</v>
      </c>
      <c r="K1704" s="19" t="s">
        <v>208</v>
      </c>
      <c r="L1704" s="23">
        <v>400</v>
      </c>
      <c r="M1704" s="19" t="s">
        <v>112</v>
      </c>
      <c r="N1704" s="19" t="s">
        <v>113</v>
      </c>
      <c r="O1704" s="30">
        <v>1.1220156242274404E-2</v>
      </c>
      <c r="Q1704" s="22">
        <v>7.7</v>
      </c>
      <c r="R1704" s="30">
        <v>7.4182851188591103E-5</v>
      </c>
      <c r="S1704" s="23">
        <v>13480.204440481175</v>
      </c>
      <c r="T1704" s="30">
        <v>6.0913899106261713E-4</v>
      </c>
      <c r="U1704" s="23">
        <v>1641.6614511173261</v>
      </c>
      <c r="V1704" s="27">
        <v>12.178312713028314</v>
      </c>
    </row>
    <row r="1705" spans="1:22" x14ac:dyDescent="0.25">
      <c r="A1705" s="19" t="s">
        <v>92</v>
      </c>
      <c r="B1705" s="19" t="s">
        <v>93</v>
      </c>
      <c r="C1705" s="19" t="s">
        <v>85</v>
      </c>
      <c r="D1705" s="22">
        <v>330007253</v>
      </c>
      <c r="E1705" s="22">
        <v>2</v>
      </c>
      <c r="F1705" s="27">
        <v>12.1</v>
      </c>
      <c r="G1705" s="19" t="s">
        <v>134</v>
      </c>
      <c r="H1705" s="19" t="s">
        <v>135</v>
      </c>
      <c r="I1705" s="23">
        <v>82.5</v>
      </c>
      <c r="J1705" s="19" t="s">
        <v>202</v>
      </c>
      <c r="K1705" s="19" t="s">
        <v>203</v>
      </c>
      <c r="L1705" s="23">
        <v>82.5</v>
      </c>
      <c r="M1705" s="19" t="s">
        <v>110</v>
      </c>
      <c r="N1705" s="19" t="s">
        <v>111</v>
      </c>
      <c r="O1705" s="30">
        <v>6.3109714285714286E-3</v>
      </c>
      <c r="Q1705" s="22">
        <v>1.5</v>
      </c>
      <c r="R1705" s="30">
        <v>2.8686233766233766E-5</v>
      </c>
      <c r="S1705" s="23">
        <v>34859.926477245972</v>
      </c>
      <c r="T1705" s="30">
        <v>6.0913899106261713E-4</v>
      </c>
      <c r="U1705" s="23">
        <v>1641.6614511173261</v>
      </c>
      <c r="V1705" s="27">
        <v>4.7093084151766167</v>
      </c>
    </row>
    <row r="1706" spans="1:22" x14ac:dyDescent="0.25">
      <c r="A1706" s="19" t="s">
        <v>92</v>
      </c>
      <c r="B1706" s="19" t="s">
        <v>93</v>
      </c>
      <c r="C1706" s="19" t="s">
        <v>85</v>
      </c>
      <c r="D1706" s="22">
        <v>330007253</v>
      </c>
      <c r="E1706" s="22">
        <v>2</v>
      </c>
      <c r="F1706" s="27">
        <v>12.1</v>
      </c>
      <c r="G1706" s="19" t="s">
        <v>128</v>
      </c>
      <c r="H1706" s="19" t="s">
        <v>129</v>
      </c>
      <c r="I1706" s="23">
        <v>30.352</v>
      </c>
      <c r="J1706" s="19" t="s">
        <v>220</v>
      </c>
      <c r="K1706" s="19" t="s">
        <v>233</v>
      </c>
      <c r="L1706" s="23">
        <v>7.5880000000000001</v>
      </c>
      <c r="M1706" s="19" t="s">
        <v>110</v>
      </c>
      <c r="N1706" s="19" t="s">
        <v>111</v>
      </c>
      <c r="O1706" s="30">
        <v>1.3969122566371676E-2</v>
      </c>
      <c r="Q1706" s="22">
        <v>1.5</v>
      </c>
      <c r="R1706" s="30">
        <v>2.3360375103829925E-5</v>
      </c>
      <c r="S1706" s="23">
        <v>42807.531794986047</v>
      </c>
      <c r="T1706" s="30">
        <v>6.0913899106261713E-4</v>
      </c>
      <c r="U1706" s="23">
        <v>1641.6614511173261</v>
      </c>
      <c r="V1706" s="27">
        <v>3.8349827291598491</v>
      </c>
    </row>
    <row r="1707" spans="1:22" x14ac:dyDescent="0.25">
      <c r="A1707" s="19" t="s">
        <v>92</v>
      </c>
      <c r="B1707" s="19" t="s">
        <v>93</v>
      </c>
      <c r="C1707" s="19" t="s">
        <v>85</v>
      </c>
      <c r="D1707" s="22">
        <v>330007253</v>
      </c>
      <c r="E1707" s="22">
        <v>2</v>
      </c>
      <c r="F1707" s="27">
        <v>12.1</v>
      </c>
      <c r="G1707" s="19" t="s">
        <v>122</v>
      </c>
      <c r="H1707" s="19" t="s">
        <v>123</v>
      </c>
      <c r="I1707" s="23">
        <v>64</v>
      </c>
      <c r="J1707" s="19" t="s">
        <v>202</v>
      </c>
      <c r="K1707" s="19" t="s">
        <v>203</v>
      </c>
      <c r="L1707" s="23">
        <v>64</v>
      </c>
      <c r="M1707" s="19" t="s">
        <v>112</v>
      </c>
      <c r="N1707" s="19" t="s">
        <v>113</v>
      </c>
      <c r="O1707" s="30">
        <v>2.7195613430583482E-2</v>
      </c>
      <c r="Q1707" s="22">
        <v>7.7</v>
      </c>
      <c r="R1707" s="30">
        <v>1.8681112585138379E-5</v>
      </c>
      <c r="S1707" s="23">
        <v>53530.002318788152</v>
      </c>
      <c r="T1707" s="30">
        <v>6.0913899106261713E-4</v>
      </c>
      <c r="U1707" s="23">
        <v>1641.6614511173261</v>
      </c>
      <c r="V1707" s="27">
        <v>3.0668062395004414</v>
      </c>
    </row>
    <row r="1708" spans="1:22" x14ac:dyDescent="0.25">
      <c r="A1708" s="19" t="s">
        <v>92</v>
      </c>
      <c r="B1708" s="19" t="s">
        <v>93</v>
      </c>
      <c r="C1708" s="19" t="s">
        <v>85</v>
      </c>
      <c r="D1708" s="22">
        <v>330007253</v>
      </c>
      <c r="E1708" s="22">
        <v>2</v>
      </c>
      <c r="F1708" s="27">
        <v>12.1</v>
      </c>
      <c r="G1708" s="19" t="s">
        <v>134</v>
      </c>
      <c r="H1708" s="19" t="s">
        <v>135</v>
      </c>
      <c r="I1708" s="23">
        <v>82.5</v>
      </c>
      <c r="J1708" s="19" t="s">
        <v>202</v>
      </c>
      <c r="K1708" s="19" t="s">
        <v>203</v>
      </c>
      <c r="L1708" s="23">
        <v>82.5</v>
      </c>
      <c r="M1708" s="19" t="s">
        <v>96</v>
      </c>
      <c r="N1708" s="19" t="s">
        <v>97</v>
      </c>
      <c r="O1708" s="30">
        <v>1.2242166344294007E-2</v>
      </c>
      <c r="Q1708" s="22">
        <v>8.6999999999999993</v>
      </c>
      <c r="R1708" s="30">
        <v>9.5941742510141135E-6</v>
      </c>
      <c r="S1708" s="23">
        <v>104229.91847310873</v>
      </c>
      <c r="T1708" s="30">
        <v>6.0913899106261713E-4</v>
      </c>
      <c r="U1708" s="23">
        <v>1641.6614511173261</v>
      </c>
      <c r="V1708" s="27">
        <v>1.5750386023192315</v>
      </c>
    </row>
    <row r="1709" spans="1:22" x14ac:dyDescent="0.25">
      <c r="A1709" s="19" t="s">
        <v>92</v>
      </c>
      <c r="B1709" s="19" t="s">
        <v>93</v>
      </c>
      <c r="C1709" s="19" t="s">
        <v>85</v>
      </c>
      <c r="D1709" s="22">
        <v>330007253</v>
      </c>
      <c r="E1709" s="22">
        <v>2</v>
      </c>
      <c r="F1709" s="27">
        <v>12.1</v>
      </c>
      <c r="G1709" s="19" t="s">
        <v>128</v>
      </c>
      <c r="H1709" s="19" t="s">
        <v>129</v>
      </c>
      <c r="I1709" s="23">
        <v>30.352</v>
      </c>
      <c r="J1709" s="19" t="s">
        <v>220</v>
      </c>
      <c r="K1709" s="19" t="s">
        <v>233</v>
      </c>
      <c r="L1709" s="23">
        <v>7.5880000000000001</v>
      </c>
      <c r="M1709" s="19" t="s">
        <v>112</v>
      </c>
      <c r="N1709" s="19" t="s">
        <v>113</v>
      </c>
      <c r="O1709" s="30">
        <v>1.8912688108407016E-2</v>
      </c>
      <c r="Q1709" s="22">
        <v>7.7</v>
      </c>
      <c r="R1709" s="30">
        <v>6.1611882522954787E-6</v>
      </c>
      <c r="S1709" s="23">
        <v>162306.35375041969</v>
      </c>
      <c r="T1709" s="30">
        <v>6.0913899106261713E-4</v>
      </c>
      <c r="U1709" s="23">
        <v>1641.6614511173261</v>
      </c>
      <c r="V1709" s="27">
        <v>1.0114585246870418</v>
      </c>
    </row>
    <row r="1710" spans="1:22" x14ac:dyDescent="0.25">
      <c r="A1710" s="19" t="s">
        <v>92</v>
      </c>
      <c r="B1710" s="19" t="s">
        <v>93</v>
      </c>
      <c r="C1710" s="19" t="s">
        <v>85</v>
      </c>
      <c r="D1710" s="22">
        <v>330007253</v>
      </c>
      <c r="E1710" s="22">
        <v>2</v>
      </c>
      <c r="F1710" s="27">
        <v>12.1</v>
      </c>
      <c r="G1710" s="19" t="s">
        <v>136</v>
      </c>
      <c r="H1710" s="19" t="s">
        <v>137</v>
      </c>
      <c r="I1710" s="23">
        <v>69</v>
      </c>
      <c r="J1710" s="19" t="s">
        <v>217</v>
      </c>
      <c r="K1710" s="19" t="s">
        <v>235</v>
      </c>
      <c r="L1710" s="23">
        <v>69</v>
      </c>
      <c r="M1710" s="19" t="s">
        <v>112</v>
      </c>
      <c r="N1710" s="19" t="s">
        <v>113</v>
      </c>
      <c r="O1710" s="30">
        <v>8.2706821829855465E-3</v>
      </c>
      <c r="Q1710" s="22">
        <v>7.7</v>
      </c>
      <c r="R1710" s="30">
        <v>6.1251161385210124E-6</v>
      </c>
      <c r="S1710" s="23">
        <v>163262.21044381091</v>
      </c>
      <c r="T1710" s="30">
        <v>6.0913899106261713E-4</v>
      </c>
      <c r="U1710" s="23">
        <v>1641.6614511173261</v>
      </c>
      <c r="V1710" s="27">
        <v>1.005536704822656</v>
      </c>
    </row>
    <row r="1711" spans="1:22" x14ac:dyDescent="0.25">
      <c r="A1711" s="19" t="s">
        <v>92</v>
      </c>
      <c r="B1711" s="19" t="s">
        <v>93</v>
      </c>
      <c r="C1711" s="19" t="s">
        <v>78</v>
      </c>
      <c r="D1711" s="22">
        <v>330006585</v>
      </c>
      <c r="E1711" s="22">
        <v>2</v>
      </c>
      <c r="F1711" s="27">
        <v>15.6</v>
      </c>
      <c r="G1711" s="19" t="s">
        <v>148</v>
      </c>
      <c r="H1711" s="19" t="s">
        <v>149</v>
      </c>
      <c r="I1711" s="23">
        <v>90</v>
      </c>
      <c r="J1711" s="19" t="s">
        <v>202</v>
      </c>
      <c r="K1711" s="19" t="s">
        <v>203</v>
      </c>
      <c r="L1711" s="23">
        <v>90</v>
      </c>
      <c r="M1711" s="19" t="s">
        <v>110</v>
      </c>
      <c r="N1711" s="19" t="s">
        <v>111</v>
      </c>
      <c r="O1711" s="30">
        <v>5.1681299099804429E-2</v>
      </c>
      <c r="Q1711" s="22">
        <v>1.5</v>
      </c>
      <c r="R1711" s="30">
        <v>1.9877422730694009E-4</v>
      </c>
      <c r="S1711" s="23">
        <v>5030.8332903532591</v>
      </c>
      <c r="T1711" s="30">
        <v>5.6469590152535202E-4</v>
      </c>
      <c r="U1711" s="23">
        <v>1770.8646322716493</v>
      </c>
      <c r="V1711" s="27">
        <v>35.200224894498575</v>
      </c>
    </row>
    <row r="1712" spans="1:22" x14ac:dyDescent="0.25">
      <c r="A1712" s="19" t="s">
        <v>92</v>
      </c>
      <c r="B1712" s="19" t="s">
        <v>93</v>
      </c>
      <c r="C1712" s="19" t="s">
        <v>78</v>
      </c>
      <c r="D1712" s="22">
        <v>330006585</v>
      </c>
      <c r="E1712" s="22">
        <v>2</v>
      </c>
      <c r="F1712" s="27">
        <v>15.6</v>
      </c>
      <c r="G1712" s="19" t="s">
        <v>108</v>
      </c>
      <c r="H1712" s="19" t="s">
        <v>109</v>
      </c>
      <c r="I1712" s="23">
        <v>214.38339999999999</v>
      </c>
      <c r="J1712" s="19" t="s">
        <v>207</v>
      </c>
      <c r="K1712" s="19" t="s">
        <v>208</v>
      </c>
      <c r="L1712" s="23">
        <v>139.21</v>
      </c>
      <c r="M1712" s="19" t="s">
        <v>110</v>
      </c>
      <c r="N1712" s="19" t="s">
        <v>111</v>
      </c>
      <c r="O1712" s="30">
        <v>9.9157987639060616E-3</v>
      </c>
      <c r="Q1712" s="22">
        <v>1.5</v>
      </c>
      <c r="R1712" s="30">
        <v>9.0845412509486275E-5</v>
      </c>
      <c r="S1712" s="23">
        <v>11007.710487258537</v>
      </c>
      <c r="T1712" s="30">
        <v>5.6469590152535202E-4</v>
      </c>
      <c r="U1712" s="23">
        <v>1770.8646322716493</v>
      </c>
      <c r="V1712" s="27">
        <v>16.087492801717769</v>
      </c>
    </row>
    <row r="1713" spans="1:22" x14ac:dyDescent="0.25">
      <c r="A1713" s="19" t="s">
        <v>92</v>
      </c>
      <c r="B1713" s="19" t="s">
        <v>93</v>
      </c>
      <c r="C1713" s="19" t="s">
        <v>78</v>
      </c>
      <c r="D1713" s="22">
        <v>330006585</v>
      </c>
      <c r="E1713" s="22">
        <v>2</v>
      </c>
      <c r="F1713" s="27">
        <v>15.6</v>
      </c>
      <c r="G1713" s="19" t="s">
        <v>122</v>
      </c>
      <c r="H1713" s="19" t="s">
        <v>123</v>
      </c>
      <c r="I1713" s="23">
        <v>64</v>
      </c>
      <c r="J1713" s="19" t="s">
        <v>202</v>
      </c>
      <c r="K1713" s="19" t="s">
        <v>203</v>
      </c>
      <c r="L1713" s="23">
        <v>64</v>
      </c>
      <c r="M1713" s="19" t="s">
        <v>110</v>
      </c>
      <c r="N1713" s="19" t="s">
        <v>111</v>
      </c>
      <c r="O1713" s="30">
        <v>2.3301542756539208E-2</v>
      </c>
      <c r="Q1713" s="22">
        <v>1.5</v>
      </c>
      <c r="R1713" s="30">
        <v>6.3730715231560231E-5</v>
      </c>
      <c r="S1713" s="23">
        <v>15691.021140537707</v>
      </c>
      <c r="T1713" s="30">
        <v>5.6469590152535202E-4</v>
      </c>
      <c r="U1713" s="23">
        <v>1770.8646322716493</v>
      </c>
      <c r="V1713" s="27">
        <v>11.285846959294611</v>
      </c>
    </row>
    <row r="1714" spans="1:22" x14ac:dyDescent="0.25">
      <c r="A1714" s="19" t="s">
        <v>92</v>
      </c>
      <c r="B1714" s="19" t="s">
        <v>93</v>
      </c>
      <c r="C1714" s="19" t="s">
        <v>78</v>
      </c>
      <c r="D1714" s="22">
        <v>330006585</v>
      </c>
      <c r="E1714" s="22">
        <v>2</v>
      </c>
      <c r="F1714" s="27">
        <v>15.6</v>
      </c>
      <c r="G1714" s="19" t="s">
        <v>128</v>
      </c>
      <c r="H1714" s="19" t="s">
        <v>129</v>
      </c>
      <c r="I1714" s="23">
        <v>100</v>
      </c>
      <c r="J1714" s="19" t="s">
        <v>202</v>
      </c>
      <c r="K1714" s="19" t="s">
        <v>203</v>
      </c>
      <c r="L1714" s="23">
        <v>100</v>
      </c>
      <c r="M1714" s="19" t="s">
        <v>110</v>
      </c>
      <c r="N1714" s="19" t="s">
        <v>111</v>
      </c>
      <c r="O1714" s="30">
        <v>1.3969122566371676E-2</v>
      </c>
      <c r="Q1714" s="22">
        <v>1.5</v>
      </c>
      <c r="R1714" s="30">
        <v>5.9697104984494345E-5</v>
      </c>
      <c r="S1714" s="23">
        <v>16751.231073261239</v>
      </c>
      <c r="T1714" s="30">
        <v>5.6469590152535202E-4</v>
      </c>
      <c r="U1714" s="23">
        <v>1770.8646322716493</v>
      </c>
      <c r="V1714" s="27">
        <v>10.571549186604862</v>
      </c>
    </row>
    <row r="1715" spans="1:22" x14ac:dyDescent="0.25">
      <c r="A1715" s="19" t="s">
        <v>92</v>
      </c>
      <c r="B1715" s="19" t="s">
        <v>93</v>
      </c>
      <c r="C1715" s="19" t="s">
        <v>78</v>
      </c>
      <c r="D1715" s="22">
        <v>330006585</v>
      </c>
      <c r="E1715" s="22">
        <v>2</v>
      </c>
      <c r="F1715" s="27">
        <v>15.6</v>
      </c>
      <c r="G1715" s="19" t="s">
        <v>108</v>
      </c>
      <c r="H1715" s="19" t="s">
        <v>109</v>
      </c>
      <c r="I1715" s="23">
        <v>128.4</v>
      </c>
      <c r="J1715" s="19" t="s">
        <v>202</v>
      </c>
      <c r="K1715" s="19" t="s">
        <v>203</v>
      </c>
      <c r="L1715" s="23">
        <v>128.4</v>
      </c>
      <c r="M1715" s="19" t="s">
        <v>110</v>
      </c>
      <c r="N1715" s="19" t="s">
        <v>111</v>
      </c>
      <c r="O1715" s="30">
        <v>9.9157987639060616E-3</v>
      </c>
      <c r="Q1715" s="22">
        <v>1.5</v>
      </c>
      <c r="R1715" s="30">
        <v>5.4409767576305061E-5</v>
      </c>
      <c r="S1715" s="23">
        <v>18379.052963194252</v>
      </c>
      <c r="T1715" s="30">
        <v>5.6469590152535202E-4</v>
      </c>
      <c r="U1715" s="23">
        <v>1770.8646322716493</v>
      </c>
      <c r="V1715" s="27">
        <v>9.6352333050999377</v>
      </c>
    </row>
    <row r="1716" spans="1:22" x14ac:dyDescent="0.25">
      <c r="A1716" s="19" t="s">
        <v>92</v>
      </c>
      <c r="B1716" s="19" t="s">
        <v>93</v>
      </c>
      <c r="C1716" s="19" t="s">
        <v>78</v>
      </c>
      <c r="D1716" s="22">
        <v>330006585</v>
      </c>
      <c r="E1716" s="22">
        <v>2</v>
      </c>
      <c r="F1716" s="27">
        <v>15.6</v>
      </c>
      <c r="G1716" s="19" t="s">
        <v>108</v>
      </c>
      <c r="H1716" s="19" t="s">
        <v>109</v>
      </c>
      <c r="I1716" s="23">
        <v>214.38339999999999</v>
      </c>
      <c r="J1716" s="19" t="s">
        <v>207</v>
      </c>
      <c r="K1716" s="19" t="s">
        <v>208</v>
      </c>
      <c r="L1716" s="23">
        <v>139.21</v>
      </c>
      <c r="M1716" s="19" t="s">
        <v>112</v>
      </c>
      <c r="N1716" s="19" t="s">
        <v>113</v>
      </c>
      <c r="O1716" s="30">
        <v>1.1220156242274404E-2</v>
      </c>
      <c r="Q1716" s="22">
        <v>7.7</v>
      </c>
      <c r="R1716" s="30">
        <v>2.0025101929320763E-5</v>
      </c>
      <c r="S1716" s="23">
        <v>49937.323841323348</v>
      </c>
      <c r="T1716" s="30">
        <v>5.6469590152535202E-4</v>
      </c>
      <c r="U1716" s="23">
        <v>1770.8646322716493</v>
      </c>
      <c r="V1716" s="27">
        <v>3.546174476426891</v>
      </c>
    </row>
    <row r="1717" spans="1:22" x14ac:dyDescent="0.25">
      <c r="A1717" s="19" t="s">
        <v>92</v>
      </c>
      <c r="B1717" s="19" t="s">
        <v>93</v>
      </c>
      <c r="C1717" s="19" t="s">
        <v>78</v>
      </c>
      <c r="D1717" s="22">
        <v>330006585</v>
      </c>
      <c r="E1717" s="22">
        <v>2</v>
      </c>
      <c r="F1717" s="27">
        <v>15.6</v>
      </c>
      <c r="G1717" s="19" t="s">
        <v>128</v>
      </c>
      <c r="H1717" s="19" t="s">
        <v>129</v>
      </c>
      <c r="I1717" s="23">
        <v>100</v>
      </c>
      <c r="J1717" s="19" t="s">
        <v>202</v>
      </c>
      <c r="K1717" s="19" t="s">
        <v>203</v>
      </c>
      <c r="L1717" s="23">
        <v>100</v>
      </c>
      <c r="M1717" s="19" t="s">
        <v>112</v>
      </c>
      <c r="N1717" s="19" t="s">
        <v>113</v>
      </c>
      <c r="O1717" s="30">
        <v>1.8912688108407016E-2</v>
      </c>
      <c r="Q1717" s="22">
        <v>7.7</v>
      </c>
      <c r="R1717" s="30">
        <v>1.5744828595077436E-5</v>
      </c>
      <c r="S1717" s="23">
        <v>63512.917524719604</v>
      </c>
      <c r="T1717" s="30">
        <v>5.6469590152535202E-4</v>
      </c>
      <c r="U1717" s="23">
        <v>1770.8646322716493</v>
      </c>
      <c r="V1717" s="27">
        <v>2.788196010020195</v>
      </c>
    </row>
    <row r="1718" spans="1:22" x14ac:dyDescent="0.25">
      <c r="A1718" s="19" t="s">
        <v>92</v>
      </c>
      <c r="B1718" s="19" t="s">
        <v>93</v>
      </c>
      <c r="C1718" s="19" t="s">
        <v>78</v>
      </c>
      <c r="D1718" s="22">
        <v>330006585</v>
      </c>
      <c r="E1718" s="22">
        <v>2</v>
      </c>
      <c r="F1718" s="27">
        <v>15.6</v>
      </c>
      <c r="G1718" s="19" t="s">
        <v>122</v>
      </c>
      <c r="H1718" s="19" t="s">
        <v>123</v>
      </c>
      <c r="I1718" s="23">
        <v>64</v>
      </c>
      <c r="J1718" s="19" t="s">
        <v>202</v>
      </c>
      <c r="K1718" s="19" t="s">
        <v>203</v>
      </c>
      <c r="L1718" s="23">
        <v>64</v>
      </c>
      <c r="M1718" s="19" t="s">
        <v>112</v>
      </c>
      <c r="N1718" s="19" t="s">
        <v>113</v>
      </c>
      <c r="O1718" s="30">
        <v>2.7195613430583482E-2</v>
      </c>
      <c r="Q1718" s="22">
        <v>7.7</v>
      </c>
      <c r="R1718" s="30">
        <v>1.4489837325652206E-5</v>
      </c>
      <c r="S1718" s="23">
        <v>69013.88728703266</v>
      </c>
      <c r="T1718" s="30">
        <v>5.6469590152535202E-4</v>
      </c>
      <c r="U1718" s="23">
        <v>1770.8646322716493</v>
      </c>
      <c r="V1718" s="27">
        <v>2.5659540447367108</v>
      </c>
    </row>
    <row r="1719" spans="1:22" x14ac:dyDescent="0.25">
      <c r="A1719" s="19" t="s">
        <v>92</v>
      </c>
      <c r="B1719" s="19" t="s">
        <v>93</v>
      </c>
      <c r="C1719" s="19" t="s">
        <v>78</v>
      </c>
      <c r="D1719" s="22">
        <v>330006585</v>
      </c>
      <c r="E1719" s="22">
        <v>2</v>
      </c>
      <c r="F1719" s="27">
        <v>15.6</v>
      </c>
      <c r="G1719" s="19" t="s">
        <v>108</v>
      </c>
      <c r="H1719" s="19" t="s">
        <v>109</v>
      </c>
      <c r="I1719" s="23">
        <v>128.4</v>
      </c>
      <c r="J1719" s="19" t="s">
        <v>202</v>
      </c>
      <c r="K1719" s="19" t="s">
        <v>203</v>
      </c>
      <c r="L1719" s="23">
        <v>128.4</v>
      </c>
      <c r="M1719" s="19" t="s">
        <v>112</v>
      </c>
      <c r="N1719" s="19" t="s">
        <v>113</v>
      </c>
      <c r="O1719" s="30">
        <v>1.1220156242274404E-2</v>
      </c>
      <c r="Q1719" s="22">
        <v>7.7</v>
      </c>
      <c r="R1719" s="30">
        <v>1.1993573605627986E-5</v>
      </c>
      <c r="S1719" s="23">
        <v>83377.984984454495</v>
      </c>
      <c r="T1719" s="30">
        <v>5.6469590152535202E-4</v>
      </c>
      <c r="U1719" s="23">
        <v>1770.8646322716493</v>
      </c>
      <c r="V1719" s="27">
        <v>2.1238995312753364</v>
      </c>
    </row>
    <row r="1720" spans="1:22" x14ac:dyDescent="0.25">
      <c r="A1720" s="19" t="s">
        <v>92</v>
      </c>
      <c r="B1720" s="19" t="s">
        <v>93</v>
      </c>
      <c r="C1720" s="19" t="s">
        <v>78</v>
      </c>
      <c r="D1720" s="22">
        <v>330006649</v>
      </c>
      <c r="E1720" s="22">
        <v>2</v>
      </c>
      <c r="F1720" s="27">
        <v>14.8</v>
      </c>
      <c r="G1720" s="19" t="s">
        <v>108</v>
      </c>
      <c r="H1720" s="19" t="s">
        <v>109</v>
      </c>
      <c r="I1720" s="23">
        <v>539</v>
      </c>
      <c r="J1720" s="19" t="s">
        <v>207</v>
      </c>
      <c r="K1720" s="19" t="s">
        <v>208</v>
      </c>
      <c r="L1720" s="23">
        <v>350</v>
      </c>
      <c r="M1720" s="19" t="s">
        <v>110</v>
      </c>
      <c r="N1720" s="19" t="s">
        <v>111</v>
      </c>
      <c r="O1720" s="30">
        <v>9.9157987639060616E-3</v>
      </c>
      <c r="Q1720" s="22">
        <v>1.5</v>
      </c>
      <c r="R1720" s="30">
        <v>2.4074844746600755E-4</v>
      </c>
      <c r="S1720" s="23">
        <v>4153.7131828905976</v>
      </c>
      <c r="T1720" s="30">
        <v>5.3543365766945013E-4</v>
      </c>
      <c r="U1720" s="23">
        <v>1867.6450119939038</v>
      </c>
      <c r="V1720" s="27">
        <v>44.963263705516539</v>
      </c>
    </row>
    <row r="1721" spans="1:22" x14ac:dyDescent="0.25">
      <c r="A1721" s="19" t="s">
        <v>92</v>
      </c>
      <c r="B1721" s="19" t="s">
        <v>93</v>
      </c>
      <c r="C1721" s="19" t="s">
        <v>78</v>
      </c>
      <c r="D1721" s="22">
        <v>330006649</v>
      </c>
      <c r="E1721" s="22">
        <v>2</v>
      </c>
      <c r="F1721" s="27">
        <v>14.8</v>
      </c>
      <c r="G1721" s="19" t="s">
        <v>148</v>
      </c>
      <c r="H1721" s="19" t="s">
        <v>149</v>
      </c>
      <c r="I1721" s="23">
        <v>35</v>
      </c>
      <c r="J1721" s="19" t="s">
        <v>202</v>
      </c>
      <c r="K1721" s="19" t="s">
        <v>203</v>
      </c>
      <c r="L1721" s="23">
        <v>35</v>
      </c>
      <c r="M1721" s="19" t="s">
        <v>110</v>
      </c>
      <c r="N1721" s="19" t="s">
        <v>111</v>
      </c>
      <c r="O1721" s="30">
        <v>5.1681299099804429E-2</v>
      </c>
      <c r="Q1721" s="22">
        <v>1.5</v>
      </c>
      <c r="R1721" s="30">
        <v>8.1479525607799767E-5</v>
      </c>
      <c r="S1721" s="23">
        <v>12273.021873169488</v>
      </c>
      <c r="T1721" s="30">
        <v>5.3543365766945013E-4</v>
      </c>
      <c r="U1721" s="23">
        <v>1867.6450119939038</v>
      </c>
      <c r="V1721" s="27">
        <v>15.217482958103679</v>
      </c>
    </row>
    <row r="1722" spans="1:22" x14ac:dyDescent="0.25">
      <c r="A1722" s="19" t="s">
        <v>92</v>
      </c>
      <c r="B1722" s="19" t="s">
        <v>93</v>
      </c>
      <c r="C1722" s="19" t="s">
        <v>78</v>
      </c>
      <c r="D1722" s="22">
        <v>330006649</v>
      </c>
      <c r="E1722" s="22">
        <v>2</v>
      </c>
      <c r="F1722" s="27">
        <v>14.8</v>
      </c>
      <c r="G1722" s="19" t="s">
        <v>122</v>
      </c>
      <c r="H1722" s="19" t="s">
        <v>123</v>
      </c>
      <c r="I1722" s="23">
        <v>64</v>
      </c>
      <c r="J1722" s="19" t="s">
        <v>202</v>
      </c>
      <c r="K1722" s="19" t="s">
        <v>203</v>
      </c>
      <c r="L1722" s="23">
        <v>64</v>
      </c>
      <c r="M1722" s="19" t="s">
        <v>110</v>
      </c>
      <c r="N1722" s="19" t="s">
        <v>111</v>
      </c>
      <c r="O1722" s="30">
        <v>2.3301542756539208E-2</v>
      </c>
      <c r="Q1722" s="22">
        <v>1.5</v>
      </c>
      <c r="R1722" s="30">
        <v>6.7175618757590514E-5</v>
      </c>
      <c r="S1722" s="23">
        <v>14886.353389740902</v>
      </c>
      <c r="T1722" s="30">
        <v>5.3543365766945013E-4</v>
      </c>
      <c r="U1722" s="23">
        <v>1867.6450119939038</v>
      </c>
      <c r="V1722" s="27">
        <v>12.546020930021804</v>
      </c>
    </row>
    <row r="1723" spans="1:22" x14ac:dyDescent="0.25">
      <c r="A1723" s="19" t="s">
        <v>92</v>
      </c>
      <c r="B1723" s="19" t="s">
        <v>93</v>
      </c>
      <c r="C1723" s="19" t="s">
        <v>78</v>
      </c>
      <c r="D1723" s="22">
        <v>330006649</v>
      </c>
      <c r="E1723" s="22">
        <v>2</v>
      </c>
      <c r="F1723" s="27">
        <v>14.8</v>
      </c>
      <c r="G1723" s="19" t="s">
        <v>108</v>
      </c>
      <c r="H1723" s="19" t="s">
        <v>109</v>
      </c>
      <c r="I1723" s="23">
        <v>539</v>
      </c>
      <c r="J1723" s="19" t="s">
        <v>207</v>
      </c>
      <c r="K1723" s="19" t="s">
        <v>208</v>
      </c>
      <c r="L1723" s="23">
        <v>350</v>
      </c>
      <c r="M1723" s="19" t="s">
        <v>112</v>
      </c>
      <c r="N1723" s="19" t="s">
        <v>113</v>
      </c>
      <c r="O1723" s="30">
        <v>1.1220156242274404E-2</v>
      </c>
      <c r="Q1723" s="22">
        <v>7.7</v>
      </c>
      <c r="R1723" s="30">
        <v>5.3068306551297856E-5</v>
      </c>
      <c r="S1723" s="23">
        <v>18843.63879283319</v>
      </c>
      <c r="T1723" s="30">
        <v>5.3543365766945013E-4</v>
      </c>
      <c r="U1723" s="23">
        <v>1867.6450119939038</v>
      </c>
      <c r="V1723" s="27">
        <v>9.9112758025494845</v>
      </c>
    </row>
    <row r="1724" spans="1:22" x14ac:dyDescent="0.25">
      <c r="A1724" s="19" t="s">
        <v>92</v>
      </c>
      <c r="B1724" s="19" t="s">
        <v>93</v>
      </c>
      <c r="C1724" s="19" t="s">
        <v>78</v>
      </c>
      <c r="D1724" s="22">
        <v>330006649</v>
      </c>
      <c r="E1724" s="22">
        <v>2</v>
      </c>
      <c r="F1724" s="27">
        <v>14.8</v>
      </c>
      <c r="G1724" s="19" t="s">
        <v>108</v>
      </c>
      <c r="H1724" s="19" t="s">
        <v>109</v>
      </c>
      <c r="I1724" s="23">
        <v>64.2</v>
      </c>
      <c r="J1724" s="19" t="s">
        <v>202</v>
      </c>
      <c r="K1724" s="19" t="s">
        <v>203</v>
      </c>
      <c r="L1724" s="23">
        <v>64.2</v>
      </c>
      <c r="M1724" s="19" t="s">
        <v>110</v>
      </c>
      <c r="N1724" s="19" t="s">
        <v>111</v>
      </c>
      <c r="O1724" s="30">
        <v>9.9157987639060616E-3</v>
      </c>
      <c r="Q1724" s="22">
        <v>1.5</v>
      </c>
      <c r="R1724" s="30">
        <v>2.8675418046971588E-5</v>
      </c>
      <c r="S1724" s="23">
        <v>34873.074853240374</v>
      </c>
      <c r="T1724" s="30">
        <v>5.3543365766945013E-4</v>
      </c>
      <c r="U1724" s="23">
        <v>1867.6450119939038</v>
      </c>
      <c r="V1724" s="27">
        <v>5.3555501482266461</v>
      </c>
    </row>
    <row r="1725" spans="1:22" x14ac:dyDescent="0.25">
      <c r="A1725" s="19" t="s">
        <v>92</v>
      </c>
      <c r="B1725" s="19" t="s">
        <v>93</v>
      </c>
      <c r="C1725" s="19" t="s">
        <v>78</v>
      </c>
      <c r="D1725" s="22">
        <v>330006649</v>
      </c>
      <c r="E1725" s="22">
        <v>2</v>
      </c>
      <c r="F1725" s="27">
        <v>14.8</v>
      </c>
      <c r="G1725" s="19" t="s">
        <v>128</v>
      </c>
      <c r="H1725" s="19" t="s">
        <v>129</v>
      </c>
      <c r="I1725" s="23">
        <v>36</v>
      </c>
      <c r="J1725" s="19" t="s">
        <v>220</v>
      </c>
      <c r="K1725" s="19" t="s">
        <v>233</v>
      </c>
      <c r="L1725" s="23">
        <v>9</v>
      </c>
      <c r="M1725" s="19" t="s">
        <v>110</v>
      </c>
      <c r="N1725" s="19" t="s">
        <v>111</v>
      </c>
      <c r="O1725" s="30">
        <v>1.3969122566371676E-2</v>
      </c>
      <c r="Q1725" s="22">
        <v>1.5</v>
      </c>
      <c r="R1725" s="30">
        <v>2.2652631188710825E-5</v>
      </c>
      <c r="S1725" s="23">
        <v>44144.98217312435</v>
      </c>
      <c r="T1725" s="30">
        <v>5.3543365766945013E-4</v>
      </c>
      <c r="U1725" s="23">
        <v>1867.6450119939038</v>
      </c>
      <c r="V1725" s="27">
        <v>4.2307073648133313</v>
      </c>
    </row>
    <row r="1726" spans="1:22" x14ac:dyDescent="0.25">
      <c r="A1726" s="19" t="s">
        <v>92</v>
      </c>
      <c r="B1726" s="19" t="s">
        <v>93</v>
      </c>
      <c r="C1726" s="19" t="s">
        <v>78</v>
      </c>
      <c r="D1726" s="22">
        <v>330006649</v>
      </c>
      <c r="E1726" s="22">
        <v>2</v>
      </c>
      <c r="F1726" s="27">
        <v>14.8</v>
      </c>
      <c r="G1726" s="19" t="s">
        <v>122</v>
      </c>
      <c r="H1726" s="19" t="s">
        <v>123</v>
      </c>
      <c r="I1726" s="23">
        <v>64</v>
      </c>
      <c r="J1726" s="19" t="s">
        <v>202</v>
      </c>
      <c r="K1726" s="19" t="s">
        <v>203</v>
      </c>
      <c r="L1726" s="23">
        <v>64</v>
      </c>
      <c r="M1726" s="19" t="s">
        <v>112</v>
      </c>
      <c r="N1726" s="19" t="s">
        <v>113</v>
      </c>
      <c r="O1726" s="30">
        <v>2.7195613430583482E-2</v>
      </c>
      <c r="Q1726" s="22">
        <v>7.7</v>
      </c>
      <c r="R1726" s="30">
        <v>1.5273071775687459E-5</v>
      </c>
      <c r="S1726" s="23">
        <v>65474.713580005344</v>
      </c>
      <c r="T1726" s="30">
        <v>5.3543365766945013E-4</v>
      </c>
      <c r="U1726" s="23">
        <v>1867.6450119939038</v>
      </c>
      <c r="V1726" s="27">
        <v>2.8524676319687559</v>
      </c>
    </row>
    <row r="1727" spans="1:22" x14ac:dyDescent="0.25">
      <c r="A1727" s="19" t="s">
        <v>92</v>
      </c>
      <c r="B1727" s="19" t="s">
        <v>93</v>
      </c>
      <c r="C1727" s="19" t="s">
        <v>78</v>
      </c>
      <c r="D1727" s="22">
        <v>330006649</v>
      </c>
      <c r="E1727" s="22">
        <v>2</v>
      </c>
      <c r="F1727" s="27">
        <v>14.8</v>
      </c>
      <c r="G1727" s="19" t="s">
        <v>108</v>
      </c>
      <c r="H1727" s="19" t="s">
        <v>109</v>
      </c>
      <c r="I1727" s="23">
        <v>64.2</v>
      </c>
      <c r="J1727" s="19" t="s">
        <v>202</v>
      </c>
      <c r="K1727" s="19" t="s">
        <v>203</v>
      </c>
      <c r="L1727" s="23">
        <v>64.2</v>
      </c>
      <c r="M1727" s="19" t="s">
        <v>112</v>
      </c>
      <c r="N1727" s="19" t="s">
        <v>113</v>
      </c>
      <c r="O1727" s="30">
        <v>1.1220156242274404E-2</v>
      </c>
      <c r="Q1727" s="22">
        <v>7.7</v>
      </c>
      <c r="R1727" s="30">
        <v>6.3209374408039386E-6</v>
      </c>
      <c r="S1727" s="23">
        <v>158204.3817653752</v>
      </c>
      <c r="T1727" s="30">
        <v>5.3543365766945013E-4</v>
      </c>
      <c r="U1727" s="23">
        <v>1867.6450119939038</v>
      </c>
      <c r="V1727" s="27">
        <v>1.1805267282442988</v>
      </c>
    </row>
    <row r="1728" spans="1:22" x14ac:dyDescent="0.25">
      <c r="A1728" s="19" t="s">
        <v>92</v>
      </c>
      <c r="B1728" s="19" t="s">
        <v>93</v>
      </c>
      <c r="C1728" s="19" t="s">
        <v>78</v>
      </c>
      <c r="D1728" s="22">
        <v>330006649</v>
      </c>
      <c r="E1728" s="22">
        <v>2</v>
      </c>
      <c r="F1728" s="27">
        <v>14.8</v>
      </c>
      <c r="G1728" s="19" t="s">
        <v>128</v>
      </c>
      <c r="H1728" s="19" t="s">
        <v>129</v>
      </c>
      <c r="I1728" s="23">
        <v>36</v>
      </c>
      <c r="J1728" s="19" t="s">
        <v>220</v>
      </c>
      <c r="K1728" s="19" t="s">
        <v>233</v>
      </c>
      <c r="L1728" s="23">
        <v>9</v>
      </c>
      <c r="M1728" s="19" t="s">
        <v>112</v>
      </c>
      <c r="N1728" s="19" t="s">
        <v>113</v>
      </c>
      <c r="O1728" s="30">
        <v>1.8912688108407016E-2</v>
      </c>
      <c r="Q1728" s="22">
        <v>7.7</v>
      </c>
      <c r="R1728" s="30">
        <v>5.9745241479699245E-6</v>
      </c>
      <c r="S1728" s="23">
        <v>167377.34675317843</v>
      </c>
      <c r="T1728" s="30">
        <v>5.3543365766945013E-4</v>
      </c>
      <c r="U1728" s="23">
        <v>1867.6450119939038</v>
      </c>
      <c r="V1728" s="27">
        <v>1.1158290223993159</v>
      </c>
    </row>
    <row r="1729" spans="1:22" x14ac:dyDescent="0.25">
      <c r="A1729" s="19" t="s">
        <v>92</v>
      </c>
      <c r="B1729" s="19" t="s">
        <v>93</v>
      </c>
      <c r="C1729" s="19" t="s">
        <v>78</v>
      </c>
      <c r="D1729" s="22">
        <v>330006669</v>
      </c>
      <c r="E1729" s="22">
        <v>2</v>
      </c>
      <c r="F1729" s="27">
        <v>17.7</v>
      </c>
      <c r="G1729" s="19" t="s">
        <v>148</v>
      </c>
      <c r="H1729" s="19" t="s">
        <v>149</v>
      </c>
      <c r="I1729" s="23">
        <v>112.5</v>
      </c>
      <c r="J1729" s="19" t="s">
        <v>202</v>
      </c>
      <c r="K1729" s="19" t="s">
        <v>203</v>
      </c>
      <c r="L1729" s="23">
        <v>112.5</v>
      </c>
      <c r="M1729" s="19" t="s">
        <v>110</v>
      </c>
      <c r="N1729" s="19" t="s">
        <v>111</v>
      </c>
      <c r="O1729" s="30">
        <v>5.1681299099804429E-2</v>
      </c>
      <c r="Q1729" s="22">
        <v>1.5</v>
      </c>
      <c r="R1729" s="30">
        <v>2.1898855550764589E-4</v>
      </c>
      <c r="S1729" s="23">
        <v>4566.4486789360344</v>
      </c>
      <c r="T1729" s="30">
        <v>4.3953217285982955E-4</v>
      </c>
      <c r="U1729" s="23">
        <v>2275.1463072508877</v>
      </c>
      <c r="V1729" s="27">
        <v>49.823100339342659</v>
      </c>
    </row>
    <row r="1730" spans="1:22" x14ac:dyDescent="0.25">
      <c r="A1730" s="19" t="s">
        <v>92</v>
      </c>
      <c r="B1730" s="19" t="s">
        <v>93</v>
      </c>
      <c r="C1730" s="19" t="s">
        <v>78</v>
      </c>
      <c r="D1730" s="22">
        <v>330006669</v>
      </c>
      <c r="E1730" s="22">
        <v>2</v>
      </c>
      <c r="F1730" s="27">
        <v>17.7</v>
      </c>
      <c r="G1730" s="19" t="s">
        <v>108</v>
      </c>
      <c r="H1730" s="19" t="s">
        <v>109</v>
      </c>
      <c r="I1730" s="23">
        <v>231</v>
      </c>
      <c r="J1730" s="19" t="s">
        <v>207</v>
      </c>
      <c r="K1730" s="19" t="s">
        <v>208</v>
      </c>
      <c r="L1730" s="23">
        <v>150</v>
      </c>
      <c r="M1730" s="19" t="s">
        <v>110</v>
      </c>
      <c r="N1730" s="19" t="s">
        <v>111</v>
      </c>
      <c r="O1730" s="30">
        <v>9.9157987639060616E-3</v>
      </c>
      <c r="Q1730" s="22">
        <v>1.5</v>
      </c>
      <c r="R1730" s="30">
        <v>8.6273051392177032E-5</v>
      </c>
      <c r="S1730" s="23">
        <v>11591.105030633898</v>
      </c>
      <c r="T1730" s="30">
        <v>4.3953217285982955E-4</v>
      </c>
      <c r="U1730" s="23">
        <v>2275.1463072508877</v>
      </c>
      <c r="V1730" s="27">
        <v>19.628381429017765</v>
      </c>
    </row>
    <row r="1731" spans="1:22" x14ac:dyDescent="0.25">
      <c r="A1731" s="19" t="s">
        <v>92</v>
      </c>
      <c r="B1731" s="19" t="s">
        <v>93</v>
      </c>
      <c r="C1731" s="19" t="s">
        <v>78</v>
      </c>
      <c r="D1731" s="22">
        <v>330006669</v>
      </c>
      <c r="E1731" s="22">
        <v>2</v>
      </c>
      <c r="F1731" s="27">
        <v>17.7</v>
      </c>
      <c r="G1731" s="19" t="s">
        <v>108</v>
      </c>
      <c r="H1731" s="19" t="s">
        <v>109</v>
      </c>
      <c r="I1731" s="23">
        <v>64.2</v>
      </c>
      <c r="J1731" s="19" t="s">
        <v>202</v>
      </c>
      <c r="K1731" s="19" t="s">
        <v>203</v>
      </c>
      <c r="L1731" s="23">
        <v>64.2</v>
      </c>
      <c r="M1731" s="19" t="s">
        <v>110</v>
      </c>
      <c r="N1731" s="19" t="s">
        <v>111</v>
      </c>
      <c r="O1731" s="30">
        <v>9.9157987639060616E-3</v>
      </c>
      <c r="Q1731" s="22">
        <v>1.5</v>
      </c>
      <c r="R1731" s="30">
        <v>2.3977185711592061E-5</v>
      </c>
      <c r="S1731" s="23">
        <v>41706.312493402336</v>
      </c>
      <c r="T1731" s="30">
        <v>4.3953217285982955E-4</v>
      </c>
      <c r="U1731" s="23">
        <v>2275.1463072508877</v>
      </c>
      <c r="V1731" s="27">
        <v>5.4551605529997422</v>
      </c>
    </row>
    <row r="1732" spans="1:22" x14ac:dyDescent="0.25">
      <c r="A1732" s="19" t="s">
        <v>92</v>
      </c>
      <c r="B1732" s="19" t="s">
        <v>93</v>
      </c>
      <c r="C1732" s="19" t="s">
        <v>78</v>
      </c>
      <c r="D1732" s="22">
        <v>330006669</v>
      </c>
      <c r="E1732" s="22">
        <v>2</v>
      </c>
      <c r="F1732" s="27">
        <v>17.7</v>
      </c>
      <c r="G1732" s="19" t="s">
        <v>108</v>
      </c>
      <c r="H1732" s="19" t="s">
        <v>109</v>
      </c>
      <c r="I1732" s="23">
        <v>231</v>
      </c>
      <c r="J1732" s="19" t="s">
        <v>207</v>
      </c>
      <c r="K1732" s="19" t="s">
        <v>208</v>
      </c>
      <c r="L1732" s="23">
        <v>150</v>
      </c>
      <c r="M1732" s="19" t="s">
        <v>112</v>
      </c>
      <c r="N1732" s="19" t="s">
        <v>113</v>
      </c>
      <c r="O1732" s="30">
        <v>1.1220156242274404E-2</v>
      </c>
      <c r="Q1732" s="22">
        <v>7.7</v>
      </c>
      <c r="R1732" s="30">
        <v>1.9017213969956615E-5</v>
      </c>
      <c r="S1732" s="23">
        <v>52583.937982703435</v>
      </c>
      <c r="T1732" s="30">
        <v>4.3953217285982955E-4</v>
      </c>
      <c r="U1732" s="23">
        <v>2275.1463072508877</v>
      </c>
      <c r="V1732" s="27">
        <v>4.3266944137946783</v>
      </c>
    </row>
    <row r="1733" spans="1:22" x14ac:dyDescent="0.25">
      <c r="A1733" s="19" t="s">
        <v>92</v>
      </c>
      <c r="B1733" s="19" t="s">
        <v>93</v>
      </c>
      <c r="C1733" s="19" t="s">
        <v>78</v>
      </c>
      <c r="D1733" s="22">
        <v>330006669</v>
      </c>
      <c r="E1733" s="22">
        <v>2</v>
      </c>
      <c r="F1733" s="27">
        <v>17.7</v>
      </c>
      <c r="G1733" s="19" t="s">
        <v>134</v>
      </c>
      <c r="H1733" s="19" t="s">
        <v>135</v>
      </c>
      <c r="I1733" s="23">
        <v>65</v>
      </c>
      <c r="J1733" s="19" t="s">
        <v>202</v>
      </c>
      <c r="K1733" s="19" t="s">
        <v>203</v>
      </c>
      <c r="L1733" s="23">
        <v>65</v>
      </c>
      <c r="M1733" s="19" t="s">
        <v>110</v>
      </c>
      <c r="N1733" s="19" t="s">
        <v>111</v>
      </c>
      <c r="O1733" s="30">
        <v>6.3109714285714286E-3</v>
      </c>
      <c r="Q1733" s="22">
        <v>1.5</v>
      </c>
      <c r="R1733" s="30">
        <v>1.5450589184826473E-5</v>
      </c>
      <c r="S1733" s="23">
        <v>64722.45090705459</v>
      </c>
      <c r="T1733" s="30">
        <v>4.3953217285982955E-4</v>
      </c>
      <c r="U1733" s="23">
        <v>2275.1463072508877</v>
      </c>
      <c r="V1733" s="27">
        <v>3.5152350928708449</v>
      </c>
    </row>
    <row r="1734" spans="1:22" x14ac:dyDescent="0.25">
      <c r="A1734" s="19" t="s">
        <v>92</v>
      </c>
      <c r="B1734" s="19" t="s">
        <v>93</v>
      </c>
      <c r="C1734" s="19" t="s">
        <v>78</v>
      </c>
      <c r="D1734" s="22">
        <v>330006669</v>
      </c>
      <c r="E1734" s="22">
        <v>2</v>
      </c>
      <c r="F1734" s="27">
        <v>17.7</v>
      </c>
      <c r="G1734" s="19" t="s">
        <v>156</v>
      </c>
      <c r="H1734" s="19" t="s">
        <v>157</v>
      </c>
      <c r="I1734" s="23">
        <v>42.961325000000002</v>
      </c>
      <c r="J1734" s="19" t="s">
        <v>229</v>
      </c>
      <c r="K1734" s="19" t="s">
        <v>250</v>
      </c>
      <c r="L1734" s="23">
        <v>8.5922650000000012</v>
      </c>
      <c r="M1734" s="19" t="s">
        <v>245</v>
      </c>
      <c r="N1734" s="19" t="s">
        <v>246</v>
      </c>
      <c r="O1734" s="30">
        <v>8.156250000000002E-3</v>
      </c>
      <c r="Q1734" s="22">
        <v>1.94</v>
      </c>
      <c r="R1734" s="30">
        <v>1.0204534539904774E-5</v>
      </c>
      <c r="S1734" s="23">
        <v>97995.650471807967</v>
      </c>
      <c r="T1734" s="30">
        <v>4.3953217285982955E-4</v>
      </c>
      <c r="U1734" s="23">
        <v>2275.1463072508877</v>
      </c>
      <c r="V1734" s="27">
        <v>2.3216809075678482</v>
      </c>
    </row>
    <row r="1735" spans="1:22" x14ac:dyDescent="0.25">
      <c r="A1735" s="19" t="s">
        <v>92</v>
      </c>
      <c r="B1735" s="19" t="s">
        <v>93</v>
      </c>
      <c r="C1735" s="19" t="s">
        <v>78</v>
      </c>
      <c r="D1735" s="22">
        <v>330006669</v>
      </c>
      <c r="E1735" s="22">
        <v>2</v>
      </c>
      <c r="F1735" s="27">
        <v>17.7</v>
      </c>
      <c r="G1735" s="19" t="s">
        <v>122</v>
      </c>
      <c r="H1735" s="19" t="s">
        <v>123</v>
      </c>
      <c r="I1735" s="23">
        <v>9.8651250000000008</v>
      </c>
      <c r="J1735" s="19" t="s">
        <v>223</v>
      </c>
      <c r="K1735" s="19" t="s">
        <v>234</v>
      </c>
      <c r="L1735" s="23">
        <v>1.7775000000000001</v>
      </c>
      <c r="M1735" s="19" t="s">
        <v>110</v>
      </c>
      <c r="N1735" s="19" t="s">
        <v>111</v>
      </c>
      <c r="O1735" s="30">
        <v>2.3301542756539208E-2</v>
      </c>
      <c r="Q1735" s="22">
        <v>1.5</v>
      </c>
      <c r="R1735" s="30">
        <v>8.6581028996649283E-6</v>
      </c>
      <c r="S1735" s="23">
        <v>115498.74280642938</v>
      </c>
      <c r="T1735" s="30">
        <v>4.3953217285982955E-4</v>
      </c>
      <c r="U1735" s="23">
        <v>2275.1463072508877</v>
      </c>
      <c r="V1735" s="27">
        <v>1.9698450839970862</v>
      </c>
    </row>
    <row r="1736" spans="1:22" x14ac:dyDescent="0.25">
      <c r="A1736" s="19" t="s">
        <v>92</v>
      </c>
      <c r="B1736" s="19" t="s">
        <v>93</v>
      </c>
      <c r="C1736" s="19" t="s">
        <v>78</v>
      </c>
      <c r="D1736" s="22">
        <v>330006669</v>
      </c>
      <c r="E1736" s="22">
        <v>2</v>
      </c>
      <c r="F1736" s="27">
        <v>17.7</v>
      </c>
      <c r="G1736" s="19" t="s">
        <v>136</v>
      </c>
      <c r="H1736" s="19" t="s">
        <v>137</v>
      </c>
      <c r="I1736" s="23">
        <v>95.25</v>
      </c>
      <c r="J1736" s="19" t="s">
        <v>217</v>
      </c>
      <c r="K1736" s="19" t="s">
        <v>235</v>
      </c>
      <c r="L1736" s="23">
        <v>95.25</v>
      </c>
      <c r="M1736" s="19" t="s">
        <v>112</v>
      </c>
      <c r="N1736" s="19" t="s">
        <v>113</v>
      </c>
      <c r="O1736" s="30">
        <v>8.2706821829855465E-3</v>
      </c>
      <c r="Q1736" s="22">
        <v>7.7</v>
      </c>
      <c r="R1736" s="30">
        <v>5.7801928089322278E-6</v>
      </c>
      <c r="S1736" s="23">
        <v>173004.60954428429</v>
      </c>
      <c r="T1736" s="30">
        <v>4.3953217285982955E-4</v>
      </c>
      <c r="U1736" s="23">
        <v>2275.1463072508877</v>
      </c>
      <c r="V1736" s="27">
        <v>1.3150784324440292</v>
      </c>
    </row>
    <row r="1737" spans="1:22" x14ac:dyDescent="0.25">
      <c r="A1737" s="19" t="s">
        <v>92</v>
      </c>
      <c r="B1737" s="19" t="s">
        <v>93</v>
      </c>
      <c r="C1737" s="19" t="s">
        <v>78</v>
      </c>
      <c r="D1737" s="22">
        <v>330006669</v>
      </c>
      <c r="E1737" s="22">
        <v>2</v>
      </c>
      <c r="F1737" s="27">
        <v>17.7</v>
      </c>
      <c r="G1737" s="19" t="s">
        <v>108</v>
      </c>
      <c r="H1737" s="19" t="s">
        <v>109</v>
      </c>
      <c r="I1737" s="23">
        <v>64.2</v>
      </c>
      <c r="J1737" s="19" t="s">
        <v>202</v>
      </c>
      <c r="K1737" s="19" t="s">
        <v>203</v>
      </c>
      <c r="L1737" s="23">
        <v>64.2</v>
      </c>
      <c r="M1737" s="19" t="s">
        <v>112</v>
      </c>
      <c r="N1737" s="19" t="s">
        <v>113</v>
      </c>
      <c r="O1737" s="30">
        <v>1.1220156242274404E-2</v>
      </c>
      <c r="Q1737" s="22">
        <v>7.7</v>
      </c>
      <c r="R1737" s="30">
        <v>5.285303622819112E-6</v>
      </c>
      <c r="S1737" s="23">
        <v>189203.88900318524</v>
      </c>
      <c r="T1737" s="30">
        <v>4.3953217285982955E-4</v>
      </c>
      <c r="U1737" s="23">
        <v>2275.1463072508877</v>
      </c>
      <c r="V1737" s="27">
        <v>1.2024839020156641</v>
      </c>
    </row>
    <row r="1738" spans="1:22" x14ac:dyDescent="0.25">
      <c r="A1738" s="19" t="s">
        <v>92</v>
      </c>
      <c r="B1738" s="19" t="s">
        <v>93</v>
      </c>
      <c r="C1738" s="19" t="s">
        <v>78</v>
      </c>
      <c r="D1738" s="22">
        <v>330006669</v>
      </c>
      <c r="E1738" s="22">
        <v>2</v>
      </c>
      <c r="F1738" s="27">
        <v>17.7</v>
      </c>
      <c r="G1738" s="19" t="s">
        <v>134</v>
      </c>
      <c r="H1738" s="19" t="s">
        <v>135</v>
      </c>
      <c r="I1738" s="23">
        <v>65</v>
      </c>
      <c r="J1738" s="19" t="s">
        <v>202</v>
      </c>
      <c r="K1738" s="19" t="s">
        <v>203</v>
      </c>
      <c r="L1738" s="23">
        <v>65</v>
      </c>
      <c r="M1738" s="19" t="s">
        <v>96</v>
      </c>
      <c r="N1738" s="19" t="s">
        <v>97</v>
      </c>
      <c r="O1738" s="30">
        <v>1.2242166344294007E-2</v>
      </c>
      <c r="Q1738" s="22">
        <v>8.6999999999999993</v>
      </c>
      <c r="R1738" s="30">
        <v>5.1674836832204067E-6</v>
      </c>
      <c r="S1738" s="23">
        <v>193517.78569657603</v>
      </c>
      <c r="T1738" s="30">
        <v>4.3953217285982955E-4</v>
      </c>
      <c r="U1738" s="23">
        <v>2275.1463072508877</v>
      </c>
      <c r="V1738" s="27">
        <v>1.1756781419658124</v>
      </c>
    </row>
    <row r="1739" spans="1:22" x14ac:dyDescent="0.25">
      <c r="A1739" s="19" t="s">
        <v>92</v>
      </c>
      <c r="B1739" s="19" t="s">
        <v>93</v>
      </c>
      <c r="C1739" s="19" t="s">
        <v>78</v>
      </c>
      <c r="D1739" s="22">
        <v>330006669</v>
      </c>
      <c r="E1739" s="22">
        <v>2</v>
      </c>
      <c r="F1739" s="27">
        <v>17.7</v>
      </c>
      <c r="G1739" s="19" t="s">
        <v>108</v>
      </c>
      <c r="H1739" s="19" t="s">
        <v>109</v>
      </c>
      <c r="I1739" s="23">
        <v>13.479374999999999</v>
      </c>
      <c r="J1739" s="19" t="s">
        <v>223</v>
      </c>
      <c r="K1739" s="19" t="s">
        <v>234</v>
      </c>
      <c r="L1739" s="23">
        <v>2.9624999999999999</v>
      </c>
      <c r="M1739" s="19" t="s">
        <v>110</v>
      </c>
      <c r="N1739" s="19" t="s">
        <v>111</v>
      </c>
      <c r="O1739" s="30">
        <v>9.9157987639060616E-3</v>
      </c>
      <c r="Q1739" s="22">
        <v>1.5</v>
      </c>
      <c r="R1739" s="30">
        <v>5.0342286238503298E-6</v>
      </c>
      <c r="S1739" s="23">
        <v>198640.16410823428</v>
      </c>
      <c r="T1739" s="30">
        <v>4.3953217285982955E-4</v>
      </c>
      <c r="U1739" s="23">
        <v>2275.1463072508877</v>
      </c>
      <c r="V1739" s="27">
        <v>1.1453606663409797</v>
      </c>
    </row>
    <row r="1740" spans="1:22" x14ac:dyDescent="0.25">
      <c r="A1740" s="19" t="s">
        <v>92</v>
      </c>
      <c r="B1740" s="19" t="s">
        <v>93</v>
      </c>
      <c r="C1740" s="19" t="s">
        <v>78</v>
      </c>
      <c r="D1740" s="22">
        <v>330006724</v>
      </c>
      <c r="E1740" s="22">
        <v>2</v>
      </c>
      <c r="F1740" s="27">
        <v>13.1</v>
      </c>
      <c r="G1740" s="19" t="s">
        <v>108</v>
      </c>
      <c r="H1740" s="19" t="s">
        <v>109</v>
      </c>
      <c r="I1740" s="23">
        <v>384.44560000000001</v>
      </c>
      <c r="J1740" s="19" t="s">
        <v>207</v>
      </c>
      <c r="K1740" s="19" t="s">
        <v>208</v>
      </c>
      <c r="L1740" s="23">
        <v>249.64</v>
      </c>
      <c r="M1740" s="19" t="s">
        <v>110</v>
      </c>
      <c r="N1740" s="19" t="s">
        <v>111</v>
      </c>
      <c r="O1740" s="30">
        <v>9.9157987639060616E-3</v>
      </c>
      <c r="Q1740" s="22">
        <v>1.5</v>
      </c>
      <c r="R1740" s="30">
        <v>1.9399924708748723E-4</v>
      </c>
      <c r="S1740" s="23">
        <v>5154.6591804504951</v>
      </c>
      <c r="T1740" s="30">
        <v>4.4349238809879656E-4</v>
      </c>
      <c r="U1740" s="23">
        <v>2254.83013200495</v>
      </c>
      <c r="V1740" s="27">
        <v>43.743534791913973</v>
      </c>
    </row>
    <row r="1741" spans="1:22" x14ac:dyDescent="0.25">
      <c r="A1741" s="19" t="s">
        <v>92</v>
      </c>
      <c r="B1741" s="19" t="s">
        <v>93</v>
      </c>
      <c r="C1741" s="19" t="s">
        <v>78</v>
      </c>
      <c r="D1741" s="22">
        <v>330006724</v>
      </c>
      <c r="E1741" s="22">
        <v>2</v>
      </c>
      <c r="F1741" s="27">
        <v>13.1</v>
      </c>
      <c r="G1741" s="19" t="s">
        <v>148</v>
      </c>
      <c r="H1741" s="19" t="s">
        <v>149</v>
      </c>
      <c r="I1741" s="23">
        <v>37.5</v>
      </c>
      <c r="J1741" s="19" t="s">
        <v>202</v>
      </c>
      <c r="K1741" s="19" t="s">
        <v>203</v>
      </c>
      <c r="L1741" s="23">
        <v>37.5</v>
      </c>
      <c r="M1741" s="19" t="s">
        <v>110</v>
      </c>
      <c r="N1741" s="19" t="s">
        <v>111</v>
      </c>
      <c r="O1741" s="30">
        <v>5.1681299099804429E-2</v>
      </c>
      <c r="Q1741" s="22">
        <v>1.5</v>
      </c>
      <c r="R1741" s="30">
        <v>9.8628433396573341E-5</v>
      </c>
      <c r="S1741" s="23">
        <v>10139.06401594272</v>
      </c>
      <c r="T1741" s="30">
        <v>4.4349238809879656E-4</v>
      </c>
      <c r="U1741" s="23">
        <v>2254.83013200495</v>
      </c>
      <c r="V1741" s="27">
        <v>22.239036349503689</v>
      </c>
    </row>
    <row r="1742" spans="1:22" x14ac:dyDescent="0.25">
      <c r="A1742" s="19" t="s">
        <v>92</v>
      </c>
      <c r="B1742" s="19" t="s">
        <v>93</v>
      </c>
      <c r="C1742" s="19" t="s">
        <v>78</v>
      </c>
      <c r="D1742" s="22">
        <v>330006724</v>
      </c>
      <c r="E1742" s="22">
        <v>2</v>
      </c>
      <c r="F1742" s="27">
        <v>13.1</v>
      </c>
      <c r="G1742" s="19" t="s">
        <v>108</v>
      </c>
      <c r="H1742" s="19" t="s">
        <v>109</v>
      </c>
      <c r="I1742" s="23">
        <v>384.44560000000001</v>
      </c>
      <c r="J1742" s="19" t="s">
        <v>207</v>
      </c>
      <c r="K1742" s="19" t="s">
        <v>208</v>
      </c>
      <c r="L1742" s="23">
        <v>249.64</v>
      </c>
      <c r="M1742" s="19" t="s">
        <v>112</v>
      </c>
      <c r="N1742" s="19" t="s">
        <v>113</v>
      </c>
      <c r="O1742" s="30">
        <v>1.1220156242274404E-2</v>
      </c>
      <c r="Q1742" s="22">
        <v>7.7</v>
      </c>
      <c r="R1742" s="30">
        <v>4.2763355791166139E-5</v>
      </c>
      <c r="S1742" s="23">
        <v>23384.507167385949</v>
      </c>
      <c r="T1742" s="30">
        <v>4.4349238809879656E-4</v>
      </c>
      <c r="U1742" s="23">
        <v>2254.83013200495</v>
      </c>
      <c r="V1742" s="27">
        <v>9.6424103183569798</v>
      </c>
    </row>
    <row r="1743" spans="1:22" x14ac:dyDescent="0.25">
      <c r="A1743" s="19" t="s">
        <v>92</v>
      </c>
      <c r="B1743" s="19" t="s">
        <v>93</v>
      </c>
      <c r="C1743" s="19" t="s">
        <v>78</v>
      </c>
      <c r="D1743" s="22">
        <v>330006724</v>
      </c>
      <c r="E1743" s="22">
        <v>2</v>
      </c>
      <c r="F1743" s="27">
        <v>13.1</v>
      </c>
      <c r="G1743" s="19" t="s">
        <v>134</v>
      </c>
      <c r="H1743" s="19" t="s">
        <v>135</v>
      </c>
      <c r="I1743" s="23">
        <v>65</v>
      </c>
      <c r="J1743" s="19" t="s">
        <v>202</v>
      </c>
      <c r="K1743" s="19" t="s">
        <v>203</v>
      </c>
      <c r="L1743" s="23">
        <v>65</v>
      </c>
      <c r="M1743" s="19" t="s">
        <v>110</v>
      </c>
      <c r="N1743" s="19" t="s">
        <v>111</v>
      </c>
      <c r="O1743" s="30">
        <v>6.3109714285714286E-3</v>
      </c>
      <c r="Q1743" s="22">
        <v>1.5</v>
      </c>
      <c r="R1743" s="30">
        <v>2.0875986913849511E-5</v>
      </c>
      <c r="S1743" s="23">
        <v>47901.926942509323</v>
      </c>
      <c r="T1743" s="30">
        <v>4.4349238809879656E-4</v>
      </c>
      <c r="U1743" s="23">
        <v>2254.83013200495</v>
      </c>
      <c r="V1743" s="27">
        <v>4.7071804328688902</v>
      </c>
    </row>
    <row r="1744" spans="1:22" x14ac:dyDescent="0.25">
      <c r="A1744" s="19" t="s">
        <v>92</v>
      </c>
      <c r="B1744" s="19" t="s">
        <v>93</v>
      </c>
      <c r="C1744" s="19" t="s">
        <v>78</v>
      </c>
      <c r="D1744" s="22">
        <v>330006724</v>
      </c>
      <c r="E1744" s="22">
        <v>2</v>
      </c>
      <c r="F1744" s="27">
        <v>13.1</v>
      </c>
      <c r="G1744" s="19" t="s">
        <v>108</v>
      </c>
      <c r="H1744" s="19" t="s">
        <v>109</v>
      </c>
      <c r="I1744" s="23">
        <v>41.250870000000006</v>
      </c>
      <c r="J1744" s="19" t="s">
        <v>206</v>
      </c>
      <c r="K1744" s="19" t="s">
        <v>230</v>
      </c>
      <c r="L1744" s="23">
        <v>30.556200000000004</v>
      </c>
      <c r="M1744" s="19" t="s">
        <v>110</v>
      </c>
      <c r="N1744" s="19" t="s">
        <v>111</v>
      </c>
      <c r="O1744" s="30">
        <v>9.9157987639060616E-3</v>
      </c>
      <c r="Q1744" s="22">
        <v>1.5</v>
      </c>
      <c r="R1744" s="30">
        <v>2.081604711226716E-5</v>
      </c>
      <c r="S1744" s="23">
        <v>48039.860527154902</v>
      </c>
      <c r="T1744" s="30">
        <v>4.4349238809879656E-4</v>
      </c>
      <c r="U1744" s="23">
        <v>2254.83013200495</v>
      </c>
      <c r="V1744" s="27">
        <v>4.6936650257974621</v>
      </c>
    </row>
    <row r="1745" spans="1:22" x14ac:dyDescent="0.25">
      <c r="A1745" s="19" t="s">
        <v>92</v>
      </c>
      <c r="B1745" s="19" t="s">
        <v>93</v>
      </c>
      <c r="C1745" s="19" t="s">
        <v>78</v>
      </c>
      <c r="D1745" s="22">
        <v>330006724</v>
      </c>
      <c r="E1745" s="22">
        <v>2</v>
      </c>
      <c r="F1745" s="27">
        <v>13.1</v>
      </c>
      <c r="G1745" s="19" t="s">
        <v>150</v>
      </c>
      <c r="H1745" s="19" t="s">
        <v>151</v>
      </c>
      <c r="I1745" s="23">
        <v>56.699499999999993</v>
      </c>
      <c r="J1745" s="19" t="s">
        <v>226</v>
      </c>
      <c r="K1745" s="19" t="s">
        <v>227</v>
      </c>
      <c r="L1745" s="23">
        <v>39.65</v>
      </c>
      <c r="M1745" s="19" t="s">
        <v>98</v>
      </c>
      <c r="N1745" s="19" t="s">
        <v>99</v>
      </c>
      <c r="O1745" s="30">
        <v>5.1979648473635988E-3</v>
      </c>
      <c r="Q1745" s="22">
        <v>2.8</v>
      </c>
      <c r="R1745" s="30">
        <v>8.0349511413056796E-6</v>
      </c>
      <c r="S1745" s="23">
        <v>124456.26394157513</v>
      </c>
      <c r="T1745" s="30">
        <v>4.4349238809879656E-4</v>
      </c>
      <c r="U1745" s="23">
        <v>2254.83013200495</v>
      </c>
      <c r="V1745" s="27">
        <v>1.811744994260361</v>
      </c>
    </row>
    <row r="1746" spans="1:22" x14ac:dyDescent="0.25">
      <c r="A1746" s="19" t="s">
        <v>92</v>
      </c>
      <c r="B1746" s="19" t="s">
        <v>93</v>
      </c>
      <c r="C1746" s="19" t="s">
        <v>78</v>
      </c>
      <c r="D1746" s="22">
        <v>330006724</v>
      </c>
      <c r="E1746" s="22">
        <v>2</v>
      </c>
      <c r="F1746" s="27">
        <v>13.1</v>
      </c>
      <c r="G1746" s="19" t="s">
        <v>166</v>
      </c>
      <c r="H1746" s="19" t="s">
        <v>167</v>
      </c>
      <c r="I1746" s="23">
        <v>623.71427500000004</v>
      </c>
      <c r="J1746" s="19" t="s">
        <v>202</v>
      </c>
      <c r="K1746" s="19" t="s">
        <v>203</v>
      </c>
      <c r="L1746" s="23">
        <v>623.71427500000004</v>
      </c>
      <c r="M1746" s="19" t="s">
        <v>168</v>
      </c>
      <c r="N1746" s="19" t="s">
        <v>169</v>
      </c>
      <c r="O1746" s="30">
        <v>5.0000000000000002E-5</v>
      </c>
      <c r="Q1746" s="22">
        <v>0.3</v>
      </c>
      <c r="R1746" s="30">
        <v>7.9352961195928757E-6</v>
      </c>
      <c r="S1746" s="23">
        <v>126019.24174334473</v>
      </c>
      <c r="T1746" s="30">
        <v>4.4349238809879656E-4</v>
      </c>
      <c r="U1746" s="23">
        <v>2254.83013200495</v>
      </c>
      <c r="V1746" s="27">
        <v>1.7892744796839972</v>
      </c>
    </row>
    <row r="1747" spans="1:22" x14ac:dyDescent="0.25">
      <c r="A1747" s="19" t="s">
        <v>92</v>
      </c>
      <c r="B1747" s="19" t="s">
        <v>93</v>
      </c>
      <c r="C1747" s="19" t="s">
        <v>78</v>
      </c>
      <c r="D1747" s="22">
        <v>330006724</v>
      </c>
      <c r="E1747" s="22">
        <v>2</v>
      </c>
      <c r="F1747" s="27">
        <v>13.1</v>
      </c>
      <c r="G1747" s="19" t="s">
        <v>134</v>
      </c>
      <c r="H1747" s="19" t="s">
        <v>135</v>
      </c>
      <c r="I1747" s="23">
        <v>65</v>
      </c>
      <c r="J1747" s="19" t="s">
        <v>202</v>
      </c>
      <c r="K1747" s="19" t="s">
        <v>203</v>
      </c>
      <c r="L1747" s="23">
        <v>65</v>
      </c>
      <c r="M1747" s="19" t="s">
        <v>96</v>
      </c>
      <c r="N1747" s="19" t="s">
        <v>97</v>
      </c>
      <c r="O1747" s="30">
        <v>1.2242166344294007E-2</v>
      </c>
      <c r="Q1747" s="22">
        <v>8.6999999999999993</v>
      </c>
      <c r="R1747" s="30">
        <v>6.9820199383970386E-6</v>
      </c>
      <c r="S1747" s="23">
        <v>143225.02783192912</v>
      </c>
      <c r="T1747" s="30">
        <v>4.4349238809879656E-4</v>
      </c>
      <c r="U1747" s="23">
        <v>2254.83013200495</v>
      </c>
      <c r="V1747" s="27">
        <v>1.5743268939356989</v>
      </c>
    </row>
    <row r="1748" spans="1:22" x14ac:dyDescent="0.25">
      <c r="A1748" s="19" t="s">
        <v>92</v>
      </c>
      <c r="B1748" s="19" t="s">
        <v>93</v>
      </c>
      <c r="C1748" s="19" t="s">
        <v>78</v>
      </c>
      <c r="D1748" s="22">
        <v>330006724</v>
      </c>
      <c r="E1748" s="22">
        <v>2</v>
      </c>
      <c r="F1748" s="27">
        <v>13.1</v>
      </c>
      <c r="G1748" s="19" t="s">
        <v>150</v>
      </c>
      <c r="H1748" s="19" t="s">
        <v>151</v>
      </c>
      <c r="I1748" s="23">
        <v>56.699499999999993</v>
      </c>
      <c r="J1748" s="19" t="s">
        <v>226</v>
      </c>
      <c r="K1748" s="19" t="s">
        <v>227</v>
      </c>
      <c r="L1748" s="23">
        <v>39.65</v>
      </c>
      <c r="M1748" s="19" t="s">
        <v>110</v>
      </c>
      <c r="N1748" s="19" t="s">
        <v>111</v>
      </c>
      <c r="O1748" s="30">
        <v>1.8226064516129032E-3</v>
      </c>
      <c r="Q1748" s="22">
        <v>1.5</v>
      </c>
      <c r="R1748" s="30">
        <v>5.2590775828613634E-6</v>
      </c>
      <c r="S1748" s="23">
        <v>190147.41354241804</v>
      </c>
      <c r="T1748" s="30">
        <v>4.4349238809879656E-4</v>
      </c>
      <c r="U1748" s="23">
        <v>2254.83013200495</v>
      </c>
      <c r="V1748" s="27">
        <v>1.1858326600387561</v>
      </c>
    </row>
    <row r="1749" spans="1:22" x14ac:dyDescent="0.25">
      <c r="A1749" s="19" t="s">
        <v>92</v>
      </c>
      <c r="B1749" s="19" t="s">
        <v>93</v>
      </c>
      <c r="C1749" s="19" t="s">
        <v>78</v>
      </c>
      <c r="D1749" s="22">
        <v>330006724</v>
      </c>
      <c r="E1749" s="22">
        <v>2</v>
      </c>
      <c r="F1749" s="27">
        <v>13.1</v>
      </c>
      <c r="G1749" s="19" t="s">
        <v>108</v>
      </c>
      <c r="H1749" s="19" t="s">
        <v>109</v>
      </c>
      <c r="I1749" s="23">
        <v>41.250870000000006</v>
      </c>
      <c r="J1749" s="19" t="s">
        <v>206</v>
      </c>
      <c r="K1749" s="19" t="s">
        <v>230</v>
      </c>
      <c r="L1749" s="23">
        <v>30.556200000000004</v>
      </c>
      <c r="M1749" s="19" t="s">
        <v>112</v>
      </c>
      <c r="N1749" s="19" t="s">
        <v>113</v>
      </c>
      <c r="O1749" s="30">
        <v>1.1220156242274404E-2</v>
      </c>
      <c r="Q1749" s="22">
        <v>7.7</v>
      </c>
      <c r="R1749" s="30">
        <v>4.5884921833027663E-6</v>
      </c>
      <c r="S1749" s="23">
        <v>217936.51597335981</v>
      </c>
      <c r="T1749" s="30">
        <v>4.4349238809879656E-4</v>
      </c>
      <c r="U1749" s="23">
        <v>2254.83013200495</v>
      </c>
      <c r="V1749" s="27">
        <v>1.0346270435380258</v>
      </c>
    </row>
    <row r="1750" spans="1:22" x14ac:dyDescent="0.25">
      <c r="A1750" s="19" t="s">
        <v>92</v>
      </c>
      <c r="B1750" s="19" t="s">
        <v>93</v>
      </c>
      <c r="C1750" s="19" t="s">
        <v>78</v>
      </c>
      <c r="D1750" s="22">
        <v>330006901</v>
      </c>
      <c r="E1750" s="22">
        <v>2</v>
      </c>
      <c r="F1750" s="27">
        <v>17.400000000000002</v>
      </c>
      <c r="G1750" s="19" t="s">
        <v>108</v>
      </c>
      <c r="H1750" s="19" t="s">
        <v>109</v>
      </c>
      <c r="I1750" s="23">
        <v>847</v>
      </c>
      <c r="J1750" s="19" t="s">
        <v>207</v>
      </c>
      <c r="K1750" s="19" t="s">
        <v>208</v>
      </c>
      <c r="L1750" s="23">
        <v>550</v>
      </c>
      <c r="M1750" s="19" t="s">
        <v>110</v>
      </c>
      <c r="N1750" s="19" t="s">
        <v>111</v>
      </c>
      <c r="O1750" s="30">
        <v>9.9157987639060616E-3</v>
      </c>
      <c r="Q1750" s="22">
        <v>1.5</v>
      </c>
      <c r="R1750" s="30">
        <v>3.2178856525013152E-4</v>
      </c>
      <c r="S1750" s="23">
        <v>3107.6306245459145</v>
      </c>
      <c r="T1750" s="30">
        <v>4.4588941709915045E-4</v>
      </c>
      <c r="U1750" s="23">
        <v>2242.7085318726781</v>
      </c>
      <c r="V1750" s="27">
        <v>72.167796074553806</v>
      </c>
    </row>
    <row r="1751" spans="1:22" x14ac:dyDescent="0.25">
      <c r="A1751" s="19" t="s">
        <v>92</v>
      </c>
      <c r="B1751" s="19" t="s">
        <v>93</v>
      </c>
      <c r="C1751" s="19" t="s">
        <v>78</v>
      </c>
      <c r="D1751" s="22">
        <v>330006901</v>
      </c>
      <c r="E1751" s="22">
        <v>2</v>
      </c>
      <c r="F1751" s="27">
        <v>17.400000000000002</v>
      </c>
      <c r="G1751" s="19" t="s">
        <v>108</v>
      </c>
      <c r="H1751" s="19" t="s">
        <v>109</v>
      </c>
      <c r="I1751" s="23">
        <v>847</v>
      </c>
      <c r="J1751" s="19" t="s">
        <v>207</v>
      </c>
      <c r="K1751" s="19" t="s">
        <v>208</v>
      </c>
      <c r="L1751" s="23">
        <v>550</v>
      </c>
      <c r="M1751" s="19" t="s">
        <v>112</v>
      </c>
      <c r="N1751" s="19" t="s">
        <v>113</v>
      </c>
      <c r="O1751" s="30">
        <v>1.1220156242274404E-2</v>
      </c>
      <c r="Q1751" s="22">
        <v>7.7</v>
      </c>
      <c r="R1751" s="30">
        <v>7.0932022221274955E-5</v>
      </c>
      <c r="S1751" s="23">
        <v>14098.004944515251</v>
      </c>
      <c r="T1751" s="30">
        <v>4.4588941709915045E-4</v>
      </c>
      <c r="U1751" s="23">
        <v>2242.7085318726781</v>
      </c>
      <c r="V1751" s="27">
        <v>15.907985141863575</v>
      </c>
    </row>
    <row r="1752" spans="1:22" x14ac:dyDescent="0.25">
      <c r="A1752" s="19" t="s">
        <v>92</v>
      </c>
      <c r="B1752" s="19" t="s">
        <v>93</v>
      </c>
      <c r="C1752" s="19" t="s">
        <v>78</v>
      </c>
      <c r="D1752" s="22">
        <v>330006901</v>
      </c>
      <c r="E1752" s="22">
        <v>2</v>
      </c>
      <c r="F1752" s="27">
        <v>17.400000000000002</v>
      </c>
      <c r="G1752" s="19" t="s">
        <v>108</v>
      </c>
      <c r="H1752" s="19" t="s">
        <v>109</v>
      </c>
      <c r="I1752" s="23">
        <v>64.2</v>
      </c>
      <c r="J1752" s="19" t="s">
        <v>202</v>
      </c>
      <c r="K1752" s="19" t="s">
        <v>203</v>
      </c>
      <c r="L1752" s="23">
        <v>64.2</v>
      </c>
      <c r="M1752" s="19" t="s">
        <v>110</v>
      </c>
      <c r="N1752" s="19" t="s">
        <v>111</v>
      </c>
      <c r="O1752" s="30">
        <v>9.9157987639060616E-3</v>
      </c>
      <c r="Q1752" s="22">
        <v>1.5</v>
      </c>
      <c r="R1752" s="30">
        <v>2.4390585465240194E-5</v>
      </c>
      <c r="S1752" s="23">
        <v>40999.425840971802</v>
      </c>
      <c r="T1752" s="30">
        <v>4.4588941709915045E-4</v>
      </c>
      <c r="U1752" s="23">
        <v>2242.7085318726781</v>
      </c>
      <c r="V1752" s="27">
        <v>5.4700974120263925</v>
      </c>
    </row>
    <row r="1753" spans="1:22" x14ac:dyDescent="0.25">
      <c r="A1753" s="19" t="s">
        <v>92</v>
      </c>
      <c r="B1753" s="19" t="s">
        <v>93</v>
      </c>
      <c r="C1753" s="19" t="s">
        <v>78</v>
      </c>
      <c r="D1753" s="22">
        <v>330006901</v>
      </c>
      <c r="E1753" s="22">
        <v>2</v>
      </c>
      <c r="F1753" s="27">
        <v>17.400000000000002</v>
      </c>
      <c r="G1753" s="19" t="s">
        <v>156</v>
      </c>
      <c r="H1753" s="19" t="s">
        <v>157</v>
      </c>
      <c r="I1753" s="23">
        <v>28.483599999999996</v>
      </c>
      <c r="J1753" s="19" t="s">
        <v>229</v>
      </c>
      <c r="K1753" s="19" t="s">
        <v>250</v>
      </c>
      <c r="L1753" s="23">
        <v>5.69672</v>
      </c>
      <c r="M1753" s="19" t="s">
        <v>245</v>
      </c>
      <c r="N1753" s="19" t="s">
        <v>246</v>
      </c>
      <c r="O1753" s="30">
        <v>8.156250000000002E-3</v>
      </c>
      <c r="Q1753" s="22">
        <v>1.94</v>
      </c>
      <c r="R1753" s="30">
        <v>6.882313144329896E-6</v>
      </c>
      <c r="S1753" s="23">
        <v>145299.98548872568</v>
      </c>
      <c r="T1753" s="30">
        <v>4.4588941709915045E-4</v>
      </c>
      <c r="U1753" s="23">
        <v>2242.7085318726781</v>
      </c>
      <c r="V1753" s="27">
        <v>1.5435022407808137</v>
      </c>
    </row>
    <row r="1754" spans="1:22" x14ac:dyDescent="0.25">
      <c r="A1754" s="19" t="s">
        <v>92</v>
      </c>
      <c r="B1754" s="19" t="s">
        <v>93</v>
      </c>
      <c r="C1754" s="19" t="s">
        <v>78</v>
      </c>
      <c r="D1754" s="22">
        <v>330006901</v>
      </c>
      <c r="E1754" s="22">
        <v>2</v>
      </c>
      <c r="F1754" s="27">
        <v>17.400000000000002</v>
      </c>
      <c r="G1754" s="19" t="s">
        <v>108</v>
      </c>
      <c r="H1754" s="19" t="s">
        <v>109</v>
      </c>
      <c r="I1754" s="23">
        <v>64.2</v>
      </c>
      <c r="J1754" s="19" t="s">
        <v>202</v>
      </c>
      <c r="K1754" s="19" t="s">
        <v>203</v>
      </c>
      <c r="L1754" s="23">
        <v>64.2</v>
      </c>
      <c r="M1754" s="19" t="s">
        <v>112</v>
      </c>
      <c r="N1754" s="19" t="s">
        <v>113</v>
      </c>
      <c r="O1754" s="30">
        <v>1.1220156242274404E-2</v>
      </c>
      <c r="Q1754" s="22">
        <v>7.7</v>
      </c>
      <c r="R1754" s="30">
        <v>5.3764295473504747E-6</v>
      </c>
      <c r="S1754" s="23">
        <v>185997.04342686009</v>
      </c>
      <c r="T1754" s="30">
        <v>4.4588941709915045E-4</v>
      </c>
      <c r="U1754" s="23">
        <v>2242.7085318726781</v>
      </c>
      <c r="V1754" s="27">
        <v>1.205776441685527</v>
      </c>
    </row>
    <row r="1755" spans="1:22" x14ac:dyDescent="0.25">
      <c r="A1755" s="19" t="s">
        <v>92</v>
      </c>
      <c r="B1755" s="19" t="s">
        <v>93</v>
      </c>
      <c r="C1755" s="19" t="s">
        <v>78</v>
      </c>
      <c r="D1755" s="22">
        <v>330006952</v>
      </c>
      <c r="E1755" s="22">
        <v>2</v>
      </c>
      <c r="F1755" s="27">
        <v>18</v>
      </c>
      <c r="G1755" s="19" t="s">
        <v>108</v>
      </c>
      <c r="H1755" s="19" t="s">
        <v>109</v>
      </c>
      <c r="I1755" s="23">
        <v>885.5</v>
      </c>
      <c r="J1755" s="19" t="s">
        <v>207</v>
      </c>
      <c r="K1755" s="19" t="s">
        <v>208</v>
      </c>
      <c r="L1755" s="23">
        <v>575</v>
      </c>
      <c r="M1755" s="19" t="s">
        <v>110</v>
      </c>
      <c r="N1755" s="19" t="s">
        <v>111</v>
      </c>
      <c r="O1755" s="30">
        <v>9.9157987639060616E-3</v>
      </c>
      <c r="Q1755" s="22">
        <v>1.5</v>
      </c>
      <c r="R1755" s="30">
        <v>3.2520147427551177E-4</v>
      </c>
      <c r="S1755" s="23">
        <v>3075.0168098955069</v>
      </c>
      <c r="T1755" s="30">
        <v>6.0037643128608162E-4</v>
      </c>
      <c r="U1755" s="23">
        <v>1665.621679814903</v>
      </c>
      <c r="V1755" s="27">
        <v>54.166262586106093</v>
      </c>
    </row>
    <row r="1756" spans="1:22" x14ac:dyDescent="0.25">
      <c r="A1756" s="19" t="s">
        <v>92</v>
      </c>
      <c r="B1756" s="19" t="s">
        <v>93</v>
      </c>
      <c r="C1756" s="19" t="s">
        <v>78</v>
      </c>
      <c r="D1756" s="22">
        <v>330006952</v>
      </c>
      <c r="E1756" s="22">
        <v>2</v>
      </c>
      <c r="F1756" s="27">
        <v>18</v>
      </c>
      <c r="G1756" s="19" t="s">
        <v>108</v>
      </c>
      <c r="H1756" s="19" t="s">
        <v>109</v>
      </c>
      <c r="I1756" s="23">
        <v>885.5</v>
      </c>
      <c r="J1756" s="19" t="s">
        <v>207</v>
      </c>
      <c r="K1756" s="19" t="s">
        <v>208</v>
      </c>
      <c r="L1756" s="23">
        <v>575</v>
      </c>
      <c r="M1756" s="19" t="s">
        <v>112</v>
      </c>
      <c r="N1756" s="19" t="s">
        <v>113</v>
      </c>
      <c r="O1756" s="30">
        <v>1.1220156242274404E-2</v>
      </c>
      <c r="Q1756" s="22">
        <v>7.7</v>
      </c>
      <c r="R1756" s="30">
        <v>7.168433154786425E-5</v>
      </c>
      <c r="S1756" s="23">
        <v>13950.049870135028</v>
      </c>
      <c r="T1756" s="30">
        <v>6.0037643128608162E-4</v>
      </c>
      <c r="U1756" s="23">
        <v>1665.621679814903</v>
      </c>
      <c r="V1756" s="27">
        <v>11.93989767291621</v>
      </c>
    </row>
    <row r="1757" spans="1:22" x14ac:dyDescent="0.25">
      <c r="A1757" s="19" t="s">
        <v>92</v>
      </c>
      <c r="B1757" s="19" t="s">
        <v>93</v>
      </c>
      <c r="C1757" s="19" t="s">
        <v>78</v>
      </c>
      <c r="D1757" s="22">
        <v>330006952</v>
      </c>
      <c r="E1757" s="22">
        <v>2</v>
      </c>
      <c r="F1757" s="27">
        <v>18</v>
      </c>
      <c r="G1757" s="19" t="s">
        <v>122</v>
      </c>
      <c r="H1757" s="19" t="s">
        <v>123</v>
      </c>
      <c r="I1757" s="23">
        <v>35.464500000000001</v>
      </c>
      <c r="J1757" s="19" t="s">
        <v>223</v>
      </c>
      <c r="K1757" s="19" t="s">
        <v>234</v>
      </c>
      <c r="L1757" s="23">
        <v>6.3900000000000006</v>
      </c>
      <c r="M1757" s="19" t="s">
        <v>110</v>
      </c>
      <c r="N1757" s="19" t="s">
        <v>111</v>
      </c>
      <c r="O1757" s="30">
        <v>2.3301542756539208E-2</v>
      </c>
      <c r="Q1757" s="22">
        <v>1.5</v>
      </c>
      <c r="R1757" s="30">
        <v>3.0606576410714249E-5</v>
      </c>
      <c r="S1757" s="23">
        <v>32672.716692675775</v>
      </c>
      <c r="T1757" s="30">
        <v>6.0037643128608162E-4</v>
      </c>
      <c r="U1757" s="23">
        <v>1665.621679814903</v>
      </c>
      <c r="V1757" s="27">
        <v>5.097897721459705</v>
      </c>
    </row>
    <row r="1758" spans="1:22" x14ac:dyDescent="0.25">
      <c r="A1758" s="19" t="s">
        <v>92</v>
      </c>
      <c r="B1758" s="19" t="s">
        <v>93</v>
      </c>
      <c r="C1758" s="19" t="s">
        <v>78</v>
      </c>
      <c r="D1758" s="22">
        <v>330006952</v>
      </c>
      <c r="E1758" s="22">
        <v>2</v>
      </c>
      <c r="F1758" s="27">
        <v>18</v>
      </c>
      <c r="G1758" s="19" t="s">
        <v>134</v>
      </c>
      <c r="H1758" s="19" t="s">
        <v>135</v>
      </c>
      <c r="I1758" s="23">
        <v>130</v>
      </c>
      <c r="J1758" s="19" t="s">
        <v>202</v>
      </c>
      <c r="K1758" s="19" t="s">
        <v>203</v>
      </c>
      <c r="L1758" s="23">
        <v>130</v>
      </c>
      <c r="M1758" s="19" t="s">
        <v>110</v>
      </c>
      <c r="N1758" s="19" t="s">
        <v>111</v>
      </c>
      <c r="O1758" s="30">
        <v>6.3109714285714286E-3</v>
      </c>
      <c r="Q1758" s="22">
        <v>1.5</v>
      </c>
      <c r="R1758" s="30">
        <v>3.0386158730158734E-5</v>
      </c>
      <c r="S1758" s="23">
        <v>32909.720800197247</v>
      </c>
      <c r="T1758" s="30">
        <v>6.0037643128608162E-4</v>
      </c>
      <c r="U1758" s="23">
        <v>1665.621679814903</v>
      </c>
      <c r="V1758" s="27">
        <v>5.0611844747249268</v>
      </c>
    </row>
    <row r="1759" spans="1:22" x14ac:dyDescent="0.25">
      <c r="A1759" s="19" t="s">
        <v>92</v>
      </c>
      <c r="B1759" s="19" t="s">
        <v>93</v>
      </c>
      <c r="C1759" s="19" t="s">
        <v>78</v>
      </c>
      <c r="D1759" s="22">
        <v>330006952</v>
      </c>
      <c r="E1759" s="22">
        <v>2</v>
      </c>
      <c r="F1759" s="27">
        <v>18</v>
      </c>
      <c r="G1759" s="19" t="s">
        <v>108</v>
      </c>
      <c r="H1759" s="19" t="s">
        <v>109</v>
      </c>
      <c r="I1759" s="23">
        <v>72.831960000000009</v>
      </c>
      <c r="J1759" s="19" t="s">
        <v>206</v>
      </c>
      <c r="K1759" s="19" t="s">
        <v>230</v>
      </c>
      <c r="L1759" s="23">
        <v>53.949600000000004</v>
      </c>
      <c r="M1759" s="19" t="s">
        <v>110</v>
      </c>
      <c r="N1759" s="19" t="s">
        <v>111</v>
      </c>
      <c r="O1759" s="30">
        <v>9.9157987639060616E-3</v>
      </c>
      <c r="Q1759" s="22">
        <v>1.5</v>
      </c>
      <c r="R1759" s="30">
        <v>2.6747668849661325E-5</v>
      </c>
      <c r="S1759" s="23">
        <v>37386.435641200253</v>
      </c>
      <c r="T1759" s="30">
        <v>6.0037643128608162E-4</v>
      </c>
      <c r="U1759" s="23">
        <v>1665.621679814903</v>
      </c>
      <c r="V1759" s="27">
        <v>4.4551497120505648</v>
      </c>
    </row>
    <row r="1760" spans="1:22" x14ac:dyDescent="0.25">
      <c r="A1760" s="19" t="s">
        <v>92</v>
      </c>
      <c r="B1760" s="19" t="s">
        <v>93</v>
      </c>
      <c r="C1760" s="19" t="s">
        <v>78</v>
      </c>
      <c r="D1760" s="22">
        <v>330006952</v>
      </c>
      <c r="E1760" s="22">
        <v>2</v>
      </c>
      <c r="F1760" s="27">
        <v>18</v>
      </c>
      <c r="G1760" s="19" t="s">
        <v>128</v>
      </c>
      <c r="H1760" s="19" t="s">
        <v>129</v>
      </c>
      <c r="I1760" s="23">
        <v>42.16</v>
      </c>
      <c r="J1760" s="19" t="s">
        <v>220</v>
      </c>
      <c r="K1760" s="19" t="s">
        <v>233</v>
      </c>
      <c r="L1760" s="23">
        <v>10.54</v>
      </c>
      <c r="M1760" s="19" t="s">
        <v>110</v>
      </c>
      <c r="N1760" s="19" t="s">
        <v>111</v>
      </c>
      <c r="O1760" s="30">
        <v>1.3969122566371676E-2</v>
      </c>
      <c r="Q1760" s="22">
        <v>1.5</v>
      </c>
      <c r="R1760" s="30">
        <v>2.1812526199934436E-5</v>
      </c>
      <c r="S1760" s="23">
        <v>45845.217139636297</v>
      </c>
      <c r="T1760" s="30">
        <v>6.0037643128608162E-4</v>
      </c>
      <c r="U1760" s="23">
        <v>1665.621679814903</v>
      </c>
      <c r="V1760" s="27">
        <v>3.6331416530141381</v>
      </c>
    </row>
    <row r="1761" spans="1:22" x14ac:dyDescent="0.25">
      <c r="A1761" s="19" t="s">
        <v>92</v>
      </c>
      <c r="B1761" s="19" t="s">
        <v>93</v>
      </c>
      <c r="C1761" s="19" t="s">
        <v>78</v>
      </c>
      <c r="D1761" s="22">
        <v>330006952</v>
      </c>
      <c r="E1761" s="22">
        <v>2</v>
      </c>
      <c r="F1761" s="27">
        <v>18</v>
      </c>
      <c r="G1761" s="19" t="s">
        <v>108</v>
      </c>
      <c r="H1761" s="19" t="s">
        <v>109</v>
      </c>
      <c r="I1761" s="23">
        <v>48.457499999999996</v>
      </c>
      <c r="J1761" s="19" t="s">
        <v>223</v>
      </c>
      <c r="K1761" s="19" t="s">
        <v>234</v>
      </c>
      <c r="L1761" s="23">
        <v>10.65</v>
      </c>
      <c r="M1761" s="19" t="s">
        <v>110</v>
      </c>
      <c r="N1761" s="19" t="s">
        <v>111</v>
      </c>
      <c r="O1761" s="30">
        <v>9.9157987639060616E-3</v>
      </c>
      <c r="Q1761" s="22">
        <v>1.5</v>
      </c>
      <c r="R1761" s="30">
        <v>1.7796104392665851E-5</v>
      </c>
      <c r="S1761" s="23">
        <v>56192.073160242922</v>
      </c>
      <c r="T1761" s="30">
        <v>6.0037643128608162E-4</v>
      </c>
      <c r="U1761" s="23">
        <v>1665.621679814903</v>
      </c>
      <c r="V1761" s="27">
        <v>2.9641577292673471</v>
      </c>
    </row>
    <row r="1762" spans="1:22" x14ac:dyDescent="0.25">
      <c r="A1762" s="19" t="s">
        <v>92</v>
      </c>
      <c r="B1762" s="19" t="s">
        <v>93</v>
      </c>
      <c r="C1762" s="19" t="s">
        <v>78</v>
      </c>
      <c r="D1762" s="22">
        <v>330006952</v>
      </c>
      <c r="E1762" s="22">
        <v>2</v>
      </c>
      <c r="F1762" s="27">
        <v>18</v>
      </c>
      <c r="G1762" s="19" t="s">
        <v>128</v>
      </c>
      <c r="H1762" s="19" t="s">
        <v>129</v>
      </c>
      <c r="I1762" s="23">
        <v>22.5</v>
      </c>
      <c r="J1762" s="19" t="s">
        <v>202</v>
      </c>
      <c r="K1762" s="19" t="s">
        <v>203</v>
      </c>
      <c r="L1762" s="23">
        <v>22.5</v>
      </c>
      <c r="M1762" s="19" t="s">
        <v>110</v>
      </c>
      <c r="N1762" s="19" t="s">
        <v>111</v>
      </c>
      <c r="O1762" s="30">
        <v>1.3969122566371676E-2</v>
      </c>
      <c r="Q1762" s="22">
        <v>1.5</v>
      </c>
      <c r="R1762" s="30">
        <v>1.1640935471976397E-5</v>
      </c>
      <c r="S1762" s="23">
        <v>85903.749093647377</v>
      </c>
      <c r="T1762" s="30">
        <v>6.0037643128608162E-4</v>
      </c>
      <c r="U1762" s="23">
        <v>1665.621679814903</v>
      </c>
      <c r="V1762" s="27">
        <v>1.9389394495450221</v>
      </c>
    </row>
    <row r="1763" spans="1:22" x14ac:dyDescent="0.25">
      <c r="A1763" s="19" t="s">
        <v>92</v>
      </c>
      <c r="B1763" s="19" t="s">
        <v>93</v>
      </c>
      <c r="C1763" s="19" t="s">
        <v>78</v>
      </c>
      <c r="D1763" s="22">
        <v>330006952</v>
      </c>
      <c r="E1763" s="22">
        <v>2</v>
      </c>
      <c r="F1763" s="27">
        <v>18</v>
      </c>
      <c r="G1763" s="19" t="s">
        <v>134</v>
      </c>
      <c r="H1763" s="19" t="s">
        <v>135</v>
      </c>
      <c r="I1763" s="23">
        <v>130</v>
      </c>
      <c r="J1763" s="19" t="s">
        <v>202</v>
      </c>
      <c r="K1763" s="19" t="s">
        <v>203</v>
      </c>
      <c r="L1763" s="23">
        <v>130</v>
      </c>
      <c r="M1763" s="19" t="s">
        <v>96</v>
      </c>
      <c r="N1763" s="19" t="s">
        <v>97</v>
      </c>
      <c r="O1763" s="30">
        <v>1.2242166344294007E-2</v>
      </c>
      <c r="Q1763" s="22">
        <v>8.6999999999999993</v>
      </c>
      <c r="R1763" s="30">
        <v>1.0162717910333466E-5</v>
      </c>
      <c r="S1763" s="23">
        <v>98398.874083004761</v>
      </c>
      <c r="T1763" s="30">
        <v>6.0037643128608162E-4</v>
      </c>
      <c r="U1763" s="23">
        <v>1665.621679814903</v>
      </c>
      <c r="V1763" s="27">
        <v>1.692724327729463</v>
      </c>
    </row>
    <row r="1764" spans="1:22" x14ac:dyDescent="0.25">
      <c r="A1764" s="19" t="s">
        <v>92</v>
      </c>
      <c r="B1764" s="19" t="s">
        <v>93</v>
      </c>
      <c r="C1764" s="19" t="s">
        <v>78</v>
      </c>
      <c r="D1764" s="22">
        <v>330006952</v>
      </c>
      <c r="E1764" s="22">
        <v>2</v>
      </c>
      <c r="F1764" s="27">
        <v>18</v>
      </c>
      <c r="G1764" s="19" t="s">
        <v>122</v>
      </c>
      <c r="H1764" s="19" t="s">
        <v>123</v>
      </c>
      <c r="I1764" s="23">
        <v>35.464500000000001</v>
      </c>
      <c r="J1764" s="19" t="s">
        <v>223</v>
      </c>
      <c r="K1764" s="19" t="s">
        <v>234</v>
      </c>
      <c r="L1764" s="23">
        <v>6.3900000000000006</v>
      </c>
      <c r="M1764" s="19" t="s">
        <v>112</v>
      </c>
      <c r="N1764" s="19" t="s">
        <v>113</v>
      </c>
      <c r="O1764" s="30">
        <v>2.7195613430583482E-2</v>
      </c>
      <c r="Q1764" s="22">
        <v>7.7</v>
      </c>
      <c r="R1764" s="30">
        <v>6.9587217352736498E-6</v>
      </c>
      <c r="S1764" s="23">
        <v>143704.55351462265</v>
      </c>
      <c r="T1764" s="30">
        <v>6.0037643128608162E-4</v>
      </c>
      <c r="U1764" s="23">
        <v>1665.621679814903</v>
      </c>
      <c r="V1764" s="27">
        <v>1.1590597786070973</v>
      </c>
    </row>
    <row r="1765" spans="1:22" x14ac:dyDescent="0.25">
      <c r="A1765" s="19" t="s">
        <v>92</v>
      </c>
      <c r="B1765" s="19" t="s">
        <v>93</v>
      </c>
      <c r="C1765" s="19" t="s">
        <v>78</v>
      </c>
      <c r="D1765" s="22">
        <v>330007319</v>
      </c>
      <c r="E1765" s="22">
        <v>2</v>
      </c>
      <c r="F1765" s="27">
        <v>15.8</v>
      </c>
      <c r="G1765" s="19" t="s">
        <v>124</v>
      </c>
      <c r="H1765" s="19" t="s">
        <v>125</v>
      </c>
      <c r="I1765" s="23">
        <v>414.4</v>
      </c>
      <c r="J1765" s="19" t="s">
        <v>207</v>
      </c>
      <c r="K1765" s="19" t="s">
        <v>208</v>
      </c>
      <c r="L1765" s="23">
        <v>280</v>
      </c>
      <c r="M1765" s="19" t="s">
        <v>110</v>
      </c>
      <c r="N1765" s="19" t="s">
        <v>111</v>
      </c>
      <c r="O1765" s="30">
        <v>2.8396187614678874E-2</v>
      </c>
      <c r="Q1765" s="22">
        <v>1.5</v>
      </c>
      <c r="R1765" s="30">
        <v>4.9651393027522889E-4</v>
      </c>
      <c r="S1765" s="23">
        <v>2014.0421829568354</v>
      </c>
      <c r="T1765" s="30">
        <v>5.6657041983032E-4</v>
      </c>
      <c r="U1765" s="23">
        <v>1765.0056639022669</v>
      </c>
      <c r="V1765" s="27">
        <v>87.634989914215424</v>
      </c>
    </row>
    <row r="1766" spans="1:22" x14ac:dyDescent="0.25">
      <c r="A1766" s="19" t="s">
        <v>92</v>
      </c>
      <c r="B1766" s="19" t="s">
        <v>93</v>
      </c>
      <c r="C1766" s="19" t="s">
        <v>78</v>
      </c>
      <c r="D1766" s="22">
        <v>330007319</v>
      </c>
      <c r="E1766" s="22">
        <v>2</v>
      </c>
      <c r="F1766" s="27">
        <v>15.8</v>
      </c>
      <c r="G1766" s="19" t="s">
        <v>124</v>
      </c>
      <c r="H1766" s="19" t="s">
        <v>125</v>
      </c>
      <c r="I1766" s="23">
        <v>414.4</v>
      </c>
      <c r="J1766" s="19" t="s">
        <v>207</v>
      </c>
      <c r="K1766" s="19" t="s">
        <v>208</v>
      </c>
      <c r="L1766" s="23">
        <v>280</v>
      </c>
      <c r="M1766" s="19" t="s">
        <v>100</v>
      </c>
      <c r="N1766" s="19" t="s">
        <v>101</v>
      </c>
      <c r="O1766" s="30">
        <v>4.1826752720830673E-3</v>
      </c>
      <c r="Q1766" s="22">
        <v>3</v>
      </c>
      <c r="R1766" s="30">
        <v>3.6567523897705129E-5</v>
      </c>
      <c r="S1766" s="23">
        <v>27346.669760780744</v>
      </c>
      <c r="T1766" s="30">
        <v>5.6657041983032E-4</v>
      </c>
      <c r="U1766" s="23">
        <v>1765.0056639022669</v>
      </c>
      <c r="V1766" s="27">
        <v>6.4541886794331056</v>
      </c>
    </row>
    <row r="1767" spans="1:22" x14ac:dyDescent="0.25">
      <c r="A1767" s="19" t="s">
        <v>92</v>
      </c>
      <c r="B1767" s="19" t="s">
        <v>93</v>
      </c>
      <c r="C1767" s="19" t="s">
        <v>78</v>
      </c>
      <c r="D1767" s="22">
        <v>330007319</v>
      </c>
      <c r="E1767" s="22">
        <v>2</v>
      </c>
      <c r="F1767" s="27">
        <v>15.8</v>
      </c>
      <c r="G1767" s="19" t="s">
        <v>108</v>
      </c>
      <c r="H1767" s="19" t="s">
        <v>109</v>
      </c>
      <c r="I1767" s="23">
        <v>32.1</v>
      </c>
      <c r="J1767" s="19" t="s">
        <v>202</v>
      </c>
      <c r="K1767" s="19" t="s">
        <v>203</v>
      </c>
      <c r="L1767" s="23">
        <v>32.1</v>
      </c>
      <c r="M1767" s="19" t="s">
        <v>110</v>
      </c>
      <c r="N1767" s="19" t="s">
        <v>111</v>
      </c>
      <c r="O1767" s="30">
        <v>9.9157987639060616E-3</v>
      </c>
      <c r="Q1767" s="22">
        <v>1.5</v>
      </c>
      <c r="R1767" s="30">
        <v>1.343025908529049E-5</v>
      </c>
      <c r="S1767" s="23">
        <v>74458.727389351057</v>
      </c>
      <c r="T1767" s="30">
        <v>5.6657041983032E-4</v>
      </c>
      <c r="U1767" s="23">
        <v>1765.0056639022669</v>
      </c>
      <c r="V1767" s="27">
        <v>2.3704483353212593</v>
      </c>
    </row>
    <row r="1768" spans="1:22" x14ac:dyDescent="0.25">
      <c r="A1768" s="19" t="s">
        <v>92</v>
      </c>
      <c r="B1768" s="19" t="s">
        <v>93</v>
      </c>
      <c r="C1768" s="19" t="s">
        <v>78</v>
      </c>
      <c r="D1768" s="22">
        <v>330007319</v>
      </c>
      <c r="E1768" s="22">
        <v>2</v>
      </c>
      <c r="F1768" s="27">
        <v>15.8</v>
      </c>
      <c r="G1768" s="19" t="s">
        <v>132</v>
      </c>
      <c r="H1768" s="19" t="s">
        <v>133</v>
      </c>
      <c r="I1768" s="23">
        <v>3.9960000000000004</v>
      </c>
      <c r="J1768" s="19" t="s">
        <v>202</v>
      </c>
      <c r="K1768" s="19" t="s">
        <v>203</v>
      </c>
      <c r="L1768" s="23">
        <v>3.9960000000000004</v>
      </c>
      <c r="M1768" s="19" t="s">
        <v>110</v>
      </c>
      <c r="N1768" s="19" t="s">
        <v>111</v>
      </c>
      <c r="O1768" s="30">
        <v>3.9433609419354559E-2</v>
      </c>
      <c r="Q1768" s="22">
        <v>1.5</v>
      </c>
      <c r="R1768" s="30">
        <v>6.6488060438709216E-6</v>
      </c>
      <c r="S1768" s="23">
        <v>150402.94353628068</v>
      </c>
      <c r="T1768" s="30">
        <v>5.6657041983032E-4</v>
      </c>
      <c r="U1768" s="23">
        <v>1765.0056639022669</v>
      </c>
      <c r="V1768" s="27">
        <v>1.1735180325619801</v>
      </c>
    </row>
    <row r="1769" spans="1:22" x14ac:dyDescent="0.25">
      <c r="A1769" s="19" t="s">
        <v>92</v>
      </c>
      <c r="B1769" s="19" t="s">
        <v>93</v>
      </c>
      <c r="C1769" s="19" t="s">
        <v>78</v>
      </c>
      <c r="D1769" s="22">
        <v>330007323</v>
      </c>
      <c r="E1769" s="22">
        <v>2</v>
      </c>
      <c r="F1769" s="27">
        <v>18.7</v>
      </c>
      <c r="G1769" s="19" t="s">
        <v>108</v>
      </c>
      <c r="H1769" s="19" t="s">
        <v>109</v>
      </c>
      <c r="I1769" s="23">
        <v>883.96</v>
      </c>
      <c r="J1769" s="19" t="s">
        <v>207</v>
      </c>
      <c r="K1769" s="19" t="s">
        <v>208</v>
      </c>
      <c r="L1769" s="23">
        <v>574</v>
      </c>
      <c r="M1769" s="19" t="s">
        <v>110</v>
      </c>
      <c r="N1769" s="19" t="s">
        <v>111</v>
      </c>
      <c r="O1769" s="30">
        <v>9.9157987639060616E-3</v>
      </c>
      <c r="Q1769" s="22">
        <v>1.5</v>
      </c>
      <c r="R1769" s="30">
        <v>3.1248376026176122E-4</v>
      </c>
      <c r="S1769" s="23">
        <v>3200.1663035618894</v>
      </c>
      <c r="T1769" s="30">
        <v>4.6169794844633737E-4</v>
      </c>
      <c r="U1769" s="23">
        <v>2165.9182228664999</v>
      </c>
      <c r="V1769" s="27">
        <v>67.681427070079522</v>
      </c>
    </row>
    <row r="1770" spans="1:22" x14ac:dyDescent="0.25">
      <c r="A1770" s="19" t="s">
        <v>92</v>
      </c>
      <c r="B1770" s="19" t="s">
        <v>93</v>
      </c>
      <c r="C1770" s="19" t="s">
        <v>78</v>
      </c>
      <c r="D1770" s="22">
        <v>330007323</v>
      </c>
      <c r="E1770" s="22">
        <v>2</v>
      </c>
      <c r="F1770" s="27">
        <v>18.7</v>
      </c>
      <c r="G1770" s="19" t="s">
        <v>108</v>
      </c>
      <c r="H1770" s="19" t="s">
        <v>109</v>
      </c>
      <c r="I1770" s="23">
        <v>883.96</v>
      </c>
      <c r="J1770" s="19" t="s">
        <v>207</v>
      </c>
      <c r="K1770" s="19" t="s">
        <v>208</v>
      </c>
      <c r="L1770" s="23">
        <v>574</v>
      </c>
      <c r="M1770" s="19" t="s">
        <v>112</v>
      </c>
      <c r="N1770" s="19" t="s">
        <v>113</v>
      </c>
      <c r="O1770" s="30">
        <v>1.1220156242274404E-2</v>
      </c>
      <c r="Q1770" s="22">
        <v>7.7</v>
      </c>
      <c r="R1770" s="30">
        <v>6.8880959177171206E-5</v>
      </c>
      <c r="S1770" s="23">
        <v>14517.800157629394</v>
      </c>
      <c r="T1770" s="30">
        <v>4.6169794844633737E-4</v>
      </c>
      <c r="U1770" s="23">
        <v>2165.9182228664999</v>
      </c>
      <c r="V1770" s="27">
        <v>14.91905246903586</v>
      </c>
    </row>
    <row r="1771" spans="1:22" x14ac:dyDescent="0.25">
      <c r="A1771" s="19" t="s">
        <v>92</v>
      </c>
      <c r="B1771" s="19" t="s">
        <v>93</v>
      </c>
      <c r="C1771" s="19" t="s">
        <v>78</v>
      </c>
      <c r="D1771" s="22">
        <v>330007323</v>
      </c>
      <c r="E1771" s="22">
        <v>2</v>
      </c>
      <c r="F1771" s="27">
        <v>18.7</v>
      </c>
      <c r="G1771" s="19" t="s">
        <v>108</v>
      </c>
      <c r="H1771" s="19" t="s">
        <v>109</v>
      </c>
      <c r="I1771" s="23">
        <v>65.95</v>
      </c>
      <c r="J1771" s="19" t="s">
        <v>202</v>
      </c>
      <c r="K1771" s="19" t="s">
        <v>203</v>
      </c>
      <c r="L1771" s="23">
        <v>65.95</v>
      </c>
      <c r="M1771" s="19" t="s">
        <v>110</v>
      </c>
      <c r="N1771" s="19" t="s">
        <v>111</v>
      </c>
      <c r="O1771" s="30">
        <v>9.9157987639060616E-3</v>
      </c>
      <c r="Q1771" s="22">
        <v>1.5</v>
      </c>
      <c r="R1771" s="30">
        <v>2.331361598857771E-5</v>
      </c>
      <c r="S1771" s="23">
        <v>42893.389017385409</v>
      </c>
      <c r="T1771" s="30">
        <v>4.6169794844633737E-4</v>
      </c>
      <c r="U1771" s="23">
        <v>2165.9182228664999</v>
      </c>
      <c r="V1771" s="27">
        <v>5.0495385710572256</v>
      </c>
    </row>
    <row r="1772" spans="1:22" x14ac:dyDescent="0.25">
      <c r="A1772" s="19" t="s">
        <v>92</v>
      </c>
      <c r="B1772" s="19" t="s">
        <v>93</v>
      </c>
      <c r="C1772" s="19" t="s">
        <v>78</v>
      </c>
      <c r="D1772" s="22">
        <v>330007323</v>
      </c>
      <c r="E1772" s="22">
        <v>2</v>
      </c>
      <c r="F1772" s="27">
        <v>18.7</v>
      </c>
      <c r="G1772" s="19" t="s">
        <v>128</v>
      </c>
      <c r="H1772" s="19" t="s">
        <v>129</v>
      </c>
      <c r="I1772" s="23">
        <v>42.56</v>
      </c>
      <c r="J1772" s="19" t="s">
        <v>207</v>
      </c>
      <c r="K1772" s="19" t="s">
        <v>208</v>
      </c>
      <c r="L1772" s="23">
        <v>32</v>
      </c>
      <c r="M1772" s="19" t="s">
        <v>110</v>
      </c>
      <c r="N1772" s="19" t="s">
        <v>111</v>
      </c>
      <c r="O1772" s="30">
        <v>1.3969122566371676E-2</v>
      </c>
      <c r="Q1772" s="22">
        <v>1.5</v>
      </c>
      <c r="R1772" s="30">
        <v>2.1195217697853067E-5</v>
      </c>
      <c r="S1772" s="23">
        <v>47180.454301315964</v>
      </c>
      <c r="T1772" s="30">
        <v>4.6169794844633737E-4</v>
      </c>
      <c r="U1772" s="23">
        <v>2165.9182228664999</v>
      </c>
      <c r="V1772" s="27">
        <v>4.5907108249402508</v>
      </c>
    </row>
    <row r="1773" spans="1:22" x14ac:dyDescent="0.25">
      <c r="A1773" s="19" t="s">
        <v>92</v>
      </c>
      <c r="B1773" s="19" t="s">
        <v>93</v>
      </c>
      <c r="C1773" s="19" t="s">
        <v>78</v>
      </c>
      <c r="D1773" s="22">
        <v>330007323</v>
      </c>
      <c r="E1773" s="22">
        <v>2</v>
      </c>
      <c r="F1773" s="27">
        <v>18.7</v>
      </c>
      <c r="G1773" s="19" t="s">
        <v>128</v>
      </c>
      <c r="H1773" s="19" t="s">
        <v>129</v>
      </c>
      <c r="I1773" s="23">
        <v>42.56</v>
      </c>
      <c r="J1773" s="19" t="s">
        <v>207</v>
      </c>
      <c r="K1773" s="19" t="s">
        <v>208</v>
      </c>
      <c r="L1773" s="23">
        <v>32</v>
      </c>
      <c r="M1773" s="19" t="s">
        <v>112</v>
      </c>
      <c r="N1773" s="19" t="s">
        <v>113</v>
      </c>
      <c r="O1773" s="30">
        <v>1.8912688108407016E-2</v>
      </c>
      <c r="Q1773" s="22">
        <v>7.7</v>
      </c>
      <c r="R1773" s="30">
        <v>5.5901382449739747E-6</v>
      </c>
      <c r="S1773" s="23">
        <v>178886.45256655107</v>
      </c>
      <c r="T1773" s="30">
        <v>4.6169794844633737E-4</v>
      </c>
      <c r="U1773" s="23">
        <v>2165.9182228664999</v>
      </c>
      <c r="V1773" s="27">
        <v>1.2107782293132088</v>
      </c>
    </row>
    <row r="1774" spans="1:22" x14ac:dyDescent="0.25">
      <c r="A1774" s="19" t="s">
        <v>92</v>
      </c>
      <c r="B1774" s="19" t="s">
        <v>93</v>
      </c>
      <c r="C1774" s="19" t="s">
        <v>78</v>
      </c>
      <c r="D1774" s="22">
        <v>330007323</v>
      </c>
      <c r="E1774" s="22">
        <v>2</v>
      </c>
      <c r="F1774" s="27">
        <v>18.7</v>
      </c>
      <c r="G1774" s="19" t="s">
        <v>108</v>
      </c>
      <c r="H1774" s="19" t="s">
        <v>109</v>
      </c>
      <c r="I1774" s="23">
        <v>65.95</v>
      </c>
      <c r="J1774" s="19" t="s">
        <v>202</v>
      </c>
      <c r="K1774" s="19" t="s">
        <v>203</v>
      </c>
      <c r="L1774" s="23">
        <v>65.95</v>
      </c>
      <c r="M1774" s="19" t="s">
        <v>112</v>
      </c>
      <c r="N1774" s="19" t="s">
        <v>113</v>
      </c>
      <c r="O1774" s="30">
        <v>1.1220156242274404E-2</v>
      </c>
      <c r="Q1774" s="22">
        <v>7.7</v>
      </c>
      <c r="R1774" s="30">
        <v>5.1390326007222514E-6</v>
      </c>
      <c r="S1774" s="23">
        <v>194589.15280270021</v>
      </c>
      <c r="T1774" s="30">
        <v>4.6169794844633737E-4</v>
      </c>
      <c r="U1774" s="23">
        <v>2165.9182228664999</v>
      </c>
      <c r="V1774" s="27">
        <v>1.1130724357809347</v>
      </c>
    </row>
    <row r="1775" spans="1:22" x14ac:dyDescent="0.25">
      <c r="A1775" s="19" t="s">
        <v>92</v>
      </c>
      <c r="B1775" s="19" t="s">
        <v>93</v>
      </c>
      <c r="C1775" s="19" t="s">
        <v>78</v>
      </c>
      <c r="D1775" s="22">
        <v>330007448</v>
      </c>
      <c r="E1775" s="22">
        <v>2</v>
      </c>
      <c r="F1775" s="27">
        <v>18.5</v>
      </c>
      <c r="G1775" s="19" t="s">
        <v>108</v>
      </c>
      <c r="H1775" s="19" t="s">
        <v>109</v>
      </c>
      <c r="I1775" s="23">
        <v>797.25800000000004</v>
      </c>
      <c r="J1775" s="19" t="s">
        <v>207</v>
      </c>
      <c r="K1775" s="19" t="s">
        <v>208</v>
      </c>
      <c r="L1775" s="23">
        <v>517.70000000000005</v>
      </c>
      <c r="M1775" s="19" t="s">
        <v>110</v>
      </c>
      <c r="N1775" s="19" t="s">
        <v>111</v>
      </c>
      <c r="O1775" s="30">
        <v>9.9157987639060616E-3</v>
      </c>
      <c r="Q1775" s="22">
        <v>1.5</v>
      </c>
      <c r="R1775" s="30">
        <v>2.8488107715006196E-4</v>
      </c>
      <c r="S1775" s="23">
        <v>3510.2366573587724</v>
      </c>
      <c r="T1775" s="30">
        <v>4.3605903839880321E-4</v>
      </c>
      <c r="U1775" s="23">
        <v>2293.2674522054913</v>
      </c>
      <c r="V1775" s="27">
        <v>65.330850197747864</v>
      </c>
    </row>
    <row r="1776" spans="1:22" x14ac:dyDescent="0.25">
      <c r="A1776" s="19" t="s">
        <v>92</v>
      </c>
      <c r="B1776" s="19" t="s">
        <v>93</v>
      </c>
      <c r="C1776" s="19" t="s">
        <v>78</v>
      </c>
      <c r="D1776" s="22">
        <v>330007448</v>
      </c>
      <c r="E1776" s="22">
        <v>2</v>
      </c>
      <c r="F1776" s="27">
        <v>18.5</v>
      </c>
      <c r="G1776" s="19" t="s">
        <v>108</v>
      </c>
      <c r="H1776" s="19" t="s">
        <v>109</v>
      </c>
      <c r="I1776" s="23">
        <v>797.25800000000004</v>
      </c>
      <c r="J1776" s="19" t="s">
        <v>207</v>
      </c>
      <c r="K1776" s="19" t="s">
        <v>208</v>
      </c>
      <c r="L1776" s="23">
        <v>517.70000000000005</v>
      </c>
      <c r="M1776" s="19" t="s">
        <v>112</v>
      </c>
      <c r="N1776" s="19" t="s">
        <v>113</v>
      </c>
      <c r="O1776" s="30">
        <v>1.1220156242274404E-2</v>
      </c>
      <c r="Q1776" s="22">
        <v>7.7</v>
      </c>
      <c r="R1776" s="30">
        <v>6.2796485260815769E-5</v>
      </c>
      <c r="S1776" s="23">
        <v>15924.458126066294</v>
      </c>
      <c r="T1776" s="30">
        <v>4.3605903839880321E-4</v>
      </c>
      <c r="U1776" s="23">
        <v>2293.2674522054913</v>
      </c>
      <c r="V1776" s="27">
        <v>14.400913576153068</v>
      </c>
    </row>
    <row r="1777" spans="1:22" x14ac:dyDescent="0.25">
      <c r="A1777" s="19" t="s">
        <v>92</v>
      </c>
      <c r="B1777" s="19" t="s">
        <v>93</v>
      </c>
      <c r="C1777" s="19" t="s">
        <v>78</v>
      </c>
      <c r="D1777" s="22">
        <v>330007448</v>
      </c>
      <c r="E1777" s="22">
        <v>2</v>
      </c>
      <c r="F1777" s="27">
        <v>18.5</v>
      </c>
      <c r="G1777" s="19" t="s">
        <v>128</v>
      </c>
      <c r="H1777" s="19" t="s">
        <v>129</v>
      </c>
      <c r="I1777" s="23">
        <v>90</v>
      </c>
      <c r="J1777" s="19" t="s">
        <v>202</v>
      </c>
      <c r="K1777" s="19" t="s">
        <v>203</v>
      </c>
      <c r="L1777" s="23">
        <v>90</v>
      </c>
      <c r="M1777" s="19" t="s">
        <v>110</v>
      </c>
      <c r="N1777" s="19" t="s">
        <v>111</v>
      </c>
      <c r="O1777" s="30">
        <v>1.3969122566371676E-2</v>
      </c>
      <c r="Q1777" s="22">
        <v>1.5</v>
      </c>
      <c r="R1777" s="30">
        <v>4.530526237742165E-5</v>
      </c>
      <c r="S1777" s="23">
        <v>22072.491086562175</v>
      </c>
      <c r="T1777" s="30">
        <v>4.3605903839880321E-4</v>
      </c>
      <c r="U1777" s="23">
        <v>2293.2674522054913</v>
      </c>
      <c r="V1777" s="27">
        <v>10.389708362377105</v>
      </c>
    </row>
    <row r="1778" spans="1:22" x14ac:dyDescent="0.25">
      <c r="A1778" s="19" t="s">
        <v>92</v>
      </c>
      <c r="B1778" s="19" t="s">
        <v>93</v>
      </c>
      <c r="C1778" s="19" t="s">
        <v>78</v>
      </c>
      <c r="D1778" s="22">
        <v>330007448</v>
      </c>
      <c r="E1778" s="22">
        <v>2</v>
      </c>
      <c r="F1778" s="27">
        <v>18.5</v>
      </c>
      <c r="G1778" s="19" t="s">
        <v>128</v>
      </c>
      <c r="H1778" s="19" t="s">
        <v>129</v>
      </c>
      <c r="I1778" s="23">
        <v>90</v>
      </c>
      <c r="J1778" s="19" t="s">
        <v>202</v>
      </c>
      <c r="K1778" s="19" t="s">
        <v>203</v>
      </c>
      <c r="L1778" s="23">
        <v>90</v>
      </c>
      <c r="M1778" s="19" t="s">
        <v>112</v>
      </c>
      <c r="N1778" s="19" t="s">
        <v>113</v>
      </c>
      <c r="O1778" s="30">
        <v>1.8912688108407016E-2</v>
      </c>
      <c r="Q1778" s="22">
        <v>7.7</v>
      </c>
      <c r="R1778" s="30">
        <v>1.1949048295939849E-5</v>
      </c>
      <c r="S1778" s="23">
        <v>83688.673376589213</v>
      </c>
      <c r="T1778" s="30">
        <v>4.3605903839880321E-4</v>
      </c>
      <c r="U1778" s="23">
        <v>2293.2674522054913</v>
      </c>
      <c r="V1778" s="27">
        <v>2.7402363541910346</v>
      </c>
    </row>
    <row r="1779" spans="1:22" x14ac:dyDescent="0.25">
      <c r="A1779" s="19" t="s">
        <v>92</v>
      </c>
      <c r="B1779" s="19" t="s">
        <v>93</v>
      </c>
      <c r="C1779" s="19" t="s">
        <v>78</v>
      </c>
      <c r="D1779" s="22">
        <v>330007448</v>
      </c>
      <c r="E1779" s="22">
        <v>2</v>
      </c>
      <c r="F1779" s="27">
        <v>18.5</v>
      </c>
      <c r="G1779" s="19" t="s">
        <v>108</v>
      </c>
      <c r="H1779" s="19" t="s">
        <v>109</v>
      </c>
      <c r="I1779" s="23">
        <v>29.112210000000001</v>
      </c>
      <c r="J1779" s="19" t="s">
        <v>206</v>
      </c>
      <c r="K1779" s="19" t="s">
        <v>230</v>
      </c>
      <c r="L1779" s="23">
        <v>21.564599999999999</v>
      </c>
      <c r="M1779" s="19" t="s">
        <v>110</v>
      </c>
      <c r="N1779" s="19" t="s">
        <v>111</v>
      </c>
      <c r="O1779" s="30">
        <v>9.9157987639060616E-3</v>
      </c>
      <c r="Q1779" s="22">
        <v>1.5</v>
      </c>
      <c r="R1779" s="30">
        <v>1.0402551925498151E-5</v>
      </c>
      <c r="S1779" s="23">
        <v>96130.257956113259</v>
      </c>
      <c r="T1779" s="30">
        <v>4.3605903839880321E-4</v>
      </c>
      <c r="U1779" s="23">
        <v>2293.2674522054913</v>
      </c>
      <c r="V1779" s="27">
        <v>2.3855833750622475</v>
      </c>
    </row>
    <row r="1780" spans="1:22" x14ac:dyDescent="0.25">
      <c r="A1780" s="19" t="s">
        <v>92</v>
      </c>
      <c r="B1780" s="19" t="s">
        <v>93</v>
      </c>
      <c r="C1780" s="19" t="s">
        <v>78</v>
      </c>
      <c r="D1780" s="22">
        <v>330007494</v>
      </c>
      <c r="E1780" s="22">
        <v>2</v>
      </c>
      <c r="F1780" s="27">
        <v>16.100000000000001</v>
      </c>
      <c r="G1780" s="19" t="s">
        <v>108</v>
      </c>
      <c r="H1780" s="19" t="s">
        <v>109</v>
      </c>
      <c r="I1780" s="23">
        <v>781.85799999999995</v>
      </c>
      <c r="J1780" s="19" t="s">
        <v>207</v>
      </c>
      <c r="K1780" s="19" t="s">
        <v>208</v>
      </c>
      <c r="L1780" s="23">
        <v>507.7</v>
      </c>
      <c r="M1780" s="19" t="s">
        <v>110</v>
      </c>
      <c r="N1780" s="19" t="s">
        <v>111</v>
      </c>
      <c r="O1780" s="30">
        <v>9.9157987639060616E-3</v>
      </c>
      <c r="Q1780" s="22">
        <v>1.5</v>
      </c>
      <c r="R1780" s="30">
        <v>3.2102470351760099E-4</v>
      </c>
      <c r="S1780" s="23">
        <v>3115.0250714122144</v>
      </c>
      <c r="T1780" s="30">
        <v>5.3094336762480655E-4</v>
      </c>
      <c r="U1780" s="23">
        <v>1883.4400446012435</v>
      </c>
      <c r="V1780" s="27">
        <v>60.463078191129135</v>
      </c>
    </row>
    <row r="1781" spans="1:22" x14ac:dyDescent="0.25">
      <c r="A1781" s="19" t="s">
        <v>92</v>
      </c>
      <c r="B1781" s="19" t="s">
        <v>93</v>
      </c>
      <c r="C1781" s="19" t="s">
        <v>78</v>
      </c>
      <c r="D1781" s="22">
        <v>330007494</v>
      </c>
      <c r="E1781" s="22">
        <v>2</v>
      </c>
      <c r="F1781" s="27">
        <v>16.100000000000001</v>
      </c>
      <c r="G1781" s="19" t="s">
        <v>108</v>
      </c>
      <c r="H1781" s="19" t="s">
        <v>109</v>
      </c>
      <c r="I1781" s="23">
        <v>781.85799999999995</v>
      </c>
      <c r="J1781" s="19" t="s">
        <v>207</v>
      </c>
      <c r="K1781" s="19" t="s">
        <v>208</v>
      </c>
      <c r="L1781" s="23">
        <v>507.7</v>
      </c>
      <c r="M1781" s="19" t="s">
        <v>112</v>
      </c>
      <c r="N1781" s="19" t="s">
        <v>113</v>
      </c>
      <c r="O1781" s="30">
        <v>1.1220156242274404E-2</v>
      </c>
      <c r="Q1781" s="22">
        <v>7.7</v>
      </c>
      <c r="R1781" s="30">
        <v>7.0763643778915702E-5</v>
      </c>
      <c r="S1781" s="23">
        <v>14131.550420499316</v>
      </c>
      <c r="T1781" s="30">
        <v>5.3094336762480655E-4</v>
      </c>
      <c r="U1781" s="23">
        <v>1883.4400446012435</v>
      </c>
      <c r="V1781" s="27">
        <v>13.327908039510749</v>
      </c>
    </row>
    <row r="1782" spans="1:22" x14ac:dyDescent="0.25">
      <c r="A1782" s="19" t="s">
        <v>92</v>
      </c>
      <c r="B1782" s="19" t="s">
        <v>93</v>
      </c>
      <c r="C1782" s="19" t="s">
        <v>78</v>
      </c>
      <c r="D1782" s="22">
        <v>330007494</v>
      </c>
      <c r="E1782" s="22">
        <v>2</v>
      </c>
      <c r="F1782" s="27">
        <v>16.100000000000001</v>
      </c>
      <c r="G1782" s="19" t="s">
        <v>134</v>
      </c>
      <c r="H1782" s="19" t="s">
        <v>135</v>
      </c>
      <c r="I1782" s="23">
        <v>130</v>
      </c>
      <c r="J1782" s="19" t="s">
        <v>202</v>
      </c>
      <c r="K1782" s="19" t="s">
        <v>203</v>
      </c>
      <c r="L1782" s="23">
        <v>130</v>
      </c>
      <c r="M1782" s="19" t="s">
        <v>110</v>
      </c>
      <c r="N1782" s="19" t="s">
        <v>111</v>
      </c>
      <c r="O1782" s="30">
        <v>6.3109714285714286E-3</v>
      </c>
      <c r="Q1782" s="22">
        <v>1.5</v>
      </c>
      <c r="R1782" s="30">
        <v>3.3972102928127772E-5</v>
      </c>
      <c r="S1782" s="23">
        <v>29435.916937954207</v>
      </c>
      <c r="T1782" s="30">
        <v>5.3094336762480655E-4</v>
      </c>
      <c r="U1782" s="23">
        <v>1883.4400446012435</v>
      </c>
      <c r="V1782" s="27">
        <v>6.3984419054151003</v>
      </c>
    </row>
    <row r="1783" spans="1:22" x14ac:dyDescent="0.25">
      <c r="A1783" s="19" t="s">
        <v>92</v>
      </c>
      <c r="B1783" s="19" t="s">
        <v>93</v>
      </c>
      <c r="C1783" s="19" t="s">
        <v>78</v>
      </c>
      <c r="D1783" s="22">
        <v>330007494</v>
      </c>
      <c r="E1783" s="22">
        <v>2</v>
      </c>
      <c r="F1783" s="27">
        <v>16.100000000000001</v>
      </c>
      <c r="G1783" s="19" t="s">
        <v>108</v>
      </c>
      <c r="H1783" s="19" t="s">
        <v>109</v>
      </c>
      <c r="I1783" s="23">
        <v>64.2</v>
      </c>
      <c r="J1783" s="19" t="s">
        <v>202</v>
      </c>
      <c r="K1783" s="19" t="s">
        <v>203</v>
      </c>
      <c r="L1783" s="23">
        <v>64.2</v>
      </c>
      <c r="M1783" s="19" t="s">
        <v>110</v>
      </c>
      <c r="N1783" s="19" t="s">
        <v>111</v>
      </c>
      <c r="O1783" s="30">
        <v>9.9157987639060616E-3</v>
      </c>
      <c r="Q1783" s="22">
        <v>1.5</v>
      </c>
      <c r="R1783" s="30">
        <v>2.6360011620818597E-5</v>
      </c>
      <c r="S1783" s="23">
        <v>37936.250347106085</v>
      </c>
      <c r="T1783" s="30">
        <v>5.3094336762480655E-4</v>
      </c>
      <c r="U1783" s="23">
        <v>1883.4400446012435</v>
      </c>
      <c r="V1783" s="27">
        <v>4.9647501462803874</v>
      </c>
    </row>
    <row r="1784" spans="1:22" x14ac:dyDescent="0.25">
      <c r="A1784" s="19" t="s">
        <v>92</v>
      </c>
      <c r="B1784" s="19" t="s">
        <v>93</v>
      </c>
      <c r="C1784" s="19" t="s">
        <v>78</v>
      </c>
      <c r="D1784" s="22">
        <v>330007494</v>
      </c>
      <c r="E1784" s="22">
        <v>2</v>
      </c>
      <c r="F1784" s="27">
        <v>16.100000000000001</v>
      </c>
      <c r="G1784" s="19" t="s">
        <v>128</v>
      </c>
      <c r="H1784" s="19" t="s">
        <v>129</v>
      </c>
      <c r="I1784" s="23">
        <v>28</v>
      </c>
      <c r="J1784" s="19" t="s">
        <v>220</v>
      </c>
      <c r="K1784" s="19" t="s">
        <v>233</v>
      </c>
      <c r="L1784" s="23">
        <v>7</v>
      </c>
      <c r="M1784" s="19" t="s">
        <v>110</v>
      </c>
      <c r="N1784" s="19" t="s">
        <v>111</v>
      </c>
      <c r="O1784" s="30">
        <v>1.3969122566371676E-2</v>
      </c>
      <c r="Q1784" s="22">
        <v>1.5</v>
      </c>
      <c r="R1784" s="30">
        <v>1.619608413492368E-5</v>
      </c>
      <c r="S1784" s="23">
        <v>61743.31966105906</v>
      </c>
      <c r="T1784" s="30">
        <v>5.3094336762480655E-4</v>
      </c>
      <c r="U1784" s="23">
        <v>1883.4400446012435</v>
      </c>
      <c r="V1784" s="27">
        <v>3.0504353425446147</v>
      </c>
    </row>
    <row r="1785" spans="1:22" x14ac:dyDescent="0.25">
      <c r="A1785" s="19" t="s">
        <v>92</v>
      </c>
      <c r="B1785" s="19" t="s">
        <v>93</v>
      </c>
      <c r="C1785" s="19" t="s">
        <v>78</v>
      </c>
      <c r="D1785" s="22">
        <v>330007494</v>
      </c>
      <c r="E1785" s="22">
        <v>2</v>
      </c>
      <c r="F1785" s="27">
        <v>16.100000000000001</v>
      </c>
      <c r="G1785" s="19" t="s">
        <v>134</v>
      </c>
      <c r="H1785" s="19" t="s">
        <v>135</v>
      </c>
      <c r="I1785" s="23">
        <v>130</v>
      </c>
      <c r="J1785" s="19" t="s">
        <v>202</v>
      </c>
      <c r="K1785" s="19" t="s">
        <v>203</v>
      </c>
      <c r="L1785" s="23">
        <v>130</v>
      </c>
      <c r="M1785" s="19" t="s">
        <v>96</v>
      </c>
      <c r="N1785" s="19" t="s">
        <v>97</v>
      </c>
      <c r="O1785" s="30">
        <v>1.2242166344294007E-2</v>
      </c>
      <c r="Q1785" s="22">
        <v>8.6999999999999993</v>
      </c>
      <c r="R1785" s="30">
        <v>1.1362044868695801E-5</v>
      </c>
      <c r="S1785" s="23">
        <v>88012.326263132039</v>
      </c>
      <c r="T1785" s="30">
        <v>5.3094336762480655E-4</v>
      </c>
      <c r="U1785" s="23">
        <v>1883.4400446012435</v>
      </c>
      <c r="V1785" s="27">
        <v>2.1399730294257751</v>
      </c>
    </row>
    <row r="1786" spans="1:22" x14ac:dyDescent="0.25">
      <c r="A1786" s="19" t="s">
        <v>92</v>
      </c>
      <c r="B1786" s="19" t="s">
        <v>93</v>
      </c>
      <c r="C1786" s="19" t="s">
        <v>78</v>
      </c>
      <c r="D1786" s="22">
        <v>330007494</v>
      </c>
      <c r="E1786" s="22">
        <v>2</v>
      </c>
      <c r="F1786" s="27">
        <v>16.100000000000001</v>
      </c>
      <c r="G1786" s="19" t="s">
        <v>166</v>
      </c>
      <c r="H1786" s="19" t="s">
        <v>167</v>
      </c>
      <c r="I1786" s="23">
        <v>823.00610000000006</v>
      </c>
      <c r="J1786" s="19" t="s">
        <v>202</v>
      </c>
      <c r="K1786" s="19" t="s">
        <v>203</v>
      </c>
      <c r="L1786" s="23">
        <v>823.00610000000006</v>
      </c>
      <c r="M1786" s="19" t="s">
        <v>168</v>
      </c>
      <c r="N1786" s="19" t="s">
        <v>169</v>
      </c>
      <c r="O1786" s="30">
        <v>5.0000000000000002E-5</v>
      </c>
      <c r="Q1786" s="22">
        <v>0.3</v>
      </c>
      <c r="R1786" s="30">
        <v>8.5197318840579709E-6</v>
      </c>
      <c r="S1786" s="23">
        <v>117374.58568047066</v>
      </c>
      <c r="T1786" s="30">
        <v>5.3094336762480655E-4</v>
      </c>
      <c r="U1786" s="23">
        <v>1883.4400446012435</v>
      </c>
      <c r="V1786" s="27">
        <v>1.6046404199700781</v>
      </c>
    </row>
    <row r="1787" spans="1:22" x14ac:dyDescent="0.25">
      <c r="A1787" s="19" t="s">
        <v>92</v>
      </c>
      <c r="B1787" s="19" t="s">
        <v>93</v>
      </c>
      <c r="C1787" s="19" t="s">
        <v>78</v>
      </c>
      <c r="D1787" s="22">
        <v>330007494</v>
      </c>
      <c r="E1787" s="22">
        <v>2</v>
      </c>
      <c r="F1787" s="27">
        <v>16.100000000000001</v>
      </c>
      <c r="G1787" s="19" t="s">
        <v>108</v>
      </c>
      <c r="H1787" s="19" t="s">
        <v>109</v>
      </c>
      <c r="I1787" s="23">
        <v>64.2</v>
      </c>
      <c r="J1787" s="19" t="s">
        <v>202</v>
      </c>
      <c r="K1787" s="19" t="s">
        <v>203</v>
      </c>
      <c r="L1787" s="23">
        <v>64.2</v>
      </c>
      <c r="M1787" s="19" t="s">
        <v>112</v>
      </c>
      <c r="N1787" s="19" t="s">
        <v>113</v>
      </c>
      <c r="O1787" s="30">
        <v>1.1220156242274404E-2</v>
      </c>
      <c r="Q1787" s="22">
        <v>7.7</v>
      </c>
      <c r="R1787" s="30">
        <v>5.8105511878197686E-6</v>
      </c>
      <c r="S1787" s="23">
        <v>172100.71259611764</v>
      </c>
      <c r="T1787" s="30">
        <v>5.3094336762480655E-4</v>
      </c>
      <c r="U1787" s="23">
        <v>1883.4400446012435</v>
      </c>
      <c r="V1787" s="27">
        <v>1.0943824788345073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59"/>
  <sheetViews>
    <sheetView zoomScale="85" zoomScaleNormal="85" workbookViewId="0"/>
  </sheetViews>
  <sheetFormatPr defaultRowHeight="15" x14ac:dyDescent="0.25"/>
  <cols>
    <col min="1" max="1" width="13.7109375" style="19" bestFit="1" customWidth="1"/>
    <col min="2" max="2" width="55.7109375" style="19" bestFit="1" customWidth="1"/>
    <col min="3" max="3" width="20.7109375" style="19" customWidth="1"/>
    <col min="4" max="4" width="40.7109375" style="19" customWidth="1"/>
    <col min="5" max="5" width="15.42578125" style="22" bestFit="1" customWidth="1"/>
    <col min="6" max="6" width="15.7109375" style="22" bestFit="1" customWidth="1"/>
    <col min="7" max="8" width="18.140625" style="32" bestFit="1" customWidth="1"/>
  </cols>
  <sheetData>
    <row r="1" spans="1:8" s="20" customFormat="1" ht="60" x14ac:dyDescent="0.25">
      <c r="A1" s="22" t="s">
        <v>402</v>
      </c>
      <c r="B1" s="22" t="s">
        <v>403</v>
      </c>
      <c r="C1" s="22" t="s">
        <v>404</v>
      </c>
      <c r="D1" s="22" t="s">
        <v>405</v>
      </c>
      <c r="E1" s="22" t="s">
        <v>421</v>
      </c>
      <c r="F1" s="22" t="s">
        <v>422</v>
      </c>
      <c r="G1" s="31" t="s">
        <v>423</v>
      </c>
      <c r="H1" s="31" t="s">
        <v>424</v>
      </c>
    </row>
    <row r="2" spans="1:8" x14ac:dyDescent="0.25">
      <c r="A2" s="19" t="s">
        <v>94</v>
      </c>
      <c r="B2" s="19" t="s">
        <v>95</v>
      </c>
      <c r="C2" s="19" t="s">
        <v>110</v>
      </c>
      <c r="D2" s="19" t="s">
        <v>111</v>
      </c>
      <c r="E2" s="22" t="b">
        <v>0</v>
      </c>
      <c r="F2" s="22" t="b">
        <v>1</v>
      </c>
      <c r="G2" s="32">
        <v>0</v>
      </c>
      <c r="H2" s="32">
        <v>0</v>
      </c>
    </row>
    <row r="3" spans="1:8" x14ac:dyDescent="0.25">
      <c r="A3" s="19" t="s">
        <v>94</v>
      </c>
      <c r="B3" s="19" t="s">
        <v>95</v>
      </c>
      <c r="C3" s="19" t="s">
        <v>112</v>
      </c>
      <c r="D3" s="19" t="s">
        <v>113</v>
      </c>
      <c r="E3" s="22" t="b">
        <v>0</v>
      </c>
      <c r="F3" s="22" t="b">
        <v>1</v>
      </c>
      <c r="G3" s="32">
        <v>0</v>
      </c>
      <c r="H3" s="32">
        <v>0</v>
      </c>
    </row>
    <row r="4" spans="1:8" x14ac:dyDescent="0.25">
      <c r="A4" s="19" t="s">
        <v>94</v>
      </c>
      <c r="B4" s="19" t="s">
        <v>95</v>
      </c>
      <c r="C4" s="19" t="s">
        <v>114</v>
      </c>
      <c r="D4" s="19" t="s">
        <v>115</v>
      </c>
      <c r="E4" s="22" t="b">
        <v>0</v>
      </c>
      <c r="F4" s="22" t="b">
        <v>0</v>
      </c>
      <c r="G4" s="32">
        <v>0</v>
      </c>
      <c r="H4" s="32">
        <v>0</v>
      </c>
    </row>
    <row r="5" spans="1:8" x14ac:dyDescent="0.25">
      <c r="A5" s="19" t="s">
        <v>94</v>
      </c>
      <c r="B5" s="19" t="s">
        <v>95</v>
      </c>
      <c r="C5" s="19" t="s">
        <v>116</v>
      </c>
      <c r="D5" s="19" t="s">
        <v>117</v>
      </c>
      <c r="E5" s="22" t="b">
        <v>0</v>
      </c>
      <c r="F5" s="22" t="b">
        <v>0</v>
      </c>
      <c r="G5" s="32">
        <v>0</v>
      </c>
      <c r="H5" s="32">
        <v>0</v>
      </c>
    </row>
    <row r="6" spans="1:8" x14ac:dyDescent="0.25">
      <c r="A6" s="19" t="s">
        <v>94</v>
      </c>
      <c r="B6" s="19" t="s">
        <v>95</v>
      </c>
      <c r="C6" s="19" t="s">
        <v>118</v>
      </c>
      <c r="D6" s="19" t="s">
        <v>119</v>
      </c>
      <c r="E6" s="22" t="b">
        <v>0</v>
      </c>
      <c r="F6" s="22" t="b">
        <v>0</v>
      </c>
      <c r="G6" s="32">
        <v>0</v>
      </c>
      <c r="H6" s="32">
        <v>0</v>
      </c>
    </row>
    <row r="7" spans="1:8" x14ac:dyDescent="0.25">
      <c r="A7" s="19" t="s">
        <v>94</v>
      </c>
      <c r="B7" s="19" t="s">
        <v>95</v>
      </c>
      <c r="C7" s="19" t="s">
        <v>120</v>
      </c>
      <c r="D7" s="19" t="s">
        <v>121</v>
      </c>
      <c r="E7" s="22" t="b">
        <v>0</v>
      </c>
      <c r="F7" s="22" t="b">
        <v>0</v>
      </c>
      <c r="G7" s="32">
        <v>0</v>
      </c>
      <c r="H7" s="32">
        <v>0</v>
      </c>
    </row>
    <row r="8" spans="1:8" x14ac:dyDescent="0.25">
      <c r="A8" s="19" t="s">
        <v>178</v>
      </c>
      <c r="B8" s="19" t="s">
        <v>179</v>
      </c>
      <c r="C8" s="19" t="s">
        <v>110</v>
      </c>
      <c r="D8" s="19" t="s">
        <v>111</v>
      </c>
      <c r="E8" s="22" t="b">
        <v>0</v>
      </c>
      <c r="F8" s="22" t="b">
        <v>1</v>
      </c>
      <c r="G8" s="32">
        <v>0</v>
      </c>
      <c r="H8" s="32">
        <v>0</v>
      </c>
    </row>
    <row r="9" spans="1:8" x14ac:dyDescent="0.25">
      <c r="A9" s="19" t="s">
        <v>178</v>
      </c>
      <c r="B9" s="19" t="s">
        <v>179</v>
      </c>
      <c r="C9" s="19" t="s">
        <v>112</v>
      </c>
      <c r="D9" s="19" t="s">
        <v>113</v>
      </c>
      <c r="E9" s="22" t="b">
        <v>0</v>
      </c>
      <c r="F9" s="22" t="b">
        <v>1</v>
      </c>
      <c r="G9" s="32">
        <v>0</v>
      </c>
      <c r="H9" s="32">
        <v>0</v>
      </c>
    </row>
    <row r="10" spans="1:8" x14ac:dyDescent="0.25">
      <c r="A10" s="19" t="s">
        <v>178</v>
      </c>
      <c r="B10" s="19" t="s">
        <v>179</v>
      </c>
      <c r="C10" s="19" t="s">
        <v>114</v>
      </c>
      <c r="D10" s="19" t="s">
        <v>115</v>
      </c>
      <c r="E10" s="22" t="b">
        <v>0</v>
      </c>
      <c r="F10" s="22" t="b">
        <v>0</v>
      </c>
      <c r="G10" s="32">
        <v>0</v>
      </c>
      <c r="H10" s="32">
        <v>0</v>
      </c>
    </row>
    <row r="11" spans="1:8" x14ac:dyDescent="0.25">
      <c r="A11" s="19" t="s">
        <v>178</v>
      </c>
      <c r="B11" s="19" t="s">
        <v>179</v>
      </c>
      <c r="C11" s="19" t="s">
        <v>116</v>
      </c>
      <c r="D11" s="19" t="s">
        <v>117</v>
      </c>
      <c r="E11" s="22" t="b">
        <v>0</v>
      </c>
      <c r="F11" s="22" t="b">
        <v>0</v>
      </c>
      <c r="G11" s="32">
        <v>0</v>
      </c>
      <c r="H11" s="32">
        <v>0</v>
      </c>
    </row>
    <row r="12" spans="1:8" x14ac:dyDescent="0.25">
      <c r="A12" s="19" t="s">
        <v>178</v>
      </c>
      <c r="B12" s="19" t="s">
        <v>179</v>
      </c>
      <c r="C12" s="19" t="s">
        <v>118</v>
      </c>
      <c r="D12" s="19" t="s">
        <v>119</v>
      </c>
      <c r="E12" s="22" t="b">
        <v>0</v>
      </c>
      <c r="F12" s="22" t="b">
        <v>0</v>
      </c>
      <c r="G12" s="32">
        <v>0</v>
      </c>
      <c r="H12" s="32">
        <v>0</v>
      </c>
    </row>
    <row r="13" spans="1:8" x14ac:dyDescent="0.25">
      <c r="A13" s="19" t="s">
        <v>178</v>
      </c>
      <c r="B13" s="19" t="s">
        <v>179</v>
      </c>
      <c r="C13" s="19" t="s">
        <v>120</v>
      </c>
      <c r="D13" s="19" t="s">
        <v>121</v>
      </c>
      <c r="E13" s="22" t="b">
        <v>0</v>
      </c>
      <c r="F13" s="22" t="b">
        <v>0</v>
      </c>
      <c r="G13" s="32">
        <v>0</v>
      </c>
      <c r="H13" s="32">
        <v>0</v>
      </c>
    </row>
    <row r="14" spans="1:8" x14ac:dyDescent="0.25">
      <c r="A14" s="19" t="s">
        <v>124</v>
      </c>
      <c r="B14" s="19" t="s">
        <v>125</v>
      </c>
      <c r="C14" s="19" t="s">
        <v>112</v>
      </c>
      <c r="D14" s="19" t="s">
        <v>113</v>
      </c>
      <c r="E14" s="22" t="b">
        <v>0</v>
      </c>
      <c r="F14" s="22" t="b">
        <v>1</v>
      </c>
      <c r="G14" s="32">
        <v>0</v>
      </c>
      <c r="H14" s="32">
        <v>0</v>
      </c>
    </row>
    <row r="15" spans="1:8" x14ac:dyDescent="0.25">
      <c r="A15" s="19" t="s">
        <v>124</v>
      </c>
      <c r="B15" s="19" t="s">
        <v>125</v>
      </c>
      <c r="C15" s="19" t="s">
        <v>114</v>
      </c>
      <c r="D15" s="19" t="s">
        <v>115</v>
      </c>
      <c r="E15" s="22" t="b">
        <v>1</v>
      </c>
      <c r="F15" s="22" t="b">
        <v>0</v>
      </c>
      <c r="G15" s="32">
        <v>0</v>
      </c>
      <c r="H15" s="32">
        <v>0</v>
      </c>
    </row>
    <row r="16" spans="1:8" x14ac:dyDescent="0.25">
      <c r="A16" s="19" t="s">
        <v>124</v>
      </c>
      <c r="B16" s="19" t="s">
        <v>125</v>
      </c>
      <c r="C16" s="19" t="s">
        <v>116</v>
      </c>
      <c r="D16" s="19" t="s">
        <v>117</v>
      </c>
      <c r="E16" s="22" t="b">
        <v>0</v>
      </c>
      <c r="F16" s="22" t="b">
        <v>0</v>
      </c>
      <c r="G16" s="32">
        <v>0</v>
      </c>
      <c r="H16" s="32">
        <v>0</v>
      </c>
    </row>
    <row r="17" spans="1:8" x14ac:dyDescent="0.25">
      <c r="A17" s="19" t="s">
        <v>124</v>
      </c>
      <c r="B17" s="19" t="s">
        <v>125</v>
      </c>
      <c r="C17" s="19" t="s">
        <v>118</v>
      </c>
      <c r="D17" s="19" t="s">
        <v>119</v>
      </c>
      <c r="E17" s="22" t="b">
        <v>0</v>
      </c>
      <c r="F17" s="22" t="b">
        <v>0</v>
      </c>
      <c r="G17" s="32">
        <v>0</v>
      </c>
      <c r="H17" s="32">
        <v>0</v>
      </c>
    </row>
    <row r="18" spans="1:8" x14ac:dyDescent="0.25">
      <c r="A18" s="19" t="s">
        <v>124</v>
      </c>
      <c r="B18" s="19" t="s">
        <v>125</v>
      </c>
      <c r="C18" s="19" t="s">
        <v>120</v>
      </c>
      <c r="D18" s="19" t="s">
        <v>121</v>
      </c>
      <c r="E18" s="22" t="b">
        <v>0</v>
      </c>
      <c r="F18" s="22" t="b">
        <v>0</v>
      </c>
      <c r="G18" s="32">
        <v>0</v>
      </c>
      <c r="H18" s="32">
        <v>0</v>
      </c>
    </row>
    <row r="19" spans="1:8" x14ac:dyDescent="0.25">
      <c r="A19" s="19" t="s">
        <v>128</v>
      </c>
      <c r="B19" s="19" t="s">
        <v>129</v>
      </c>
      <c r="C19" s="19" t="s">
        <v>114</v>
      </c>
      <c r="D19" s="19" t="s">
        <v>115</v>
      </c>
      <c r="E19" s="22" t="b">
        <v>0</v>
      </c>
      <c r="F19" s="22" t="b">
        <v>0</v>
      </c>
      <c r="G19" s="32">
        <v>0</v>
      </c>
      <c r="H19" s="32">
        <v>0</v>
      </c>
    </row>
    <row r="20" spans="1:8" x14ac:dyDescent="0.25">
      <c r="A20" s="19" t="s">
        <v>130</v>
      </c>
      <c r="B20" s="19" t="s">
        <v>131</v>
      </c>
      <c r="C20" s="19" t="s">
        <v>114</v>
      </c>
      <c r="D20" s="19" t="s">
        <v>115</v>
      </c>
      <c r="E20" s="22" t="b">
        <v>0</v>
      </c>
      <c r="F20" s="22" t="b">
        <v>0</v>
      </c>
      <c r="G20" s="32">
        <v>0</v>
      </c>
      <c r="H20" s="32">
        <v>0</v>
      </c>
    </row>
    <row r="21" spans="1:8" x14ac:dyDescent="0.25">
      <c r="A21" s="19" t="s">
        <v>132</v>
      </c>
      <c r="B21" s="19" t="s">
        <v>133</v>
      </c>
      <c r="C21" s="19" t="s">
        <v>112</v>
      </c>
      <c r="D21" s="19" t="s">
        <v>113</v>
      </c>
      <c r="E21" s="22" t="b">
        <v>0</v>
      </c>
      <c r="F21" s="22" t="b">
        <v>1</v>
      </c>
      <c r="G21" s="32">
        <v>0</v>
      </c>
      <c r="H21" s="32">
        <v>0</v>
      </c>
    </row>
    <row r="22" spans="1:8" x14ac:dyDescent="0.25">
      <c r="A22" s="19" t="s">
        <v>132</v>
      </c>
      <c r="B22" s="19" t="s">
        <v>133</v>
      </c>
      <c r="C22" s="19" t="s">
        <v>116</v>
      </c>
      <c r="D22" s="19" t="s">
        <v>117</v>
      </c>
      <c r="E22" s="22" t="b">
        <v>0</v>
      </c>
      <c r="F22" s="22" t="b">
        <v>0</v>
      </c>
      <c r="G22" s="32">
        <v>0</v>
      </c>
      <c r="H22" s="32">
        <v>0</v>
      </c>
    </row>
    <row r="23" spans="1:8" x14ac:dyDescent="0.25">
      <c r="A23" s="19" t="s">
        <v>132</v>
      </c>
      <c r="B23" s="19" t="s">
        <v>133</v>
      </c>
      <c r="C23" s="19" t="s">
        <v>106</v>
      </c>
      <c r="D23" s="19" t="s">
        <v>107</v>
      </c>
      <c r="E23" s="22" t="b">
        <v>0</v>
      </c>
      <c r="F23" s="22" t="b">
        <v>0</v>
      </c>
      <c r="G23" s="32">
        <v>0</v>
      </c>
      <c r="H23" s="32">
        <v>0</v>
      </c>
    </row>
    <row r="24" spans="1:8" x14ac:dyDescent="0.25">
      <c r="A24" s="19" t="s">
        <v>132</v>
      </c>
      <c r="B24" s="19" t="s">
        <v>133</v>
      </c>
      <c r="C24" s="19" t="s">
        <v>118</v>
      </c>
      <c r="D24" s="19" t="s">
        <v>119</v>
      </c>
      <c r="E24" s="22" t="b">
        <v>0</v>
      </c>
      <c r="F24" s="22" t="b">
        <v>0</v>
      </c>
      <c r="G24" s="32">
        <v>0</v>
      </c>
      <c r="H24" s="32">
        <v>0</v>
      </c>
    </row>
    <row r="25" spans="1:8" x14ac:dyDescent="0.25">
      <c r="A25" s="19" t="s">
        <v>132</v>
      </c>
      <c r="B25" s="19" t="s">
        <v>133</v>
      </c>
      <c r="C25" s="19" t="s">
        <v>120</v>
      </c>
      <c r="D25" s="19" t="s">
        <v>121</v>
      </c>
      <c r="E25" s="22" t="b">
        <v>0</v>
      </c>
      <c r="F25" s="22" t="b">
        <v>0</v>
      </c>
      <c r="G25" s="32">
        <v>0</v>
      </c>
      <c r="H25" s="32">
        <v>0</v>
      </c>
    </row>
    <row r="26" spans="1:8" x14ac:dyDescent="0.25">
      <c r="A26" s="19" t="s">
        <v>134</v>
      </c>
      <c r="B26" s="19" t="s">
        <v>135</v>
      </c>
      <c r="C26" s="19" t="s">
        <v>112</v>
      </c>
      <c r="D26" s="19" t="s">
        <v>113</v>
      </c>
      <c r="E26" s="22" t="b">
        <v>0</v>
      </c>
      <c r="F26" s="22" t="b">
        <v>1</v>
      </c>
      <c r="G26" s="32">
        <v>0</v>
      </c>
      <c r="H26" s="32">
        <v>0</v>
      </c>
    </row>
    <row r="27" spans="1:8" x14ac:dyDescent="0.25">
      <c r="A27" s="19" t="s">
        <v>134</v>
      </c>
      <c r="B27" s="19" t="s">
        <v>135</v>
      </c>
      <c r="C27" s="19" t="s">
        <v>114</v>
      </c>
      <c r="D27" s="19" t="s">
        <v>115</v>
      </c>
      <c r="E27" s="22" t="b">
        <v>0</v>
      </c>
      <c r="F27" s="22" t="b">
        <v>0</v>
      </c>
      <c r="G27" s="32">
        <v>0</v>
      </c>
      <c r="H27" s="32">
        <v>0</v>
      </c>
    </row>
    <row r="28" spans="1:8" x14ac:dyDescent="0.25">
      <c r="A28" s="19" t="s">
        <v>134</v>
      </c>
      <c r="B28" s="19" t="s">
        <v>135</v>
      </c>
      <c r="C28" s="19" t="s">
        <v>116</v>
      </c>
      <c r="D28" s="19" t="s">
        <v>117</v>
      </c>
      <c r="E28" s="22" t="b">
        <v>0</v>
      </c>
      <c r="F28" s="22" t="b">
        <v>0</v>
      </c>
      <c r="G28" s="32">
        <v>0</v>
      </c>
      <c r="H28" s="32">
        <v>0</v>
      </c>
    </row>
    <row r="29" spans="1:8" x14ac:dyDescent="0.25">
      <c r="A29" s="19" t="s">
        <v>134</v>
      </c>
      <c r="B29" s="19" t="s">
        <v>135</v>
      </c>
      <c r="C29" s="19" t="s">
        <v>120</v>
      </c>
      <c r="D29" s="19" t="s">
        <v>121</v>
      </c>
      <c r="E29" s="22" t="b">
        <v>0</v>
      </c>
      <c r="F29" s="22" t="b">
        <v>0</v>
      </c>
      <c r="G29" s="32">
        <v>0</v>
      </c>
      <c r="H29" s="32">
        <v>0</v>
      </c>
    </row>
    <row r="30" spans="1:8" x14ac:dyDescent="0.25">
      <c r="A30" s="19" t="s">
        <v>136</v>
      </c>
      <c r="B30" s="19" t="s">
        <v>137</v>
      </c>
      <c r="C30" s="19" t="s">
        <v>110</v>
      </c>
      <c r="D30" s="19" t="s">
        <v>111</v>
      </c>
      <c r="E30" s="22" t="b">
        <v>0</v>
      </c>
      <c r="F30" s="22" t="b">
        <v>1</v>
      </c>
      <c r="G30" s="32">
        <v>0</v>
      </c>
      <c r="H30" s="32">
        <v>0</v>
      </c>
    </row>
    <row r="31" spans="1:8" x14ac:dyDescent="0.25">
      <c r="A31" s="19" t="s">
        <v>136</v>
      </c>
      <c r="B31" s="19" t="s">
        <v>137</v>
      </c>
      <c r="C31" s="19" t="s">
        <v>114</v>
      </c>
      <c r="D31" s="19" t="s">
        <v>115</v>
      </c>
      <c r="E31" s="22" t="b">
        <v>0</v>
      </c>
      <c r="F31" s="22" t="b">
        <v>0</v>
      </c>
      <c r="G31" s="32">
        <v>0</v>
      </c>
      <c r="H31" s="32">
        <v>0</v>
      </c>
    </row>
    <row r="32" spans="1:8" x14ac:dyDescent="0.25">
      <c r="A32" s="19" t="s">
        <v>138</v>
      </c>
      <c r="B32" s="19" t="s">
        <v>139</v>
      </c>
      <c r="C32" s="19" t="s">
        <v>110</v>
      </c>
      <c r="D32" s="19" t="s">
        <v>111</v>
      </c>
      <c r="E32" s="22" t="b">
        <v>0</v>
      </c>
      <c r="F32" s="22" t="b">
        <v>1</v>
      </c>
      <c r="G32" s="32">
        <v>0</v>
      </c>
      <c r="H32" s="32">
        <v>0</v>
      </c>
    </row>
    <row r="33" spans="1:8" x14ac:dyDescent="0.25">
      <c r="A33" s="19" t="s">
        <v>138</v>
      </c>
      <c r="B33" s="19" t="s">
        <v>139</v>
      </c>
      <c r="C33" s="19" t="s">
        <v>112</v>
      </c>
      <c r="D33" s="19" t="s">
        <v>113</v>
      </c>
      <c r="E33" s="22" t="b">
        <v>0</v>
      </c>
      <c r="F33" s="22" t="b">
        <v>1</v>
      </c>
      <c r="G33" s="32">
        <v>0</v>
      </c>
      <c r="H33" s="32">
        <v>0</v>
      </c>
    </row>
    <row r="34" spans="1:8" x14ac:dyDescent="0.25">
      <c r="A34" s="19" t="s">
        <v>138</v>
      </c>
      <c r="B34" s="19" t="s">
        <v>139</v>
      </c>
      <c r="C34" s="19" t="s">
        <v>114</v>
      </c>
      <c r="D34" s="19" t="s">
        <v>115</v>
      </c>
      <c r="E34" s="22" t="b">
        <v>0</v>
      </c>
      <c r="F34" s="22" t="b">
        <v>0</v>
      </c>
      <c r="G34" s="32">
        <v>0</v>
      </c>
      <c r="H34" s="32">
        <v>0</v>
      </c>
    </row>
    <row r="35" spans="1:8" x14ac:dyDescent="0.25">
      <c r="A35" s="19" t="s">
        <v>138</v>
      </c>
      <c r="B35" s="19" t="s">
        <v>139</v>
      </c>
      <c r="C35" s="19" t="s">
        <v>116</v>
      </c>
      <c r="D35" s="19" t="s">
        <v>117</v>
      </c>
      <c r="E35" s="22" t="b">
        <v>0</v>
      </c>
      <c r="F35" s="22" t="b">
        <v>0</v>
      </c>
      <c r="G35" s="32">
        <v>0</v>
      </c>
      <c r="H35" s="32">
        <v>0</v>
      </c>
    </row>
    <row r="36" spans="1:8" x14ac:dyDescent="0.25">
      <c r="A36" s="19" t="s">
        <v>138</v>
      </c>
      <c r="B36" s="19" t="s">
        <v>139</v>
      </c>
      <c r="C36" s="19" t="s">
        <v>118</v>
      </c>
      <c r="D36" s="19" t="s">
        <v>119</v>
      </c>
      <c r="E36" s="22" t="b">
        <v>0</v>
      </c>
      <c r="F36" s="22" t="b">
        <v>0</v>
      </c>
      <c r="G36" s="32">
        <v>0</v>
      </c>
      <c r="H36" s="32">
        <v>0</v>
      </c>
    </row>
    <row r="37" spans="1:8" x14ac:dyDescent="0.25">
      <c r="A37" s="19" t="s">
        <v>138</v>
      </c>
      <c r="B37" s="19" t="s">
        <v>139</v>
      </c>
      <c r="C37" s="19" t="s">
        <v>120</v>
      </c>
      <c r="D37" s="19" t="s">
        <v>121</v>
      </c>
      <c r="E37" s="22" t="b">
        <v>0</v>
      </c>
      <c r="F37" s="22" t="b">
        <v>0</v>
      </c>
      <c r="G37" s="32">
        <v>0</v>
      </c>
      <c r="H37" s="32">
        <v>0</v>
      </c>
    </row>
    <row r="38" spans="1:8" x14ac:dyDescent="0.25">
      <c r="A38" s="19" t="s">
        <v>140</v>
      </c>
      <c r="B38" s="19" t="s">
        <v>141</v>
      </c>
      <c r="C38" s="19" t="s">
        <v>110</v>
      </c>
      <c r="D38" s="19" t="s">
        <v>111</v>
      </c>
      <c r="E38" s="22" t="b">
        <v>0</v>
      </c>
      <c r="F38" s="22" t="b">
        <v>1</v>
      </c>
      <c r="G38" s="32">
        <v>0</v>
      </c>
      <c r="H38" s="32">
        <v>0</v>
      </c>
    </row>
    <row r="39" spans="1:8" x14ac:dyDescent="0.25">
      <c r="A39" s="19" t="s">
        <v>140</v>
      </c>
      <c r="B39" s="19" t="s">
        <v>141</v>
      </c>
      <c r="C39" s="19" t="s">
        <v>112</v>
      </c>
      <c r="D39" s="19" t="s">
        <v>113</v>
      </c>
      <c r="E39" s="22" t="b">
        <v>0</v>
      </c>
      <c r="F39" s="22" t="b">
        <v>1</v>
      </c>
      <c r="G39" s="32">
        <v>0</v>
      </c>
      <c r="H39" s="32">
        <v>0</v>
      </c>
    </row>
    <row r="40" spans="1:8" x14ac:dyDescent="0.25">
      <c r="A40" s="19" t="s">
        <v>140</v>
      </c>
      <c r="B40" s="19" t="s">
        <v>141</v>
      </c>
      <c r="C40" s="19" t="s">
        <v>116</v>
      </c>
      <c r="D40" s="19" t="s">
        <v>117</v>
      </c>
      <c r="E40" s="22" t="b">
        <v>0</v>
      </c>
      <c r="F40" s="22" t="b">
        <v>0</v>
      </c>
      <c r="G40" s="32">
        <v>0</v>
      </c>
      <c r="H40" s="32">
        <v>0</v>
      </c>
    </row>
    <row r="41" spans="1:8" x14ac:dyDescent="0.25">
      <c r="A41" s="19" t="s">
        <v>140</v>
      </c>
      <c r="B41" s="19" t="s">
        <v>141</v>
      </c>
      <c r="C41" s="19" t="s">
        <v>118</v>
      </c>
      <c r="D41" s="19" t="s">
        <v>119</v>
      </c>
      <c r="E41" s="22" t="b">
        <v>0</v>
      </c>
      <c r="F41" s="22" t="b">
        <v>0</v>
      </c>
      <c r="G41" s="32">
        <v>0</v>
      </c>
      <c r="H41" s="32">
        <v>0</v>
      </c>
    </row>
    <row r="42" spans="1:8" x14ac:dyDescent="0.25">
      <c r="A42" s="19" t="s">
        <v>142</v>
      </c>
      <c r="B42" s="19" t="s">
        <v>143</v>
      </c>
      <c r="C42" s="19" t="s">
        <v>110</v>
      </c>
      <c r="D42" s="19" t="s">
        <v>111</v>
      </c>
      <c r="E42" s="22" t="b">
        <v>0</v>
      </c>
      <c r="F42" s="22" t="b">
        <v>1</v>
      </c>
      <c r="G42" s="32">
        <v>0</v>
      </c>
      <c r="H42" s="32">
        <v>0</v>
      </c>
    </row>
    <row r="43" spans="1:8" x14ac:dyDescent="0.25">
      <c r="A43" s="19" t="s">
        <v>142</v>
      </c>
      <c r="B43" s="19" t="s">
        <v>143</v>
      </c>
      <c r="C43" s="19" t="s">
        <v>112</v>
      </c>
      <c r="D43" s="19" t="s">
        <v>113</v>
      </c>
      <c r="E43" s="22" t="b">
        <v>0</v>
      </c>
      <c r="F43" s="22" t="b">
        <v>1</v>
      </c>
      <c r="G43" s="32">
        <v>0</v>
      </c>
      <c r="H43" s="32">
        <v>0</v>
      </c>
    </row>
    <row r="44" spans="1:8" x14ac:dyDescent="0.25">
      <c r="A44" s="19" t="s">
        <v>142</v>
      </c>
      <c r="B44" s="19" t="s">
        <v>143</v>
      </c>
      <c r="C44" s="19" t="s">
        <v>114</v>
      </c>
      <c r="D44" s="19" t="s">
        <v>115</v>
      </c>
      <c r="E44" s="22" t="b">
        <v>0</v>
      </c>
      <c r="F44" s="22" t="b">
        <v>0</v>
      </c>
      <c r="G44" s="32">
        <v>0</v>
      </c>
      <c r="H44" s="32">
        <v>0</v>
      </c>
    </row>
    <row r="45" spans="1:8" x14ac:dyDescent="0.25">
      <c r="A45" s="19" t="s">
        <v>142</v>
      </c>
      <c r="B45" s="19" t="s">
        <v>143</v>
      </c>
      <c r="C45" s="19" t="s">
        <v>116</v>
      </c>
      <c r="D45" s="19" t="s">
        <v>117</v>
      </c>
      <c r="E45" s="22" t="b">
        <v>0</v>
      </c>
      <c r="F45" s="22" t="b">
        <v>0</v>
      </c>
      <c r="G45" s="32">
        <v>0</v>
      </c>
      <c r="H45" s="32">
        <v>0</v>
      </c>
    </row>
    <row r="46" spans="1:8" x14ac:dyDescent="0.25">
      <c r="A46" s="19" t="s">
        <v>142</v>
      </c>
      <c r="B46" s="19" t="s">
        <v>143</v>
      </c>
      <c r="C46" s="19" t="s">
        <v>118</v>
      </c>
      <c r="D46" s="19" t="s">
        <v>119</v>
      </c>
      <c r="E46" s="22" t="b">
        <v>0</v>
      </c>
      <c r="F46" s="22" t="b">
        <v>0</v>
      </c>
      <c r="G46" s="32">
        <v>0</v>
      </c>
      <c r="H46" s="32">
        <v>0</v>
      </c>
    </row>
    <row r="47" spans="1:8" x14ac:dyDescent="0.25">
      <c r="A47" s="19" t="s">
        <v>174</v>
      </c>
      <c r="B47" s="19" t="s">
        <v>175</v>
      </c>
      <c r="C47" s="19" t="s">
        <v>110</v>
      </c>
      <c r="D47" s="19" t="s">
        <v>111</v>
      </c>
      <c r="E47" s="22" t="b">
        <v>0</v>
      </c>
      <c r="F47" s="22" t="b">
        <v>1</v>
      </c>
      <c r="G47" s="32">
        <v>0</v>
      </c>
      <c r="H47" s="32">
        <v>0</v>
      </c>
    </row>
    <row r="48" spans="1:8" x14ac:dyDescent="0.25">
      <c r="A48" s="19" t="s">
        <v>174</v>
      </c>
      <c r="B48" s="19" t="s">
        <v>175</v>
      </c>
      <c r="C48" s="19" t="s">
        <v>112</v>
      </c>
      <c r="D48" s="19" t="s">
        <v>113</v>
      </c>
      <c r="E48" s="22" t="b">
        <v>0</v>
      </c>
      <c r="F48" s="22" t="b">
        <v>1</v>
      </c>
      <c r="G48" s="32">
        <v>0</v>
      </c>
      <c r="H48" s="32">
        <v>0</v>
      </c>
    </row>
    <row r="49" spans="1:8" x14ac:dyDescent="0.25">
      <c r="A49" s="19" t="s">
        <v>174</v>
      </c>
      <c r="B49" s="19" t="s">
        <v>175</v>
      </c>
      <c r="C49" s="19" t="s">
        <v>114</v>
      </c>
      <c r="D49" s="19" t="s">
        <v>115</v>
      </c>
      <c r="E49" s="22" t="b">
        <v>0</v>
      </c>
      <c r="F49" s="22" t="b">
        <v>0</v>
      </c>
      <c r="G49" s="32">
        <v>0</v>
      </c>
      <c r="H49" s="32">
        <v>0</v>
      </c>
    </row>
    <row r="50" spans="1:8" x14ac:dyDescent="0.25">
      <c r="A50" s="19" t="s">
        <v>174</v>
      </c>
      <c r="B50" s="19" t="s">
        <v>175</v>
      </c>
      <c r="C50" s="19" t="s">
        <v>116</v>
      </c>
      <c r="D50" s="19" t="s">
        <v>117</v>
      </c>
      <c r="E50" s="22" t="b">
        <v>0</v>
      </c>
      <c r="F50" s="22" t="b">
        <v>0</v>
      </c>
      <c r="G50" s="32">
        <v>0</v>
      </c>
      <c r="H50" s="32">
        <v>0</v>
      </c>
    </row>
    <row r="51" spans="1:8" x14ac:dyDescent="0.25">
      <c r="A51" s="19" t="s">
        <v>174</v>
      </c>
      <c r="B51" s="19" t="s">
        <v>175</v>
      </c>
      <c r="C51" s="19" t="s">
        <v>120</v>
      </c>
      <c r="D51" s="19" t="s">
        <v>121</v>
      </c>
      <c r="E51" s="22" t="b">
        <v>0</v>
      </c>
      <c r="F51" s="22" t="b">
        <v>0</v>
      </c>
      <c r="G51" s="32">
        <v>0</v>
      </c>
      <c r="H51" s="32">
        <v>0</v>
      </c>
    </row>
    <row r="52" spans="1:8" x14ac:dyDescent="0.25">
      <c r="A52" s="19" t="s">
        <v>144</v>
      </c>
      <c r="B52" s="19" t="s">
        <v>145</v>
      </c>
      <c r="C52" s="19" t="s">
        <v>110</v>
      </c>
      <c r="D52" s="19" t="s">
        <v>111</v>
      </c>
      <c r="E52" s="22" t="b">
        <v>0</v>
      </c>
      <c r="F52" s="22" t="b">
        <v>1</v>
      </c>
      <c r="G52" s="32">
        <v>0</v>
      </c>
      <c r="H52" s="32">
        <v>0</v>
      </c>
    </row>
    <row r="53" spans="1:8" x14ac:dyDescent="0.25">
      <c r="A53" s="19" t="s">
        <v>144</v>
      </c>
      <c r="B53" s="19" t="s">
        <v>145</v>
      </c>
      <c r="C53" s="19" t="s">
        <v>112</v>
      </c>
      <c r="D53" s="19" t="s">
        <v>113</v>
      </c>
      <c r="E53" s="22" t="b">
        <v>0</v>
      </c>
      <c r="F53" s="22" t="b">
        <v>1</v>
      </c>
      <c r="G53" s="32">
        <v>0</v>
      </c>
      <c r="H53" s="32">
        <v>0</v>
      </c>
    </row>
    <row r="54" spans="1:8" x14ac:dyDescent="0.25">
      <c r="A54" s="19" t="s">
        <v>144</v>
      </c>
      <c r="B54" s="19" t="s">
        <v>145</v>
      </c>
      <c r="C54" s="19" t="s">
        <v>114</v>
      </c>
      <c r="D54" s="19" t="s">
        <v>115</v>
      </c>
      <c r="E54" s="22" t="b">
        <v>0</v>
      </c>
      <c r="F54" s="22" t="b">
        <v>0</v>
      </c>
      <c r="G54" s="32">
        <v>0</v>
      </c>
      <c r="H54" s="32">
        <v>0</v>
      </c>
    </row>
    <row r="55" spans="1:8" x14ac:dyDescent="0.25">
      <c r="A55" s="19" t="s">
        <v>144</v>
      </c>
      <c r="B55" s="19" t="s">
        <v>145</v>
      </c>
      <c r="C55" s="19" t="s">
        <v>116</v>
      </c>
      <c r="D55" s="19" t="s">
        <v>117</v>
      </c>
      <c r="E55" s="22" t="b">
        <v>0</v>
      </c>
      <c r="F55" s="22" t="b">
        <v>0</v>
      </c>
      <c r="G55" s="32">
        <v>0</v>
      </c>
      <c r="H55" s="32">
        <v>0</v>
      </c>
    </row>
    <row r="56" spans="1:8" x14ac:dyDescent="0.25">
      <c r="A56" s="19" t="s">
        <v>176</v>
      </c>
      <c r="B56" s="19" t="s">
        <v>177</v>
      </c>
      <c r="C56" s="19" t="s">
        <v>110</v>
      </c>
      <c r="D56" s="19" t="s">
        <v>111</v>
      </c>
      <c r="E56" s="22" t="b">
        <v>0</v>
      </c>
      <c r="F56" s="22" t="b">
        <v>1</v>
      </c>
      <c r="G56" s="32">
        <v>0</v>
      </c>
      <c r="H56" s="32">
        <v>0</v>
      </c>
    </row>
    <row r="57" spans="1:8" x14ac:dyDescent="0.25">
      <c r="A57" s="19" t="s">
        <v>176</v>
      </c>
      <c r="B57" s="19" t="s">
        <v>177</v>
      </c>
      <c r="C57" s="19" t="s">
        <v>112</v>
      </c>
      <c r="D57" s="19" t="s">
        <v>113</v>
      </c>
      <c r="E57" s="22" t="b">
        <v>0</v>
      </c>
      <c r="F57" s="22" t="b">
        <v>1</v>
      </c>
      <c r="G57" s="32">
        <v>0</v>
      </c>
      <c r="H57" s="32">
        <v>0</v>
      </c>
    </row>
    <row r="58" spans="1:8" x14ac:dyDescent="0.25">
      <c r="A58" s="19" t="s">
        <v>176</v>
      </c>
      <c r="B58" s="19" t="s">
        <v>177</v>
      </c>
      <c r="C58" s="19" t="s">
        <v>114</v>
      </c>
      <c r="D58" s="19" t="s">
        <v>115</v>
      </c>
      <c r="E58" s="22" t="b">
        <v>0</v>
      </c>
      <c r="F58" s="22" t="b">
        <v>0</v>
      </c>
      <c r="G58" s="32">
        <v>0</v>
      </c>
      <c r="H58" s="32">
        <v>0</v>
      </c>
    </row>
    <row r="59" spans="1:8" x14ac:dyDescent="0.25">
      <c r="A59" s="19" t="s">
        <v>176</v>
      </c>
      <c r="B59" s="19" t="s">
        <v>177</v>
      </c>
      <c r="C59" s="19" t="s">
        <v>116</v>
      </c>
      <c r="D59" s="19" t="s">
        <v>117</v>
      </c>
      <c r="E59" s="22" t="b">
        <v>0</v>
      </c>
      <c r="F59" s="22" t="b">
        <v>0</v>
      </c>
      <c r="G59" s="32">
        <v>0</v>
      </c>
      <c r="H59" s="32">
        <v>0</v>
      </c>
    </row>
    <row r="60" spans="1:8" x14ac:dyDescent="0.25">
      <c r="A60" s="19" t="s">
        <v>188</v>
      </c>
      <c r="B60" s="19" t="s">
        <v>189</v>
      </c>
      <c r="C60" s="19" t="s">
        <v>110</v>
      </c>
      <c r="D60" s="19" t="s">
        <v>111</v>
      </c>
      <c r="E60" s="22" t="b">
        <v>0</v>
      </c>
      <c r="F60" s="22" t="b">
        <v>1</v>
      </c>
      <c r="G60" s="32">
        <v>0</v>
      </c>
      <c r="H60" s="32">
        <v>0</v>
      </c>
    </row>
    <row r="61" spans="1:8" x14ac:dyDescent="0.25">
      <c r="A61" s="19" t="s">
        <v>188</v>
      </c>
      <c r="B61" s="19" t="s">
        <v>189</v>
      </c>
      <c r="C61" s="19" t="s">
        <v>112</v>
      </c>
      <c r="D61" s="19" t="s">
        <v>113</v>
      </c>
      <c r="E61" s="22" t="b">
        <v>0</v>
      </c>
      <c r="F61" s="22" t="b">
        <v>1</v>
      </c>
      <c r="G61" s="32">
        <v>0</v>
      </c>
      <c r="H61" s="32">
        <v>0</v>
      </c>
    </row>
    <row r="62" spans="1:8" x14ac:dyDescent="0.25">
      <c r="A62" s="19" t="s">
        <v>188</v>
      </c>
      <c r="B62" s="19" t="s">
        <v>189</v>
      </c>
      <c r="C62" s="19" t="s">
        <v>114</v>
      </c>
      <c r="D62" s="19" t="s">
        <v>115</v>
      </c>
      <c r="E62" s="22" t="b">
        <v>0</v>
      </c>
      <c r="F62" s="22" t="b">
        <v>0</v>
      </c>
      <c r="G62" s="32">
        <v>0</v>
      </c>
      <c r="H62" s="32">
        <v>0</v>
      </c>
    </row>
    <row r="63" spans="1:8" x14ac:dyDescent="0.25">
      <c r="A63" s="19" t="s">
        <v>188</v>
      </c>
      <c r="B63" s="19" t="s">
        <v>189</v>
      </c>
      <c r="C63" s="19" t="s">
        <v>116</v>
      </c>
      <c r="D63" s="19" t="s">
        <v>117</v>
      </c>
      <c r="E63" s="22" t="b">
        <v>0</v>
      </c>
      <c r="F63" s="22" t="b">
        <v>0</v>
      </c>
      <c r="G63" s="32">
        <v>0</v>
      </c>
      <c r="H63" s="32">
        <v>0</v>
      </c>
    </row>
    <row r="64" spans="1:8" x14ac:dyDescent="0.25">
      <c r="A64" s="19" t="s">
        <v>188</v>
      </c>
      <c r="B64" s="19" t="s">
        <v>189</v>
      </c>
      <c r="C64" s="19" t="s">
        <v>106</v>
      </c>
      <c r="D64" s="19" t="s">
        <v>107</v>
      </c>
      <c r="E64" s="22" t="b">
        <v>0</v>
      </c>
      <c r="F64" s="22" t="b">
        <v>0</v>
      </c>
      <c r="G64" s="32">
        <v>0</v>
      </c>
      <c r="H64" s="32">
        <v>0</v>
      </c>
    </row>
    <row r="65" spans="1:8" x14ac:dyDescent="0.25">
      <c r="A65" s="19" t="s">
        <v>188</v>
      </c>
      <c r="B65" s="19" t="s">
        <v>189</v>
      </c>
      <c r="C65" s="19" t="s">
        <v>120</v>
      </c>
      <c r="D65" s="19" t="s">
        <v>121</v>
      </c>
      <c r="E65" s="22" t="b">
        <v>0</v>
      </c>
      <c r="F65" s="22" t="b">
        <v>0</v>
      </c>
      <c r="G65" s="32">
        <v>0</v>
      </c>
      <c r="H65" s="32">
        <v>0</v>
      </c>
    </row>
    <row r="66" spans="1:8" x14ac:dyDescent="0.25">
      <c r="A66" s="19" t="s">
        <v>180</v>
      </c>
      <c r="B66" s="19" t="s">
        <v>181</v>
      </c>
      <c r="C66" s="19" t="s">
        <v>110</v>
      </c>
      <c r="D66" s="19" t="s">
        <v>111</v>
      </c>
      <c r="E66" s="22" t="b">
        <v>0</v>
      </c>
      <c r="F66" s="22" t="b">
        <v>1</v>
      </c>
      <c r="G66" s="32">
        <v>0</v>
      </c>
      <c r="H66" s="32">
        <v>0</v>
      </c>
    </row>
    <row r="67" spans="1:8" x14ac:dyDescent="0.25">
      <c r="A67" s="19" t="s">
        <v>180</v>
      </c>
      <c r="B67" s="19" t="s">
        <v>181</v>
      </c>
      <c r="C67" s="19" t="s">
        <v>112</v>
      </c>
      <c r="D67" s="19" t="s">
        <v>113</v>
      </c>
      <c r="E67" s="22" t="b">
        <v>0</v>
      </c>
      <c r="F67" s="22" t="b">
        <v>1</v>
      </c>
      <c r="G67" s="32">
        <v>0</v>
      </c>
      <c r="H67" s="32">
        <v>0</v>
      </c>
    </row>
    <row r="68" spans="1:8" x14ac:dyDescent="0.25">
      <c r="A68" s="19" t="s">
        <v>180</v>
      </c>
      <c r="B68" s="19" t="s">
        <v>181</v>
      </c>
      <c r="C68" s="19" t="s">
        <v>114</v>
      </c>
      <c r="D68" s="19" t="s">
        <v>115</v>
      </c>
      <c r="E68" s="22" t="b">
        <v>0</v>
      </c>
      <c r="F68" s="22" t="b">
        <v>0</v>
      </c>
      <c r="G68" s="32">
        <v>0</v>
      </c>
      <c r="H68" s="32">
        <v>0</v>
      </c>
    </row>
    <row r="69" spans="1:8" x14ac:dyDescent="0.25">
      <c r="A69" s="19" t="s">
        <v>180</v>
      </c>
      <c r="B69" s="19" t="s">
        <v>181</v>
      </c>
      <c r="C69" s="19" t="s">
        <v>116</v>
      </c>
      <c r="D69" s="19" t="s">
        <v>117</v>
      </c>
      <c r="E69" s="22" t="b">
        <v>0</v>
      </c>
      <c r="F69" s="22" t="b">
        <v>0</v>
      </c>
      <c r="G69" s="32">
        <v>0</v>
      </c>
      <c r="H69" s="32">
        <v>0</v>
      </c>
    </row>
    <row r="70" spans="1:8" x14ac:dyDescent="0.25">
      <c r="A70" s="19" t="s">
        <v>180</v>
      </c>
      <c r="B70" s="19" t="s">
        <v>181</v>
      </c>
      <c r="C70" s="19" t="s">
        <v>118</v>
      </c>
      <c r="D70" s="19" t="s">
        <v>119</v>
      </c>
      <c r="E70" s="22" t="b">
        <v>0</v>
      </c>
      <c r="F70" s="22" t="b">
        <v>0</v>
      </c>
      <c r="G70" s="32">
        <v>0</v>
      </c>
      <c r="H70" s="32">
        <v>0</v>
      </c>
    </row>
    <row r="71" spans="1:8" x14ac:dyDescent="0.25">
      <c r="A71" s="19" t="s">
        <v>180</v>
      </c>
      <c r="B71" s="19" t="s">
        <v>181</v>
      </c>
      <c r="C71" s="19" t="s">
        <v>120</v>
      </c>
      <c r="D71" s="19" t="s">
        <v>121</v>
      </c>
      <c r="E71" s="22" t="b">
        <v>0</v>
      </c>
      <c r="F71" s="22" t="b">
        <v>0</v>
      </c>
      <c r="G71" s="32">
        <v>0</v>
      </c>
      <c r="H71" s="32">
        <v>0</v>
      </c>
    </row>
    <row r="72" spans="1:8" x14ac:dyDescent="0.25">
      <c r="A72" s="19" t="s">
        <v>146</v>
      </c>
      <c r="B72" s="19" t="s">
        <v>147</v>
      </c>
      <c r="C72" s="19" t="s">
        <v>110</v>
      </c>
      <c r="D72" s="19" t="s">
        <v>111</v>
      </c>
      <c r="E72" s="22" t="b">
        <v>0</v>
      </c>
      <c r="F72" s="22" t="b">
        <v>1</v>
      </c>
      <c r="G72" s="32">
        <v>0</v>
      </c>
      <c r="H72" s="32">
        <v>0</v>
      </c>
    </row>
    <row r="73" spans="1:8" x14ac:dyDescent="0.25">
      <c r="A73" s="19" t="s">
        <v>146</v>
      </c>
      <c r="B73" s="19" t="s">
        <v>147</v>
      </c>
      <c r="C73" s="19" t="s">
        <v>112</v>
      </c>
      <c r="D73" s="19" t="s">
        <v>113</v>
      </c>
      <c r="E73" s="22" t="b">
        <v>0</v>
      </c>
      <c r="F73" s="22" t="b">
        <v>1</v>
      </c>
      <c r="G73" s="32">
        <v>0</v>
      </c>
      <c r="H73" s="32">
        <v>0</v>
      </c>
    </row>
    <row r="74" spans="1:8" x14ac:dyDescent="0.25">
      <c r="A74" s="19" t="s">
        <v>146</v>
      </c>
      <c r="B74" s="19" t="s">
        <v>147</v>
      </c>
      <c r="C74" s="19" t="s">
        <v>114</v>
      </c>
      <c r="D74" s="19" t="s">
        <v>115</v>
      </c>
      <c r="E74" s="22" t="b">
        <v>0</v>
      </c>
      <c r="F74" s="22" t="b">
        <v>0</v>
      </c>
      <c r="G74" s="32">
        <v>0</v>
      </c>
      <c r="H74" s="32">
        <v>0</v>
      </c>
    </row>
    <row r="75" spans="1:8" x14ac:dyDescent="0.25">
      <c r="A75" s="19" t="s">
        <v>146</v>
      </c>
      <c r="B75" s="19" t="s">
        <v>147</v>
      </c>
      <c r="C75" s="19" t="s">
        <v>116</v>
      </c>
      <c r="D75" s="19" t="s">
        <v>117</v>
      </c>
      <c r="E75" s="22" t="b">
        <v>0</v>
      </c>
      <c r="F75" s="22" t="b">
        <v>0</v>
      </c>
      <c r="G75" s="32">
        <v>0</v>
      </c>
      <c r="H75" s="32">
        <v>0</v>
      </c>
    </row>
    <row r="76" spans="1:8" x14ac:dyDescent="0.25">
      <c r="A76" s="19" t="s">
        <v>146</v>
      </c>
      <c r="B76" s="19" t="s">
        <v>147</v>
      </c>
      <c r="C76" s="19" t="s">
        <v>118</v>
      </c>
      <c r="D76" s="19" t="s">
        <v>119</v>
      </c>
      <c r="E76" s="22" t="b">
        <v>0</v>
      </c>
      <c r="F76" s="22" t="b">
        <v>0</v>
      </c>
      <c r="G76" s="32">
        <v>0</v>
      </c>
      <c r="H76" s="32">
        <v>0</v>
      </c>
    </row>
    <row r="77" spans="1:8" x14ac:dyDescent="0.25">
      <c r="A77" s="19" t="s">
        <v>146</v>
      </c>
      <c r="B77" s="19" t="s">
        <v>147</v>
      </c>
      <c r="C77" s="19" t="s">
        <v>120</v>
      </c>
      <c r="D77" s="19" t="s">
        <v>121</v>
      </c>
      <c r="E77" s="22" t="b">
        <v>0</v>
      </c>
      <c r="F77" s="22" t="b">
        <v>0</v>
      </c>
      <c r="G77" s="32">
        <v>0</v>
      </c>
      <c r="H77" s="32">
        <v>0</v>
      </c>
    </row>
    <row r="78" spans="1:8" x14ac:dyDescent="0.25">
      <c r="A78" s="19" t="s">
        <v>182</v>
      </c>
      <c r="B78" s="19" t="s">
        <v>183</v>
      </c>
      <c r="C78" s="19" t="s">
        <v>110</v>
      </c>
      <c r="D78" s="19" t="s">
        <v>111</v>
      </c>
      <c r="E78" s="22" t="b">
        <v>0</v>
      </c>
      <c r="F78" s="22" t="b">
        <v>1</v>
      </c>
      <c r="G78" s="32">
        <v>0</v>
      </c>
      <c r="H78" s="32">
        <v>0</v>
      </c>
    </row>
    <row r="79" spans="1:8" x14ac:dyDescent="0.25">
      <c r="A79" s="19" t="s">
        <v>182</v>
      </c>
      <c r="B79" s="19" t="s">
        <v>183</v>
      </c>
      <c r="C79" s="19" t="s">
        <v>112</v>
      </c>
      <c r="D79" s="19" t="s">
        <v>113</v>
      </c>
      <c r="E79" s="22" t="b">
        <v>0</v>
      </c>
      <c r="F79" s="22" t="b">
        <v>1</v>
      </c>
      <c r="G79" s="32">
        <v>0</v>
      </c>
      <c r="H79" s="32">
        <v>0</v>
      </c>
    </row>
    <row r="80" spans="1:8" x14ac:dyDescent="0.25">
      <c r="A80" s="19" t="s">
        <v>182</v>
      </c>
      <c r="B80" s="19" t="s">
        <v>183</v>
      </c>
      <c r="C80" s="19" t="s">
        <v>114</v>
      </c>
      <c r="D80" s="19" t="s">
        <v>115</v>
      </c>
      <c r="E80" s="22" t="b">
        <v>0</v>
      </c>
      <c r="F80" s="22" t="b">
        <v>0</v>
      </c>
      <c r="G80" s="32">
        <v>0</v>
      </c>
      <c r="H80" s="32">
        <v>0</v>
      </c>
    </row>
    <row r="81" spans="1:8" x14ac:dyDescent="0.25">
      <c r="A81" s="19" t="s">
        <v>182</v>
      </c>
      <c r="B81" s="19" t="s">
        <v>183</v>
      </c>
      <c r="C81" s="19" t="s">
        <v>116</v>
      </c>
      <c r="D81" s="19" t="s">
        <v>117</v>
      </c>
      <c r="E81" s="22" t="b">
        <v>0</v>
      </c>
      <c r="F81" s="22" t="b">
        <v>0</v>
      </c>
      <c r="G81" s="32">
        <v>0</v>
      </c>
      <c r="H81" s="32">
        <v>0</v>
      </c>
    </row>
    <row r="82" spans="1:8" x14ac:dyDescent="0.25">
      <c r="A82" s="19" t="s">
        <v>182</v>
      </c>
      <c r="B82" s="19" t="s">
        <v>183</v>
      </c>
      <c r="C82" s="19" t="s">
        <v>118</v>
      </c>
      <c r="D82" s="19" t="s">
        <v>119</v>
      </c>
      <c r="E82" s="22" t="b">
        <v>0</v>
      </c>
      <c r="F82" s="22" t="b">
        <v>0</v>
      </c>
      <c r="G82" s="32">
        <v>0</v>
      </c>
      <c r="H82" s="32">
        <v>0</v>
      </c>
    </row>
    <row r="83" spans="1:8" x14ac:dyDescent="0.25">
      <c r="A83" s="19" t="s">
        <v>182</v>
      </c>
      <c r="B83" s="19" t="s">
        <v>183</v>
      </c>
      <c r="C83" s="19" t="s">
        <v>120</v>
      </c>
      <c r="D83" s="19" t="s">
        <v>121</v>
      </c>
      <c r="E83" s="22" t="b">
        <v>0</v>
      </c>
      <c r="F83" s="22" t="b">
        <v>0</v>
      </c>
      <c r="G83" s="32">
        <v>0</v>
      </c>
      <c r="H83" s="32">
        <v>0</v>
      </c>
    </row>
    <row r="84" spans="1:8" x14ac:dyDescent="0.25">
      <c r="A84" s="19" t="s">
        <v>148</v>
      </c>
      <c r="B84" s="19" t="s">
        <v>149</v>
      </c>
      <c r="C84" s="19" t="s">
        <v>112</v>
      </c>
      <c r="D84" s="19" t="s">
        <v>113</v>
      </c>
      <c r="E84" s="22" t="b">
        <v>0</v>
      </c>
      <c r="F84" s="22" t="b">
        <v>1</v>
      </c>
      <c r="G84" s="32">
        <v>0</v>
      </c>
      <c r="H84" s="32">
        <v>0</v>
      </c>
    </row>
    <row r="85" spans="1:8" x14ac:dyDescent="0.25">
      <c r="A85" s="19" t="s">
        <v>148</v>
      </c>
      <c r="B85" s="19" t="s">
        <v>149</v>
      </c>
      <c r="C85" s="19" t="s">
        <v>114</v>
      </c>
      <c r="D85" s="19" t="s">
        <v>115</v>
      </c>
      <c r="E85" s="22" t="b">
        <v>0</v>
      </c>
      <c r="F85" s="22" t="b">
        <v>0</v>
      </c>
      <c r="G85" s="32">
        <v>0</v>
      </c>
      <c r="H85" s="32">
        <v>0</v>
      </c>
    </row>
    <row r="86" spans="1:8" x14ac:dyDescent="0.25">
      <c r="A86" s="19" t="s">
        <v>148</v>
      </c>
      <c r="B86" s="19" t="s">
        <v>149</v>
      </c>
      <c r="C86" s="19" t="s">
        <v>116</v>
      </c>
      <c r="D86" s="19" t="s">
        <v>117</v>
      </c>
      <c r="E86" s="22" t="b">
        <v>0</v>
      </c>
      <c r="F86" s="22" t="b">
        <v>0</v>
      </c>
      <c r="G86" s="32">
        <v>0</v>
      </c>
      <c r="H86" s="32">
        <v>0</v>
      </c>
    </row>
    <row r="87" spans="1:8" x14ac:dyDescent="0.25">
      <c r="A87" s="19" t="s">
        <v>148</v>
      </c>
      <c r="B87" s="19" t="s">
        <v>149</v>
      </c>
      <c r="C87" s="19" t="s">
        <v>120</v>
      </c>
      <c r="D87" s="19" t="s">
        <v>121</v>
      </c>
      <c r="E87" s="22" t="b">
        <v>0</v>
      </c>
      <c r="F87" s="22" t="b">
        <v>0</v>
      </c>
      <c r="G87" s="32">
        <v>0</v>
      </c>
      <c r="H87" s="32">
        <v>0</v>
      </c>
    </row>
    <row r="88" spans="1:8" x14ac:dyDescent="0.25">
      <c r="A88" s="19" t="s">
        <v>150</v>
      </c>
      <c r="B88" s="19" t="s">
        <v>151</v>
      </c>
      <c r="C88" s="19" t="s">
        <v>114</v>
      </c>
      <c r="D88" s="19" t="s">
        <v>115</v>
      </c>
      <c r="E88" s="22" t="b">
        <v>0</v>
      </c>
      <c r="F88" s="22" t="b">
        <v>0</v>
      </c>
      <c r="G88" s="32">
        <v>0</v>
      </c>
      <c r="H88" s="32">
        <v>0</v>
      </c>
    </row>
    <row r="89" spans="1:8" x14ac:dyDescent="0.25">
      <c r="A89" s="19" t="s">
        <v>154</v>
      </c>
      <c r="B89" s="19" t="s">
        <v>155</v>
      </c>
      <c r="C89" s="19" t="s">
        <v>110</v>
      </c>
      <c r="D89" s="19" t="s">
        <v>111</v>
      </c>
      <c r="E89" s="22" t="b">
        <v>0</v>
      </c>
      <c r="F89" s="22" t="b">
        <v>1</v>
      </c>
      <c r="G89" s="32">
        <v>0</v>
      </c>
      <c r="H89" s="32">
        <v>0</v>
      </c>
    </row>
    <row r="90" spans="1:8" x14ac:dyDescent="0.25">
      <c r="A90" s="19" t="s">
        <v>154</v>
      </c>
      <c r="B90" s="19" t="s">
        <v>155</v>
      </c>
      <c r="C90" s="19" t="s">
        <v>112</v>
      </c>
      <c r="D90" s="19" t="s">
        <v>113</v>
      </c>
      <c r="E90" s="22" t="b">
        <v>0</v>
      </c>
      <c r="F90" s="22" t="b">
        <v>1</v>
      </c>
      <c r="G90" s="32">
        <v>0</v>
      </c>
      <c r="H90" s="32">
        <v>0</v>
      </c>
    </row>
    <row r="91" spans="1:8" x14ac:dyDescent="0.25">
      <c r="A91" s="19" t="s">
        <v>154</v>
      </c>
      <c r="B91" s="19" t="s">
        <v>155</v>
      </c>
      <c r="C91" s="19" t="s">
        <v>116</v>
      </c>
      <c r="D91" s="19" t="s">
        <v>117</v>
      </c>
      <c r="E91" s="22" t="b">
        <v>0</v>
      </c>
      <c r="F91" s="22" t="b">
        <v>0</v>
      </c>
      <c r="G91" s="32">
        <v>0</v>
      </c>
      <c r="H91" s="32">
        <v>0</v>
      </c>
    </row>
    <row r="92" spans="1:8" x14ac:dyDescent="0.25">
      <c r="A92" s="19" t="s">
        <v>154</v>
      </c>
      <c r="B92" s="19" t="s">
        <v>155</v>
      </c>
      <c r="C92" s="19" t="s">
        <v>118</v>
      </c>
      <c r="D92" s="19" t="s">
        <v>119</v>
      </c>
      <c r="E92" s="22" t="b">
        <v>0</v>
      </c>
      <c r="F92" s="22" t="b">
        <v>0</v>
      </c>
      <c r="G92" s="32">
        <v>0</v>
      </c>
      <c r="H92" s="32">
        <v>0</v>
      </c>
    </row>
    <row r="93" spans="1:8" x14ac:dyDescent="0.25">
      <c r="A93" s="19" t="s">
        <v>154</v>
      </c>
      <c r="B93" s="19" t="s">
        <v>155</v>
      </c>
      <c r="C93" s="19" t="s">
        <v>120</v>
      </c>
      <c r="D93" s="19" t="s">
        <v>121</v>
      </c>
      <c r="E93" s="22" t="b">
        <v>0</v>
      </c>
      <c r="F93" s="22" t="b">
        <v>0</v>
      </c>
      <c r="G93" s="32">
        <v>0</v>
      </c>
      <c r="H93" s="32">
        <v>0</v>
      </c>
    </row>
    <row r="94" spans="1:8" x14ac:dyDescent="0.25">
      <c r="A94" s="19" t="s">
        <v>184</v>
      </c>
      <c r="B94" s="19" t="s">
        <v>185</v>
      </c>
      <c r="C94" s="19" t="s">
        <v>110</v>
      </c>
      <c r="D94" s="19" t="s">
        <v>111</v>
      </c>
      <c r="E94" s="22" t="b">
        <v>0</v>
      </c>
      <c r="F94" s="22" t="b">
        <v>1</v>
      </c>
      <c r="G94" s="32">
        <v>0</v>
      </c>
      <c r="H94" s="32">
        <v>0</v>
      </c>
    </row>
    <row r="95" spans="1:8" x14ac:dyDescent="0.25">
      <c r="A95" s="19" t="s">
        <v>184</v>
      </c>
      <c r="B95" s="19" t="s">
        <v>185</v>
      </c>
      <c r="C95" s="19" t="s">
        <v>112</v>
      </c>
      <c r="D95" s="19" t="s">
        <v>113</v>
      </c>
      <c r="E95" s="22" t="b">
        <v>0</v>
      </c>
      <c r="F95" s="22" t="b">
        <v>1</v>
      </c>
      <c r="G95" s="32">
        <v>0</v>
      </c>
      <c r="H95" s="32">
        <v>0</v>
      </c>
    </row>
    <row r="96" spans="1:8" x14ac:dyDescent="0.25">
      <c r="A96" s="19" t="s">
        <v>184</v>
      </c>
      <c r="B96" s="19" t="s">
        <v>185</v>
      </c>
      <c r="C96" s="19" t="s">
        <v>114</v>
      </c>
      <c r="D96" s="19" t="s">
        <v>115</v>
      </c>
      <c r="E96" s="22" t="b">
        <v>0</v>
      </c>
      <c r="F96" s="22" t="b">
        <v>0</v>
      </c>
      <c r="G96" s="32">
        <v>0</v>
      </c>
      <c r="H96" s="32">
        <v>0</v>
      </c>
    </row>
    <row r="97" spans="1:8" x14ac:dyDescent="0.25">
      <c r="A97" s="19" t="s">
        <v>184</v>
      </c>
      <c r="B97" s="19" t="s">
        <v>185</v>
      </c>
      <c r="C97" s="19" t="s">
        <v>116</v>
      </c>
      <c r="D97" s="19" t="s">
        <v>117</v>
      </c>
      <c r="E97" s="22" t="b">
        <v>0</v>
      </c>
      <c r="F97" s="22" t="b">
        <v>0</v>
      </c>
      <c r="G97" s="32">
        <v>0</v>
      </c>
      <c r="H97" s="32">
        <v>0</v>
      </c>
    </row>
    <row r="98" spans="1:8" x14ac:dyDescent="0.25">
      <c r="A98" s="19" t="s">
        <v>184</v>
      </c>
      <c r="B98" s="19" t="s">
        <v>185</v>
      </c>
      <c r="C98" s="19" t="s">
        <v>118</v>
      </c>
      <c r="D98" s="19" t="s">
        <v>119</v>
      </c>
      <c r="E98" s="22" t="b">
        <v>0</v>
      </c>
      <c r="F98" s="22" t="b">
        <v>0</v>
      </c>
      <c r="G98" s="32">
        <v>0</v>
      </c>
      <c r="H98" s="32">
        <v>0</v>
      </c>
    </row>
    <row r="99" spans="1:8" x14ac:dyDescent="0.25">
      <c r="A99" s="19" t="s">
        <v>184</v>
      </c>
      <c r="B99" s="19" t="s">
        <v>185</v>
      </c>
      <c r="C99" s="19" t="s">
        <v>120</v>
      </c>
      <c r="D99" s="19" t="s">
        <v>121</v>
      </c>
      <c r="E99" s="22" t="b">
        <v>0</v>
      </c>
      <c r="F99" s="22" t="b">
        <v>0</v>
      </c>
      <c r="G99" s="32">
        <v>0</v>
      </c>
      <c r="H99" s="32">
        <v>0</v>
      </c>
    </row>
    <row r="100" spans="1:8" x14ac:dyDescent="0.25">
      <c r="A100" s="19" t="s">
        <v>190</v>
      </c>
      <c r="B100" s="19" t="s">
        <v>191</v>
      </c>
      <c r="C100" s="19" t="s">
        <v>110</v>
      </c>
      <c r="D100" s="19" t="s">
        <v>111</v>
      </c>
      <c r="E100" s="22" t="b">
        <v>0</v>
      </c>
      <c r="F100" s="22" t="b">
        <v>1</v>
      </c>
      <c r="G100" s="32">
        <v>0</v>
      </c>
      <c r="H100" s="32">
        <v>0</v>
      </c>
    </row>
    <row r="101" spans="1:8" x14ac:dyDescent="0.25">
      <c r="A101" s="19" t="s">
        <v>190</v>
      </c>
      <c r="B101" s="19" t="s">
        <v>191</v>
      </c>
      <c r="C101" s="19" t="s">
        <v>112</v>
      </c>
      <c r="D101" s="19" t="s">
        <v>113</v>
      </c>
      <c r="E101" s="22" t="b">
        <v>0</v>
      </c>
      <c r="F101" s="22" t="b">
        <v>1</v>
      </c>
      <c r="G101" s="32">
        <v>0</v>
      </c>
      <c r="H101" s="32">
        <v>0</v>
      </c>
    </row>
    <row r="102" spans="1:8" x14ac:dyDescent="0.25">
      <c r="A102" s="19" t="s">
        <v>190</v>
      </c>
      <c r="B102" s="19" t="s">
        <v>191</v>
      </c>
      <c r="C102" s="19" t="s">
        <v>114</v>
      </c>
      <c r="D102" s="19" t="s">
        <v>115</v>
      </c>
      <c r="E102" s="22" t="b">
        <v>0</v>
      </c>
      <c r="F102" s="22" t="b">
        <v>0</v>
      </c>
      <c r="G102" s="32">
        <v>0</v>
      </c>
      <c r="H102" s="32">
        <v>0</v>
      </c>
    </row>
    <row r="103" spans="1:8" x14ac:dyDescent="0.25">
      <c r="A103" s="19" t="s">
        <v>190</v>
      </c>
      <c r="B103" s="19" t="s">
        <v>191</v>
      </c>
      <c r="C103" s="19" t="s">
        <v>118</v>
      </c>
      <c r="D103" s="19" t="s">
        <v>119</v>
      </c>
      <c r="E103" s="22" t="b">
        <v>0</v>
      </c>
      <c r="F103" s="22" t="b">
        <v>0</v>
      </c>
      <c r="G103" s="32">
        <v>0</v>
      </c>
      <c r="H103" s="32">
        <v>0</v>
      </c>
    </row>
    <row r="104" spans="1:8" x14ac:dyDescent="0.25">
      <c r="A104" s="19" t="s">
        <v>190</v>
      </c>
      <c r="B104" s="19" t="s">
        <v>191</v>
      </c>
      <c r="C104" s="19" t="s">
        <v>120</v>
      </c>
      <c r="D104" s="19" t="s">
        <v>121</v>
      </c>
      <c r="E104" s="22" t="b">
        <v>0</v>
      </c>
      <c r="F104" s="22" t="b">
        <v>0</v>
      </c>
      <c r="G104" s="32">
        <v>0</v>
      </c>
      <c r="H104" s="32">
        <v>0</v>
      </c>
    </row>
    <row r="105" spans="1:8" x14ac:dyDescent="0.25">
      <c r="A105" s="19" t="s">
        <v>156</v>
      </c>
      <c r="B105" s="19" t="s">
        <v>157</v>
      </c>
      <c r="C105" s="19" t="s">
        <v>110</v>
      </c>
      <c r="D105" s="19" t="s">
        <v>111</v>
      </c>
      <c r="E105" s="22" t="b">
        <v>0</v>
      </c>
      <c r="F105" s="22" t="b">
        <v>1</v>
      </c>
      <c r="G105" s="32">
        <v>0</v>
      </c>
      <c r="H105" s="32">
        <v>0</v>
      </c>
    </row>
    <row r="106" spans="1:8" x14ac:dyDescent="0.25">
      <c r="A106" s="19" t="s">
        <v>156</v>
      </c>
      <c r="B106" s="19" t="s">
        <v>157</v>
      </c>
      <c r="C106" s="19" t="s">
        <v>112</v>
      </c>
      <c r="D106" s="19" t="s">
        <v>113</v>
      </c>
      <c r="E106" s="22" t="b">
        <v>0</v>
      </c>
      <c r="F106" s="22" t="b">
        <v>1</v>
      </c>
      <c r="G106" s="32">
        <v>0</v>
      </c>
      <c r="H106" s="32">
        <v>0</v>
      </c>
    </row>
    <row r="107" spans="1:8" x14ac:dyDescent="0.25">
      <c r="A107" s="19" t="s">
        <v>156</v>
      </c>
      <c r="B107" s="19" t="s">
        <v>157</v>
      </c>
      <c r="C107" s="19" t="s">
        <v>168</v>
      </c>
      <c r="D107" s="19" t="s">
        <v>169</v>
      </c>
      <c r="E107" s="22" t="b">
        <v>0</v>
      </c>
      <c r="F107" s="22" t="b">
        <v>1</v>
      </c>
      <c r="G107" s="32">
        <v>0</v>
      </c>
      <c r="H107" s="32">
        <v>0</v>
      </c>
    </row>
    <row r="108" spans="1:8" x14ac:dyDescent="0.25">
      <c r="A108" s="19" t="s">
        <v>156</v>
      </c>
      <c r="B108" s="19" t="s">
        <v>157</v>
      </c>
      <c r="C108" s="19" t="s">
        <v>114</v>
      </c>
      <c r="D108" s="19" t="s">
        <v>115</v>
      </c>
      <c r="E108" s="22" t="b">
        <v>0</v>
      </c>
      <c r="F108" s="22" t="b">
        <v>0</v>
      </c>
      <c r="G108" s="32">
        <v>0</v>
      </c>
      <c r="H108" s="32">
        <v>0</v>
      </c>
    </row>
    <row r="109" spans="1:8" x14ac:dyDescent="0.25">
      <c r="A109" s="19" t="s">
        <v>156</v>
      </c>
      <c r="B109" s="19" t="s">
        <v>157</v>
      </c>
      <c r="C109" s="19" t="s">
        <v>247</v>
      </c>
      <c r="D109" s="19" t="s">
        <v>248</v>
      </c>
      <c r="E109" s="22" t="b">
        <v>0</v>
      </c>
      <c r="F109" s="22" t="b">
        <v>1</v>
      </c>
      <c r="G109" s="32">
        <v>1</v>
      </c>
      <c r="H109" s="32">
        <v>0</v>
      </c>
    </row>
    <row r="110" spans="1:8" x14ac:dyDescent="0.25">
      <c r="A110" s="19" t="s">
        <v>156</v>
      </c>
      <c r="B110" s="19" t="s">
        <v>157</v>
      </c>
      <c r="C110" s="19" t="s">
        <v>116</v>
      </c>
      <c r="D110" s="19" t="s">
        <v>117</v>
      </c>
      <c r="E110" s="22" t="b">
        <v>0</v>
      </c>
      <c r="F110" s="22" t="b">
        <v>0</v>
      </c>
      <c r="G110" s="32">
        <v>0</v>
      </c>
      <c r="H110" s="32">
        <v>0</v>
      </c>
    </row>
    <row r="111" spans="1:8" x14ac:dyDescent="0.25">
      <c r="A111" s="19" t="s">
        <v>156</v>
      </c>
      <c r="B111" s="19" t="s">
        <v>157</v>
      </c>
      <c r="C111" s="19" t="s">
        <v>106</v>
      </c>
      <c r="D111" s="19" t="s">
        <v>107</v>
      </c>
      <c r="E111" s="22" t="b">
        <v>1</v>
      </c>
      <c r="F111" s="22" t="b">
        <v>0</v>
      </c>
      <c r="G111" s="32">
        <v>0</v>
      </c>
      <c r="H111" s="32">
        <v>0</v>
      </c>
    </row>
    <row r="112" spans="1:8" x14ac:dyDescent="0.25">
      <c r="A112" s="19" t="s">
        <v>156</v>
      </c>
      <c r="B112" s="19" t="s">
        <v>157</v>
      </c>
      <c r="C112" s="19" t="s">
        <v>118</v>
      </c>
      <c r="D112" s="19" t="s">
        <v>119</v>
      </c>
      <c r="E112" s="22" t="b">
        <v>0</v>
      </c>
      <c r="F112" s="22" t="b">
        <v>0</v>
      </c>
      <c r="G112" s="32">
        <v>0</v>
      </c>
      <c r="H112" s="32">
        <v>0</v>
      </c>
    </row>
    <row r="113" spans="1:8" x14ac:dyDescent="0.25">
      <c r="A113" s="19" t="s">
        <v>156</v>
      </c>
      <c r="B113" s="19" t="s">
        <v>157</v>
      </c>
      <c r="C113" s="19" t="s">
        <v>172</v>
      </c>
      <c r="D113" s="19" t="s">
        <v>173</v>
      </c>
      <c r="E113" s="22" t="b">
        <v>0</v>
      </c>
      <c r="F113" s="22" t="b">
        <v>1</v>
      </c>
      <c r="G113" s="32">
        <v>0</v>
      </c>
      <c r="H113" s="32">
        <v>0</v>
      </c>
    </row>
    <row r="114" spans="1:8" x14ac:dyDescent="0.25">
      <c r="A114" s="19" t="s">
        <v>156</v>
      </c>
      <c r="B114" s="19" t="s">
        <v>157</v>
      </c>
      <c r="C114" s="19" t="s">
        <v>120</v>
      </c>
      <c r="D114" s="19" t="s">
        <v>121</v>
      </c>
      <c r="E114" s="22" t="b">
        <v>1</v>
      </c>
      <c r="F114" s="22" t="b">
        <v>0</v>
      </c>
      <c r="G114" s="32">
        <v>0</v>
      </c>
      <c r="H114" s="32">
        <v>0</v>
      </c>
    </row>
    <row r="115" spans="1:8" x14ac:dyDescent="0.25">
      <c r="A115" s="19" t="s">
        <v>186</v>
      </c>
      <c r="B115" s="19" t="s">
        <v>187</v>
      </c>
      <c r="C115" s="19" t="s">
        <v>110</v>
      </c>
      <c r="D115" s="19" t="s">
        <v>111</v>
      </c>
      <c r="E115" s="22" t="b">
        <v>0</v>
      </c>
      <c r="F115" s="22" t="b">
        <v>1</v>
      </c>
      <c r="G115" s="32">
        <v>0</v>
      </c>
      <c r="H115" s="32">
        <v>0</v>
      </c>
    </row>
    <row r="116" spans="1:8" x14ac:dyDescent="0.25">
      <c r="A116" s="19" t="s">
        <v>186</v>
      </c>
      <c r="B116" s="19" t="s">
        <v>187</v>
      </c>
      <c r="C116" s="19" t="s">
        <v>112</v>
      </c>
      <c r="D116" s="19" t="s">
        <v>113</v>
      </c>
      <c r="E116" s="22" t="b">
        <v>0</v>
      </c>
      <c r="F116" s="22" t="b">
        <v>1</v>
      </c>
      <c r="G116" s="32">
        <v>0</v>
      </c>
      <c r="H116" s="32">
        <v>0</v>
      </c>
    </row>
    <row r="117" spans="1:8" x14ac:dyDescent="0.25">
      <c r="A117" s="19" t="s">
        <v>186</v>
      </c>
      <c r="B117" s="19" t="s">
        <v>187</v>
      </c>
      <c r="C117" s="19" t="s">
        <v>168</v>
      </c>
      <c r="D117" s="19" t="s">
        <v>169</v>
      </c>
      <c r="E117" s="22" t="b">
        <v>0</v>
      </c>
      <c r="F117" s="22" t="b">
        <v>1</v>
      </c>
      <c r="G117" s="32">
        <v>1</v>
      </c>
      <c r="H117" s="32">
        <v>0</v>
      </c>
    </row>
    <row r="118" spans="1:8" x14ac:dyDescent="0.25">
      <c r="A118" s="19" t="s">
        <v>186</v>
      </c>
      <c r="B118" s="19" t="s">
        <v>187</v>
      </c>
      <c r="C118" s="19" t="s">
        <v>114</v>
      </c>
      <c r="D118" s="19" t="s">
        <v>115</v>
      </c>
      <c r="E118" s="22" t="b">
        <v>0</v>
      </c>
      <c r="F118" s="22" t="b">
        <v>0</v>
      </c>
      <c r="G118" s="32">
        <v>0</v>
      </c>
      <c r="H118" s="32">
        <v>0</v>
      </c>
    </row>
    <row r="119" spans="1:8" x14ac:dyDescent="0.25">
      <c r="A119" s="19" t="s">
        <v>186</v>
      </c>
      <c r="B119" s="19" t="s">
        <v>187</v>
      </c>
      <c r="C119" s="19" t="s">
        <v>118</v>
      </c>
      <c r="D119" s="19" t="s">
        <v>119</v>
      </c>
      <c r="E119" s="22" t="b">
        <v>0</v>
      </c>
      <c r="F119" s="22" t="b">
        <v>0</v>
      </c>
      <c r="G119" s="32">
        <v>0</v>
      </c>
      <c r="H119" s="32">
        <v>0</v>
      </c>
    </row>
    <row r="120" spans="1:8" x14ac:dyDescent="0.25">
      <c r="A120" s="19" t="s">
        <v>186</v>
      </c>
      <c r="B120" s="19" t="s">
        <v>187</v>
      </c>
      <c r="C120" s="19" t="s">
        <v>120</v>
      </c>
      <c r="D120" s="19" t="s">
        <v>121</v>
      </c>
      <c r="E120" s="22" t="b">
        <v>0</v>
      </c>
      <c r="F120" s="22" t="b">
        <v>0</v>
      </c>
      <c r="G120" s="32">
        <v>0</v>
      </c>
      <c r="H120" s="32">
        <v>0</v>
      </c>
    </row>
    <row r="121" spans="1:8" x14ac:dyDescent="0.25">
      <c r="A121" s="19" t="s">
        <v>158</v>
      </c>
      <c r="B121" s="19" t="s">
        <v>159</v>
      </c>
      <c r="C121" s="19" t="s">
        <v>114</v>
      </c>
      <c r="D121" s="19" t="s">
        <v>115</v>
      </c>
      <c r="E121" s="22" t="b">
        <v>0</v>
      </c>
      <c r="F121" s="22" t="b">
        <v>0</v>
      </c>
      <c r="G121" s="32">
        <v>0</v>
      </c>
      <c r="H121" s="32">
        <v>0</v>
      </c>
    </row>
    <row r="122" spans="1:8" x14ac:dyDescent="0.25">
      <c r="A122" s="19" t="s">
        <v>160</v>
      </c>
      <c r="B122" s="19" t="s">
        <v>161</v>
      </c>
      <c r="C122" s="19" t="s">
        <v>110</v>
      </c>
      <c r="D122" s="19" t="s">
        <v>111</v>
      </c>
      <c r="E122" s="22" t="b">
        <v>0</v>
      </c>
      <c r="F122" s="22" t="b">
        <v>1</v>
      </c>
      <c r="G122" s="32">
        <v>0</v>
      </c>
      <c r="H122" s="32">
        <v>0</v>
      </c>
    </row>
    <row r="123" spans="1:8" x14ac:dyDescent="0.25">
      <c r="A123" s="19" t="s">
        <v>160</v>
      </c>
      <c r="B123" s="19" t="s">
        <v>161</v>
      </c>
      <c r="C123" s="19" t="s">
        <v>112</v>
      </c>
      <c r="D123" s="19" t="s">
        <v>113</v>
      </c>
      <c r="E123" s="22" t="b">
        <v>0</v>
      </c>
      <c r="F123" s="22" t="b">
        <v>1</v>
      </c>
      <c r="G123" s="32">
        <v>0</v>
      </c>
      <c r="H123" s="32">
        <v>0</v>
      </c>
    </row>
    <row r="124" spans="1:8" x14ac:dyDescent="0.25">
      <c r="A124" s="19" t="s">
        <v>160</v>
      </c>
      <c r="B124" s="19" t="s">
        <v>161</v>
      </c>
      <c r="C124" s="19" t="s">
        <v>114</v>
      </c>
      <c r="D124" s="19" t="s">
        <v>115</v>
      </c>
      <c r="E124" s="22" t="b">
        <v>0</v>
      </c>
      <c r="F124" s="22" t="b">
        <v>0</v>
      </c>
      <c r="G124" s="32">
        <v>0</v>
      </c>
      <c r="H124" s="32">
        <v>0</v>
      </c>
    </row>
    <row r="125" spans="1:8" x14ac:dyDescent="0.25">
      <c r="A125" s="19" t="s">
        <v>160</v>
      </c>
      <c r="B125" s="19" t="s">
        <v>161</v>
      </c>
      <c r="C125" s="19" t="s">
        <v>118</v>
      </c>
      <c r="D125" s="19" t="s">
        <v>119</v>
      </c>
      <c r="E125" s="22" t="b">
        <v>0</v>
      </c>
      <c r="F125" s="22" t="b">
        <v>0</v>
      </c>
      <c r="G125" s="32">
        <v>0</v>
      </c>
      <c r="H125" s="32">
        <v>0</v>
      </c>
    </row>
    <row r="126" spans="1:8" x14ac:dyDescent="0.25">
      <c r="A126" s="19" t="s">
        <v>160</v>
      </c>
      <c r="B126" s="19" t="s">
        <v>161</v>
      </c>
      <c r="C126" s="19" t="s">
        <v>120</v>
      </c>
      <c r="D126" s="19" t="s">
        <v>121</v>
      </c>
      <c r="E126" s="22" t="b">
        <v>0</v>
      </c>
      <c r="F126" s="22" t="b">
        <v>0</v>
      </c>
      <c r="G126" s="32">
        <v>0</v>
      </c>
      <c r="H126" s="32">
        <v>0</v>
      </c>
    </row>
    <row r="127" spans="1:8" x14ac:dyDescent="0.25">
      <c r="A127" s="19" t="s">
        <v>164</v>
      </c>
      <c r="B127" s="19" t="s">
        <v>165</v>
      </c>
      <c r="C127" s="19" t="s">
        <v>110</v>
      </c>
      <c r="D127" s="19" t="s">
        <v>111</v>
      </c>
      <c r="E127" s="22" t="b">
        <v>0</v>
      </c>
      <c r="F127" s="22" t="b">
        <v>1</v>
      </c>
      <c r="G127" s="32">
        <v>0</v>
      </c>
      <c r="H127" s="32">
        <v>0</v>
      </c>
    </row>
    <row r="128" spans="1:8" x14ac:dyDescent="0.25">
      <c r="A128" s="19" t="s">
        <v>164</v>
      </c>
      <c r="B128" s="19" t="s">
        <v>165</v>
      </c>
      <c r="C128" s="19" t="s">
        <v>112</v>
      </c>
      <c r="D128" s="19" t="s">
        <v>113</v>
      </c>
      <c r="E128" s="22" t="b">
        <v>0</v>
      </c>
      <c r="F128" s="22" t="b">
        <v>1</v>
      </c>
      <c r="G128" s="32">
        <v>0</v>
      </c>
      <c r="H128" s="32">
        <v>0</v>
      </c>
    </row>
    <row r="129" spans="1:8" x14ac:dyDescent="0.25">
      <c r="A129" s="19" t="s">
        <v>164</v>
      </c>
      <c r="B129" s="19" t="s">
        <v>165</v>
      </c>
      <c r="C129" s="19" t="s">
        <v>114</v>
      </c>
      <c r="D129" s="19" t="s">
        <v>115</v>
      </c>
      <c r="E129" s="22" t="b">
        <v>0</v>
      </c>
      <c r="F129" s="22" t="b">
        <v>0</v>
      </c>
      <c r="G129" s="32">
        <v>0</v>
      </c>
      <c r="H129" s="32">
        <v>0</v>
      </c>
    </row>
    <row r="130" spans="1:8" x14ac:dyDescent="0.25">
      <c r="A130" s="19" t="s">
        <v>164</v>
      </c>
      <c r="B130" s="19" t="s">
        <v>165</v>
      </c>
      <c r="C130" s="19" t="s">
        <v>118</v>
      </c>
      <c r="D130" s="19" t="s">
        <v>119</v>
      </c>
      <c r="E130" s="22" t="b">
        <v>0</v>
      </c>
      <c r="F130" s="22" t="b">
        <v>0</v>
      </c>
      <c r="G130" s="32">
        <v>0</v>
      </c>
      <c r="H130" s="32">
        <v>0</v>
      </c>
    </row>
    <row r="131" spans="1:8" x14ac:dyDescent="0.25">
      <c r="A131" s="19" t="s">
        <v>164</v>
      </c>
      <c r="B131" s="19" t="s">
        <v>165</v>
      </c>
      <c r="C131" s="19" t="s">
        <v>120</v>
      </c>
      <c r="D131" s="19" t="s">
        <v>121</v>
      </c>
      <c r="E131" s="22" t="b">
        <v>0</v>
      </c>
      <c r="F131" s="22" t="b">
        <v>0</v>
      </c>
      <c r="G131" s="32">
        <v>0</v>
      </c>
      <c r="H131" s="32">
        <v>0</v>
      </c>
    </row>
    <row r="132" spans="1:8" x14ac:dyDescent="0.25">
      <c r="A132" s="19" t="s">
        <v>192</v>
      </c>
      <c r="B132" s="19" t="s">
        <v>193</v>
      </c>
      <c r="C132" s="19" t="s">
        <v>114</v>
      </c>
      <c r="D132" s="19" t="s">
        <v>115</v>
      </c>
      <c r="E132" s="22" t="b">
        <v>0</v>
      </c>
      <c r="F132" s="22" t="b">
        <v>0</v>
      </c>
      <c r="G132" s="32">
        <v>4</v>
      </c>
      <c r="H132" s="32">
        <v>0</v>
      </c>
    </row>
    <row r="133" spans="1:8" x14ac:dyDescent="0.25">
      <c r="A133" s="19" t="s">
        <v>198</v>
      </c>
      <c r="B133" s="19" t="s">
        <v>199</v>
      </c>
      <c r="C133" s="19" t="s">
        <v>114</v>
      </c>
      <c r="D133" s="19" t="s">
        <v>115</v>
      </c>
      <c r="E133" s="22" t="b">
        <v>0</v>
      </c>
      <c r="F133" s="22" t="b">
        <v>0</v>
      </c>
      <c r="G133" s="32">
        <v>5</v>
      </c>
      <c r="H133" s="32">
        <v>0</v>
      </c>
    </row>
    <row r="134" spans="1:8" x14ac:dyDescent="0.25">
      <c r="A134" s="19" t="s">
        <v>194</v>
      </c>
      <c r="B134" s="19" t="s">
        <v>195</v>
      </c>
      <c r="C134" s="19" t="s">
        <v>168</v>
      </c>
      <c r="D134" s="19" t="s">
        <v>169</v>
      </c>
      <c r="E134" s="22" t="b">
        <v>0</v>
      </c>
      <c r="F134" s="22" t="b">
        <v>1</v>
      </c>
      <c r="G134" s="32">
        <v>2</v>
      </c>
      <c r="H134" s="32">
        <v>0</v>
      </c>
    </row>
    <row r="135" spans="1:8" x14ac:dyDescent="0.25">
      <c r="A135" s="19" t="s">
        <v>194</v>
      </c>
      <c r="B135" s="19" t="s">
        <v>195</v>
      </c>
      <c r="C135" s="19" t="s">
        <v>114</v>
      </c>
      <c r="D135" s="19" t="s">
        <v>115</v>
      </c>
      <c r="E135" s="22" t="b">
        <v>0</v>
      </c>
      <c r="F135" s="22" t="b">
        <v>0</v>
      </c>
      <c r="G135" s="32">
        <v>1</v>
      </c>
      <c r="H135" s="32">
        <v>0</v>
      </c>
    </row>
    <row r="136" spans="1:8" x14ac:dyDescent="0.25">
      <c r="A136" s="19" t="s">
        <v>194</v>
      </c>
      <c r="B136" s="19" t="s">
        <v>195</v>
      </c>
      <c r="C136" s="19" t="s">
        <v>340</v>
      </c>
      <c r="D136" s="19" t="s">
        <v>341</v>
      </c>
      <c r="E136" s="22" t="b">
        <v>0</v>
      </c>
      <c r="F136" s="22" t="b">
        <v>1</v>
      </c>
      <c r="G136" s="32">
        <v>0</v>
      </c>
      <c r="H136" s="32">
        <v>0</v>
      </c>
    </row>
    <row r="137" spans="1:8" x14ac:dyDescent="0.25">
      <c r="A137" s="19" t="s">
        <v>166</v>
      </c>
      <c r="B137" s="19" t="s">
        <v>167</v>
      </c>
      <c r="C137" s="19" t="s">
        <v>110</v>
      </c>
      <c r="D137" s="19" t="s">
        <v>111</v>
      </c>
      <c r="E137" s="22" t="b">
        <v>0</v>
      </c>
      <c r="F137" s="22" t="b">
        <v>1</v>
      </c>
      <c r="G137" s="32">
        <v>0</v>
      </c>
      <c r="H137" s="32">
        <v>0</v>
      </c>
    </row>
    <row r="138" spans="1:8" x14ac:dyDescent="0.25">
      <c r="A138" s="19" t="s">
        <v>166</v>
      </c>
      <c r="B138" s="19" t="s">
        <v>167</v>
      </c>
      <c r="C138" s="19" t="s">
        <v>112</v>
      </c>
      <c r="D138" s="19" t="s">
        <v>113</v>
      </c>
      <c r="E138" s="22" t="b">
        <v>0</v>
      </c>
      <c r="F138" s="22" t="b">
        <v>1</v>
      </c>
      <c r="G138" s="32">
        <v>0</v>
      </c>
      <c r="H138" s="32">
        <v>0</v>
      </c>
    </row>
    <row r="139" spans="1:8" x14ac:dyDescent="0.25">
      <c r="A139" s="19" t="s">
        <v>166</v>
      </c>
      <c r="B139" s="19" t="s">
        <v>167</v>
      </c>
      <c r="C139" s="19" t="s">
        <v>168</v>
      </c>
      <c r="D139" s="19" t="s">
        <v>169</v>
      </c>
      <c r="E139" s="22" t="b">
        <v>0</v>
      </c>
      <c r="F139" s="22" t="b">
        <v>1</v>
      </c>
      <c r="G139" s="32">
        <v>0</v>
      </c>
      <c r="H139" s="32">
        <v>0</v>
      </c>
    </row>
    <row r="140" spans="1:8" x14ac:dyDescent="0.25">
      <c r="A140" s="19" t="s">
        <v>166</v>
      </c>
      <c r="B140" s="19" t="s">
        <v>167</v>
      </c>
      <c r="C140" s="19" t="s">
        <v>96</v>
      </c>
      <c r="D140" s="19" t="s">
        <v>97</v>
      </c>
      <c r="E140" s="22" t="b">
        <v>0</v>
      </c>
      <c r="F140" s="22" t="b">
        <v>1</v>
      </c>
      <c r="G140" s="32">
        <v>0</v>
      </c>
      <c r="H140" s="32">
        <v>0</v>
      </c>
    </row>
    <row r="141" spans="1:8" x14ac:dyDescent="0.25">
      <c r="A141" s="19" t="s">
        <v>166</v>
      </c>
      <c r="B141" s="19" t="s">
        <v>167</v>
      </c>
      <c r="C141" s="19" t="s">
        <v>114</v>
      </c>
      <c r="D141" s="19" t="s">
        <v>115</v>
      </c>
      <c r="E141" s="22" t="b">
        <v>0</v>
      </c>
      <c r="F141" s="22" t="b">
        <v>0</v>
      </c>
      <c r="G141" s="32">
        <v>0</v>
      </c>
      <c r="H141" s="32">
        <v>0</v>
      </c>
    </row>
    <row r="142" spans="1:8" x14ac:dyDescent="0.25">
      <c r="A142" s="19" t="s">
        <v>166</v>
      </c>
      <c r="B142" s="19" t="s">
        <v>167</v>
      </c>
      <c r="C142" s="19" t="s">
        <v>152</v>
      </c>
      <c r="D142" s="19" t="s">
        <v>153</v>
      </c>
      <c r="E142" s="22" t="b">
        <v>0</v>
      </c>
      <c r="F142" s="22" t="b">
        <v>1</v>
      </c>
      <c r="G142" s="32">
        <v>0</v>
      </c>
      <c r="H142" s="32">
        <v>0</v>
      </c>
    </row>
    <row r="143" spans="1:8" x14ac:dyDescent="0.25">
      <c r="A143" s="19" t="s">
        <v>166</v>
      </c>
      <c r="B143" s="19" t="s">
        <v>167</v>
      </c>
      <c r="C143" s="19" t="s">
        <v>98</v>
      </c>
      <c r="D143" s="19" t="s">
        <v>99</v>
      </c>
      <c r="E143" s="22" t="b">
        <v>0</v>
      </c>
      <c r="F143" s="22" t="b">
        <v>1</v>
      </c>
      <c r="G143" s="32">
        <v>0</v>
      </c>
      <c r="H143" s="32">
        <v>0</v>
      </c>
    </row>
    <row r="144" spans="1:8" x14ac:dyDescent="0.25">
      <c r="A144" s="19" t="s">
        <v>166</v>
      </c>
      <c r="B144" s="19" t="s">
        <v>167</v>
      </c>
      <c r="C144" s="19" t="s">
        <v>100</v>
      </c>
      <c r="D144" s="19" t="s">
        <v>101</v>
      </c>
      <c r="E144" s="22" t="b">
        <v>0</v>
      </c>
      <c r="F144" s="22" t="b">
        <v>1</v>
      </c>
      <c r="G144" s="32">
        <v>0</v>
      </c>
      <c r="H144" s="32">
        <v>0</v>
      </c>
    </row>
    <row r="145" spans="1:8" x14ac:dyDescent="0.25">
      <c r="A145" s="19" t="s">
        <v>166</v>
      </c>
      <c r="B145" s="19" t="s">
        <v>167</v>
      </c>
      <c r="C145" s="19" t="s">
        <v>342</v>
      </c>
      <c r="D145" s="19" t="s">
        <v>343</v>
      </c>
      <c r="E145" s="22" t="b">
        <v>0</v>
      </c>
      <c r="F145" s="22" t="b">
        <v>1</v>
      </c>
      <c r="G145" s="32">
        <v>0</v>
      </c>
      <c r="H145" s="32">
        <v>0</v>
      </c>
    </row>
    <row r="146" spans="1:8" x14ac:dyDescent="0.25">
      <c r="A146" s="19" t="s">
        <v>166</v>
      </c>
      <c r="B146" s="19" t="s">
        <v>167</v>
      </c>
      <c r="C146" s="19" t="s">
        <v>126</v>
      </c>
      <c r="D146" s="19" t="s">
        <v>127</v>
      </c>
      <c r="E146" s="22" t="b">
        <v>0</v>
      </c>
      <c r="F146" s="22" t="b">
        <v>1</v>
      </c>
      <c r="G146" s="32">
        <v>0</v>
      </c>
      <c r="H146" s="32">
        <v>0</v>
      </c>
    </row>
    <row r="147" spans="1:8" x14ac:dyDescent="0.25">
      <c r="A147" s="19" t="s">
        <v>166</v>
      </c>
      <c r="B147" s="19" t="s">
        <v>167</v>
      </c>
      <c r="C147" s="19" t="s">
        <v>102</v>
      </c>
      <c r="D147" s="19" t="s">
        <v>103</v>
      </c>
      <c r="E147" s="22" t="b">
        <v>0</v>
      </c>
      <c r="F147" s="22" t="b">
        <v>1</v>
      </c>
      <c r="G147" s="32">
        <v>0</v>
      </c>
      <c r="H147" s="32">
        <v>0</v>
      </c>
    </row>
    <row r="148" spans="1:8" x14ac:dyDescent="0.25">
      <c r="A148" s="19" t="s">
        <v>166</v>
      </c>
      <c r="B148" s="19" t="s">
        <v>167</v>
      </c>
      <c r="C148" s="19" t="s">
        <v>104</v>
      </c>
      <c r="D148" s="19" t="s">
        <v>105</v>
      </c>
      <c r="E148" s="22" t="b">
        <v>0</v>
      </c>
      <c r="F148" s="22" t="b">
        <v>1</v>
      </c>
      <c r="G148" s="32">
        <v>0</v>
      </c>
      <c r="H148" s="32">
        <v>0</v>
      </c>
    </row>
    <row r="149" spans="1:8" x14ac:dyDescent="0.25">
      <c r="A149" s="19" t="s">
        <v>166</v>
      </c>
      <c r="B149" s="19" t="s">
        <v>167</v>
      </c>
      <c r="C149" s="19" t="s">
        <v>170</v>
      </c>
      <c r="D149" s="19" t="s">
        <v>171</v>
      </c>
      <c r="E149" s="22" t="b">
        <v>0</v>
      </c>
      <c r="F149" s="22" t="b">
        <v>1</v>
      </c>
      <c r="G149" s="32">
        <v>0</v>
      </c>
      <c r="H149" s="32">
        <v>0</v>
      </c>
    </row>
    <row r="150" spans="1:8" x14ac:dyDescent="0.25">
      <c r="A150" s="19" t="s">
        <v>166</v>
      </c>
      <c r="B150" s="19" t="s">
        <v>167</v>
      </c>
      <c r="C150" s="19" t="s">
        <v>340</v>
      </c>
      <c r="D150" s="19" t="s">
        <v>341</v>
      </c>
      <c r="E150" s="22" t="b">
        <v>0</v>
      </c>
      <c r="F150" s="22" t="b">
        <v>1</v>
      </c>
      <c r="G150" s="32">
        <v>0</v>
      </c>
      <c r="H150" s="32">
        <v>0</v>
      </c>
    </row>
    <row r="151" spans="1:8" x14ac:dyDescent="0.25">
      <c r="A151" s="19" t="s">
        <v>166</v>
      </c>
      <c r="B151" s="19" t="s">
        <v>167</v>
      </c>
      <c r="C151" s="19" t="s">
        <v>245</v>
      </c>
      <c r="D151" s="19" t="s">
        <v>246</v>
      </c>
      <c r="E151" s="22" t="b">
        <v>0</v>
      </c>
      <c r="F151" s="22" t="b">
        <v>1</v>
      </c>
      <c r="G151" s="32">
        <v>0</v>
      </c>
      <c r="H151" s="32">
        <v>0</v>
      </c>
    </row>
    <row r="152" spans="1:8" x14ac:dyDescent="0.25">
      <c r="A152" s="19" t="s">
        <v>166</v>
      </c>
      <c r="B152" s="19" t="s">
        <v>167</v>
      </c>
      <c r="C152" s="19" t="s">
        <v>247</v>
      </c>
      <c r="D152" s="19" t="s">
        <v>248</v>
      </c>
      <c r="E152" s="22" t="b">
        <v>0</v>
      </c>
      <c r="F152" s="22" t="b">
        <v>1</v>
      </c>
      <c r="G152" s="32">
        <v>0</v>
      </c>
      <c r="H152" s="32">
        <v>0</v>
      </c>
    </row>
    <row r="153" spans="1:8" x14ac:dyDescent="0.25">
      <c r="A153" s="19" t="s">
        <v>166</v>
      </c>
      <c r="B153" s="19" t="s">
        <v>167</v>
      </c>
      <c r="C153" s="19" t="s">
        <v>116</v>
      </c>
      <c r="D153" s="19" t="s">
        <v>117</v>
      </c>
      <c r="E153" s="22" t="b">
        <v>0</v>
      </c>
      <c r="F153" s="22" t="b">
        <v>0</v>
      </c>
      <c r="G153" s="32">
        <v>0</v>
      </c>
      <c r="H153" s="32">
        <v>0</v>
      </c>
    </row>
    <row r="154" spans="1:8" x14ac:dyDescent="0.25">
      <c r="A154" s="19" t="s">
        <v>166</v>
      </c>
      <c r="B154" s="19" t="s">
        <v>167</v>
      </c>
      <c r="C154" s="19" t="s">
        <v>106</v>
      </c>
      <c r="D154" s="19" t="s">
        <v>107</v>
      </c>
      <c r="E154" s="22" t="b">
        <v>0</v>
      </c>
      <c r="F154" s="22" t="b">
        <v>0</v>
      </c>
      <c r="G154" s="32">
        <v>0</v>
      </c>
      <c r="H154" s="32">
        <v>0</v>
      </c>
    </row>
    <row r="155" spans="1:8" x14ac:dyDescent="0.25">
      <c r="A155" s="19" t="s">
        <v>166</v>
      </c>
      <c r="B155" s="19" t="s">
        <v>167</v>
      </c>
      <c r="C155" s="19" t="s">
        <v>118</v>
      </c>
      <c r="D155" s="19" t="s">
        <v>119</v>
      </c>
      <c r="E155" s="22" t="b">
        <v>0</v>
      </c>
      <c r="F155" s="22" t="b">
        <v>0</v>
      </c>
      <c r="G155" s="32">
        <v>0</v>
      </c>
      <c r="H155" s="32">
        <v>0</v>
      </c>
    </row>
    <row r="156" spans="1:8" x14ac:dyDescent="0.25">
      <c r="A156" s="19" t="s">
        <v>166</v>
      </c>
      <c r="B156" s="19" t="s">
        <v>167</v>
      </c>
      <c r="C156" s="19" t="s">
        <v>172</v>
      </c>
      <c r="D156" s="19" t="s">
        <v>173</v>
      </c>
      <c r="E156" s="22" t="b">
        <v>0</v>
      </c>
      <c r="F156" s="22" t="b">
        <v>1</v>
      </c>
      <c r="G156" s="32">
        <v>0</v>
      </c>
      <c r="H156" s="32">
        <v>0</v>
      </c>
    </row>
    <row r="157" spans="1:8" x14ac:dyDescent="0.25">
      <c r="A157" s="19" t="s">
        <v>166</v>
      </c>
      <c r="B157" s="19" t="s">
        <v>167</v>
      </c>
      <c r="C157" s="19" t="s">
        <v>120</v>
      </c>
      <c r="D157" s="19" t="s">
        <v>121</v>
      </c>
      <c r="E157" s="22" t="b">
        <v>0</v>
      </c>
      <c r="F157" s="22" t="b">
        <v>0</v>
      </c>
      <c r="G157" s="32">
        <v>0</v>
      </c>
      <c r="H157" s="32">
        <v>0</v>
      </c>
    </row>
    <row r="158" spans="1:8" x14ac:dyDescent="0.25">
      <c r="A158" s="19" t="s">
        <v>166</v>
      </c>
      <c r="B158" s="19" t="s">
        <v>167</v>
      </c>
      <c r="C158" s="19" t="s">
        <v>162</v>
      </c>
      <c r="D158" s="19" t="s">
        <v>163</v>
      </c>
      <c r="E158" s="22" t="b">
        <v>0</v>
      </c>
      <c r="F158" s="22" t="b">
        <v>1</v>
      </c>
      <c r="G158" s="32">
        <v>0</v>
      </c>
      <c r="H158" s="32">
        <v>0</v>
      </c>
    </row>
    <row r="159" spans="1:8" x14ac:dyDescent="0.25">
      <c r="A159" s="19" t="s">
        <v>166</v>
      </c>
      <c r="B159" s="19" t="s">
        <v>167</v>
      </c>
      <c r="C159" s="19" t="s">
        <v>344</v>
      </c>
      <c r="D159" s="19" t="s">
        <v>345</v>
      </c>
      <c r="E159" s="22" t="b">
        <v>0</v>
      </c>
      <c r="F159" s="22" t="b">
        <v>1</v>
      </c>
      <c r="G159" s="32">
        <v>0</v>
      </c>
      <c r="H159" s="32">
        <v>0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63"/>
  <sheetViews>
    <sheetView zoomScale="85" zoomScaleNormal="85" workbookViewId="0"/>
  </sheetViews>
  <sheetFormatPr defaultRowHeight="15" x14ac:dyDescent="0.25"/>
  <cols>
    <col min="1" max="1" width="54.85546875" style="19" bestFit="1" customWidth="1"/>
    <col min="2" max="2" width="13.7109375" style="19" bestFit="1" customWidth="1"/>
    <col min="3" max="3" width="55.7109375" style="19" bestFit="1" customWidth="1"/>
    <col min="4" max="4" width="12.85546875" style="32" bestFit="1" customWidth="1"/>
    <col min="5" max="5" width="14" style="32" bestFit="1" customWidth="1"/>
    <col min="6" max="6" width="12.85546875" style="25" bestFit="1" customWidth="1"/>
    <col min="7" max="7" width="17.7109375" style="27" bestFit="1" customWidth="1"/>
    <col min="8" max="8" width="15.42578125" style="22" bestFit="1" customWidth="1"/>
    <col min="9" max="9" width="12.85546875" style="25" bestFit="1" customWidth="1"/>
  </cols>
  <sheetData>
    <row r="1" spans="1:9" s="20" customFormat="1" ht="75" x14ac:dyDescent="0.25">
      <c r="A1" s="22" t="s">
        <v>425</v>
      </c>
      <c r="B1" s="22" t="s">
        <v>402</v>
      </c>
      <c r="C1" s="22" t="s">
        <v>403</v>
      </c>
      <c r="D1" s="31" t="s">
        <v>426</v>
      </c>
      <c r="E1" s="31" t="s">
        <v>427</v>
      </c>
      <c r="F1" s="24" t="s">
        <v>428</v>
      </c>
      <c r="G1" s="26" t="s">
        <v>429</v>
      </c>
      <c r="H1" s="22" t="s">
        <v>421</v>
      </c>
      <c r="I1" s="24" t="s">
        <v>430</v>
      </c>
    </row>
    <row r="2" spans="1:9" x14ac:dyDescent="0.25">
      <c r="A2" s="19" t="s">
        <v>248</v>
      </c>
      <c r="B2" s="19" t="s">
        <v>94</v>
      </c>
      <c r="C2" s="19" t="s">
        <v>95</v>
      </c>
      <c r="D2" s="32">
        <v>84</v>
      </c>
      <c r="E2" s="32">
        <v>1182</v>
      </c>
      <c r="F2" s="25">
        <v>7.1065989847715745</v>
      </c>
      <c r="G2" s="27">
        <v>42.461241700244706</v>
      </c>
      <c r="H2" s="22" t="b">
        <v>1</v>
      </c>
      <c r="I2" s="25">
        <v>16.753762920547853</v>
      </c>
    </row>
    <row r="3" spans="1:9" x14ac:dyDescent="0.25">
      <c r="A3" s="19" t="s">
        <v>251</v>
      </c>
      <c r="B3" s="19" t="s">
        <v>94</v>
      </c>
      <c r="C3" s="19" t="s">
        <v>95</v>
      </c>
      <c r="D3" s="32">
        <v>35</v>
      </c>
      <c r="E3" s="32">
        <v>331</v>
      </c>
      <c r="F3" s="25">
        <v>10.574018126888216</v>
      </c>
      <c r="G3" s="27">
        <v>42.461241700244706</v>
      </c>
      <c r="H3" s="22" t="b">
        <v>1</v>
      </c>
      <c r="I3" s="25">
        <v>24.928181989032677</v>
      </c>
    </row>
    <row r="4" spans="1:9" x14ac:dyDescent="0.25">
      <c r="A4" s="19" t="s">
        <v>97</v>
      </c>
      <c r="B4" s="19" t="s">
        <v>94</v>
      </c>
      <c r="C4" s="19" t="s">
        <v>95</v>
      </c>
      <c r="D4" s="32">
        <v>30</v>
      </c>
      <c r="E4" s="32">
        <v>4532</v>
      </c>
      <c r="F4" s="25">
        <v>0.66195939982347751</v>
      </c>
      <c r="G4" s="27">
        <v>42.461241700244706</v>
      </c>
      <c r="H4" s="22" t="b">
        <v>1</v>
      </c>
      <c r="I4" s="25">
        <v>1.5605651692793754</v>
      </c>
    </row>
    <row r="5" spans="1:9" x14ac:dyDescent="0.25">
      <c r="A5" s="19" t="s">
        <v>252</v>
      </c>
      <c r="B5" s="19" t="s">
        <v>94</v>
      </c>
      <c r="C5" s="19" t="s">
        <v>95</v>
      </c>
      <c r="D5" s="32">
        <v>4</v>
      </c>
      <c r="E5" s="32">
        <v>1150</v>
      </c>
      <c r="F5" s="25">
        <v>0.34782608695652173</v>
      </c>
      <c r="G5" s="27">
        <v>42.461241700244706</v>
      </c>
      <c r="H5" s="22" t="b">
        <v>1</v>
      </c>
      <c r="I5" s="25">
        <v>0.81999783735352216</v>
      </c>
    </row>
    <row r="6" spans="1:9" x14ac:dyDescent="0.25">
      <c r="A6" s="19" t="s">
        <v>99</v>
      </c>
      <c r="B6" s="19" t="s">
        <v>94</v>
      </c>
      <c r="C6" s="19" t="s">
        <v>95</v>
      </c>
      <c r="D6" s="32">
        <v>1</v>
      </c>
      <c r="E6" s="32">
        <v>4050</v>
      </c>
      <c r="F6" s="25">
        <v>2.469135802469136E-2</v>
      </c>
      <c r="G6" s="27">
        <v>42.461241700244706</v>
      </c>
      <c r="H6" s="22" t="b">
        <v>0</v>
      </c>
      <c r="I6" s="25">
        <v>2.469135802469136E-2</v>
      </c>
    </row>
    <row r="7" spans="1:9" x14ac:dyDescent="0.25">
      <c r="A7" s="19" t="s">
        <v>101</v>
      </c>
      <c r="B7" s="19" t="s">
        <v>94</v>
      </c>
      <c r="C7" s="19" t="s">
        <v>95</v>
      </c>
      <c r="D7" s="32">
        <v>4</v>
      </c>
      <c r="E7" s="32">
        <v>4152</v>
      </c>
      <c r="F7" s="25">
        <v>9.6339113680154145E-2</v>
      </c>
      <c r="G7" s="27">
        <v>42.461241700244706</v>
      </c>
      <c r="H7" s="22" t="b">
        <v>1</v>
      </c>
      <c r="I7" s="25">
        <v>0.2271188615020594</v>
      </c>
    </row>
    <row r="8" spans="1:9" x14ac:dyDescent="0.25">
      <c r="A8" s="19" t="s">
        <v>103</v>
      </c>
      <c r="B8" s="19" t="s">
        <v>94</v>
      </c>
      <c r="C8" s="19" t="s">
        <v>95</v>
      </c>
      <c r="D8" s="32">
        <v>71</v>
      </c>
      <c r="E8" s="32">
        <v>3940</v>
      </c>
      <c r="F8" s="25">
        <v>1.8020304568527921</v>
      </c>
      <c r="G8" s="27">
        <v>42.461241700244706</v>
      </c>
      <c r="H8" s="22" t="b">
        <v>1</v>
      </c>
      <c r="I8" s="25">
        <v>4.2482755977103484</v>
      </c>
    </row>
    <row r="9" spans="1:9" x14ac:dyDescent="0.25">
      <c r="A9" s="19" t="s">
        <v>105</v>
      </c>
      <c r="B9" s="19" t="s">
        <v>94</v>
      </c>
      <c r="C9" s="19" t="s">
        <v>95</v>
      </c>
      <c r="D9" s="32">
        <v>278</v>
      </c>
      <c r="E9" s="32">
        <v>4354</v>
      </c>
      <c r="F9" s="25">
        <v>6.3849333945796962</v>
      </c>
      <c r="G9" s="27">
        <v>42.461241700244706</v>
      </c>
      <c r="H9" s="22" t="b">
        <v>1</v>
      </c>
      <c r="I9" s="25">
        <v>15.052440778704698</v>
      </c>
    </row>
    <row r="10" spans="1:9" x14ac:dyDescent="0.25">
      <c r="A10" s="19" t="s">
        <v>253</v>
      </c>
      <c r="B10" s="19" t="s">
        <v>94</v>
      </c>
      <c r="C10" s="19" t="s">
        <v>95</v>
      </c>
      <c r="D10" s="32">
        <v>32</v>
      </c>
      <c r="E10" s="32">
        <v>1165</v>
      </c>
      <c r="F10" s="25">
        <v>2.7467811158798283</v>
      </c>
      <c r="G10" s="27">
        <v>42.461241700244706</v>
      </c>
      <c r="H10" s="22" t="b">
        <v>1</v>
      </c>
      <c r="I10" s="25">
        <v>6.4755194022767419</v>
      </c>
    </row>
    <row r="11" spans="1:9" x14ac:dyDescent="0.25">
      <c r="A11" s="19" t="s">
        <v>325</v>
      </c>
      <c r="B11" s="19" t="s">
        <v>94</v>
      </c>
      <c r="C11" s="19" t="s">
        <v>95</v>
      </c>
      <c r="D11" s="32">
        <v>4</v>
      </c>
      <c r="E11" s="32">
        <v>1149</v>
      </c>
      <c r="F11" s="25">
        <v>0.34812880765883375</v>
      </c>
      <c r="G11" s="27">
        <v>42.461241700244706</v>
      </c>
      <c r="H11" s="22" t="b">
        <v>1</v>
      </c>
      <c r="I11" s="25">
        <v>0.82071149952702394</v>
      </c>
    </row>
    <row r="12" spans="1:9" x14ac:dyDescent="0.25">
      <c r="A12" s="19" t="s">
        <v>296</v>
      </c>
      <c r="B12" s="19" t="s">
        <v>94</v>
      </c>
      <c r="C12" s="19" t="s">
        <v>95</v>
      </c>
      <c r="D12" s="32">
        <v>10</v>
      </c>
      <c r="E12" s="32">
        <v>4233</v>
      </c>
      <c r="F12" s="25">
        <v>0.23623907394283014</v>
      </c>
      <c r="G12" s="27">
        <v>42.461241700244706</v>
      </c>
      <c r="H12" s="22" t="b">
        <v>1</v>
      </c>
      <c r="I12" s="25">
        <v>0.55693214797811863</v>
      </c>
    </row>
    <row r="13" spans="1:9" x14ac:dyDescent="0.25">
      <c r="A13" s="19" t="s">
        <v>260</v>
      </c>
      <c r="B13" s="19" t="s">
        <v>94</v>
      </c>
      <c r="C13" s="19" t="s">
        <v>95</v>
      </c>
      <c r="D13" s="32">
        <v>5</v>
      </c>
      <c r="E13" s="32">
        <v>3904</v>
      </c>
      <c r="F13" s="25">
        <v>0.12807377049180327</v>
      </c>
      <c r="G13" s="27">
        <v>42.461241700244706</v>
      </c>
      <c r="H13" s="22" t="b">
        <v>1</v>
      </c>
      <c r="I13" s="25">
        <v>0.30193311762184633</v>
      </c>
    </row>
    <row r="14" spans="1:9" x14ac:dyDescent="0.25">
      <c r="A14" s="19" t="s">
        <v>318</v>
      </c>
      <c r="B14" s="19" t="s">
        <v>94</v>
      </c>
      <c r="C14" s="19" t="s">
        <v>95</v>
      </c>
      <c r="D14" s="32">
        <v>11</v>
      </c>
      <c r="E14" s="32">
        <v>751</v>
      </c>
      <c r="F14" s="25">
        <v>1.4647137150466045</v>
      </c>
      <c r="G14" s="27">
        <v>42.461241700244706</v>
      </c>
      <c r="H14" s="22" t="b">
        <v>1</v>
      </c>
      <c r="I14" s="25">
        <v>3.4530534762057443</v>
      </c>
    </row>
    <row r="15" spans="1:9" x14ac:dyDescent="0.25">
      <c r="A15" s="19" t="s">
        <v>254</v>
      </c>
      <c r="B15" s="19" t="s">
        <v>94</v>
      </c>
      <c r="C15" s="19" t="s">
        <v>95</v>
      </c>
      <c r="D15" s="32">
        <v>2</v>
      </c>
      <c r="E15" s="32">
        <v>719</v>
      </c>
      <c r="F15" s="25">
        <v>0.27816411682892905</v>
      </c>
      <c r="G15" s="27">
        <v>42.461241700244706</v>
      </c>
      <c r="H15" s="22" t="b">
        <v>1</v>
      </c>
      <c r="I15" s="25">
        <v>0.65577017590858866</v>
      </c>
    </row>
    <row r="16" spans="1:9" x14ac:dyDescent="0.25">
      <c r="A16" s="19" t="s">
        <v>107</v>
      </c>
      <c r="B16" s="19" t="s">
        <v>94</v>
      </c>
      <c r="C16" s="19" t="s">
        <v>95</v>
      </c>
      <c r="D16" s="32">
        <v>65</v>
      </c>
      <c r="E16" s="32">
        <v>803</v>
      </c>
      <c r="F16" s="25">
        <v>8.0946450809464512</v>
      </c>
      <c r="G16" s="27">
        <v>42.461241700244706</v>
      </c>
      <c r="H16" s="22" t="b">
        <v>1</v>
      </c>
      <c r="I16" s="25">
        <v>19.083075448996198</v>
      </c>
    </row>
    <row r="17" spans="1:9" x14ac:dyDescent="0.25">
      <c r="A17" s="19" t="s">
        <v>326</v>
      </c>
      <c r="B17" s="19" t="s">
        <v>94</v>
      </c>
      <c r="C17" s="19" t="s">
        <v>95</v>
      </c>
      <c r="D17" s="32">
        <v>2</v>
      </c>
      <c r="E17" s="32">
        <v>323</v>
      </c>
      <c r="F17" s="25">
        <v>0.61919504643962853</v>
      </c>
      <c r="G17" s="27">
        <v>42.461241700244706</v>
      </c>
      <c r="H17" s="22" t="b">
        <v>1</v>
      </c>
      <c r="I17" s="25">
        <v>1.4597484720689637</v>
      </c>
    </row>
    <row r="18" spans="1:9" x14ac:dyDescent="0.25">
      <c r="A18" s="19" t="s">
        <v>327</v>
      </c>
      <c r="B18" s="19" t="s">
        <v>94</v>
      </c>
      <c r="C18" s="19" t="s">
        <v>95</v>
      </c>
      <c r="D18" s="32">
        <v>4</v>
      </c>
      <c r="E18" s="32">
        <v>325</v>
      </c>
      <c r="F18" s="25">
        <v>1.2307692307692308</v>
      </c>
      <c r="G18" s="27">
        <v>42.461241700244706</v>
      </c>
      <c r="H18" s="22" t="b">
        <v>1</v>
      </c>
      <c r="I18" s="25">
        <v>2.9015308090970788</v>
      </c>
    </row>
    <row r="19" spans="1:9" x14ac:dyDescent="0.25">
      <c r="A19" s="19" t="s">
        <v>255</v>
      </c>
      <c r="B19" s="19" t="s">
        <v>94</v>
      </c>
      <c r="C19" s="19" t="s">
        <v>95</v>
      </c>
      <c r="D19" s="32">
        <v>2</v>
      </c>
      <c r="E19" s="32">
        <v>753</v>
      </c>
      <c r="F19" s="25">
        <v>0.26560424966799467</v>
      </c>
      <c r="G19" s="27">
        <v>42.461241700244706</v>
      </c>
      <c r="H19" s="22" t="b">
        <v>1</v>
      </c>
      <c r="I19" s="25">
        <v>0.62616036716902423</v>
      </c>
    </row>
    <row r="20" spans="1:9" x14ac:dyDescent="0.25">
      <c r="A20" s="19" t="s">
        <v>246</v>
      </c>
      <c r="B20" s="19" t="s">
        <v>94</v>
      </c>
      <c r="C20" s="19" t="s">
        <v>95</v>
      </c>
      <c r="D20" s="32">
        <v>1</v>
      </c>
      <c r="E20" s="32">
        <v>1979</v>
      </c>
      <c r="F20" s="25">
        <v>5.0530570995452252E-2</v>
      </c>
      <c r="G20" s="27">
        <v>42.461241700244706</v>
      </c>
      <c r="H20" s="22" t="b">
        <v>0</v>
      </c>
      <c r="I20" s="25">
        <v>5.0530570995452252E-2</v>
      </c>
    </row>
    <row r="21" spans="1:9" x14ac:dyDescent="0.25">
      <c r="A21" s="19" t="s">
        <v>248</v>
      </c>
      <c r="B21" s="19" t="s">
        <v>178</v>
      </c>
      <c r="C21" s="19" t="s">
        <v>179</v>
      </c>
      <c r="D21" s="32">
        <v>72</v>
      </c>
      <c r="E21" s="32">
        <v>792</v>
      </c>
      <c r="F21" s="25">
        <v>9.0909090909090917</v>
      </c>
      <c r="G21" s="27">
        <v>29.196132182803279</v>
      </c>
      <c r="H21" s="22" t="b">
        <v>1</v>
      </c>
      <c r="I21" s="25">
        <v>31.209092670618244</v>
      </c>
    </row>
    <row r="22" spans="1:9" x14ac:dyDescent="0.25">
      <c r="A22" s="19" t="s">
        <v>328</v>
      </c>
      <c r="B22" s="19" t="s">
        <v>178</v>
      </c>
      <c r="C22" s="19" t="s">
        <v>179</v>
      </c>
      <c r="D22" s="32">
        <v>2</v>
      </c>
      <c r="E22" s="32">
        <v>783</v>
      </c>
      <c r="F22" s="25">
        <v>0.2554278416347382</v>
      </c>
      <c r="G22" s="27">
        <v>29.196132182803279</v>
      </c>
      <c r="H22" s="22" t="b">
        <v>1</v>
      </c>
      <c r="I22" s="25">
        <v>0.87688382982579982</v>
      </c>
    </row>
    <row r="23" spans="1:9" x14ac:dyDescent="0.25">
      <c r="A23" s="19" t="s">
        <v>257</v>
      </c>
      <c r="B23" s="19" t="s">
        <v>178</v>
      </c>
      <c r="C23" s="19" t="s">
        <v>179</v>
      </c>
      <c r="D23" s="32">
        <v>4</v>
      </c>
      <c r="E23" s="32">
        <v>781</v>
      </c>
      <c r="F23" s="25">
        <v>0.51216389244558258</v>
      </c>
      <c r="G23" s="27">
        <v>29.196132182803279</v>
      </c>
      <c r="H23" s="22" t="b">
        <v>1</v>
      </c>
      <c r="I23" s="25">
        <v>1.7582587420066613</v>
      </c>
    </row>
    <row r="24" spans="1:9" x14ac:dyDescent="0.25">
      <c r="A24" s="19" t="s">
        <v>258</v>
      </c>
      <c r="B24" s="19" t="s">
        <v>178</v>
      </c>
      <c r="C24" s="19" t="s">
        <v>179</v>
      </c>
      <c r="D24" s="32">
        <v>1</v>
      </c>
      <c r="E24" s="32">
        <v>781</v>
      </c>
      <c r="F24" s="25">
        <v>0.12804097311139565</v>
      </c>
      <c r="G24" s="27">
        <v>29.196132182803279</v>
      </c>
      <c r="H24" s="22" t="b">
        <v>1</v>
      </c>
      <c r="I24" s="25">
        <v>0.43956468550166533</v>
      </c>
    </row>
    <row r="25" spans="1:9" x14ac:dyDescent="0.25">
      <c r="A25" s="19" t="s">
        <v>251</v>
      </c>
      <c r="B25" s="19" t="s">
        <v>178</v>
      </c>
      <c r="C25" s="19" t="s">
        <v>179</v>
      </c>
      <c r="D25" s="32">
        <v>4</v>
      </c>
      <c r="E25" s="32">
        <v>153</v>
      </c>
      <c r="F25" s="25">
        <v>2.6143790849673203</v>
      </c>
      <c r="G25" s="27">
        <v>29.196132182803279</v>
      </c>
      <c r="H25" s="22" t="b">
        <v>1</v>
      </c>
      <c r="I25" s="25">
        <v>8.9751639052758332</v>
      </c>
    </row>
    <row r="26" spans="1:9" x14ac:dyDescent="0.25">
      <c r="A26" s="19" t="s">
        <v>97</v>
      </c>
      <c r="B26" s="19" t="s">
        <v>178</v>
      </c>
      <c r="C26" s="19" t="s">
        <v>179</v>
      </c>
      <c r="D26" s="32">
        <v>27</v>
      </c>
      <c r="E26" s="32">
        <v>3424</v>
      </c>
      <c r="F26" s="25">
        <v>0.78855140186915884</v>
      </c>
      <c r="G26" s="27">
        <v>29.196132182803279</v>
      </c>
      <c r="H26" s="22" t="b">
        <v>1</v>
      </c>
      <c r="I26" s="25">
        <v>2.7070971154128554</v>
      </c>
    </row>
    <row r="27" spans="1:9" x14ac:dyDescent="0.25">
      <c r="A27" s="19" t="s">
        <v>101</v>
      </c>
      <c r="B27" s="19" t="s">
        <v>178</v>
      </c>
      <c r="C27" s="19" t="s">
        <v>179</v>
      </c>
      <c r="D27" s="32">
        <v>1</v>
      </c>
      <c r="E27" s="32">
        <v>3050</v>
      </c>
      <c r="F27" s="25">
        <v>3.2786885245901641E-2</v>
      </c>
      <c r="G27" s="27">
        <v>29.196132182803279</v>
      </c>
      <c r="H27" s="22" t="b">
        <v>0</v>
      </c>
      <c r="I27" s="25">
        <v>3.2786885245901641E-2</v>
      </c>
    </row>
    <row r="28" spans="1:9" x14ac:dyDescent="0.25">
      <c r="A28" s="19" t="s">
        <v>103</v>
      </c>
      <c r="B28" s="19" t="s">
        <v>178</v>
      </c>
      <c r="C28" s="19" t="s">
        <v>179</v>
      </c>
      <c r="D28" s="32">
        <v>135</v>
      </c>
      <c r="E28" s="32">
        <v>2942</v>
      </c>
      <c r="F28" s="25">
        <v>4.5887151597552682</v>
      </c>
      <c r="G28" s="27">
        <v>29.196132182803279</v>
      </c>
      <c r="H28" s="22" t="b">
        <v>1</v>
      </c>
      <c r="I28" s="25">
        <v>15.753060032586024</v>
      </c>
    </row>
    <row r="29" spans="1:9" x14ac:dyDescent="0.25">
      <c r="A29" s="19" t="s">
        <v>259</v>
      </c>
      <c r="B29" s="19" t="s">
        <v>178</v>
      </c>
      <c r="C29" s="19" t="s">
        <v>179</v>
      </c>
      <c r="D29" s="32">
        <v>1</v>
      </c>
      <c r="E29" s="32">
        <v>2941</v>
      </c>
      <c r="F29" s="25">
        <v>3.4002040122407345E-2</v>
      </c>
      <c r="G29" s="27">
        <v>29.196132182803279</v>
      </c>
      <c r="H29" s="22" t="b">
        <v>1</v>
      </c>
      <c r="I29" s="25">
        <v>0.11672901032873194</v>
      </c>
    </row>
    <row r="30" spans="1:9" x14ac:dyDescent="0.25">
      <c r="A30" s="19" t="s">
        <v>105</v>
      </c>
      <c r="B30" s="19" t="s">
        <v>178</v>
      </c>
      <c r="C30" s="19" t="s">
        <v>179</v>
      </c>
      <c r="D30" s="32">
        <v>112</v>
      </c>
      <c r="E30" s="32">
        <v>3248</v>
      </c>
      <c r="F30" s="25">
        <v>3.4482758620689653</v>
      </c>
      <c r="G30" s="27">
        <v>29.196132182803279</v>
      </c>
      <c r="H30" s="22" t="b">
        <v>1</v>
      </c>
      <c r="I30" s="25">
        <v>11.837931702648296</v>
      </c>
    </row>
    <row r="31" spans="1:9" x14ac:dyDescent="0.25">
      <c r="A31" s="19" t="s">
        <v>253</v>
      </c>
      <c r="B31" s="19" t="s">
        <v>178</v>
      </c>
      <c r="C31" s="19" t="s">
        <v>179</v>
      </c>
      <c r="D31" s="32">
        <v>10</v>
      </c>
      <c r="E31" s="32">
        <v>781</v>
      </c>
      <c r="F31" s="25">
        <v>1.2804097311139564</v>
      </c>
      <c r="G31" s="27">
        <v>29.196132182803279</v>
      </c>
      <c r="H31" s="22" t="b">
        <v>1</v>
      </c>
      <c r="I31" s="25">
        <v>4.3956468550166532</v>
      </c>
    </row>
    <row r="32" spans="1:9" x14ac:dyDescent="0.25">
      <c r="A32" s="19" t="s">
        <v>296</v>
      </c>
      <c r="B32" s="19" t="s">
        <v>178</v>
      </c>
      <c r="C32" s="19" t="s">
        <v>179</v>
      </c>
      <c r="D32" s="32">
        <v>6</v>
      </c>
      <c r="E32" s="32">
        <v>3180</v>
      </c>
      <c r="F32" s="25">
        <v>0.18867924528301888</v>
      </c>
      <c r="G32" s="27">
        <v>29.196132182803279</v>
      </c>
      <c r="H32" s="22" t="b">
        <v>1</v>
      </c>
      <c r="I32" s="25">
        <v>0.647735885616605</v>
      </c>
    </row>
    <row r="33" spans="1:9" x14ac:dyDescent="0.25">
      <c r="A33" s="19" t="s">
        <v>260</v>
      </c>
      <c r="B33" s="19" t="s">
        <v>178</v>
      </c>
      <c r="C33" s="19" t="s">
        <v>179</v>
      </c>
      <c r="D33" s="32">
        <v>3</v>
      </c>
      <c r="E33" s="32">
        <v>2917</v>
      </c>
      <c r="F33" s="25">
        <v>0.10284538909838875</v>
      </c>
      <c r="G33" s="27">
        <v>29.196132182803279</v>
      </c>
      <c r="H33" s="22" t="b">
        <v>1</v>
      </c>
      <c r="I33" s="25">
        <v>0.35306824070291459</v>
      </c>
    </row>
    <row r="34" spans="1:9" x14ac:dyDescent="0.25">
      <c r="A34" s="19" t="s">
        <v>107</v>
      </c>
      <c r="B34" s="19" t="s">
        <v>178</v>
      </c>
      <c r="C34" s="19" t="s">
        <v>179</v>
      </c>
      <c r="D34" s="32">
        <v>21</v>
      </c>
      <c r="E34" s="32">
        <v>446</v>
      </c>
      <c r="F34" s="25">
        <v>4.7085201793721971</v>
      </c>
      <c r="G34" s="27">
        <v>29.196132182803279</v>
      </c>
      <c r="H34" s="22" t="b">
        <v>1</v>
      </c>
      <c r="I34" s="25">
        <v>16.164350688145319</v>
      </c>
    </row>
    <row r="35" spans="1:9" x14ac:dyDescent="0.25">
      <c r="A35" s="19" t="s">
        <v>327</v>
      </c>
      <c r="B35" s="19" t="s">
        <v>178</v>
      </c>
      <c r="C35" s="19" t="s">
        <v>179</v>
      </c>
      <c r="D35" s="32">
        <v>2</v>
      </c>
      <c r="E35" s="32">
        <v>147</v>
      </c>
      <c r="F35" s="25">
        <v>1.3605442176870748</v>
      </c>
      <c r="G35" s="27">
        <v>29.196132182803279</v>
      </c>
      <c r="H35" s="22" t="b">
        <v>1</v>
      </c>
      <c r="I35" s="25">
        <v>4.6707485629496688</v>
      </c>
    </row>
    <row r="36" spans="1:9" x14ac:dyDescent="0.25">
      <c r="A36" s="19" t="s">
        <v>246</v>
      </c>
      <c r="B36" s="19" t="s">
        <v>178</v>
      </c>
      <c r="C36" s="19" t="s">
        <v>179</v>
      </c>
      <c r="D36" s="32">
        <v>1</v>
      </c>
      <c r="E36" s="32">
        <v>1616</v>
      </c>
      <c r="F36" s="25">
        <v>6.1881188118811881E-2</v>
      </c>
      <c r="G36" s="27">
        <v>29.196132182803279</v>
      </c>
      <c r="H36" s="22" t="b">
        <v>0</v>
      </c>
      <c r="I36" s="25">
        <v>6.1881188118811881E-2</v>
      </c>
    </row>
    <row r="37" spans="1:9" x14ac:dyDescent="0.25">
      <c r="A37" s="19" t="s">
        <v>97</v>
      </c>
      <c r="B37" s="19" t="s">
        <v>108</v>
      </c>
      <c r="C37" s="19" t="s">
        <v>109</v>
      </c>
      <c r="D37" s="32">
        <v>13</v>
      </c>
      <c r="E37" s="32">
        <v>8627</v>
      </c>
      <c r="F37" s="25">
        <v>0.15068969514315519</v>
      </c>
      <c r="G37" s="27">
        <v>46.92507970604278</v>
      </c>
      <c r="H37" s="22" t="b">
        <v>1</v>
      </c>
      <c r="I37" s="25">
        <v>0.32112826677575174</v>
      </c>
    </row>
    <row r="38" spans="1:9" x14ac:dyDescent="0.25">
      <c r="A38" s="19" t="s">
        <v>115</v>
      </c>
      <c r="B38" s="19" t="s">
        <v>108</v>
      </c>
      <c r="C38" s="19" t="s">
        <v>109</v>
      </c>
      <c r="D38" s="32">
        <v>1591</v>
      </c>
      <c r="E38" s="32">
        <v>5655</v>
      </c>
      <c r="F38" s="25">
        <v>28.134394341290893</v>
      </c>
      <c r="G38" s="27">
        <v>46.92507970604278</v>
      </c>
      <c r="H38" s="22" t="b">
        <v>1</v>
      </c>
      <c r="I38" s="25">
        <v>59.955986260515367</v>
      </c>
    </row>
    <row r="39" spans="1:9" x14ac:dyDescent="0.25">
      <c r="A39" s="19" t="s">
        <v>329</v>
      </c>
      <c r="B39" s="19" t="s">
        <v>108</v>
      </c>
      <c r="C39" s="19" t="s">
        <v>109</v>
      </c>
      <c r="D39" s="32">
        <v>4</v>
      </c>
      <c r="E39" s="32">
        <v>5598</v>
      </c>
      <c r="F39" s="25">
        <v>7.1454090746695245E-2</v>
      </c>
      <c r="G39" s="27">
        <v>46.92507970604278</v>
      </c>
      <c r="H39" s="22" t="b">
        <v>1</v>
      </c>
      <c r="I39" s="25">
        <v>0.15227271044463189</v>
      </c>
    </row>
    <row r="40" spans="1:9" x14ac:dyDescent="0.25">
      <c r="A40" s="19" t="s">
        <v>330</v>
      </c>
      <c r="B40" s="19" t="s">
        <v>108</v>
      </c>
      <c r="C40" s="19" t="s">
        <v>109</v>
      </c>
      <c r="D40" s="32">
        <v>2</v>
      </c>
      <c r="E40" s="32">
        <v>5353</v>
      </c>
      <c r="F40" s="25">
        <v>3.7362226788716604E-2</v>
      </c>
      <c r="G40" s="27">
        <v>46.92507970604278</v>
      </c>
      <c r="H40" s="22" t="b">
        <v>1</v>
      </c>
      <c r="I40" s="25">
        <v>7.962101934140195E-2</v>
      </c>
    </row>
    <row r="41" spans="1:9" x14ac:dyDescent="0.25">
      <c r="A41" s="19" t="s">
        <v>331</v>
      </c>
      <c r="B41" s="19" t="s">
        <v>108</v>
      </c>
      <c r="C41" s="19" t="s">
        <v>109</v>
      </c>
      <c r="D41" s="32">
        <v>16</v>
      </c>
      <c r="E41" s="32">
        <v>1702</v>
      </c>
      <c r="F41" s="25">
        <v>0.9400705052878966</v>
      </c>
      <c r="G41" s="27">
        <v>46.92507970604278</v>
      </c>
      <c r="H41" s="22" t="b">
        <v>1</v>
      </c>
      <c r="I41" s="25">
        <v>2.0033434384701514</v>
      </c>
    </row>
    <row r="42" spans="1:9" x14ac:dyDescent="0.25">
      <c r="A42" s="19" t="s">
        <v>261</v>
      </c>
      <c r="B42" s="19" t="s">
        <v>108</v>
      </c>
      <c r="C42" s="19" t="s">
        <v>109</v>
      </c>
      <c r="D42" s="32">
        <v>15</v>
      </c>
      <c r="E42" s="32">
        <v>1702</v>
      </c>
      <c r="F42" s="25">
        <v>0.88131609870740302</v>
      </c>
      <c r="G42" s="27">
        <v>46.92507970604278</v>
      </c>
      <c r="H42" s="22" t="b">
        <v>1</v>
      </c>
      <c r="I42" s="25">
        <v>1.8781344735657668</v>
      </c>
    </row>
    <row r="43" spans="1:9" x14ac:dyDescent="0.25">
      <c r="A43" s="19" t="s">
        <v>262</v>
      </c>
      <c r="B43" s="19" t="s">
        <v>108</v>
      </c>
      <c r="C43" s="19" t="s">
        <v>109</v>
      </c>
      <c r="D43" s="32">
        <v>15</v>
      </c>
      <c r="E43" s="32">
        <v>1702</v>
      </c>
      <c r="F43" s="25">
        <v>0.88131609870740302</v>
      </c>
      <c r="G43" s="27">
        <v>46.92507970604278</v>
      </c>
      <c r="H43" s="22" t="b">
        <v>1</v>
      </c>
      <c r="I43" s="25">
        <v>1.8781344735657668</v>
      </c>
    </row>
    <row r="44" spans="1:9" x14ac:dyDescent="0.25">
      <c r="A44" s="19" t="s">
        <v>101</v>
      </c>
      <c r="B44" s="19" t="s">
        <v>108</v>
      </c>
      <c r="C44" s="19" t="s">
        <v>109</v>
      </c>
      <c r="D44" s="32">
        <v>9</v>
      </c>
      <c r="E44" s="32">
        <v>7701</v>
      </c>
      <c r="F44" s="25">
        <v>0.11686793922867161</v>
      </c>
      <c r="G44" s="27">
        <v>46.92507970604278</v>
      </c>
      <c r="H44" s="22" t="b">
        <v>1</v>
      </c>
      <c r="I44" s="25">
        <v>0.24905219119664476</v>
      </c>
    </row>
    <row r="45" spans="1:9" x14ac:dyDescent="0.25">
      <c r="A45" s="19" t="s">
        <v>103</v>
      </c>
      <c r="B45" s="19" t="s">
        <v>108</v>
      </c>
      <c r="C45" s="19" t="s">
        <v>109</v>
      </c>
      <c r="D45" s="32">
        <v>16</v>
      </c>
      <c r="E45" s="32">
        <v>7505</v>
      </c>
      <c r="F45" s="25">
        <v>0.21319120586275817</v>
      </c>
      <c r="G45" s="27">
        <v>46.92507970604278</v>
      </c>
      <c r="H45" s="22" t="b">
        <v>1</v>
      </c>
      <c r="I45" s="25">
        <v>0.45432252262174522</v>
      </c>
    </row>
    <row r="46" spans="1:9" x14ac:dyDescent="0.25">
      <c r="A46" s="19" t="s">
        <v>263</v>
      </c>
      <c r="B46" s="19" t="s">
        <v>108</v>
      </c>
      <c r="C46" s="19" t="s">
        <v>109</v>
      </c>
      <c r="D46" s="32">
        <v>6</v>
      </c>
      <c r="E46" s="32">
        <v>5357</v>
      </c>
      <c r="F46" s="25">
        <v>0.11200298674631323</v>
      </c>
      <c r="G46" s="27">
        <v>46.92507970604278</v>
      </c>
      <c r="H46" s="22" t="b">
        <v>1</v>
      </c>
      <c r="I46" s="25">
        <v>0.23868470218472543</v>
      </c>
    </row>
    <row r="47" spans="1:9" x14ac:dyDescent="0.25">
      <c r="A47" s="19" t="s">
        <v>105</v>
      </c>
      <c r="B47" s="19" t="s">
        <v>108</v>
      </c>
      <c r="C47" s="19" t="s">
        <v>109</v>
      </c>
      <c r="D47" s="32">
        <v>52</v>
      </c>
      <c r="E47" s="32">
        <v>7754</v>
      </c>
      <c r="F47" s="25">
        <v>0.67062161465050296</v>
      </c>
      <c r="G47" s="27">
        <v>46.92507970604278</v>
      </c>
      <c r="H47" s="22" t="b">
        <v>1</v>
      </c>
      <c r="I47" s="25">
        <v>1.4291326063834979</v>
      </c>
    </row>
    <row r="48" spans="1:9" x14ac:dyDescent="0.25">
      <c r="A48" s="19" t="s">
        <v>272</v>
      </c>
      <c r="B48" s="19" t="s">
        <v>108</v>
      </c>
      <c r="C48" s="19" t="s">
        <v>109</v>
      </c>
      <c r="D48" s="32">
        <v>8</v>
      </c>
      <c r="E48" s="32">
        <v>5347</v>
      </c>
      <c r="F48" s="25">
        <v>0.14961660744342622</v>
      </c>
      <c r="G48" s="27">
        <v>46.92507970604278</v>
      </c>
      <c r="H48" s="22" t="b">
        <v>1</v>
      </c>
      <c r="I48" s="25">
        <v>0.3188414561694593</v>
      </c>
    </row>
    <row r="49" spans="1:9" x14ac:dyDescent="0.25">
      <c r="A49" s="19" t="s">
        <v>349</v>
      </c>
      <c r="B49" s="19" t="s">
        <v>108</v>
      </c>
      <c r="C49" s="19" t="s">
        <v>109</v>
      </c>
      <c r="D49" s="32">
        <v>1</v>
      </c>
      <c r="E49" s="32">
        <v>2146</v>
      </c>
      <c r="F49" s="25">
        <v>4.6598322460391424E-2</v>
      </c>
      <c r="G49" s="27">
        <v>46.92507970604278</v>
      </c>
      <c r="H49" s="22" t="b">
        <v>1</v>
      </c>
      <c r="I49" s="25">
        <v>9.9303661820718703E-2</v>
      </c>
    </row>
    <row r="50" spans="1:9" x14ac:dyDescent="0.25">
      <c r="A50" s="19" t="s">
        <v>107</v>
      </c>
      <c r="B50" s="19" t="s">
        <v>108</v>
      </c>
      <c r="C50" s="19" t="s">
        <v>109</v>
      </c>
      <c r="D50" s="32">
        <v>70</v>
      </c>
      <c r="E50" s="32">
        <v>2427</v>
      </c>
      <c r="F50" s="25">
        <v>2.88421920065925</v>
      </c>
      <c r="G50" s="27">
        <v>46.92507970604278</v>
      </c>
      <c r="H50" s="22" t="b">
        <v>1</v>
      </c>
      <c r="I50" s="25">
        <v>6.1464343134356669</v>
      </c>
    </row>
    <row r="51" spans="1:9" x14ac:dyDescent="0.25">
      <c r="A51" s="19" t="s">
        <v>303</v>
      </c>
      <c r="B51" s="19" t="s">
        <v>108</v>
      </c>
      <c r="C51" s="19" t="s">
        <v>109</v>
      </c>
      <c r="D51" s="32">
        <v>1</v>
      </c>
      <c r="E51" s="32">
        <v>2193</v>
      </c>
      <c r="F51" s="25">
        <v>4.5599635202918376E-2</v>
      </c>
      <c r="G51" s="27">
        <v>46.92507970604278</v>
      </c>
      <c r="H51" s="22" t="b">
        <v>1</v>
      </c>
      <c r="I51" s="25">
        <v>9.7175402766649502E-2</v>
      </c>
    </row>
    <row r="52" spans="1:9" x14ac:dyDescent="0.25">
      <c r="A52" s="19" t="s">
        <v>117</v>
      </c>
      <c r="B52" s="19" t="s">
        <v>108</v>
      </c>
      <c r="C52" s="19" t="s">
        <v>109</v>
      </c>
      <c r="D52" s="32">
        <v>50</v>
      </c>
      <c r="E52" s="32">
        <v>2427</v>
      </c>
      <c r="F52" s="25">
        <v>2.0601565718994643</v>
      </c>
      <c r="G52" s="27">
        <v>46.92507970604278</v>
      </c>
      <c r="H52" s="22" t="b">
        <v>1</v>
      </c>
      <c r="I52" s="25">
        <v>4.3903102238826195</v>
      </c>
    </row>
    <row r="53" spans="1:9" x14ac:dyDescent="0.25">
      <c r="A53" s="19" t="s">
        <v>265</v>
      </c>
      <c r="B53" s="19" t="s">
        <v>108</v>
      </c>
      <c r="C53" s="19" t="s">
        <v>109</v>
      </c>
      <c r="D53" s="32">
        <v>11</v>
      </c>
      <c r="E53" s="32">
        <v>1702</v>
      </c>
      <c r="F53" s="25">
        <v>0.64629847238542892</v>
      </c>
      <c r="G53" s="27">
        <v>46.92507970604278</v>
      </c>
      <c r="H53" s="22" t="b">
        <v>1</v>
      </c>
      <c r="I53" s="25">
        <v>1.3772986139482291</v>
      </c>
    </row>
    <row r="54" spans="1:9" x14ac:dyDescent="0.25">
      <c r="A54" s="19" t="s">
        <v>337</v>
      </c>
      <c r="B54" s="19" t="s">
        <v>108</v>
      </c>
      <c r="C54" s="19" t="s">
        <v>109</v>
      </c>
      <c r="D54" s="32">
        <v>1</v>
      </c>
      <c r="E54" s="32">
        <v>1594</v>
      </c>
      <c r="F54" s="25">
        <v>6.2735257214554571E-2</v>
      </c>
      <c r="G54" s="27">
        <v>46.92507970604278</v>
      </c>
      <c r="H54" s="22" t="b">
        <v>1</v>
      </c>
      <c r="I54" s="25">
        <v>0.13369238285273671</v>
      </c>
    </row>
    <row r="55" spans="1:9" x14ac:dyDescent="0.25">
      <c r="A55" s="19" t="s">
        <v>119</v>
      </c>
      <c r="B55" s="19" t="s">
        <v>108</v>
      </c>
      <c r="C55" s="19" t="s">
        <v>109</v>
      </c>
      <c r="D55" s="32">
        <v>46</v>
      </c>
      <c r="E55" s="32">
        <v>2427</v>
      </c>
      <c r="F55" s="25">
        <v>1.8953440461475073</v>
      </c>
      <c r="G55" s="27">
        <v>46.92507970604278</v>
      </c>
      <c r="H55" s="22" t="b">
        <v>1</v>
      </c>
      <c r="I55" s="25">
        <v>4.0390854059720098</v>
      </c>
    </row>
    <row r="56" spans="1:9" x14ac:dyDescent="0.25">
      <c r="A56" s="19" t="s">
        <v>266</v>
      </c>
      <c r="B56" s="19" t="s">
        <v>108</v>
      </c>
      <c r="C56" s="19" t="s">
        <v>109</v>
      </c>
      <c r="D56" s="32">
        <v>10</v>
      </c>
      <c r="E56" s="32">
        <v>1702</v>
      </c>
      <c r="F56" s="25">
        <v>0.58754406580493534</v>
      </c>
      <c r="G56" s="27">
        <v>46.92507970604278</v>
      </c>
      <c r="H56" s="22" t="b">
        <v>1</v>
      </c>
      <c r="I56" s="25">
        <v>1.2520896490438447</v>
      </c>
    </row>
    <row r="57" spans="1:9" x14ac:dyDescent="0.25">
      <c r="A57" s="19" t="s">
        <v>121</v>
      </c>
      <c r="B57" s="19" t="s">
        <v>108</v>
      </c>
      <c r="C57" s="19" t="s">
        <v>109</v>
      </c>
      <c r="D57" s="32">
        <v>43</v>
      </c>
      <c r="E57" s="32">
        <v>2427</v>
      </c>
      <c r="F57" s="25">
        <v>1.7717346518335393</v>
      </c>
      <c r="G57" s="27">
        <v>46.92507970604278</v>
      </c>
      <c r="H57" s="22" t="b">
        <v>1</v>
      </c>
      <c r="I57" s="25">
        <v>3.7756667925390528</v>
      </c>
    </row>
    <row r="58" spans="1:9" x14ac:dyDescent="0.25">
      <c r="A58" s="19" t="s">
        <v>111</v>
      </c>
      <c r="B58" s="19" t="s">
        <v>108</v>
      </c>
      <c r="C58" s="19" t="s">
        <v>109</v>
      </c>
      <c r="D58" s="32">
        <v>41</v>
      </c>
      <c r="E58" s="32">
        <v>2427</v>
      </c>
      <c r="F58" s="25">
        <v>1.6893283889575605</v>
      </c>
      <c r="G58" s="27">
        <v>46.92507970604278</v>
      </c>
      <c r="H58" s="22" t="b">
        <v>1</v>
      </c>
      <c r="I58" s="25">
        <v>3.6000543835837475</v>
      </c>
    </row>
    <row r="59" spans="1:9" x14ac:dyDescent="0.25">
      <c r="A59" s="19" t="s">
        <v>268</v>
      </c>
      <c r="B59" s="19" t="s">
        <v>108</v>
      </c>
      <c r="C59" s="19" t="s">
        <v>109</v>
      </c>
      <c r="D59" s="32">
        <v>16</v>
      </c>
      <c r="E59" s="32">
        <v>1702</v>
      </c>
      <c r="F59" s="25">
        <v>0.9400705052878966</v>
      </c>
      <c r="G59" s="27">
        <v>46.92507970604278</v>
      </c>
      <c r="H59" s="22" t="b">
        <v>1</v>
      </c>
      <c r="I59" s="25">
        <v>2.0033434384701514</v>
      </c>
    </row>
    <row r="60" spans="1:9" x14ac:dyDescent="0.25">
      <c r="A60" s="19" t="s">
        <v>113</v>
      </c>
      <c r="B60" s="19" t="s">
        <v>108</v>
      </c>
      <c r="C60" s="19" t="s">
        <v>109</v>
      </c>
      <c r="D60" s="32">
        <v>47</v>
      </c>
      <c r="E60" s="32">
        <v>2427</v>
      </c>
      <c r="F60" s="25">
        <v>1.9365471775854965</v>
      </c>
      <c r="G60" s="27">
        <v>46.92507970604278</v>
      </c>
      <c r="H60" s="22" t="b">
        <v>1</v>
      </c>
      <c r="I60" s="25">
        <v>4.1268916104496629</v>
      </c>
    </row>
    <row r="61" spans="1:9" x14ac:dyDescent="0.25">
      <c r="A61" s="19" t="s">
        <v>97</v>
      </c>
      <c r="B61" s="19" t="s">
        <v>122</v>
      </c>
      <c r="C61" s="19" t="s">
        <v>123</v>
      </c>
      <c r="D61" s="32">
        <v>7</v>
      </c>
      <c r="E61" s="32">
        <v>5062</v>
      </c>
      <c r="F61" s="25">
        <v>0.1382852627419992</v>
      </c>
      <c r="G61" s="27">
        <v>62.167566531834929</v>
      </c>
      <c r="H61" s="22" t="b">
        <v>1</v>
      </c>
      <c r="I61" s="25">
        <v>0.22243956206840704</v>
      </c>
    </row>
    <row r="62" spans="1:9" x14ac:dyDescent="0.25">
      <c r="A62" s="19" t="s">
        <v>115</v>
      </c>
      <c r="B62" s="19" t="s">
        <v>122</v>
      </c>
      <c r="C62" s="19" t="s">
        <v>123</v>
      </c>
      <c r="D62" s="32">
        <v>776</v>
      </c>
      <c r="E62" s="32">
        <v>3535</v>
      </c>
      <c r="F62" s="25">
        <v>21.951909476661953</v>
      </c>
      <c r="G62" s="27">
        <v>62.167566531834929</v>
      </c>
      <c r="H62" s="22" t="b">
        <v>1</v>
      </c>
      <c r="I62" s="25">
        <v>35.310871409806211</v>
      </c>
    </row>
    <row r="63" spans="1:9" x14ac:dyDescent="0.25">
      <c r="A63" s="19" t="s">
        <v>269</v>
      </c>
      <c r="B63" s="19" t="s">
        <v>122</v>
      </c>
      <c r="C63" s="19" t="s">
        <v>123</v>
      </c>
      <c r="D63" s="32">
        <v>1</v>
      </c>
      <c r="E63" s="32">
        <v>3381</v>
      </c>
      <c r="F63" s="25">
        <v>2.9577048210588579E-2</v>
      </c>
      <c r="G63" s="27">
        <v>62.167566531834929</v>
      </c>
      <c r="H63" s="22" t="b">
        <v>1</v>
      </c>
      <c r="I63" s="25">
        <v>4.7576332580820398E-2</v>
      </c>
    </row>
    <row r="64" spans="1:9" x14ac:dyDescent="0.25">
      <c r="A64" s="19" t="s">
        <v>270</v>
      </c>
      <c r="B64" s="19" t="s">
        <v>122</v>
      </c>
      <c r="C64" s="19" t="s">
        <v>123</v>
      </c>
      <c r="D64" s="32">
        <v>32</v>
      </c>
      <c r="E64" s="32">
        <v>1503</v>
      </c>
      <c r="F64" s="25">
        <v>2.1290751829673984</v>
      </c>
      <c r="G64" s="27">
        <v>62.167566531834929</v>
      </c>
      <c r="H64" s="22" t="b">
        <v>1</v>
      </c>
      <c r="I64" s="25">
        <v>3.4247362439016107</v>
      </c>
    </row>
    <row r="65" spans="1:9" x14ac:dyDescent="0.25">
      <c r="A65" s="19" t="s">
        <v>101</v>
      </c>
      <c r="B65" s="19" t="s">
        <v>122</v>
      </c>
      <c r="C65" s="19" t="s">
        <v>123</v>
      </c>
      <c r="D65" s="32">
        <v>1</v>
      </c>
      <c r="E65" s="32">
        <v>4797</v>
      </c>
      <c r="F65" s="25">
        <v>2.0846362309776944E-2</v>
      </c>
      <c r="G65" s="27">
        <v>62.167566531834929</v>
      </c>
      <c r="H65" s="22" t="b">
        <v>1</v>
      </c>
      <c r="I65" s="25">
        <v>3.3532537097301189E-2</v>
      </c>
    </row>
    <row r="66" spans="1:9" x14ac:dyDescent="0.25">
      <c r="A66" s="19" t="s">
        <v>103</v>
      </c>
      <c r="B66" s="19" t="s">
        <v>122</v>
      </c>
      <c r="C66" s="19" t="s">
        <v>123</v>
      </c>
      <c r="D66" s="32">
        <v>3</v>
      </c>
      <c r="E66" s="32">
        <v>4666</v>
      </c>
      <c r="F66" s="25">
        <v>6.4294899271324479E-2</v>
      </c>
      <c r="G66" s="27">
        <v>62.167566531834929</v>
      </c>
      <c r="H66" s="22" t="b">
        <v>1</v>
      </c>
      <c r="I66" s="25">
        <v>0.1034219334263312</v>
      </c>
    </row>
    <row r="67" spans="1:9" x14ac:dyDescent="0.25">
      <c r="A67" s="19" t="s">
        <v>105</v>
      </c>
      <c r="B67" s="19" t="s">
        <v>122</v>
      </c>
      <c r="C67" s="19" t="s">
        <v>123</v>
      </c>
      <c r="D67" s="32">
        <v>205</v>
      </c>
      <c r="E67" s="32">
        <v>4779</v>
      </c>
      <c r="F67" s="25">
        <v>4.2896003347980747</v>
      </c>
      <c r="G67" s="27">
        <v>62.167566531834929</v>
      </c>
      <c r="H67" s="22" t="b">
        <v>1</v>
      </c>
      <c r="I67" s="25">
        <v>6.9000615177714009</v>
      </c>
    </row>
    <row r="68" spans="1:9" x14ac:dyDescent="0.25">
      <c r="A68" s="19" t="s">
        <v>272</v>
      </c>
      <c r="B68" s="19" t="s">
        <v>122</v>
      </c>
      <c r="C68" s="19" t="s">
        <v>123</v>
      </c>
      <c r="D68" s="32">
        <v>9</v>
      </c>
      <c r="E68" s="32">
        <v>3402</v>
      </c>
      <c r="F68" s="25">
        <v>0.26455026455026454</v>
      </c>
      <c r="G68" s="27">
        <v>62.167566531834929</v>
      </c>
      <c r="H68" s="22" t="b">
        <v>1</v>
      </c>
      <c r="I68" s="25">
        <v>0.42554386363956026</v>
      </c>
    </row>
    <row r="69" spans="1:9" x14ac:dyDescent="0.25">
      <c r="A69" s="19" t="s">
        <v>332</v>
      </c>
      <c r="B69" s="19" t="s">
        <v>122</v>
      </c>
      <c r="C69" s="19" t="s">
        <v>123</v>
      </c>
      <c r="D69" s="32">
        <v>3</v>
      </c>
      <c r="E69" s="32">
        <v>1500</v>
      </c>
      <c r="F69" s="25">
        <v>0.2</v>
      </c>
      <c r="G69" s="27">
        <v>62.167566531834929</v>
      </c>
      <c r="H69" s="22" t="b">
        <v>1</v>
      </c>
      <c r="I69" s="25">
        <v>0.32171116091150759</v>
      </c>
    </row>
    <row r="70" spans="1:9" x14ac:dyDescent="0.25">
      <c r="A70" s="19" t="s">
        <v>273</v>
      </c>
      <c r="B70" s="19" t="s">
        <v>122</v>
      </c>
      <c r="C70" s="19" t="s">
        <v>123</v>
      </c>
      <c r="D70" s="32">
        <v>1</v>
      </c>
      <c r="E70" s="32">
        <v>4643</v>
      </c>
      <c r="F70" s="25">
        <v>2.1537798836958864E-2</v>
      </c>
      <c r="G70" s="27">
        <v>62.167566531834929</v>
      </c>
      <c r="H70" s="22" t="b">
        <v>1</v>
      </c>
      <c r="I70" s="25">
        <v>3.464475133658277E-2</v>
      </c>
    </row>
    <row r="71" spans="1:9" x14ac:dyDescent="0.25">
      <c r="A71" s="19" t="s">
        <v>260</v>
      </c>
      <c r="B71" s="19" t="s">
        <v>122</v>
      </c>
      <c r="C71" s="19" t="s">
        <v>123</v>
      </c>
      <c r="D71" s="32">
        <v>1</v>
      </c>
      <c r="E71" s="32">
        <v>4621</v>
      </c>
      <c r="F71" s="25">
        <v>2.1640337589266392E-2</v>
      </c>
      <c r="G71" s="27">
        <v>62.167566531834929</v>
      </c>
      <c r="H71" s="22" t="b">
        <v>1</v>
      </c>
      <c r="I71" s="25">
        <v>3.4809690641799132E-2</v>
      </c>
    </row>
    <row r="72" spans="1:9" x14ac:dyDescent="0.25">
      <c r="A72" s="19" t="s">
        <v>274</v>
      </c>
      <c r="B72" s="19" t="s">
        <v>122</v>
      </c>
      <c r="C72" s="19" t="s">
        <v>123</v>
      </c>
      <c r="D72" s="32">
        <v>4</v>
      </c>
      <c r="E72" s="32">
        <v>1951</v>
      </c>
      <c r="F72" s="25">
        <v>0.20502306509482315</v>
      </c>
      <c r="G72" s="27">
        <v>62.167566531834929</v>
      </c>
      <c r="H72" s="22" t="b">
        <v>1</v>
      </c>
      <c r="I72" s="25">
        <v>0.32979104142645571</v>
      </c>
    </row>
    <row r="73" spans="1:9" x14ac:dyDescent="0.25">
      <c r="A73" s="19" t="s">
        <v>107</v>
      </c>
      <c r="B73" s="19" t="s">
        <v>122</v>
      </c>
      <c r="C73" s="19" t="s">
        <v>123</v>
      </c>
      <c r="D73" s="32">
        <v>90</v>
      </c>
      <c r="E73" s="32">
        <v>1988</v>
      </c>
      <c r="F73" s="25">
        <v>4.5271629778672029</v>
      </c>
      <c r="G73" s="27">
        <v>62.167566531834929</v>
      </c>
      <c r="H73" s="22" t="b">
        <v>1</v>
      </c>
      <c r="I73" s="25">
        <v>7.2821942862262778</v>
      </c>
    </row>
    <row r="74" spans="1:9" x14ac:dyDescent="0.25">
      <c r="A74" s="19" t="s">
        <v>264</v>
      </c>
      <c r="B74" s="19" t="s">
        <v>122</v>
      </c>
      <c r="C74" s="19" t="s">
        <v>123</v>
      </c>
      <c r="D74" s="32">
        <v>40</v>
      </c>
      <c r="E74" s="32">
        <v>1503</v>
      </c>
      <c r="F74" s="25">
        <v>2.6613439787092479</v>
      </c>
      <c r="G74" s="27">
        <v>62.167566531834929</v>
      </c>
      <c r="H74" s="22" t="b">
        <v>1</v>
      </c>
      <c r="I74" s="25">
        <v>4.2809203048770135</v>
      </c>
    </row>
    <row r="75" spans="1:9" x14ac:dyDescent="0.25">
      <c r="A75" s="19" t="s">
        <v>256</v>
      </c>
      <c r="B75" s="19" t="s">
        <v>122</v>
      </c>
      <c r="C75" s="19" t="s">
        <v>123</v>
      </c>
      <c r="D75" s="32">
        <v>5</v>
      </c>
      <c r="E75" s="32">
        <v>1951</v>
      </c>
      <c r="F75" s="25">
        <v>0.25627883136852891</v>
      </c>
      <c r="G75" s="27">
        <v>62.167566531834929</v>
      </c>
      <c r="H75" s="22" t="b">
        <v>1</v>
      </c>
      <c r="I75" s="25">
        <v>0.4122388017830696</v>
      </c>
    </row>
    <row r="76" spans="1:9" x14ac:dyDescent="0.25">
      <c r="A76" s="19" t="s">
        <v>275</v>
      </c>
      <c r="B76" s="19" t="s">
        <v>122</v>
      </c>
      <c r="C76" s="19" t="s">
        <v>123</v>
      </c>
      <c r="D76" s="32">
        <v>1</v>
      </c>
      <c r="E76" s="32">
        <v>1500</v>
      </c>
      <c r="F76" s="25">
        <v>6.6666666666666666E-2</v>
      </c>
      <c r="G76" s="27">
        <v>62.167566531834929</v>
      </c>
      <c r="H76" s="22" t="b">
        <v>1</v>
      </c>
      <c r="I76" s="25">
        <v>0.10723705363716919</v>
      </c>
    </row>
    <row r="77" spans="1:9" x14ac:dyDescent="0.25">
      <c r="A77" s="19" t="s">
        <v>117</v>
      </c>
      <c r="B77" s="19" t="s">
        <v>122</v>
      </c>
      <c r="C77" s="19" t="s">
        <v>123</v>
      </c>
      <c r="D77" s="32">
        <v>66</v>
      </c>
      <c r="E77" s="32">
        <v>1988</v>
      </c>
      <c r="F77" s="25">
        <v>3.3199195171026159</v>
      </c>
      <c r="G77" s="27">
        <v>62.167566531834929</v>
      </c>
      <c r="H77" s="22" t="b">
        <v>1</v>
      </c>
      <c r="I77" s="25">
        <v>5.3402758098992713</v>
      </c>
    </row>
    <row r="78" spans="1:9" x14ac:dyDescent="0.25">
      <c r="A78" s="19" t="s">
        <v>265</v>
      </c>
      <c r="B78" s="19" t="s">
        <v>122</v>
      </c>
      <c r="C78" s="19" t="s">
        <v>123</v>
      </c>
      <c r="D78" s="32">
        <v>18</v>
      </c>
      <c r="E78" s="32">
        <v>1503</v>
      </c>
      <c r="F78" s="25">
        <v>1.1976047904191618</v>
      </c>
      <c r="G78" s="27">
        <v>62.167566531834929</v>
      </c>
      <c r="H78" s="22" t="b">
        <v>1</v>
      </c>
      <c r="I78" s="25">
        <v>1.9264141371946564</v>
      </c>
    </row>
    <row r="79" spans="1:9" x14ac:dyDescent="0.25">
      <c r="A79" s="19" t="s">
        <v>276</v>
      </c>
      <c r="B79" s="19" t="s">
        <v>122</v>
      </c>
      <c r="C79" s="19" t="s">
        <v>123</v>
      </c>
      <c r="D79" s="32">
        <v>5</v>
      </c>
      <c r="E79" s="32">
        <v>1951</v>
      </c>
      <c r="F79" s="25">
        <v>0.25627883136852891</v>
      </c>
      <c r="G79" s="27">
        <v>62.167566531834929</v>
      </c>
      <c r="H79" s="22" t="b">
        <v>1</v>
      </c>
      <c r="I79" s="25">
        <v>0.4122388017830696</v>
      </c>
    </row>
    <row r="80" spans="1:9" x14ac:dyDescent="0.25">
      <c r="A80" s="19" t="s">
        <v>277</v>
      </c>
      <c r="B80" s="19" t="s">
        <v>122</v>
      </c>
      <c r="C80" s="19" t="s">
        <v>123</v>
      </c>
      <c r="D80" s="32">
        <v>3</v>
      </c>
      <c r="E80" s="32">
        <v>1500</v>
      </c>
      <c r="F80" s="25">
        <v>0.2</v>
      </c>
      <c r="G80" s="27">
        <v>62.167566531834929</v>
      </c>
      <c r="H80" s="22" t="b">
        <v>1</v>
      </c>
      <c r="I80" s="25">
        <v>0.32171116091150759</v>
      </c>
    </row>
    <row r="81" spans="1:9" x14ac:dyDescent="0.25">
      <c r="A81" s="19" t="s">
        <v>119</v>
      </c>
      <c r="B81" s="19" t="s">
        <v>122</v>
      </c>
      <c r="C81" s="19" t="s">
        <v>123</v>
      </c>
      <c r="D81" s="32">
        <v>66</v>
      </c>
      <c r="E81" s="32">
        <v>1988</v>
      </c>
      <c r="F81" s="25">
        <v>3.3199195171026159</v>
      </c>
      <c r="G81" s="27">
        <v>62.167566531834929</v>
      </c>
      <c r="H81" s="22" t="b">
        <v>1</v>
      </c>
      <c r="I81" s="25">
        <v>5.3402758098992713</v>
      </c>
    </row>
    <row r="82" spans="1:9" x14ac:dyDescent="0.25">
      <c r="A82" s="19" t="s">
        <v>266</v>
      </c>
      <c r="B82" s="19" t="s">
        <v>122</v>
      </c>
      <c r="C82" s="19" t="s">
        <v>123</v>
      </c>
      <c r="D82" s="32">
        <v>35</v>
      </c>
      <c r="E82" s="32">
        <v>1503</v>
      </c>
      <c r="F82" s="25">
        <v>2.3286759813705924</v>
      </c>
      <c r="G82" s="27">
        <v>62.167566531834929</v>
      </c>
      <c r="H82" s="22" t="b">
        <v>1</v>
      </c>
      <c r="I82" s="25">
        <v>3.7458052667673876</v>
      </c>
    </row>
    <row r="83" spans="1:9" x14ac:dyDescent="0.25">
      <c r="A83" s="19" t="s">
        <v>278</v>
      </c>
      <c r="B83" s="19" t="s">
        <v>122</v>
      </c>
      <c r="C83" s="19" t="s">
        <v>123</v>
      </c>
      <c r="D83" s="32">
        <v>1</v>
      </c>
      <c r="E83" s="32">
        <v>1485</v>
      </c>
      <c r="F83" s="25">
        <v>6.7340067340067339E-2</v>
      </c>
      <c r="G83" s="27">
        <v>62.167566531834929</v>
      </c>
      <c r="H83" s="22" t="b">
        <v>1</v>
      </c>
      <c r="I83" s="25">
        <v>0.1083202561991608</v>
      </c>
    </row>
    <row r="84" spans="1:9" x14ac:dyDescent="0.25">
      <c r="A84" s="19" t="s">
        <v>279</v>
      </c>
      <c r="B84" s="19" t="s">
        <v>122</v>
      </c>
      <c r="C84" s="19" t="s">
        <v>123</v>
      </c>
      <c r="D84" s="32">
        <v>5</v>
      </c>
      <c r="E84" s="32">
        <v>1951</v>
      </c>
      <c r="F84" s="25">
        <v>0.25627883136852891</v>
      </c>
      <c r="G84" s="27">
        <v>62.167566531834929</v>
      </c>
      <c r="H84" s="22" t="b">
        <v>1</v>
      </c>
      <c r="I84" s="25">
        <v>0.4122388017830696</v>
      </c>
    </row>
    <row r="85" spans="1:9" x14ac:dyDescent="0.25">
      <c r="A85" s="19" t="s">
        <v>121</v>
      </c>
      <c r="B85" s="19" t="s">
        <v>122</v>
      </c>
      <c r="C85" s="19" t="s">
        <v>123</v>
      </c>
      <c r="D85" s="32">
        <v>65</v>
      </c>
      <c r="E85" s="32">
        <v>1988</v>
      </c>
      <c r="F85" s="25">
        <v>3.2696177062374243</v>
      </c>
      <c r="G85" s="27">
        <v>62.167566531834929</v>
      </c>
      <c r="H85" s="22" t="b">
        <v>1</v>
      </c>
      <c r="I85" s="25">
        <v>5.2593625400523116</v>
      </c>
    </row>
    <row r="86" spans="1:9" x14ac:dyDescent="0.25">
      <c r="A86" s="19" t="s">
        <v>280</v>
      </c>
      <c r="B86" s="19" t="s">
        <v>122</v>
      </c>
      <c r="C86" s="19" t="s">
        <v>123</v>
      </c>
      <c r="D86" s="32">
        <v>32</v>
      </c>
      <c r="E86" s="32">
        <v>1503</v>
      </c>
      <c r="F86" s="25">
        <v>2.1290751829673984</v>
      </c>
      <c r="G86" s="27">
        <v>62.167566531834929</v>
      </c>
      <c r="H86" s="22" t="b">
        <v>1</v>
      </c>
      <c r="I86" s="25">
        <v>3.4247362439016107</v>
      </c>
    </row>
    <row r="87" spans="1:9" x14ac:dyDescent="0.25">
      <c r="A87" s="19" t="s">
        <v>320</v>
      </c>
      <c r="B87" s="19" t="s">
        <v>122</v>
      </c>
      <c r="C87" s="19" t="s">
        <v>123</v>
      </c>
      <c r="D87" s="32">
        <v>1</v>
      </c>
      <c r="E87" s="32">
        <v>1932</v>
      </c>
      <c r="F87" s="25">
        <v>5.1759834368530024E-2</v>
      </c>
      <c r="G87" s="27">
        <v>62.167566531834929</v>
      </c>
      <c r="H87" s="22" t="b">
        <v>1</v>
      </c>
      <c r="I87" s="25">
        <v>8.3258582016435712E-2</v>
      </c>
    </row>
    <row r="88" spans="1:9" x14ac:dyDescent="0.25">
      <c r="A88" s="19" t="s">
        <v>334</v>
      </c>
      <c r="B88" s="19" t="s">
        <v>122</v>
      </c>
      <c r="C88" s="19" t="s">
        <v>123</v>
      </c>
      <c r="D88" s="32">
        <v>2</v>
      </c>
      <c r="E88" s="32">
        <v>1485</v>
      </c>
      <c r="F88" s="25">
        <v>0.13468013468013468</v>
      </c>
      <c r="G88" s="27">
        <v>62.167566531834929</v>
      </c>
      <c r="H88" s="22" t="b">
        <v>1</v>
      </c>
      <c r="I88" s="25">
        <v>0.21664051239832161</v>
      </c>
    </row>
    <row r="89" spans="1:9" x14ac:dyDescent="0.25">
      <c r="A89" s="19" t="s">
        <v>281</v>
      </c>
      <c r="B89" s="19" t="s">
        <v>122</v>
      </c>
      <c r="C89" s="19" t="s">
        <v>123</v>
      </c>
      <c r="D89" s="32">
        <v>5</v>
      </c>
      <c r="E89" s="32">
        <v>1951</v>
      </c>
      <c r="F89" s="25">
        <v>0.25627883136852891</v>
      </c>
      <c r="G89" s="27">
        <v>62.167566531834929</v>
      </c>
      <c r="H89" s="22" t="b">
        <v>1</v>
      </c>
      <c r="I89" s="25">
        <v>0.4122388017830696</v>
      </c>
    </row>
    <row r="90" spans="1:9" x14ac:dyDescent="0.25">
      <c r="A90" s="19" t="s">
        <v>267</v>
      </c>
      <c r="B90" s="19" t="s">
        <v>122</v>
      </c>
      <c r="C90" s="19" t="s">
        <v>123</v>
      </c>
      <c r="D90" s="32">
        <v>4</v>
      </c>
      <c r="E90" s="32">
        <v>1500</v>
      </c>
      <c r="F90" s="25">
        <v>0.26666666666666666</v>
      </c>
      <c r="G90" s="27">
        <v>62.167566531834929</v>
      </c>
      <c r="H90" s="22" t="b">
        <v>1</v>
      </c>
      <c r="I90" s="25">
        <v>0.42894821454867677</v>
      </c>
    </row>
    <row r="91" spans="1:9" x14ac:dyDescent="0.25">
      <c r="A91" s="19" t="s">
        <v>111</v>
      </c>
      <c r="B91" s="19" t="s">
        <v>122</v>
      </c>
      <c r="C91" s="19" t="s">
        <v>123</v>
      </c>
      <c r="D91" s="32">
        <v>60</v>
      </c>
      <c r="E91" s="32">
        <v>1988</v>
      </c>
      <c r="F91" s="25">
        <v>3.0181086519114686</v>
      </c>
      <c r="G91" s="27">
        <v>62.167566531834929</v>
      </c>
      <c r="H91" s="22" t="b">
        <v>1</v>
      </c>
      <c r="I91" s="25">
        <v>4.8547961908175186</v>
      </c>
    </row>
    <row r="92" spans="1:9" x14ac:dyDescent="0.25">
      <c r="A92" s="19" t="s">
        <v>113</v>
      </c>
      <c r="B92" s="19" t="s">
        <v>122</v>
      </c>
      <c r="C92" s="19" t="s">
        <v>123</v>
      </c>
      <c r="D92" s="32">
        <v>51</v>
      </c>
      <c r="E92" s="32">
        <v>1988</v>
      </c>
      <c r="F92" s="25">
        <v>2.5653923541247488</v>
      </c>
      <c r="G92" s="27">
        <v>62.167566531834929</v>
      </c>
      <c r="H92" s="22" t="b">
        <v>1</v>
      </c>
      <c r="I92" s="25">
        <v>4.1265767621948912</v>
      </c>
    </row>
    <row r="93" spans="1:9" x14ac:dyDescent="0.25">
      <c r="A93" s="19" t="s">
        <v>282</v>
      </c>
      <c r="B93" s="19" t="s">
        <v>122</v>
      </c>
      <c r="C93" s="19" t="s">
        <v>123</v>
      </c>
      <c r="D93" s="32">
        <v>37</v>
      </c>
      <c r="E93" s="32">
        <v>1503</v>
      </c>
      <c r="F93" s="25">
        <v>2.4617431803060548</v>
      </c>
      <c r="G93" s="27">
        <v>62.167566531834929</v>
      </c>
      <c r="H93" s="22" t="b">
        <v>1</v>
      </c>
      <c r="I93" s="25">
        <v>3.9598512820112379</v>
      </c>
    </row>
    <row r="94" spans="1:9" x14ac:dyDescent="0.25">
      <c r="A94" s="19" t="s">
        <v>283</v>
      </c>
      <c r="B94" s="19" t="s">
        <v>122</v>
      </c>
      <c r="C94" s="19" t="s">
        <v>123</v>
      </c>
      <c r="D94" s="32">
        <v>3</v>
      </c>
      <c r="E94" s="32">
        <v>1951</v>
      </c>
      <c r="F94" s="25">
        <v>0.15376729882111739</v>
      </c>
      <c r="G94" s="27">
        <v>62.167566531834929</v>
      </c>
      <c r="H94" s="22" t="b">
        <v>1</v>
      </c>
      <c r="I94" s="25">
        <v>0.24734328106984182</v>
      </c>
    </row>
    <row r="95" spans="1:9" x14ac:dyDescent="0.25">
      <c r="A95" s="19" t="s">
        <v>335</v>
      </c>
      <c r="B95" s="19" t="s">
        <v>122</v>
      </c>
      <c r="C95" s="19" t="s">
        <v>123</v>
      </c>
      <c r="D95" s="32">
        <v>1</v>
      </c>
      <c r="E95" s="32">
        <v>1500</v>
      </c>
      <c r="F95" s="25">
        <v>6.6666666666666666E-2</v>
      </c>
      <c r="G95" s="27">
        <v>62.167566531834929</v>
      </c>
      <c r="H95" s="22" t="b">
        <v>1</v>
      </c>
      <c r="I95" s="25">
        <v>0.10723705363716919</v>
      </c>
    </row>
    <row r="96" spans="1:9" x14ac:dyDescent="0.25">
      <c r="A96" s="19" t="s">
        <v>97</v>
      </c>
      <c r="B96" s="19" t="s">
        <v>124</v>
      </c>
      <c r="C96" s="19" t="s">
        <v>125</v>
      </c>
      <c r="D96" s="32">
        <v>2</v>
      </c>
      <c r="E96" s="32">
        <v>4198</v>
      </c>
      <c r="F96" s="25">
        <v>4.7641734159123393E-2</v>
      </c>
      <c r="G96" s="27">
        <v>36.81028190956782</v>
      </c>
      <c r="H96" s="22" t="b">
        <v>1</v>
      </c>
      <c r="I96" s="25">
        <v>0.13021620654439867</v>
      </c>
    </row>
    <row r="97" spans="1:9" x14ac:dyDescent="0.25">
      <c r="A97" s="19" t="s">
        <v>99</v>
      </c>
      <c r="B97" s="19" t="s">
        <v>124</v>
      </c>
      <c r="C97" s="19" t="s">
        <v>125</v>
      </c>
      <c r="D97" s="32">
        <v>1</v>
      </c>
      <c r="E97" s="32">
        <v>3709</v>
      </c>
      <c r="F97" s="25">
        <v>2.6961445133459154E-2</v>
      </c>
      <c r="G97" s="27">
        <v>36.81028190956782</v>
      </c>
      <c r="H97" s="22" t="b">
        <v>0</v>
      </c>
      <c r="I97" s="25">
        <v>2.6961445133459154E-2</v>
      </c>
    </row>
    <row r="98" spans="1:9" x14ac:dyDescent="0.25">
      <c r="A98" s="19" t="s">
        <v>101</v>
      </c>
      <c r="B98" s="19" t="s">
        <v>124</v>
      </c>
      <c r="C98" s="19" t="s">
        <v>125</v>
      </c>
      <c r="D98" s="32">
        <v>327</v>
      </c>
      <c r="E98" s="32">
        <v>3951</v>
      </c>
      <c r="F98" s="25">
        <v>8.2763857251328776</v>
      </c>
      <c r="G98" s="27">
        <v>36.81028190956782</v>
      </c>
      <c r="H98" s="22" t="b">
        <v>1</v>
      </c>
      <c r="I98" s="25">
        <v>22.621333417995075</v>
      </c>
    </row>
    <row r="99" spans="1:9" x14ac:dyDescent="0.25">
      <c r="A99" s="19" t="s">
        <v>284</v>
      </c>
      <c r="B99" s="19" t="s">
        <v>124</v>
      </c>
      <c r="C99" s="19" t="s">
        <v>125</v>
      </c>
      <c r="D99" s="32">
        <v>1</v>
      </c>
      <c r="E99" s="32">
        <v>3751</v>
      </c>
      <c r="F99" s="25">
        <v>2.6659557451346308E-2</v>
      </c>
      <c r="G99" s="27">
        <v>36.81028190956782</v>
      </c>
      <c r="H99" s="22" t="b">
        <v>1</v>
      </c>
      <c r="I99" s="25">
        <v>7.2866920164407559E-2</v>
      </c>
    </row>
    <row r="100" spans="1:9" x14ac:dyDescent="0.25">
      <c r="A100" s="19" t="s">
        <v>285</v>
      </c>
      <c r="B100" s="19" t="s">
        <v>124</v>
      </c>
      <c r="C100" s="19" t="s">
        <v>125</v>
      </c>
      <c r="D100" s="32">
        <v>15</v>
      </c>
      <c r="E100" s="32">
        <v>1170</v>
      </c>
      <c r="F100" s="25">
        <v>1.2820512820512819</v>
      </c>
      <c r="G100" s="27">
        <v>36.81028190956782</v>
      </c>
      <c r="H100" s="22" t="b">
        <v>1</v>
      </c>
      <c r="I100" s="25">
        <v>3.5041515068806763</v>
      </c>
    </row>
    <row r="101" spans="1:9" x14ac:dyDescent="0.25">
      <c r="A101" s="19" t="s">
        <v>127</v>
      </c>
      <c r="B101" s="19" t="s">
        <v>124</v>
      </c>
      <c r="C101" s="19" t="s">
        <v>125</v>
      </c>
      <c r="D101" s="32">
        <v>2</v>
      </c>
      <c r="E101" s="32">
        <v>2181</v>
      </c>
      <c r="F101" s="25">
        <v>9.170105456212746E-2</v>
      </c>
      <c r="G101" s="27">
        <v>36.81028190956782</v>
      </c>
      <c r="H101" s="22" t="b">
        <v>0</v>
      </c>
      <c r="I101" s="25">
        <v>9.170105456212746E-2</v>
      </c>
    </row>
    <row r="102" spans="1:9" x14ac:dyDescent="0.25">
      <c r="A102" s="19" t="s">
        <v>286</v>
      </c>
      <c r="B102" s="19" t="s">
        <v>124</v>
      </c>
      <c r="C102" s="19" t="s">
        <v>125</v>
      </c>
      <c r="D102" s="32">
        <v>1</v>
      </c>
      <c r="E102" s="32">
        <v>2033</v>
      </c>
      <c r="F102" s="25">
        <v>4.918839153959665E-2</v>
      </c>
      <c r="G102" s="27">
        <v>36.81028190956782</v>
      </c>
      <c r="H102" s="22" t="b">
        <v>0</v>
      </c>
      <c r="I102" s="25">
        <v>4.918839153959665E-2</v>
      </c>
    </row>
    <row r="103" spans="1:9" x14ac:dyDescent="0.25">
      <c r="A103" s="19" t="s">
        <v>293</v>
      </c>
      <c r="B103" s="19" t="s">
        <v>124</v>
      </c>
      <c r="C103" s="19" t="s">
        <v>125</v>
      </c>
      <c r="D103" s="32">
        <v>1</v>
      </c>
      <c r="E103" s="32">
        <v>739</v>
      </c>
      <c r="F103" s="25">
        <v>0.13531799729364005</v>
      </c>
      <c r="G103" s="27">
        <v>36.81028190956782</v>
      </c>
      <c r="H103" s="22" t="b">
        <v>0</v>
      </c>
      <c r="I103" s="25">
        <v>0.13531799729364005</v>
      </c>
    </row>
    <row r="104" spans="1:9" x14ac:dyDescent="0.25">
      <c r="A104" s="19" t="s">
        <v>103</v>
      </c>
      <c r="B104" s="19" t="s">
        <v>124</v>
      </c>
      <c r="C104" s="19" t="s">
        <v>125</v>
      </c>
      <c r="D104" s="32">
        <v>16</v>
      </c>
      <c r="E104" s="32">
        <v>3739</v>
      </c>
      <c r="F104" s="25">
        <v>0.42792190425247389</v>
      </c>
      <c r="G104" s="27">
        <v>36.81028190956782</v>
      </c>
      <c r="H104" s="22" t="b">
        <v>1</v>
      </c>
      <c r="I104" s="25">
        <v>1.1696124847785729</v>
      </c>
    </row>
    <row r="105" spans="1:9" x14ac:dyDescent="0.25">
      <c r="A105" s="19" t="s">
        <v>105</v>
      </c>
      <c r="B105" s="19" t="s">
        <v>124</v>
      </c>
      <c r="C105" s="19" t="s">
        <v>125</v>
      </c>
      <c r="D105" s="32">
        <v>258</v>
      </c>
      <c r="E105" s="32">
        <v>3869</v>
      </c>
      <c r="F105" s="25">
        <v>6.668389764797106</v>
      </c>
      <c r="G105" s="27">
        <v>36.81028190956782</v>
      </c>
      <c r="H105" s="22" t="b">
        <v>1</v>
      </c>
      <c r="I105" s="25">
        <v>18.226297473369538</v>
      </c>
    </row>
    <row r="106" spans="1:9" x14ac:dyDescent="0.25">
      <c r="A106" s="19" t="s">
        <v>273</v>
      </c>
      <c r="B106" s="19" t="s">
        <v>124</v>
      </c>
      <c r="C106" s="19" t="s">
        <v>125</v>
      </c>
      <c r="D106" s="32">
        <v>33</v>
      </c>
      <c r="E106" s="32">
        <v>3673</v>
      </c>
      <c r="F106" s="25">
        <v>0.89844813503947729</v>
      </c>
      <c r="G106" s="27">
        <v>36.81028190956782</v>
      </c>
      <c r="H106" s="22" t="b">
        <v>1</v>
      </c>
      <c r="I106" s="25">
        <v>2.45567274127712</v>
      </c>
    </row>
    <row r="107" spans="1:9" x14ac:dyDescent="0.25">
      <c r="A107" s="19" t="s">
        <v>338</v>
      </c>
      <c r="B107" s="19" t="s">
        <v>124</v>
      </c>
      <c r="C107" s="19" t="s">
        <v>125</v>
      </c>
      <c r="D107" s="32">
        <v>2</v>
      </c>
      <c r="E107" s="32">
        <v>1080</v>
      </c>
      <c r="F107" s="25">
        <v>0.1851851851851852</v>
      </c>
      <c r="G107" s="27">
        <v>36.81028190956782</v>
      </c>
      <c r="H107" s="22" t="b">
        <v>1</v>
      </c>
      <c r="I107" s="25">
        <v>0.50615521766054217</v>
      </c>
    </row>
    <row r="108" spans="1:9" x14ac:dyDescent="0.25">
      <c r="A108" s="19" t="s">
        <v>287</v>
      </c>
      <c r="B108" s="19" t="s">
        <v>124</v>
      </c>
      <c r="C108" s="19" t="s">
        <v>125</v>
      </c>
      <c r="D108" s="32">
        <v>1</v>
      </c>
      <c r="E108" s="32">
        <v>2020</v>
      </c>
      <c r="F108" s="25">
        <v>4.9504950495049507E-2</v>
      </c>
      <c r="G108" s="27">
        <v>36.81028190956782</v>
      </c>
      <c r="H108" s="22" t="b">
        <v>0</v>
      </c>
      <c r="I108" s="25">
        <v>4.9504950495049507E-2</v>
      </c>
    </row>
    <row r="109" spans="1:9" x14ac:dyDescent="0.25">
      <c r="A109" s="19" t="s">
        <v>260</v>
      </c>
      <c r="B109" s="19" t="s">
        <v>124</v>
      </c>
      <c r="C109" s="19" t="s">
        <v>125</v>
      </c>
      <c r="D109" s="32">
        <v>3</v>
      </c>
      <c r="E109" s="32">
        <v>3654</v>
      </c>
      <c r="F109" s="25">
        <v>8.2101806239737271E-2</v>
      </c>
      <c r="G109" s="27">
        <v>36.81028190956782</v>
      </c>
      <c r="H109" s="22" t="b">
        <v>1</v>
      </c>
      <c r="I109" s="25">
        <v>0.22440379108102854</v>
      </c>
    </row>
    <row r="110" spans="1:9" x14ac:dyDescent="0.25">
      <c r="A110" s="19" t="s">
        <v>274</v>
      </c>
      <c r="B110" s="19" t="s">
        <v>124</v>
      </c>
      <c r="C110" s="19" t="s">
        <v>125</v>
      </c>
      <c r="D110" s="32">
        <v>12</v>
      </c>
      <c r="E110" s="32">
        <v>1130</v>
      </c>
      <c r="F110" s="25">
        <v>1.0619469026548671</v>
      </c>
      <c r="G110" s="27">
        <v>36.81028190956782</v>
      </c>
      <c r="H110" s="22" t="b">
        <v>1</v>
      </c>
      <c r="I110" s="25">
        <v>2.9025538145489493</v>
      </c>
    </row>
    <row r="111" spans="1:9" x14ac:dyDescent="0.25">
      <c r="A111" s="19" t="s">
        <v>107</v>
      </c>
      <c r="B111" s="19" t="s">
        <v>124</v>
      </c>
      <c r="C111" s="19" t="s">
        <v>125</v>
      </c>
      <c r="D111" s="32">
        <v>103</v>
      </c>
      <c r="E111" s="32">
        <v>1308</v>
      </c>
      <c r="F111" s="25">
        <v>7.8746177370030574</v>
      </c>
      <c r="G111" s="27">
        <v>36.81028190956782</v>
      </c>
      <c r="H111" s="22" t="b">
        <v>1</v>
      </c>
      <c r="I111" s="25">
        <v>21.523205815198281</v>
      </c>
    </row>
    <row r="112" spans="1:9" x14ac:dyDescent="0.25">
      <c r="A112" s="19" t="s">
        <v>288</v>
      </c>
      <c r="B112" s="19" t="s">
        <v>124</v>
      </c>
      <c r="C112" s="19" t="s">
        <v>125</v>
      </c>
      <c r="D112" s="32">
        <v>14</v>
      </c>
      <c r="E112" s="32">
        <v>1170</v>
      </c>
      <c r="F112" s="25">
        <v>1.1965811965811968</v>
      </c>
      <c r="G112" s="27">
        <v>36.81028190956782</v>
      </c>
      <c r="H112" s="22" t="b">
        <v>1</v>
      </c>
      <c r="I112" s="25">
        <v>3.2705414064219651</v>
      </c>
    </row>
    <row r="113" spans="1:9" x14ac:dyDescent="0.25">
      <c r="A113" s="19" t="s">
        <v>256</v>
      </c>
      <c r="B113" s="19" t="s">
        <v>124</v>
      </c>
      <c r="C113" s="19" t="s">
        <v>125</v>
      </c>
      <c r="D113" s="32">
        <v>8</v>
      </c>
      <c r="E113" s="32">
        <v>1130</v>
      </c>
      <c r="F113" s="25">
        <v>0.70796460176991149</v>
      </c>
      <c r="G113" s="27">
        <v>36.81028190956782</v>
      </c>
      <c r="H113" s="22" t="b">
        <v>1</v>
      </c>
      <c r="I113" s="25">
        <v>1.9350358763659665</v>
      </c>
    </row>
    <row r="114" spans="1:9" x14ac:dyDescent="0.25">
      <c r="A114" s="19" t="s">
        <v>111</v>
      </c>
      <c r="B114" s="19" t="s">
        <v>124</v>
      </c>
      <c r="C114" s="19" t="s">
        <v>125</v>
      </c>
      <c r="D114" s="32">
        <v>101</v>
      </c>
      <c r="E114" s="32">
        <v>1308</v>
      </c>
      <c r="F114" s="25">
        <v>7.7217125382262992</v>
      </c>
      <c r="G114" s="27">
        <v>36.81028190956782</v>
      </c>
      <c r="H114" s="22" t="b">
        <v>1</v>
      </c>
      <c r="I114" s="25">
        <v>21.105279488689579</v>
      </c>
    </row>
    <row r="115" spans="1:9" x14ac:dyDescent="0.25">
      <c r="A115" s="19" t="s">
        <v>97</v>
      </c>
      <c r="B115" s="19" t="s">
        <v>128</v>
      </c>
      <c r="C115" s="19" t="s">
        <v>129</v>
      </c>
      <c r="D115" s="32">
        <v>115</v>
      </c>
      <c r="E115" s="32">
        <v>6036</v>
      </c>
      <c r="F115" s="25">
        <v>1.9052352551358516</v>
      </c>
      <c r="G115" s="27">
        <v>33.354453796060824</v>
      </c>
      <c r="H115" s="22" t="b">
        <v>1</v>
      </c>
      <c r="I115" s="25">
        <v>5.7120865081018382</v>
      </c>
    </row>
    <row r="116" spans="1:9" x14ac:dyDescent="0.25">
      <c r="A116" s="19" t="s">
        <v>290</v>
      </c>
      <c r="B116" s="19" t="s">
        <v>128</v>
      </c>
      <c r="C116" s="19" t="s">
        <v>129</v>
      </c>
      <c r="D116" s="32">
        <v>2</v>
      </c>
      <c r="E116" s="32">
        <v>1716</v>
      </c>
      <c r="F116" s="25">
        <v>0.11655011655011654</v>
      </c>
      <c r="G116" s="27">
        <v>33.354453796060824</v>
      </c>
      <c r="H116" s="22" t="b">
        <v>1</v>
      </c>
      <c r="I116" s="25">
        <v>0.34942894661906043</v>
      </c>
    </row>
    <row r="117" spans="1:9" x14ac:dyDescent="0.25">
      <c r="A117" s="19" t="s">
        <v>291</v>
      </c>
      <c r="B117" s="19" t="s">
        <v>128</v>
      </c>
      <c r="C117" s="19" t="s">
        <v>129</v>
      </c>
      <c r="D117" s="32">
        <v>4</v>
      </c>
      <c r="E117" s="32">
        <v>1716</v>
      </c>
      <c r="F117" s="25">
        <v>0.23310023310023309</v>
      </c>
      <c r="G117" s="27">
        <v>33.354453796060824</v>
      </c>
      <c r="H117" s="22" t="b">
        <v>1</v>
      </c>
      <c r="I117" s="25">
        <v>0.69885789323812086</v>
      </c>
    </row>
    <row r="118" spans="1:9" x14ac:dyDescent="0.25">
      <c r="A118" s="19" t="s">
        <v>99</v>
      </c>
      <c r="B118" s="19" t="s">
        <v>128</v>
      </c>
      <c r="C118" s="19" t="s">
        <v>129</v>
      </c>
      <c r="D118" s="32">
        <v>45</v>
      </c>
      <c r="E118" s="32">
        <v>5641</v>
      </c>
      <c r="F118" s="25">
        <v>0.79773089877681269</v>
      </c>
      <c r="G118" s="27">
        <v>33.354453796060824</v>
      </c>
      <c r="H118" s="22" t="b">
        <v>1</v>
      </c>
      <c r="I118" s="25">
        <v>2.3916772963945974</v>
      </c>
    </row>
    <row r="119" spans="1:9" x14ac:dyDescent="0.25">
      <c r="A119" s="19" t="s">
        <v>292</v>
      </c>
      <c r="B119" s="19" t="s">
        <v>128</v>
      </c>
      <c r="C119" s="19" t="s">
        <v>129</v>
      </c>
      <c r="D119" s="32">
        <v>1</v>
      </c>
      <c r="E119" s="32">
        <v>5623</v>
      </c>
      <c r="F119" s="25">
        <v>1.7784101013693758E-2</v>
      </c>
      <c r="G119" s="27">
        <v>33.354453796060824</v>
      </c>
      <c r="H119" s="22" t="b">
        <v>1</v>
      </c>
      <c r="I119" s="25">
        <v>5.3318519686849343E-2</v>
      </c>
    </row>
    <row r="120" spans="1:9" x14ac:dyDescent="0.25">
      <c r="A120" s="19" t="s">
        <v>322</v>
      </c>
      <c r="B120" s="19" t="s">
        <v>128</v>
      </c>
      <c r="C120" s="19" t="s">
        <v>129</v>
      </c>
      <c r="D120" s="32">
        <v>1</v>
      </c>
      <c r="E120" s="32">
        <v>1609</v>
      </c>
      <c r="F120" s="25">
        <v>6.2150403977625848E-2</v>
      </c>
      <c r="G120" s="27">
        <v>33.354453796060824</v>
      </c>
      <c r="H120" s="22" t="b">
        <v>1</v>
      </c>
      <c r="I120" s="25">
        <v>0.18633314866324041</v>
      </c>
    </row>
    <row r="121" spans="1:9" x14ac:dyDescent="0.25">
      <c r="A121" s="19" t="s">
        <v>101</v>
      </c>
      <c r="B121" s="19" t="s">
        <v>128</v>
      </c>
      <c r="C121" s="19" t="s">
        <v>129</v>
      </c>
      <c r="D121" s="32">
        <v>7</v>
      </c>
      <c r="E121" s="32">
        <v>5636</v>
      </c>
      <c r="F121" s="25">
        <v>0.12420156139105749</v>
      </c>
      <c r="G121" s="27">
        <v>33.354453796060824</v>
      </c>
      <c r="H121" s="22" t="b">
        <v>1</v>
      </c>
      <c r="I121" s="25">
        <v>0.37236874616644378</v>
      </c>
    </row>
    <row r="122" spans="1:9" x14ac:dyDescent="0.25">
      <c r="A122" s="19" t="s">
        <v>127</v>
      </c>
      <c r="B122" s="19" t="s">
        <v>128</v>
      </c>
      <c r="C122" s="19" t="s">
        <v>129</v>
      </c>
      <c r="D122" s="32">
        <v>16</v>
      </c>
      <c r="E122" s="32">
        <v>3686</v>
      </c>
      <c r="F122" s="25">
        <v>0.43407487791644062</v>
      </c>
      <c r="G122" s="27">
        <v>33.354453796060824</v>
      </c>
      <c r="H122" s="22" t="b">
        <v>1</v>
      </c>
      <c r="I122" s="25">
        <v>1.3014000486127135</v>
      </c>
    </row>
    <row r="123" spans="1:9" x14ac:dyDescent="0.25">
      <c r="A123" s="19" t="s">
        <v>293</v>
      </c>
      <c r="B123" s="19" t="s">
        <v>128</v>
      </c>
      <c r="C123" s="19" t="s">
        <v>129</v>
      </c>
      <c r="D123" s="32">
        <v>1</v>
      </c>
      <c r="E123" s="32">
        <v>1283</v>
      </c>
      <c r="F123" s="25">
        <v>7.7942322681215898E-2</v>
      </c>
      <c r="G123" s="27">
        <v>33.354453796060824</v>
      </c>
      <c r="H123" s="22" t="b">
        <v>1</v>
      </c>
      <c r="I123" s="25">
        <v>0.23367890584501469</v>
      </c>
    </row>
    <row r="124" spans="1:9" x14ac:dyDescent="0.25">
      <c r="A124" s="19" t="s">
        <v>294</v>
      </c>
      <c r="B124" s="19" t="s">
        <v>128</v>
      </c>
      <c r="C124" s="19" t="s">
        <v>129</v>
      </c>
      <c r="D124" s="32">
        <v>1</v>
      </c>
      <c r="E124" s="32">
        <v>1283</v>
      </c>
      <c r="F124" s="25">
        <v>7.7942322681215898E-2</v>
      </c>
      <c r="G124" s="27">
        <v>33.354453796060824</v>
      </c>
      <c r="H124" s="22" t="b">
        <v>1</v>
      </c>
      <c r="I124" s="25">
        <v>0.23367890584501469</v>
      </c>
    </row>
    <row r="125" spans="1:9" x14ac:dyDescent="0.25">
      <c r="A125" s="19" t="s">
        <v>103</v>
      </c>
      <c r="B125" s="19" t="s">
        <v>128</v>
      </c>
      <c r="C125" s="19" t="s">
        <v>129</v>
      </c>
      <c r="D125" s="32">
        <v>24</v>
      </c>
      <c r="E125" s="32">
        <v>5632</v>
      </c>
      <c r="F125" s="25">
        <v>0.42613636363636359</v>
      </c>
      <c r="G125" s="27">
        <v>33.354453796060824</v>
      </c>
      <c r="H125" s="22" t="b">
        <v>1</v>
      </c>
      <c r="I125" s="25">
        <v>1.2775995860759395</v>
      </c>
    </row>
    <row r="126" spans="1:9" x14ac:dyDescent="0.25">
      <c r="A126" s="19" t="s">
        <v>295</v>
      </c>
      <c r="B126" s="19" t="s">
        <v>128</v>
      </c>
      <c r="C126" s="19" t="s">
        <v>129</v>
      </c>
      <c r="D126" s="32">
        <v>1</v>
      </c>
      <c r="E126" s="32">
        <v>5363</v>
      </c>
      <c r="F126" s="25">
        <v>1.8646280067126608E-2</v>
      </c>
      <c r="G126" s="27">
        <v>33.354453796060824</v>
      </c>
      <c r="H126" s="22" t="b">
        <v>1</v>
      </c>
      <c r="I126" s="25">
        <v>5.5903419019047891E-2</v>
      </c>
    </row>
    <row r="127" spans="1:9" x14ac:dyDescent="0.25">
      <c r="A127" s="19" t="s">
        <v>105</v>
      </c>
      <c r="B127" s="19" t="s">
        <v>128</v>
      </c>
      <c r="C127" s="19" t="s">
        <v>129</v>
      </c>
      <c r="D127" s="32">
        <v>478</v>
      </c>
      <c r="E127" s="32">
        <v>5898</v>
      </c>
      <c r="F127" s="25">
        <v>8.1044421837911162</v>
      </c>
      <c r="G127" s="27">
        <v>33.354453796060824</v>
      </c>
      <c r="H127" s="22" t="b">
        <v>1</v>
      </c>
      <c r="I127" s="25">
        <v>24.29793104496364</v>
      </c>
    </row>
    <row r="128" spans="1:9" x14ac:dyDescent="0.25">
      <c r="A128" s="19" t="s">
        <v>296</v>
      </c>
      <c r="B128" s="19" t="s">
        <v>128</v>
      </c>
      <c r="C128" s="19" t="s">
        <v>129</v>
      </c>
      <c r="D128" s="32">
        <v>51</v>
      </c>
      <c r="E128" s="32">
        <v>5860</v>
      </c>
      <c r="F128" s="25">
        <v>0.87030716723549495</v>
      </c>
      <c r="G128" s="27">
        <v>33.354453796060824</v>
      </c>
      <c r="H128" s="22" t="b">
        <v>1</v>
      </c>
      <c r="I128" s="25">
        <v>2.6092682331325681</v>
      </c>
    </row>
    <row r="129" spans="1:9" x14ac:dyDescent="0.25">
      <c r="A129" s="19" t="s">
        <v>339</v>
      </c>
      <c r="B129" s="19" t="s">
        <v>128</v>
      </c>
      <c r="C129" s="19" t="s">
        <v>129</v>
      </c>
      <c r="D129" s="32">
        <v>1</v>
      </c>
      <c r="E129" s="32">
        <v>1713</v>
      </c>
      <c r="F129" s="25">
        <v>5.837711617046118E-2</v>
      </c>
      <c r="G129" s="27">
        <v>33.354453796060824</v>
      </c>
      <c r="H129" s="22" t="b">
        <v>1</v>
      </c>
      <c r="I129" s="25">
        <v>0.17502045312268175</v>
      </c>
    </row>
    <row r="130" spans="1:9" x14ac:dyDescent="0.25">
      <c r="A130" s="19" t="s">
        <v>297</v>
      </c>
      <c r="B130" s="19" t="s">
        <v>128</v>
      </c>
      <c r="C130" s="19" t="s">
        <v>129</v>
      </c>
      <c r="D130" s="32">
        <v>3</v>
      </c>
      <c r="E130" s="32">
        <v>1713</v>
      </c>
      <c r="F130" s="25">
        <v>0.17513134851138354</v>
      </c>
      <c r="G130" s="27">
        <v>33.354453796060824</v>
      </c>
      <c r="H130" s="22" t="b">
        <v>1</v>
      </c>
      <c r="I130" s="25">
        <v>0.52506135936804532</v>
      </c>
    </row>
    <row r="131" spans="1:9" x14ac:dyDescent="0.25">
      <c r="A131" s="19" t="s">
        <v>298</v>
      </c>
      <c r="B131" s="19" t="s">
        <v>128</v>
      </c>
      <c r="C131" s="19" t="s">
        <v>129</v>
      </c>
      <c r="D131" s="32">
        <v>1</v>
      </c>
      <c r="E131" s="32">
        <v>5611</v>
      </c>
      <c r="F131" s="25">
        <v>1.7822135091783996E-2</v>
      </c>
      <c r="G131" s="27">
        <v>33.354453796060824</v>
      </c>
      <c r="H131" s="22" t="b">
        <v>1</v>
      </c>
      <c r="I131" s="25">
        <v>5.3432549670139703E-2</v>
      </c>
    </row>
    <row r="132" spans="1:9" x14ac:dyDescent="0.25">
      <c r="A132" s="19" t="s">
        <v>299</v>
      </c>
      <c r="B132" s="19" t="s">
        <v>128</v>
      </c>
      <c r="C132" s="19" t="s">
        <v>129</v>
      </c>
      <c r="D132" s="32">
        <v>1</v>
      </c>
      <c r="E132" s="32">
        <v>1609</v>
      </c>
      <c r="F132" s="25">
        <v>6.2150403977625848E-2</v>
      </c>
      <c r="G132" s="27">
        <v>33.354453796060824</v>
      </c>
      <c r="H132" s="22" t="b">
        <v>1</v>
      </c>
      <c r="I132" s="25">
        <v>0.18633314866324041</v>
      </c>
    </row>
    <row r="133" spans="1:9" x14ac:dyDescent="0.25">
      <c r="A133" s="19" t="s">
        <v>300</v>
      </c>
      <c r="B133" s="19" t="s">
        <v>128</v>
      </c>
      <c r="C133" s="19" t="s">
        <v>129</v>
      </c>
      <c r="D133" s="32">
        <v>1</v>
      </c>
      <c r="E133" s="32">
        <v>1609</v>
      </c>
      <c r="F133" s="25">
        <v>6.2150403977625848E-2</v>
      </c>
      <c r="G133" s="27">
        <v>33.354453796060824</v>
      </c>
      <c r="H133" s="22" t="b">
        <v>1</v>
      </c>
      <c r="I133" s="25">
        <v>0.18633314866324041</v>
      </c>
    </row>
    <row r="134" spans="1:9" x14ac:dyDescent="0.25">
      <c r="A134" s="19" t="s">
        <v>260</v>
      </c>
      <c r="B134" s="19" t="s">
        <v>128</v>
      </c>
      <c r="C134" s="19" t="s">
        <v>129</v>
      </c>
      <c r="D134" s="32">
        <v>2</v>
      </c>
      <c r="E134" s="32">
        <v>5603</v>
      </c>
      <c r="F134" s="25">
        <v>3.5695163305372118E-2</v>
      </c>
      <c r="G134" s="27">
        <v>33.354453796060824</v>
      </c>
      <c r="H134" s="22" t="b">
        <v>1</v>
      </c>
      <c r="I134" s="25">
        <v>0.10701768202718323</v>
      </c>
    </row>
    <row r="135" spans="1:9" x14ac:dyDescent="0.25">
      <c r="A135" s="19" t="s">
        <v>346</v>
      </c>
      <c r="B135" s="19" t="s">
        <v>128</v>
      </c>
      <c r="C135" s="19" t="s">
        <v>129</v>
      </c>
      <c r="D135" s="32">
        <v>1</v>
      </c>
      <c r="E135" s="32">
        <v>1686</v>
      </c>
      <c r="F135" s="25">
        <v>5.9311981020166077E-2</v>
      </c>
      <c r="G135" s="27">
        <v>33.354453796060824</v>
      </c>
      <c r="H135" s="22" t="b">
        <v>1</v>
      </c>
      <c r="I135" s="25">
        <v>0.17782327176699517</v>
      </c>
    </row>
    <row r="136" spans="1:9" x14ac:dyDescent="0.25">
      <c r="A136" s="19" t="s">
        <v>347</v>
      </c>
      <c r="B136" s="19" t="s">
        <v>128</v>
      </c>
      <c r="C136" s="19" t="s">
        <v>129</v>
      </c>
      <c r="D136" s="32">
        <v>1</v>
      </c>
      <c r="E136" s="32">
        <v>1686</v>
      </c>
      <c r="F136" s="25">
        <v>5.9311981020166077E-2</v>
      </c>
      <c r="G136" s="27">
        <v>33.354453796060824</v>
      </c>
      <c r="H136" s="22" t="b">
        <v>1</v>
      </c>
      <c r="I136" s="25">
        <v>0.17782327176699517</v>
      </c>
    </row>
    <row r="137" spans="1:9" x14ac:dyDescent="0.25">
      <c r="A137" s="19" t="s">
        <v>274</v>
      </c>
      <c r="B137" s="19" t="s">
        <v>128</v>
      </c>
      <c r="C137" s="19" t="s">
        <v>129</v>
      </c>
      <c r="D137" s="32">
        <v>3</v>
      </c>
      <c r="E137" s="32">
        <v>1714</v>
      </c>
      <c r="F137" s="25">
        <v>0.1750291715285881</v>
      </c>
      <c r="G137" s="27">
        <v>33.354453796060824</v>
      </c>
      <c r="H137" s="22" t="b">
        <v>1</v>
      </c>
      <c r="I137" s="25">
        <v>0.52475502251893902</v>
      </c>
    </row>
    <row r="138" spans="1:9" x14ac:dyDescent="0.25">
      <c r="A138" s="19" t="s">
        <v>301</v>
      </c>
      <c r="B138" s="19" t="s">
        <v>128</v>
      </c>
      <c r="C138" s="19" t="s">
        <v>129</v>
      </c>
      <c r="D138" s="32">
        <v>2</v>
      </c>
      <c r="E138" s="32">
        <v>1714</v>
      </c>
      <c r="F138" s="25">
        <v>0.11668611435239205</v>
      </c>
      <c r="G138" s="27">
        <v>33.354453796060824</v>
      </c>
      <c r="H138" s="22" t="b">
        <v>1</v>
      </c>
      <c r="I138" s="25">
        <v>0.34983668167929266</v>
      </c>
    </row>
    <row r="139" spans="1:9" x14ac:dyDescent="0.25">
      <c r="A139" s="19" t="s">
        <v>107</v>
      </c>
      <c r="B139" s="19" t="s">
        <v>128</v>
      </c>
      <c r="C139" s="19" t="s">
        <v>129</v>
      </c>
      <c r="D139" s="32">
        <v>43</v>
      </c>
      <c r="E139" s="32">
        <v>1808</v>
      </c>
      <c r="F139" s="25">
        <v>2.3783185840707963</v>
      </c>
      <c r="G139" s="27">
        <v>33.354453796060824</v>
      </c>
      <c r="H139" s="22" t="b">
        <v>1</v>
      </c>
      <c r="I139" s="25">
        <v>7.1304378078338582</v>
      </c>
    </row>
    <row r="140" spans="1:9" x14ac:dyDescent="0.25">
      <c r="A140" s="19" t="s">
        <v>255</v>
      </c>
      <c r="B140" s="19" t="s">
        <v>128</v>
      </c>
      <c r="C140" s="19" t="s">
        <v>129</v>
      </c>
      <c r="D140" s="32">
        <v>4</v>
      </c>
      <c r="E140" s="32">
        <v>1716</v>
      </c>
      <c r="F140" s="25">
        <v>0.23310023310023309</v>
      </c>
      <c r="G140" s="27">
        <v>33.354453796060824</v>
      </c>
      <c r="H140" s="22" t="b">
        <v>1</v>
      </c>
      <c r="I140" s="25">
        <v>0.69885789323812086</v>
      </c>
    </row>
    <row r="141" spans="1:9" x14ac:dyDescent="0.25">
      <c r="A141" s="19" t="s">
        <v>302</v>
      </c>
      <c r="B141" s="19" t="s">
        <v>128</v>
      </c>
      <c r="C141" s="19" t="s">
        <v>129</v>
      </c>
      <c r="D141" s="32">
        <v>1</v>
      </c>
      <c r="E141" s="32">
        <v>1609</v>
      </c>
      <c r="F141" s="25">
        <v>6.2150403977625848E-2</v>
      </c>
      <c r="G141" s="27">
        <v>33.354453796060824</v>
      </c>
      <c r="H141" s="22" t="b">
        <v>1</v>
      </c>
      <c r="I141" s="25">
        <v>0.18633314866324041</v>
      </c>
    </row>
    <row r="142" spans="1:9" x14ac:dyDescent="0.25">
      <c r="A142" s="19" t="s">
        <v>289</v>
      </c>
      <c r="B142" s="19" t="s">
        <v>128</v>
      </c>
      <c r="C142" s="19" t="s">
        <v>129</v>
      </c>
      <c r="D142" s="32">
        <v>2</v>
      </c>
      <c r="E142" s="32">
        <v>1283</v>
      </c>
      <c r="F142" s="25">
        <v>0.1558846453624318</v>
      </c>
      <c r="G142" s="27">
        <v>33.354453796060824</v>
      </c>
      <c r="H142" s="22" t="b">
        <v>1</v>
      </c>
      <c r="I142" s="25">
        <v>0.46735781169002938</v>
      </c>
    </row>
    <row r="143" spans="1:9" x14ac:dyDescent="0.25">
      <c r="A143" s="19" t="s">
        <v>256</v>
      </c>
      <c r="B143" s="19" t="s">
        <v>128</v>
      </c>
      <c r="C143" s="19" t="s">
        <v>129</v>
      </c>
      <c r="D143" s="32">
        <v>3</v>
      </c>
      <c r="E143" s="32">
        <v>1714</v>
      </c>
      <c r="F143" s="25">
        <v>0.1750291715285881</v>
      </c>
      <c r="G143" s="27">
        <v>33.354453796060824</v>
      </c>
      <c r="H143" s="22" t="b">
        <v>1</v>
      </c>
      <c r="I143" s="25">
        <v>0.52475502251893902</v>
      </c>
    </row>
    <row r="144" spans="1:9" x14ac:dyDescent="0.25">
      <c r="A144" s="19" t="s">
        <v>117</v>
      </c>
      <c r="B144" s="19" t="s">
        <v>128</v>
      </c>
      <c r="C144" s="19" t="s">
        <v>129</v>
      </c>
      <c r="D144" s="32">
        <v>55</v>
      </c>
      <c r="E144" s="32">
        <v>1808</v>
      </c>
      <c r="F144" s="25">
        <v>3.0420353982300883</v>
      </c>
      <c r="G144" s="27">
        <v>33.354453796060824</v>
      </c>
      <c r="H144" s="22" t="b">
        <v>1</v>
      </c>
      <c r="I144" s="25">
        <v>9.1203274286247016</v>
      </c>
    </row>
    <row r="145" spans="1:9" x14ac:dyDescent="0.25">
      <c r="A145" s="19" t="s">
        <v>305</v>
      </c>
      <c r="B145" s="19" t="s">
        <v>128</v>
      </c>
      <c r="C145" s="19" t="s">
        <v>129</v>
      </c>
      <c r="D145" s="32">
        <v>2</v>
      </c>
      <c r="E145" s="32">
        <v>1716</v>
      </c>
      <c r="F145" s="25">
        <v>0.11655011655011654</v>
      </c>
      <c r="G145" s="27">
        <v>33.354453796060824</v>
      </c>
      <c r="H145" s="22" t="b">
        <v>1</v>
      </c>
      <c r="I145" s="25">
        <v>0.34942894661906043</v>
      </c>
    </row>
    <row r="146" spans="1:9" x14ac:dyDescent="0.25">
      <c r="A146" s="19" t="s">
        <v>315</v>
      </c>
      <c r="B146" s="19" t="s">
        <v>128</v>
      </c>
      <c r="C146" s="19" t="s">
        <v>129</v>
      </c>
      <c r="D146" s="32">
        <v>1</v>
      </c>
      <c r="E146" s="32">
        <v>1283</v>
      </c>
      <c r="F146" s="25">
        <v>7.7942322681215898E-2</v>
      </c>
      <c r="G146" s="27">
        <v>33.354453796060824</v>
      </c>
      <c r="H146" s="22" t="b">
        <v>1</v>
      </c>
      <c r="I146" s="25">
        <v>0.23367890584501469</v>
      </c>
    </row>
    <row r="147" spans="1:9" x14ac:dyDescent="0.25">
      <c r="A147" s="19" t="s">
        <v>276</v>
      </c>
      <c r="B147" s="19" t="s">
        <v>128</v>
      </c>
      <c r="C147" s="19" t="s">
        <v>129</v>
      </c>
      <c r="D147" s="32">
        <v>6</v>
      </c>
      <c r="E147" s="32">
        <v>1714</v>
      </c>
      <c r="F147" s="25">
        <v>0.3500583430571762</v>
      </c>
      <c r="G147" s="27">
        <v>33.354453796060824</v>
      </c>
      <c r="H147" s="22" t="b">
        <v>1</v>
      </c>
      <c r="I147" s="25">
        <v>1.049510045037878</v>
      </c>
    </row>
    <row r="148" spans="1:9" x14ac:dyDescent="0.25">
      <c r="A148" s="19" t="s">
        <v>306</v>
      </c>
      <c r="B148" s="19" t="s">
        <v>128</v>
      </c>
      <c r="C148" s="19" t="s">
        <v>129</v>
      </c>
      <c r="D148" s="32">
        <v>1</v>
      </c>
      <c r="E148" s="32">
        <v>1713</v>
      </c>
      <c r="F148" s="25">
        <v>5.837711617046118E-2</v>
      </c>
      <c r="G148" s="27">
        <v>33.354453796060824</v>
      </c>
      <c r="H148" s="22" t="b">
        <v>1</v>
      </c>
      <c r="I148" s="25">
        <v>0.17502045312268175</v>
      </c>
    </row>
    <row r="149" spans="1:9" x14ac:dyDescent="0.25">
      <c r="A149" s="19" t="s">
        <v>336</v>
      </c>
      <c r="B149" s="19" t="s">
        <v>128</v>
      </c>
      <c r="C149" s="19" t="s">
        <v>129</v>
      </c>
      <c r="D149" s="32">
        <v>1</v>
      </c>
      <c r="E149" s="32">
        <v>1609</v>
      </c>
      <c r="F149" s="25">
        <v>6.2150403977625848E-2</v>
      </c>
      <c r="G149" s="27">
        <v>33.354453796060824</v>
      </c>
      <c r="H149" s="22" t="b">
        <v>1</v>
      </c>
      <c r="I149" s="25">
        <v>0.18633314866324041</v>
      </c>
    </row>
    <row r="150" spans="1:9" x14ac:dyDescent="0.25">
      <c r="A150" s="19" t="s">
        <v>307</v>
      </c>
      <c r="B150" s="19" t="s">
        <v>128</v>
      </c>
      <c r="C150" s="19" t="s">
        <v>129</v>
      </c>
      <c r="D150" s="32">
        <v>1</v>
      </c>
      <c r="E150" s="32">
        <v>1686</v>
      </c>
      <c r="F150" s="25">
        <v>5.9311981020166077E-2</v>
      </c>
      <c r="G150" s="27">
        <v>33.354453796060824</v>
      </c>
      <c r="H150" s="22" t="b">
        <v>1</v>
      </c>
      <c r="I150" s="25">
        <v>0.17782327176699517</v>
      </c>
    </row>
    <row r="151" spans="1:9" x14ac:dyDescent="0.25">
      <c r="A151" s="19" t="s">
        <v>119</v>
      </c>
      <c r="B151" s="19" t="s">
        <v>128</v>
      </c>
      <c r="C151" s="19" t="s">
        <v>129</v>
      </c>
      <c r="D151" s="32">
        <v>52</v>
      </c>
      <c r="E151" s="32">
        <v>1808</v>
      </c>
      <c r="F151" s="25">
        <v>2.8761061946902653</v>
      </c>
      <c r="G151" s="27">
        <v>33.354453796060824</v>
      </c>
      <c r="H151" s="22" t="b">
        <v>1</v>
      </c>
      <c r="I151" s="25">
        <v>8.6228550234269914</v>
      </c>
    </row>
    <row r="152" spans="1:9" x14ac:dyDescent="0.25">
      <c r="A152" s="19" t="s">
        <v>308</v>
      </c>
      <c r="B152" s="19" t="s">
        <v>128</v>
      </c>
      <c r="C152" s="19" t="s">
        <v>129</v>
      </c>
      <c r="D152" s="32">
        <v>1</v>
      </c>
      <c r="E152" s="32">
        <v>1716</v>
      </c>
      <c r="F152" s="25">
        <v>5.8275058275058272E-2</v>
      </c>
      <c r="G152" s="27">
        <v>33.354453796060824</v>
      </c>
      <c r="H152" s="22" t="b">
        <v>1</v>
      </c>
      <c r="I152" s="25">
        <v>0.17471447330953022</v>
      </c>
    </row>
    <row r="153" spans="1:9" x14ac:dyDescent="0.25">
      <c r="A153" s="19" t="s">
        <v>333</v>
      </c>
      <c r="B153" s="19" t="s">
        <v>128</v>
      </c>
      <c r="C153" s="19" t="s">
        <v>129</v>
      </c>
      <c r="D153" s="32">
        <v>1</v>
      </c>
      <c r="E153" s="32">
        <v>1689</v>
      </c>
      <c r="F153" s="25">
        <v>5.9206631142687975E-2</v>
      </c>
      <c r="G153" s="27">
        <v>33.354453796060824</v>
      </c>
      <c r="H153" s="22" t="b">
        <v>1</v>
      </c>
      <c r="I153" s="25">
        <v>0.17750742226119232</v>
      </c>
    </row>
    <row r="154" spans="1:9" x14ac:dyDescent="0.25">
      <c r="A154" s="19" t="s">
        <v>279</v>
      </c>
      <c r="B154" s="19" t="s">
        <v>128</v>
      </c>
      <c r="C154" s="19" t="s">
        <v>129</v>
      </c>
      <c r="D154" s="32">
        <v>5</v>
      </c>
      <c r="E154" s="32">
        <v>1714</v>
      </c>
      <c r="F154" s="25">
        <v>0.29171528588098017</v>
      </c>
      <c r="G154" s="27">
        <v>33.354453796060824</v>
      </c>
      <c r="H154" s="22" t="b">
        <v>1</v>
      </c>
      <c r="I154" s="25">
        <v>0.87459170419823173</v>
      </c>
    </row>
    <row r="155" spans="1:9" x14ac:dyDescent="0.25">
      <c r="A155" s="19" t="s">
        <v>310</v>
      </c>
      <c r="B155" s="19" t="s">
        <v>128</v>
      </c>
      <c r="C155" s="19" t="s">
        <v>129</v>
      </c>
      <c r="D155" s="32">
        <v>2</v>
      </c>
      <c r="E155" s="32">
        <v>1713</v>
      </c>
      <c r="F155" s="25">
        <v>0.11675423234092236</v>
      </c>
      <c r="G155" s="27">
        <v>33.354453796060824</v>
      </c>
      <c r="H155" s="22" t="b">
        <v>1</v>
      </c>
      <c r="I155" s="25">
        <v>0.35004090624536349</v>
      </c>
    </row>
    <row r="156" spans="1:9" x14ac:dyDescent="0.25">
      <c r="A156" s="19" t="s">
        <v>121</v>
      </c>
      <c r="B156" s="19" t="s">
        <v>128</v>
      </c>
      <c r="C156" s="19" t="s">
        <v>129</v>
      </c>
      <c r="D156" s="32">
        <v>42</v>
      </c>
      <c r="E156" s="32">
        <v>1808</v>
      </c>
      <c r="F156" s="25">
        <v>2.3230088495575223</v>
      </c>
      <c r="G156" s="27">
        <v>33.354453796060824</v>
      </c>
      <c r="H156" s="22" t="b">
        <v>1</v>
      </c>
      <c r="I156" s="25">
        <v>6.9646136727679551</v>
      </c>
    </row>
    <row r="157" spans="1:9" x14ac:dyDescent="0.25">
      <c r="A157" s="19" t="s">
        <v>319</v>
      </c>
      <c r="B157" s="19" t="s">
        <v>128</v>
      </c>
      <c r="C157" s="19" t="s">
        <v>129</v>
      </c>
      <c r="D157" s="32">
        <v>2</v>
      </c>
      <c r="E157" s="32">
        <v>1609</v>
      </c>
      <c r="F157" s="25">
        <v>0.1243008079552517</v>
      </c>
      <c r="G157" s="27">
        <v>33.354453796060824</v>
      </c>
      <c r="H157" s="22" t="b">
        <v>1</v>
      </c>
      <c r="I157" s="25">
        <v>0.37266629732648082</v>
      </c>
    </row>
    <row r="158" spans="1:9" x14ac:dyDescent="0.25">
      <c r="A158" s="19" t="s">
        <v>281</v>
      </c>
      <c r="B158" s="19" t="s">
        <v>128</v>
      </c>
      <c r="C158" s="19" t="s">
        <v>129</v>
      </c>
      <c r="D158" s="32">
        <v>3</v>
      </c>
      <c r="E158" s="32">
        <v>1714</v>
      </c>
      <c r="F158" s="25">
        <v>0.1750291715285881</v>
      </c>
      <c r="G158" s="27">
        <v>33.354453796060824</v>
      </c>
      <c r="H158" s="22" t="b">
        <v>1</v>
      </c>
      <c r="I158" s="25">
        <v>0.52475502251893902</v>
      </c>
    </row>
    <row r="159" spans="1:9" x14ac:dyDescent="0.25">
      <c r="A159" s="19" t="s">
        <v>111</v>
      </c>
      <c r="B159" s="19" t="s">
        <v>128</v>
      </c>
      <c r="C159" s="19" t="s">
        <v>129</v>
      </c>
      <c r="D159" s="32">
        <v>64</v>
      </c>
      <c r="E159" s="32">
        <v>1808</v>
      </c>
      <c r="F159" s="25">
        <v>3.5398230088495577</v>
      </c>
      <c r="G159" s="27">
        <v>33.354453796060824</v>
      </c>
      <c r="H159" s="22" t="b">
        <v>1</v>
      </c>
      <c r="I159" s="25">
        <v>10.612744644217836</v>
      </c>
    </row>
    <row r="160" spans="1:9" x14ac:dyDescent="0.25">
      <c r="A160" s="19" t="s">
        <v>113</v>
      </c>
      <c r="B160" s="19" t="s">
        <v>128</v>
      </c>
      <c r="C160" s="19" t="s">
        <v>129</v>
      </c>
      <c r="D160" s="32">
        <v>53</v>
      </c>
      <c r="E160" s="32">
        <v>1808</v>
      </c>
      <c r="F160" s="25">
        <v>2.9314159292035398</v>
      </c>
      <c r="G160" s="27">
        <v>33.354453796060824</v>
      </c>
      <c r="H160" s="22" t="b">
        <v>1</v>
      </c>
      <c r="I160" s="25">
        <v>8.7886791584928954</v>
      </c>
    </row>
    <row r="161" spans="1:9" x14ac:dyDescent="0.25">
      <c r="A161" s="19" t="s">
        <v>99</v>
      </c>
      <c r="B161" s="19" t="s">
        <v>130</v>
      </c>
      <c r="C161" s="19" t="s">
        <v>131</v>
      </c>
      <c r="D161" s="32">
        <v>5</v>
      </c>
      <c r="E161" s="32">
        <v>645</v>
      </c>
      <c r="F161" s="25">
        <v>0.77519379844961245</v>
      </c>
      <c r="G161" s="27">
        <v>46.740196394800719</v>
      </c>
      <c r="H161" s="22" t="b">
        <v>1</v>
      </c>
      <c r="I161" s="25">
        <v>1.6585163483306273</v>
      </c>
    </row>
    <row r="162" spans="1:9" x14ac:dyDescent="0.25">
      <c r="A162" s="19" t="s">
        <v>101</v>
      </c>
      <c r="B162" s="19" t="s">
        <v>130</v>
      </c>
      <c r="C162" s="19" t="s">
        <v>131</v>
      </c>
      <c r="D162" s="32">
        <v>3</v>
      </c>
      <c r="E162" s="32">
        <v>639</v>
      </c>
      <c r="F162" s="25">
        <v>0.46948356807511737</v>
      </c>
      <c r="G162" s="27">
        <v>46.740196394800719</v>
      </c>
      <c r="H162" s="22" t="b">
        <v>1</v>
      </c>
      <c r="I162" s="25">
        <v>1.0044535630734786</v>
      </c>
    </row>
    <row r="163" spans="1:9" x14ac:dyDescent="0.25">
      <c r="A163" s="19" t="s">
        <v>348</v>
      </c>
      <c r="B163" s="19" t="s">
        <v>130</v>
      </c>
      <c r="C163" s="19" t="s">
        <v>131</v>
      </c>
      <c r="D163" s="32">
        <v>1</v>
      </c>
      <c r="E163" s="32">
        <v>200</v>
      </c>
      <c r="F163" s="25">
        <v>0.5</v>
      </c>
      <c r="G163" s="27">
        <v>46.740196394800719</v>
      </c>
      <c r="H163" s="22" t="b">
        <v>1</v>
      </c>
      <c r="I163" s="25">
        <v>1.0697430446732545</v>
      </c>
    </row>
    <row r="164" spans="1:9" x14ac:dyDescent="0.25">
      <c r="A164" s="19" t="s">
        <v>127</v>
      </c>
      <c r="B164" s="19" t="s">
        <v>130</v>
      </c>
      <c r="C164" s="19" t="s">
        <v>131</v>
      </c>
      <c r="D164" s="32">
        <v>77</v>
      </c>
      <c r="E164" s="32">
        <v>436</v>
      </c>
      <c r="F164" s="25">
        <v>17.660550458715598</v>
      </c>
      <c r="G164" s="27">
        <v>46.740196394800719</v>
      </c>
      <c r="H164" s="22" t="b">
        <v>1</v>
      </c>
      <c r="I164" s="25">
        <v>37.784502036624133</v>
      </c>
    </row>
    <row r="165" spans="1:9" x14ac:dyDescent="0.25">
      <c r="A165" s="19" t="s">
        <v>293</v>
      </c>
      <c r="B165" s="19" t="s">
        <v>130</v>
      </c>
      <c r="C165" s="19" t="s">
        <v>131</v>
      </c>
      <c r="D165" s="32">
        <v>1</v>
      </c>
      <c r="E165" s="32">
        <v>196</v>
      </c>
      <c r="F165" s="25">
        <v>0.51020408163265307</v>
      </c>
      <c r="G165" s="27">
        <v>46.740196394800719</v>
      </c>
      <c r="H165" s="22" t="b">
        <v>1</v>
      </c>
      <c r="I165" s="25">
        <v>1.0915745353808719</v>
      </c>
    </row>
    <row r="166" spans="1:9" x14ac:dyDescent="0.25">
      <c r="A166" s="19" t="s">
        <v>294</v>
      </c>
      <c r="B166" s="19" t="s">
        <v>130</v>
      </c>
      <c r="C166" s="19" t="s">
        <v>131</v>
      </c>
      <c r="D166" s="32">
        <v>2</v>
      </c>
      <c r="E166" s="32">
        <v>196</v>
      </c>
      <c r="F166" s="25">
        <v>1.0204081632653061</v>
      </c>
      <c r="G166" s="27">
        <v>46.740196394800719</v>
      </c>
      <c r="H166" s="22" t="b">
        <v>1</v>
      </c>
      <c r="I166" s="25">
        <v>2.1831490707617438</v>
      </c>
    </row>
    <row r="167" spans="1:9" x14ac:dyDescent="0.25">
      <c r="A167" s="19" t="s">
        <v>105</v>
      </c>
      <c r="B167" s="19" t="s">
        <v>130</v>
      </c>
      <c r="C167" s="19" t="s">
        <v>131</v>
      </c>
      <c r="D167" s="32">
        <v>1</v>
      </c>
      <c r="E167" s="32">
        <v>694</v>
      </c>
      <c r="F167" s="25">
        <v>0.14409221902017291</v>
      </c>
      <c r="G167" s="27">
        <v>46.740196394800719</v>
      </c>
      <c r="H167" s="22" t="b">
        <v>1</v>
      </c>
      <c r="I167" s="25">
        <v>0.30828329817673039</v>
      </c>
    </row>
    <row r="168" spans="1:9" x14ac:dyDescent="0.25">
      <c r="A168" s="19" t="s">
        <v>107</v>
      </c>
      <c r="B168" s="19" t="s">
        <v>130</v>
      </c>
      <c r="C168" s="19" t="s">
        <v>131</v>
      </c>
      <c r="D168" s="32">
        <v>12</v>
      </c>
      <c r="E168" s="32">
        <v>238</v>
      </c>
      <c r="F168" s="25">
        <v>5.0420168067226889</v>
      </c>
      <c r="G168" s="27">
        <v>46.740196394800719</v>
      </c>
      <c r="H168" s="22" t="b">
        <v>1</v>
      </c>
      <c r="I168" s="25">
        <v>10.787324820234499</v>
      </c>
    </row>
    <row r="169" spans="1:9" x14ac:dyDescent="0.25">
      <c r="A169" s="19" t="s">
        <v>289</v>
      </c>
      <c r="B169" s="19" t="s">
        <v>130</v>
      </c>
      <c r="C169" s="19" t="s">
        <v>131</v>
      </c>
      <c r="D169" s="32">
        <v>1</v>
      </c>
      <c r="E169" s="32">
        <v>196</v>
      </c>
      <c r="F169" s="25">
        <v>0.51020408163265307</v>
      </c>
      <c r="G169" s="27">
        <v>46.740196394800719</v>
      </c>
      <c r="H169" s="22" t="b">
        <v>1</v>
      </c>
      <c r="I169" s="25">
        <v>1.0915745353808719</v>
      </c>
    </row>
    <row r="170" spans="1:9" x14ac:dyDescent="0.25">
      <c r="A170" s="19" t="s">
        <v>117</v>
      </c>
      <c r="B170" s="19" t="s">
        <v>130</v>
      </c>
      <c r="C170" s="19" t="s">
        <v>131</v>
      </c>
      <c r="D170" s="32">
        <v>6</v>
      </c>
      <c r="E170" s="32">
        <v>238</v>
      </c>
      <c r="F170" s="25">
        <v>2.5210084033613445</v>
      </c>
      <c r="G170" s="27">
        <v>46.740196394800719</v>
      </c>
      <c r="H170" s="22" t="b">
        <v>1</v>
      </c>
      <c r="I170" s="25">
        <v>5.3936624101172495</v>
      </c>
    </row>
    <row r="171" spans="1:9" x14ac:dyDescent="0.25">
      <c r="A171" s="19" t="s">
        <v>315</v>
      </c>
      <c r="B171" s="19" t="s">
        <v>130</v>
      </c>
      <c r="C171" s="19" t="s">
        <v>131</v>
      </c>
      <c r="D171" s="32">
        <v>1</v>
      </c>
      <c r="E171" s="32">
        <v>196</v>
      </c>
      <c r="F171" s="25">
        <v>0.51020408163265307</v>
      </c>
      <c r="G171" s="27">
        <v>46.740196394800719</v>
      </c>
      <c r="H171" s="22" t="b">
        <v>1</v>
      </c>
      <c r="I171" s="25">
        <v>1.0915745353808719</v>
      </c>
    </row>
    <row r="172" spans="1:9" x14ac:dyDescent="0.25">
      <c r="A172" s="19" t="s">
        <v>119</v>
      </c>
      <c r="B172" s="19" t="s">
        <v>130</v>
      </c>
      <c r="C172" s="19" t="s">
        <v>131</v>
      </c>
      <c r="D172" s="32">
        <v>8</v>
      </c>
      <c r="E172" s="32">
        <v>238</v>
      </c>
      <c r="F172" s="25">
        <v>3.3613445378151261</v>
      </c>
      <c r="G172" s="27">
        <v>46.740196394800719</v>
      </c>
      <c r="H172" s="22" t="b">
        <v>1</v>
      </c>
      <c r="I172" s="25">
        <v>7.1915498801563329</v>
      </c>
    </row>
    <row r="173" spans="1:9" x14ac:dyDescent="0.25">
      <c r="A173" s="19" t="s">
        <v>309</v>
      </c>
      <c r="B173" s="19" t="s">
        <v>130</v>
      </c>
      <c r="C173" s="19" t="s">
        <v>131</v>
      </c>
      <c r="D173" s="32">
        <v>2</v>
      </c>
      <c r="E173" s="32">
        <v>196</v>
      </c>
      <c r="F173" s="25">
        <v>1.0204081632653061</v>
      </c>
      <c r="G173" s="27">
        <v>46.740196394800719</v>
      </c>
      <c r="H173" s="22" t="b">
        <v>1</v>
      </c>
      <c r="I173" s="25">
        <v>2.1831490707617438</v>
      </c>
    </row>
    <row r="174" spans="1:9" x14ac:dyDescent="0.25">
      <c r="A174" s="19" t="s">
        <v>121</v>
      </c>
      <c r="B174" s="19" t="s">
        <v>130</v>
      </c>
      <c r="C174" s="19" t="s">
        <v>131</v>
      </c>
      <c r="D174" s="32">
        <v>8</v>
      </c>
      <c r="E174" s="32">
        <v>238</v>
      </c>
      <c r="F174" s="25">
        <v>3.3613445378151261</v>
      </c>
      <c r="G174" s="27">
        <v>46.740196394800719</v>
      </c>
      <c r="H174" s="22" t="b">
        <v>1</v>
      </c>
      <c r="I174" s="25">
        <v>7.1915498801563329</v>
      </c>
    </row>
    <row r="175" spans="1:9" x14ac:dyDescent="0.25">
      <c r="A175" s="19" t="s">
        <v>313</v>
      </c>
      <c r="B175" s="19" t="s">
        <v>130</v>
      </c>
      <c r="C175" s="19" t="s">
        <v>131</v>
      </c>
      <c r="D175" s="32">
        <v>1</v>
      </c>
      <c r="E175" s="32">
        <v>196</v>
      </c>
      <c r="F175" s="25">
        <v>0.51020408163265307</v>
      </c>
      <c r="G175" s="27">
        <v>46.740196394800719</v>
      </c>
      <c r="H175" s="22" t="b">
        <v>1</v>
      </c>
      <c r="I175" s="25">
        <v>1.0915745353808719</v>
      </c>
    </row>
    <row r="176" spans="1:9" x14ac:dyDescent="0.25">
      <c r="A176" s="19" t="s">
        <v>111</v>
      </c>
      <c r="B176" s="19" t="s">
        <v>130</v>
      </c>
      <c r="C176" s="19" t="s">
        <v>131</v>
      </c>
      <c r="D176" s="32">
        <v>5</v>
      </c>
      <c r="E176" s="32">
        <v>238</v>
      </c>
      <c r="F176" s="25">
        <v>2.1008403361344539</v>
      </c>
      <c r="G176" s="27">
        <v>46.740196394800719</v>
      </c>
      <c r="H176" s="22" t="b">
        <v>1</v>
      </c>
      <c r="I176" s="25">
        <v>4.4947186750977082</v>
      </c>
    </row>
    <row r="177" spans="1:9" x14ac:dyDescent="0.25">
      <c r="A177" s="19" t="s">
        <v>113</v>
      </c>
      <c r="B177" s="19" t="s">
        <v>130</v>
      </c>
      <c r="C177" s="19" t="s">
        <v>131</v>
      </c>
      <c r="D177" s="32">
        <v>16</v>
      </c>
      <c r="E177" s="32">
        <v>238</v>
      </c>
      <c r="F177" s="25">
        <v>6.7226890756302522</v>
      </c>
      <c r="G177" s="27">
        <v>46.740196394800719</v>
      </c>
      <c r="H177" s="22" t="b">
        <v>1</v>
      </c>
      <c r="I177" s="25">
        <v>14.383099760312666</v>
      </c>
    </row>
    <row r="178" spans="1:9" x14ac:dyDescent="0.25">
      <c r="A178" s="19" t="s">
        <v>115</v>
      </c>
      <c r="B178" s="19" t="s">
        <v>132</v>
      </c>
      <c r="C178" s="19" t="s">
        <v>133</v>
      </c>
      <c r="D178" s="32">
        <v>126</v>
      </c>
      <c r="E178" s="32">
        <v>4479</v>
      </c>
      <c r="F178" s="25">
        <v>2.8131279303415941</v>
      </c>
      <c r="G178" s="27">
        <v>13.17240870142702</v>
      </c>
      <c r="H178" s="22" t="b">
        <v>1</v>
      </c>
      <c r="I178" s="25">
        <v>21.378586805241085</v>
      </c>
    </row>
    <row r="179" spans="1:9" x14ac:dyDescent="0.25">
      <c r="A179" s="19" t="s">
        <v>270</v>
      </c>
      <c r="B179" s="19" t="s">
        <v>132</v>
      </c>
      <c r="C179" s="19" t="s">
        <v>133</v>
      </c>
      <c r="D179" s="32">
        <v>2</v>
      </c>
      <c r="E179" s="32">
        <v>1127</v>
      </c>
      <c r="F179" s="25">
        <v>0.1774622892635315</v>
      </c>
      <c r="G179" s="27">
        <v>13.17240870142702</v>
      </c>
      <c r="H179" s="22" t="b">
        <v>1</v>
      </c>
      <c r="I179" s="25">
        <v>1.3486386149585894</v>
      </c>
    </row>
    <row r="180" spans="1:9" x14ac:dyDescent="0.25">
      <c r="A180" s="19" t="s">
        <v>99</v>
      </c>
      <c r="B180" s="19" t="s">
        <v>132</v>
      </c>
      <c r="C180" s="19" t="s">
        <v>133</v>
      </c>
      <c r="D180" s="32">
        <v>6</v>
      </c>
      <c r="E180" s="32">
        <v>6032</v>
      </c>
      <c r="F180" s="25">
        <v>9.9469496021220155E-2</v>
      </c>
      <c r="G180" s="27">
        <v>13.17240870142702</v>
      </c>
      <c r="H180" s="22" t="b">
        <v>1</v>
      </c>
      <c r="I180" s="25">
        <v>0.75592625284731285</v>
      </c>
    </row>
    <row r="181" spans="1:9" x14ac:dyDescent="0.25">
      <c r="A181" s="19" t="s">
        <v>101</v>
      </c>
      <c r="B181" s="19" t="s">
        <v>132</v>
      </c>
      <c r="C181" s="19" t="s">
        <v>133</v>
      </c>
      <c r="D181" s="32">
        <v>1</v>
      </c>
      <c r="E181" s="32">
        <v>6300</v>
      </c>
      <c r="F181" s="25">
        <v>1.5873015873015872E-2</v>
      </c>
      <c r="G181" s="27">
        <v>13.17240870142702</v>
      </c>
      <c r="H181" s="22" t="b">
        <v>0</v>
      </c>
      <c r="I181" s="25">
        <v>1.5873015873015872E-2</v>
      </c>
    </row>
    <row r="182" spans="1:9" x14ac:dyDescent="0.25">
      <c r="A182" s="19" t="s">
        <v>127</v>
      </c>
      <c r="B182" s="19" t="s">
        <v>132</v>
      </c>
      <c r="C182" s="19" t="s">
        <v>133</v>
      </c>
      <c r="D182" s="32">
        <v>118</v>
      </c>
      <c r="E182" s="32">
        <v>4500</v>
      </c>
      <c r="F182" s="25">
        <v>2.6222222222222222</v>
      </c>
      <c r="G182" s="27">
        <v>13.17240870142702</v>
      </c>
      <c r="H182" s="22" t="b">
        <v>1</v>
      </c>
      <c r="I182" s="25">
        <v>19.927783872098107</v>
      </c>
    </row>
    <row r="183" spans="1:9" x14ac:dyDescent="0.25">
      <c r="A183" s="19" t="s">
        <v>293</v>
      </c>
      <c r="B183" s="19" t="s">
        <v>132</v>
      </c>
      <c r="C183" s="19" t="s">
        <v>133</v>
      </c>
      <c r="D183" s="32">
        <v>3</v>
      </c>
      <c r="E183" s="32">
        <v>1135</v>
      </c>
      <c r="F183" s="25">
        <v>0.26431718061674009</v>
      </c>
      <c r="G183" s="27">
        <v>13.17240870142702</v>
      </c>
      <c r="H183" s="22" t="b">
        <v>1</v>
      </c>
      <c r="I183" s="25">
        <v>2.0086991881828156</v>
      </c>
    </row>
    <row r="184" spans="1:9" x14ac:dyDescent="0.25">
      <c r="A184" s="19" t="s">
        <v>103</v>
      </c>
      <c r="B184" s="19" t="s">
        <v>132</v>
      </c>
      <c r="C184" s="19" t="s">
        <v>133</v>
      </c>
      <c r="D184" s="32">
        <v>126</v>
      </c>
      <c r="E184" s="32">
        <v>6266</v>
      </c>
      <c r="F184" s="25">
        <v>2.010852218321098</v>
      </c>
      <c r="G184" s="27">
        <v>13.17240870142702</v>
      </c>
      <c r="H184" s="22" t="b">
        <v>1</v>
      </c>
      <c r="I184" s="25">
        <v>15.281629476647751</v>
      </c>
    </row>
    <row r="185" spans="1:9" x14ac:dyDescent="0.25">
      <c r="A185" s="19" t="s">
        <v>263</v>
      </c>
      <c r="B185" s="19" t="s">
        <v>132</v>
      </c>
      <c r="C185" s="19" t="s">
        <v>133</v>
      </c>
      <c r="D185" s="32">
        <v>2</v>
      </c>
      <c r="E185" s="32">
        <v>4445</v>
      </c>
      <c r="F185" s="25">
        <v>4.4994375703037118E-2</v>
      </c>
      <c r="G185" s="27">
        <v>13.17240870142702</v>
      </c>
      <c r="H185" s="22" t="b">
        <v>1</v>
      </c>
      <c r="I185" s="25">
        <v>0.34193829450131163</v>
      </c>
    </row>
    <row r="186" spans="1:9" x14ac:dyDescent="0.25">
      <c r="A186" s="19" t="s">
        <v>316</v>
      </c>
      <c r="B186" s="19" t="s">
        <v>132</v>
      </c>
      <c r="C186" s="19" t="s">
        <v>133</v>
      </c>
      <c r="D186" s="32">
        <v>3</v>
      </c>
      <c r="E186" s="32">
        <v>4466</v>
      </c>
      <c r="F186" s="25">
        <v>6.7174205105239582E-2</v>
      </c>
      <c r="G186" s="27">
        <v>13.17240870142702</v>
      </c>
      <c r="H186" s="22" t="b">
        <v>1</v>
      </c>
      <c r="I186" s="25">
        <v>0.51049565127350993</v>
      </c>
    </row>
    <row r="187" spans="1:9" x14ac:dyDescent="0.25">
      <c r="A187" s="19" t="s">
        <v>271</v>
      </c>
      <c r="B187" s="19" t="s">
        <v>132</v>
      </c>
      <c r="C187" s="19" t="s">
        <v>133</v>
      </c>
      <c r="D187" s="32">
        <v>4</v>
      </c>
      <c r="E187" s="32">
        <v>1452</v>
      </c>
      <c r="F187" s="25">
        <v>0.27548209366391185</v>
      </c>
      <c r="G187" s="27">
        <v>13.17240870142702</v>
      </c>
      <c r="H187" s="22" t="b">
        <v>1</v>
      </c>
      <c r="I187" s="25">
        <v>2.0935478223943944</v>
      </c>
    </row>
    <row r="188" spans="1:9" x14ac:dyDescent="0.25">
      <c r="A188" s="19" t="s">
        <v>105</v>
      </c>
      <c r="B188" s="19" t="s">
        <v>132</v>
      </c>
      <c r="C188" s="19" t="s">
        <v>133</v>
      </c>
      <c r="D188" s="32">
        <v>24</v>
      </c>
      <c r="E188" s="32">
        <v>6349</v>
      </c>
      <c r="F188" s="25">
        <v>0.3780122853992755</v>
      </c>
      <c r="G188" s="27">
        <v>13.17240870142702</v>
      </c>
      <c r="H188" s="22" t="b">
        <v>1</v>
      </c>
      <c r="I188" s="25">
        <v>2.8727340728776132</v>
      </c>
    </row>
    <row r="189" spans="1:9" x14ac:dyDescent="0.25">
      <c r="A189" s="19" t="s">
        <v>260</v>
      </c>
      <c r="B189" s="19" t="s">
        <v>132</v>
      </c>
      <c r="C189" s="19" t="s">
        <v>133</v>
      </c>
      <c r="D189" s="32">
        <v>5</v>
      </c>
      <c r="E189" s="32">
        <v>6185</v>
      </c>
      <c r="F189" s="25">
        <v>8.084074373484236E-2</v>
      </c>
      <c r="G189" s="27">
        <v>13.17240870142702</v>
      </c>
      <c r="H189" s="22" t="b">
        <v>1</v>
      </c>
      <c r="I189" s="25">
        <v>0.61435558571476567</v>
      </c>
    </row>
    <row r="190" spans="1:9" x14ac:dyDescent="0.25">
      <c r="A190" s="19" t="s">
        <v>111</v>
      </c>
      <c r="B190" s="19" t="s">
        <v>132</v>
      </c>
      <c r="C190" s="19" t="s">
        <v>133</v>
      </c>
      <c r="D190" s="32">
        <v>67</v>
      </c>
      <c r="E190" s="32">
        <v>1550</v>
      </c>
      <c r="F190" s="25">
        <v>4.3225806451612909</v>
      </c>
      <c r="G190" s="27">
        <v>13.17240870142702</v>
      </c>
      <c r="H190" s="22" t="b">
        <v>1</v>
      </c>
      <c r="I190" s="25">
        <v>32.849791347389726</v>
      </c>
    </row>
    <row r="191" spans="1:9" x14ac:dyDescent="0.25">
      <c r="A191" s="19" t="s">
        <v>97</v>
      </c>
      <c r="B191" s="19" t="s">
        <v>134</v>
      </c>
      <c r="C191" s="19" t="s">
        <v>135</v>
      </c>
      <c r="D191" s="32">
        <v>401</v>
      </c>
      <c r="E191" s="32">
        <v>3102</v>
      </c>
      <c r="F191" s="25">
        <v>12.92714377820761</v>
      </c>
      <c r="G191" s="27">
        <v>16.65644236068551</v>
      </c>
      <c r="H191" s="22" t="b">
        <v>1</v>
      </c>
      <c r="I191" s="25">
        <v>78.846586346915785</v>
      </c>
    </row>
    <row r="192" spans="1:9" x14ac:dyDescent="0.25">
      <c r="A192" s="19" t="s">
        <v>290</v>
      </c>
      <c r="B192" s="19" t="s">
        <v>134</v>
      </c>
      <c r="C192" s="19" t="s">
        <v>135</v>
      </c>
      <c r="D192" s="32">
        <v>1</v>
      </c>
      <c r="E192" s="32">
        <v>805</v>
      </c>
      <c r="F192" s="25">
        <v>0.12422360248447205</v>
      </c>
      <c r="G192" s="27">
        <v>16.65644236068551</v>
      </c>
      <c r="H192" s="22" t="b">
        <v>1</v>
      </c>
      <c r="I192" s="25">
        <v>0.75767757887310527</v>
      </c>
    </row>
    <row r="193" spans="1:9" x14ac:dyDescent="0.25">
      <c r="A193" s="19" t="s">
        <v>101</v>
      </c>
      <c r="B193" s="19" t="s">
        <v>134</v>
      </c>
      <c r="C193" s="19" t="s">
        <v>135</v>
      </c>
      <c r="D193" s="32">
        <v>1</v>
      </c>
      <c r="E193" s="32">
        <v>2800</v>
      </c>
      <c r="F193" s="25">
        <v>3.5714285714285712E-2</v>
      </c>
      <c r="G193" s="27">
        <v>16.65644236068551</v>
      </c>
      <c r="H193" s="22" t="b">
        <v>0</v>
      </c>
      <c r="I193" s="25">
        <v>3.5714285714285712E-2</v>
      </c>
    </row>
    <row r="194" spans="1:9" x14ac:dyDescent="0.25">
      <c r="A194" s="19" t="s">
        <v>103</v>
      </c>
      <c r="B194" s="19" t="s">
        <v>134</v>
      </c>
      <c r="C194" s="19" t="s">
        <v>135</v>
      </c>
      <c r="D194" s="32">
        <v>2</v>
      </c>
      <c r="E194" s="32">
        <v>2745</v>
      </c>
      <c r="F194" s="25">
        <v>7.2859744990892539E-2</v>
      </c>
      <c r="G194" s="27">
        <v>16.65644236068551</v>
      </c>
      <c r="H194" s="22" t="b">
        <v>1</v>
      </c>
      <c r="I194" s="25">
        <v>0.44439377121519114</v>
      </c>
    </row>
    <row r="195" spans="1:9" x14ac:dyDescent="0.25">
      <c r="A195" s="19" t="s">
        <v>105</v>
      </c>
      <c r="B195" s="19" t="s">
        <v>134</v>
      </c>
      <c r="C195" s="19" t="s">
        <v>135</v>
      </c>
      <c r="D195" s="32">
        <v>8</v>
      </c>
      <c r="E195" s="32">
        <v>2892</v>
      </c>
      <c r="F195" s="25">
        <v>0.27662517289073307</v>
      </c>
      <c r="G195" s="27">
        <v>16.65644236068551</v>
      </c>
      <c r="H195" s="22" t="b">
        <v>0</v>
      </c>
      <c r="I195" s="25">
        <v>0.27662517289073307</v>
      </c>
    </row>
    <row r="196" spans="1:9" x14ac:dyDescent="0.25">
      <c r="A196" s="19" t="s">
        <v>107</v>
      </c>
      <c r="B196" s="19" t="s">
        <v>134</v>
      </c>
      <c r="C196" s="19" t="s">
        <v>135</v>
      </c>
      <c r="D196" s="32">
        <v>9</v>
      </c>
      <c r="E196" s="32">
        <v>875</v>
      </c>
      <c r="F196" s="25">
        <v>1.0285714285714285</v>
      </c>
      <c r="G196" s="27">
        <v>16.65644236068551</v>
      </c>
      <c r="H196" s="22" t="b">
        <v>1</v>
      </c>
      <c r="I196" s="25">
        <v>6.273570353069311</v>
      </c>
    </row>
    <row r="197" spans="1:9" x14ac:dyDescent="0.25">
      <c r="A197" s="19" t="s">
        <v>255</v>
      </c>
      <c r="B197" s="19" t="s">
        <v>134</v>
      </c>
      <c r="C197" s="19" t="s">
        <v>135</v>
      </c>
      <c r="D197" s="32">
        <v>1</v>
      </c>
      <c r="E197" s="32">
        <v>805</v>
      </c>
      <c r="F197" s="25">
        <v>0.12422360248447205</v>
      </c>
      <c r="G197" s="27">
        <v>16.65644236068551</v>
      </c>
      <c r="H197" s="22" t="b">
        <v>1</v>
      </c>
      <c r="I197" s="25">
        <v>0.75767757887310527</v>
      </c>
    </row>
    <row r="198" spans="1:9" x14ac:dyDescent="0.25">
      <c r="A198" s="19" t="s">
        <v>119</v>
      </c>
      <c r="B198" s="19" t="s">
        <v>134</v>
      </c>
      <c r="C198" s="19" t="s">
        <v>135</v>
      </c>
      <c r="D198" s="32">
        <v>8</v>
      </c>
      <c r="E198" s="32">
        <v>875</v>
      </c>
      <c r="F198" s="25">
        <v>0.91428571428571437</v>
      </c>
      <c r="G198" s="27">
        <v>16.65644236068551</v>
      </c>
      <c r="H198" s="22" t="b">
        <v>1</v>
      </c>
      <c r="I198" s="25">
        <v>5.5765069805060552</v>
      </c>
    </row>
    <row r="199" spans="1:9" x14ac:dyDescent="0.25">
      <c r="A199" s="19" t="s">
        <v>308</v>
      </c>
      <c r="B199" s="19" t="s">
        <v>134</v>
      </c>
      <c r="C199" s="19" t="s">
        <v>135</v>
      </c>
      <c r="D199" s="32">
        <v>1</v>
      </c>
      <c r="E199" s="32">
        <v>805</v>
      </c>
      <c r="F199" s="25">
        <v>0.12422360248447205</v>
      </c>
      <c r="G199" s="27">
        <v>16.65644236068551</v>
      </c>
      <c r="H199" s="22" t="b">
        <v>1</v>
      </c>
      <c r="I199" s="25">
        <v>0.75767757887310527</v>
      </c>
    </row>
    <row r="200" spans="1:9" x14ac:dyDescent="0.25">
      <c r="A200" s="19" t="s">
        <v>111</v>
      </c>
      <c r="B200" s="19" t="s">
        <v>134</v>
      </c>
      <c r="C200" s="19" t="s">
        <v>135</v>
      </c>
      <c r="D200" s="32">
        <v>9</v>
      </c>
      <c r="E200" s="32">
        <v>875</v>
      </c>
      <c r="F200" s="25">
        <v>1.0285714285714285</v>
      </c>
      <c r="G200" s="27">
        <v>16.65644236068551</v>
      </c>
      <c r="H200" s="22" t="b">
        <v>1</v>
      </c>
      <c r="I200" s="25">
        <v>6.273570353069311</v>
      </c>
    </row>
    <row r="201" spans="1:9" x14ac:dyDescent="0.25">
      <c r="A201" s="19" t="s">
        <v>127</v>
      </c>
      <c r="B201" s="19" t="s">
        <v>136</v>
      </c>
      <c r="C201" s="19" t="s">
        <v>137</v>
      </c>
      <c r="D201" s="32">
        <v>1</v>
      </c>
      <c r="E201" s="32">
        <v>3973</v>
      </c>
      <c r="F201" s="25">
        <v>2.5169896803423106E-2</v>
      </c>
      <c r="G201" s="27">
        <v>3.1827416936405597</v>
      </c>
      <c r="H201" s="22" t="b">
        <v>1</v>
      </c>
      <c r="I201" s="25">
        <v>0.79082436547443069</v>
      </c>
    </row>
    <row r="202" spans="1:9" x14ac:dyDescent="0.25">
      <c r="A202" s="19" t="s">
        <v>105</v>
      </c>
      <c r="B202" s="19" t="s">
        <v>136</v>
      </c>
      <c r="C202" s="19" t="s">
        <v>137</v>
      </c>
      <c r="D202" s="32">
        <v>128</v>
      </c>
      <c r="E202" s="32">
        <v>5627</v>
      </c>
      <c r="F202" s="25">
        <v>2.2747467567087258</v>
      </c>
      <c r="G202" s="27">
        <v>3.1827416936405597</v>
      </c>
      <c r="H202" s="22" t="b">
        <v>1</v>
      </c>
      <c r="I202" s="25">
        <v>71.471296626235812</v>
      </c>
    </row>
    <row r="203" spans="1:9" x14ac:dyDescent="0.25">
      <c r="A203" s="19" t="s">
        <v>107</v>
      </c>
      <c r="B203" s="19" t="s">
        <v>136</v>
      </c>
      <c r="C203" s="19" t="s">
        <v>137</v>
      </c>
      <c r="D203" s="32">
        <v>3</v>
      </c>
      <c r="E203" s="32">
        <v>1246</v>
      </c>
      <c r="F203" s="25">
        <v>0.2407704654895666</v>
      </c>
      <c r="G203" s="27">
        <v>3.1827416936405597</v>
      </c>
      <c r="H203" s="22" t="b">
        <v>1</v>
      </c>
      <c r="I203" s="25">
        <v>7.5648760931699348</v>
      </c>
    </row>
    <row r="204" spans="1:9" x14ac:dyDescent="0.25">
      <c r="A204" s="19" t="s">
        <v>117</v>
      </c>
      <c r="B204" s="19" t="s">
        <v>136</v>
      </c>
      <c r="C204" s="19" t="s">
        <v>137</v>
      </c>
      <c r="D204" s="32">
        <v>3</v>
      </c>
      <c r="E204" s="32">
        <v>1246</v>
      </c>
      <c r="F204" s="25">
        <v>0.2407704654895666</v>
      </c>
      <c r="G204" s="27">
        <v>3.1827416936405597</v>
      </c>
      <c r="H204" s="22" t="b">
        <v>1</v>
      </c>
      <c r="I204" s="25">
        <v>7.5648760931699348</v>
      </c>
    </row>
    <row r="205" spans="1:9" x14ac:dyDescent="0.25">
      <c r="A205" s="19" t="s">
        <v>113</v>
      </c>
      <c r="B205" s="19" t="s">
        <v>136</v>
      </c>
      <c r="C205" s="19" t="s">
        <v>137</v>
      </c>
      <c r="D205" s="32">
        <v>5</v>
      </c>
      <c r="E205" s="32">
        <v>1246</v>
      </c>
      <c r="F205" s="25">
        <v>0.40128410914927765</v>
      </c>
      <c r="G205" s="27">
        <v>3.1827416936405597</v>
      </c>
      <c r="H205" s="22" t="b">
        <v>1</v>
      </c>
      <c r="I205" s="25">
        <v>12.60812682194989</v>
      </c>
    </row>
    <row r="206" spans="1:9" x14ac:dyDescent="0.25">
      <c r="A206" s="19" t="s">
        <v>97</v>
      </c>
      <c r="B206" s="19" t="s">
        <v>138</v>
      </c>
      <c r="C206" s="19" t="s">
        <v>139</v>
      </c>
      <c r="D206" s="32">
        <v>1</v>
      </c>
      <c r="E206" s="32">
        <v>3854</v>
      </c>
      <c r="F206" s="25">
        <v>2.5947067981318111E-2</v>
      </c>
      <c r="G206" s="27">
        <v>1.3439235785870911</v>
      </c>
      <c r="H206" s="22" t="b">
        <v>0</v>
      </c>
      <c r="I206" s="25">
        <v>2.5947067981318111E-2</v>
      </c>
    </row>
    <row r="207" spans="1:9" x14ac:dyDescent="0.25">
      <c r="A207" s="19" t="s">
        <v>101</v>
      </c>
      <c r="B207" s="19" t="s">
        <v>138</v>
      </c>
      <c r="C207" s="19" t="s">
        <v>139</v>
      </c>
      <c r="D207" s="32">
        <v>2</v>
      </c>
      <c r="E207" s="32">
        <v>3486</v>
      </c>
      <c r="F207" s="25">
        <v>5.737234652897303E-2</v>
      </c>
      <c r="G207" s="27">
        <v>1.3439235785870911</v>
      </c>
      <c r="H207" s="22" t="b">
        <v>0</v>
      </c>
      <c r="I207" s="25">
        <v>5.737234652897303E-2</v>
      </c>
    </row>
    <row r="208" spans="1:9" x14ac:dyDescent="0.25">
      <c r="A208" s="19" t="s">
        <v>105</v>
      </c>
      <c r="B208" s="19" t="s">
        <v>138</v>
      </c>
      <c r="C208" s="19" t="s">
        <v>139</v>
      </c>
      <c r="D208" s="32">
        <v>11</v>
      </c>
      <c r="E208" s="32">
        <v>3548</v>
      </c>
      <c r="F208" s="25">
        <v>0.31003382187147688</v>
      </c>
      <c r="G208" s="27">
        <v>1.3439235785870911</v>
      </c>
      <c r="H208" s="22" t="b">
        <v>1</v>
      </c>
      <c r="I208" s="25">
        <v>24.573574507678462</v>
      </c>
    </row>
    <row r="209" spans="1:9" x14ac:dyDescent="0.25">
      <c r="A209" s="19" t="s">
        <v>107</v>
      </c>
      <c r="B209" s="19" t="s">
        <v>138</v>
      </c>
      <c r="C209" s="19" t="s">
        <v>139</v>
      </c>
      <c r="D209" s="32">
        <v>10</v>
      </c>
      <c r="E209" s="32">
        <v>1052</v>
      </c>
      <c r="F209" s="25">
        <v>0.95057034220532322</v>
      </c>
      <c r="G209" s="27">
        <v>1.3439235785870911</v>
      </c>
      <c r="H209" s="22" t="b">
        <v>1</v>
      </c>
      <c r="I209" s="25">
        <v>75.343106077811257</v>
      </c>
    </row>
    <row r="210" spans="1:9" x14ac:dyDescent="0.25">
      <c r="A210" s="19" t="s">
        <v>317</v>
      </c>
      <c r="B210" s="19" t="s">
        <v>140</v>
      </c>
      <c r="C210" s="19" t="s">
        <v>141</v>
      </c>
      <c r="D210" s="32">
        <v>1</v>
      </c>
      <c r="E210" s="32">
        <v>1658</v>
      </c>
      <c r="F210" s="25">
        <v>6.0313630880579006E-2</v>
      </c>
      <c r="G210" s="27">
        <v>14.74799671570946</v>
      </c>
      <c r="H210" s="22" t="b">
        <v>0</v>
      </c>
      <c r="I210" s="25">
        <v>6.0313630880579006E-2</v>
      </c>
    </row>
    <row r="211" spans="1:9" x14ac:dyDescent="0.25">
      <c r="A211" s="19" t="s">
        <v>97</v>
      </c>
      <c r="B211" s="19" t="s">
        <v>140</v>
      </c>
      <c r="C211" s="19" t="s">
        <v>141</v>
      </c>
      <c r="D211" s="32">
        <v>51</v>
      </c>
      <c r="E211" s="32">
        <v>6819</v>
      </c>
      <c r="F211" s="25">
        <v>0.74791025076990758</v>
      </c>
      <c r="G211" s="27">
        <v>14.74799671570946</v>
      </c>
      <c r="H211" s="22" t="b">
        <v>1</v>
      </c>
      <c r="I211" s="25">
        <v>5.0890201989311814</v>
      </c>
    </row>
    <row r="212" spans="1:9" x14ac:dyDescent="0.25">
      <c r="A212" s="19" t="s">
        <v>115</v>
      </c>
      <c r="B212" s="19" t="s">
        <v>140</v>
      </c>
      <c r="C212" s="19" t="s">
        <v>141</v>
      </c>
      <c r="D212" s="32">
        <v>1</v>
      </c>
      <c r="E212" s="32">
        <v>3631</v>
      </c>
      <c r="F212" s="25">
        <v>2.7540622418066651E-2</v>
      </c>
      <c r="G212" s="27">
        <v>14.74799671570946</v>
      </c>
      <c r="H212" s="22" t="b">
        <v>1</v>
      </c>
      <c r="I212" s="25">
        <v>0.18739519030846433</v>
      </c>
    </row>
    <row r="213" spans="1:9" x14ac:dyDescent="0.25">
      <c r="A213" s="19" t="s">
        <v>99</v>
      </c>
      <c r="B213" s="19" t="s">
        <v>140</v>
      </c>
      <c r="C213" s="19" t="s">
        <v>141</v>
      </c>
      <c r="D213" s="32">
        <v>20</v>
      </c>
      <c r="E213" s="32">
        <v>6010</v>
      </c>
      <c r="F213" s="25">
        <v>0.33277870216306155</v>
      </c>
      <c r="G213" s="27">
        <v>14.74799671570946</v>
      </c>
      <c r="H213" s="22" t="b">
        <v>1</v>
      </c>
      <c r="I213" s="25">
        <v>2.2643325657571842</v>
      </c>
    </row>
    <row r="214" spans="1:9" x14ac:dyDescent="0.25">
      <c r="A214" s="19" t="s">
        <v>101</v>
      </c>
      <c r="B214" s="19" t="s">
        <v>140</v>
      </c>
      <c r="C214" s="19" t="s">
        <v>141</v>
      </c>
      <c r="D214" s="32">
        <v>2</v>
      </c>
      <c r="E214" s="32">
        <v>5941</v>
      </c>
      <c r="F214" s="25">
        <v>3.3664366268304997E-2</v>
      </c>
      <c r="G214" s="27">
        <v>14.74799671570946</v>
      </c>
      <c r="H214" s="22" t="b">
        <v>1</v>
      </c>
      <c r="I214" s="25">
        <v>0.22906309914493647</v>
      </c>
    </row>
    <row r="215" spans="1:9" x14ac:dyDescent="0.25">
      <c r="A215" s="19" t="s">
        <v>127</v>
      </c>
      <c r="B215" s="19" t="s">
        <v>140</v>
      </c>
      <c r="C215" s="19" t="s">
        <v>141</v>
      </c>
      <c r="D215" s="32">
        <v>1</v>
      </c>
      <c r="E215" s="32">
        <v>3672</v>
      </c>
      <c r="F215" s="25">
        <v>2.7233115468409588E-2</v>
      </c>
      <c r="G215" s="27">
        <v>14.74799671570946</v>
      </c>
      <c r="H215" s="22" t="b">
        <v>1</v>
      </c>
      <c r="I215" s="25">
        <v>0.18530281481754735</v>
      </c>
    </row>
    <row r="216" spans="1:9" x14ac:dyDescent="0.25">
      <c r="A216" s="19" t="s">
        <v>103</v>
      </c>
      <c r="B216" s="19" t="s">
        <v>140</v>
      </c>
      <c r="C216" s="19" t="s">
        <v>141</v>
      </c>
      <c r="D216" s="32">
        <v>45</v>
      </c>
      <c r="E216" s="32">
        <v>5806</v>
      </c>
      <c r="F216" s="25">
        <v>0.77506028246641401</v>
      </c>
      <c r="G216" s="27">
        <v>14.74799671570946</v>
      </c>
      <c r="H216" s="22" t="b">
        <v>1</v>
      </c>
      <c r="I216" s="25">
        <v>5.2737576852310575</v>
      </c>
    </row>
    <row r="217" spans="1:9" x14ac:dyDescent="0.25">
      <c r="A217" s="19" t="s">
        <v>259</v>
      </c>
      <c r="B217" s="19" t="s">
        <v>140</v>
      </c>
      <c r="C217" s="19" t="s">
        <v>141</v>
      </c>
      <c r="D217" s="32">
        <v>1</v>
      </c>
      <c r="E217" s="32">
        <v>5778</v>
      </c>
      <c r="F217" s="25">
        <v>1.7307026652821047E-2</v>
      </c>
      <c r="G217" s="27">
        <v>14.74799671570946</v>
      </c>
      <c r="H217" s="22" t="b">
        <v>1</v>
      </c>
      <c r="I217" s="25">
        <v>0.11776253651956281</v>
      </c>
    </row>
    <row r="218" spans="1:9" x14ac:dyDescent="0.25">
      <c r="A218" s="19" t="s">
        <v>105</v>
      </c>
      <c r="B218" s="19" t="s">
        <v>140</v>
      </c>
      <c r="C218" s="19" t="s">
        <v>141</v>
      </c>
      <c r="D218" s="32">
        <v>106</v>
      </c>
      <c r="E218" s="32">
        <v>6291</v>
      </c>
      <c r="F218" s="25">
        <v>1.6849467493244317</v>
      </c>
      <c r="G218" s="27">
        <v>14.74799671570946</v>
      </c>
      <c r="H218" s="22" t="b">
        <v>1</v>
      </c>
      <c r="I218" s="25">
        <v>11.464915787166362</v>
      </c>
    </row>
    <row r="219" spans="1:9" x14ac:dyDescent="0.25">
      <c r="A219" s="19" t="s">
        <v>296</v>
      </c>
      <c r="B219" s="19" t="s">
        <v>140</v>
      </c>
      <c r="C219" s="19" t="s">
        <v>141</v>
      </c>
      <c r="D219" s="32">
        <v>8</v>
      </c>
      <c r="E219" s="32">
        <v>6139</v>
      </c>
      <c r="F219" s="25">
        <v>0.13031438345007329</v>
      </c>
      <c r="G219" s="27">
        <v>14.74799671570946</v>
      </c>
      <c r="H219" s="22" t="b">
        <v>1</v>
      </c>
      <c r="I219" s="25">
        <v>0.88670068220887277</v>
      </c>
    </row>
    <row r="220" spans="1:9" x14ac:dyDescent="0.25">
      <c r="A220" s="19" t="s">
        <v>260</v>
      </c>
      <c r="B220" s="19" t="s">
        <v>140</v>
      </c>
      <c r="C220" s="19" t="s">
        <v>141</v>
      </c>
      <c r="D220" s="32">
        <v>4</v>
      </c>
      <c r="E220" s="32">
        <v>5671</v>
      </c>
      <c r="F220" s="25">
        <v>7.053429730206312E-2</v>
      </c>
      <c r="G220" s="27">
        <v>14.74799671570946</v>
      </c>
      <c r="H220" s="22" t="b">
        <v>1</v>
      </c>
      <c r="I220" s="25">
        <v>0.47993788468350118</v>
      </c>
    </row>
    <row r="221" spans="1:9" x14ac:dyDescent="0.25">
      <c r="A221" s="19" t="s">
        <v>107</v>
      </c>
      <c r="B221" s="19" t="s">
        <v>140</v>
      </c>
      <c r="C221" s="19" t="s">
        <v>141</v>
      </c>
      <c r="D221" s="32">
        <v>75</v>
      </c>
      <c r="E221" s="32">
        <v>1584</v>
      </c>
      <c r="F221" s="25">
        <v>4.7348484848484844</v>
      </c>
      <c r="G221" s="27">
        <v>14.74799671570946</v>
      </c>
      <c r="H221" s="22" t="b">
        <v>1</v>
      </c>
      <c r="I221" s="25">
        <v>32.2174212125963</v>
      </c>
    </row>
    <row r="222" spans="1:9" x14ac:dyDescent="0.25">
      <c r="A222" s="19" t="s">
        <v>255</v>
      </c>
      <c r="B222" s="19" t="s">
        <v>140</v>
      </c>
      <c r="C222" s="19" t="s">
        <v>141</v>
      </c>
      <c r="D222" s="32">
        <v>1</v>
      </c>
      <c r="E222" s="32">
        <v>1514</v>
      </c>
      <c r="F222" s="25">
        <v>6.6050198150594458E-2</v>
      </c>
      <c r="G222" s="27">
        <v>14.74799671570946</v>
      </c>
      <c r="H222" s="22" t="b">
        <v>1</v>
      </c>
      <c r="I222" s="25">
        <v>0.44942664201455346</v>
      </c>
    </row>
    <row r="223" spans="1:9" x14ac:dyDescent="0.25">
      <c r="A223" s="19" t="s">
        <v>302</v>
      </c>
      <c r="B223" s="19" t="s">
        <v>140</v>
      </c>
      <c r="C223" s="19" t="s">
        <v>141</v>
      </c>
      <c r="D223" s="32">
        <v>2</v>
      </c>
      <c r="E223" s="32">
        <v>1392</v>
      </c>
      <c r="F223" s="25">
        <v>0.14367816091954022</v>
      </c>
      <c r="G223" s="27">
        <v>14.74799671570946</v>
      </c>
      <c r="H223" s="22" t="b">
        <v>1</v>
      </c>
      <c r="I223" s="25">
        <v>0.97763209196843937</v>
      </c>
    </row>
    <row r="224" spans="1:9" x14ac:dyDescent="0.25">
      <c r="A224" s="19" t="s">
        <v>303</v>
      </c>
      <c r="B224" s="19" t="s">
        <v>140</v>
      </c>
      <c r="C224" s="19" t="s">
        <v>141</v>
      </c>
      <c r="D224" s="32">
        <v>1</v>
      </c>
      <c r="E224" s="32">
        <v>1389</v>
      </c>
      <c r="F224" s="25">
        <v>7.1994240460763137E-2</v>
      </c>
      <c r="G224" s="27">
        <v>14.74799671570946</v>
      </c>
      <c r="H224" s="22" t="b">
        <v>1</v>
      </c>
      <c r="I224" s="25">
        <v>0.48987180418288973</v>
      </c>
    </row>
    <row r="225" spans="1:9" x14ac:dyDescent="0.25">
      <c r="A225" s="19" t="s">
        <v>256</v>
      </c>
      <c r="B225" s="19" t="s">
        <v>140</v>
      </c>
      <c r="C225" s="19" t="s">
        <v>141</v>
      </c>
      <c r="D225" s="32">
        <v>4</v>
      </c>
      <c r="E225" s="32">
        <v>1410</v>
      </c>
      <c r="F225" s="25">
        <v>0.28368794326241137</v>
      </c>
      <c r="G225" s="27">
        <v>14.74799671570946</v>
      </c>
      <c r="H225" s="22" t="b">
        <v>1</v>
      </c>
      <c r="I225" s="25">
        <v>1.9303033645674721</v>
      </c>
    </row>
    <row r="226" spans="1:9" x14ac:dyDescent="0.25">
      <c r="A226" s="19" t="s">
        <v>121</v>
      </c>
      <c r="B226" s="19" t="s">
        <v>140</v>
      </c>
      <c r="C226" s="19" t="s">
        <v>141</v>
      </c>
      <c r="D226" s="32">
        <v>79</v>
      </c>
      <c r="E226" s="32">
        <v>1584</v>
      </c>
      <c r="F226" s="25">
        <v>4.9873737373737379</v>
      </c>
      <c r="G226" s="27">
        <v>14.74799671570946</v>
      </c>
      <c r="H226" s="22" t="b">
        <v>1</v>
      </c>
      <c r="I226" s="25">
        <v>33.935683677268109</v>
      </c>
    </row>
    <row r="227" spans="1:9" x14ac:dyDescent="0.25">
      <c r="A227" s="19" t="s">
        <v>312</v>
      </c>
      <c r="B227" s="19" t="s">
        <v>140</v>
      </c>
      <c r="C227" s="19" t="s">
        <v>141</v>
      </c>
      <c r="D227" s="32">
        <v>3</v>
      </c>
      <c r="E227" s="32">
        <v>1514</v>
      </c>
      <c r="F227" s="25">
        <v>0.19815059445178335</v>
      </c>
      <c r="G227" s="27">
        <v>14.74799671570946</v>
      </c>
      <c r="H227" s="22" t="b">
        <v>1</v>
      </c>
      <c r="I227" s="25">
        <v>1.3482799260436602</v>
      </c>
    </row>
    <row r="228" spans="1:9" x14ac:dyDescent="0.25">
      <c r="A228" s="19" t="s">
        <v>281</v>
      </c>
      <c r="B228" s="19" t="s">
        <v>140</v>
      </c>
      <c r="C228" s="19" t="s">
        <v>141</v>
      </c>
      <c r="D228" s="32">
        <v>5</v>
      </c>
      <c r="E228" s="32">
        <v>1410</v>
      </c>
      <c r="F228" s="25">
        <v>0.3546099290780142</v>
      </c>
      <c r="G228" s="27">
        <v>14.74799671570946</v>
      </c>
      <c r="H228" s="22" t="b">
        <v>1</v>
      </c>
      <c r="I228" s="25">
        <v>2.41287920570934</v>
      </c>
    </row>
    <row r="229" spans="1:9" x14ac:dyDescent="0.25">
      <c r="A229" s="19" t="s">
        <v>97</v>
      </c>
      <c r="B229" s="19" t="s">
        <v>142</v>
      </c>
      <c r="C229" s="19" t="s">
        <v>143</v>
      </c>
      <c r="D229" s="32">
        <v>68</v>
      </c>
      <c r="E229" s="32">
        <v>9926</v>
      </c>
      <c r="F229" s="25">
        <v>0.6850695144066089</v>
      </c>
      <c r="G229" s="27">
        <v>11.792683003732188</v>
      </c>
      <c r="H229" s="22" t="b">
        <v>1</v>
      </c>
      <c r="I229" s="25">
        <v>5.9008206166892618</v>
      </c>
    </row>
    <row r="230" spans="1:9" x14ac:dyDescent="0.25">
      <c r="A230" s="19" t="s">
        <v>99</v>
      </c>
      <c r="B230" s="19" t="s">
        <v>142</v>
      </c>
      <c r="C230" s="19" t="s">
        <v>143</v>
      </c>
      <c r="D230" s="32">
        <v>2</v>
      </c>
      <c r="E230" s="32">
        <v>9456</v>
      </c>
      <c r="F230" s="25">
        <v>2.1150592216582064E-2</v>
      </c>
      <c r="G230" s="27">
        <v>11.792683003732188</v>
      </c>
      <c r="H230" s="22" t="b">
        <v>1</v>
      </c>
      <c r="I230" s="25">
        <v>0.18217983428280088</v>
      </c>
    </row>
    <row r="231" spans="1:9" x14ac:dyDescent="0.25">
      <c r="A231" s="19" t="s">
        <v>101</v>
      </c>
      <c r="B231" s="19" t="s">
        <v>142</v>
      </c>
      <c r="C231" s="19" t="s">
        <v>143</v>
      </c>
      <c r="D231" s="32">
        <v>1</v>
      </c>
      <c r="E231" s="32">
        <v>9241</v>
      </c>
      <c r="F231" s="25">
        <v>1.0821339681852614E-2</v>
      </c>
      <c r="G231" s="27">
        <v>11.792683003732188</v>
      </c>
      <c r="H231" s="22" t="b">
        <v>1</v>
      </c>
      <c r="I231" s="25">
        <v>9.3209204251605088E-2</v>
      </c>
    </row>
    <row r="232" spans="1:9" x14ac:dyDescent="0.25">
      <c r="A232" s="19" t="s">
        <v>127</v>
      </c>
      <c r="B232" s="19" t="s">
        <v>142</v>
      </c>
      <c r="C232" s="19" t="s">
        <v>143</v>
      </c>
      <c r="D232" s="32">
        <v>2</v>
      </c>
      <c r="E232" s="32">
        <v>3332</v>
      </c>
      <c r="F232" s="25">
        <v>6.0024009603841535E-2</v>
      </c>
      <c r="G232" s="27">
        <v>11.792683003732188</v>
      </c>
      <c r="H232" s="22" t="b">
        <v>0</v>
      </c>
      <c r="I232" s="25">
        <v>6.0024009603841535E-2</v>
      </c>
    </row>
    <row r="233" spans="1:9" x14ac:dyDescent="0.25">
      <c r="A233" s="19" t="s">
        <v>103</v>
      </c>
      <c r="B233" s="19" t="s">
        <v>142</v>
      </c>
      <c r="C233" s="19" t="s">
        <v>143</v>
      </c>
      <c r="D233" s="32">
        <v>210</v>
      </c>
      <c r="E233" s="32">
        <v>9228</v>
      </c>
      <c r="F233" s="25">
        <v>2.2756827048114432</v>
      </c>
      <c r="G233" s="27">
        <v>11.792683003732188</v>
      </c>
      <c r="H233" s="22" t="b">
        <v>1</v>
      </c>
      <c r="I233" s="25">
        <v>19.601507787462864</v>
      </c>
    </row>
    <row r="234" spans="1:9" x14ac:dyDescent="0.25">
      <c r="A234" s="19" t="s">
        <v>259</v>
      </c>
      <c r="B234" s="19" t="s">
        <v>142</v>
      </c>
      <c r="C234" s="19" t="s">
        <v>143</v>
      </c>
      <c r="D234" s="32">
        <v>9</v>
      </c>
      <c r="E234" s="32">
        <v>9206</v>
      </c>
      <c r="F234" s="25">
        <v>9.7762328915924401E-2</v>
      </c>
      <c r="G234" s="27">
        <v>11.792683003732188</v>
      </c>
      <c r="H234" s="22" t="b">
        <v>1</v>
      </c>
      <c r="I234" s="25">
        <v>0.84207216037385879</v>
      </c>
    </row>
    <row r="235" spans="1:9" x14ac:dyDescent="0.25">
      <c r="A235" s="19" t="s">
        <v>105</v>
      </c>
      <c r="B235" s="19" t="s">
        <v>142</v>
      </c>
      <c r="C235" s="19" t="s">
        <v>143</v>
      </c>
      <c r="D235" s="32">
        <v>472</v>
      </c>
      <c r="E235" s="32">
        <v>9688</v>
      </c>
      <c r="F235" s="25">
        <v>4.8720066061106522</v>
      </c>
      <c r="G235" s="27">
        <v>11.792683003732188</v>
      </c>
      <c r="H235" s="22" t="b">
        <v>1</v>
      </c>
      <c r="I235" s="25">
        <v>41.964846517634903</v>
      </c>
    </row>
    <row r="236" spans="1:9" x14ac:dyDescent="0.25">
      <c r="A236" s="19" t="s">
        <v>296</v>
      </c>
      <c r="B236" s="19" t="s">
        <v>142</v>
      </c>
      <c r="C236" s="19" t="s">
        <v>143</v>
      </c>
      <c r="D236" s="32">
        <v>15</v>
      </c>
      <c r="E236" s="32">
        <v>9648</v>
      </c>
      <c r="F236" s="25">
        <v>0.15547263681592041</v>
      </c>
      <c r="G236" s="27">
        <v>11.792683003732188</v>
      </c>
      <c r="H236" s="22" t="b">
        <v>1</v>
      </c>
      <c r="I236" s="25">
        <v>1.3391577370787977</v>
      </c>
    </row>
    <row r="237" spans="1:9" x14ac:dyDescent="0.25">
      <c r="A237" s="19" t="s">
        <v>273</v>
      </c>
      <c r="B237" s="19" t="s">
        <v>142</v>
      </c>
      <c r="C237" s="19" t="s">
        <v>143</v>
      </c>
      <c r="D237" s="32">
        <v>1</v>
      </c>
      <c r="E237" s="32">
        <v>9168</v>
      </c>
      <c r="F237" s="25">
        <v>1.0907504363001745E-2</v>
      </c>
      <c r="G237" s="27">
        <v>11.792683003732188</v>
      </c>
      <c r="H237" s="22" t="b">
        <v>1</v>
      </c>
      <c r="I237" s="25">
        <v>9.3951380507098892E-2</v>
      </c>
    </row>
    <row r="238" spans="1:9" x14ac:dyDescent="0.25">
      <c r="A238" s="19" t="s">
        <v>287</v>
      </c>
      <c r="B238" s="19" t="s">
        <v>142</v>
      </c>
      <c r="C238" s="19" t="s">
        <v>143</v>
      </c>
      <c r="D238" s="32">
        <v>1</v>
      </c>
      <c r="E238" s="32">
        <v>3199</v>
      </c>
      <c r="F238" s="25">
        <v>3.1259768677711783E-2</v>
      </c>
      <c r="G238" s="27">
        <v>11.792683003732188</v>
      </c>
      <c r="H238" s="22" t="b">
        <v>0</v>
      </c>
      <c r="I238" s="25">
        <v>3.1259768677711783E-2</v>
      </c>
    </row>
    <row r="239" spans="1:9" x14ac:dyDescent="0.25">
      <c r="A239" s="19" t="s">
        <v>260</v>
      </c>
      <c r="B239" s="19" t="s">
        <v>142</v>
      </c>
      <c r="C239" s="19" t="s">
        <v>143</v>
      </c>
      <c r="D239" s="32">
        <v>22</v>
      </c>
      <c r="E239" s="32">
        <v>9187</v>
      </c>
      <c r="F239" s="25">
        <v>0.23946881462936759</v>
      </c>
      <c r="G239" s="27">
        <v>11.792683003732188</v>
      </c>
      <c r="H239" s="22" t="b">
        <v>1</v>
      </c>
      <c r="I239" s="25">
        <v>2.0626556702688381</v>
      </c>
    </row>
    <row r="240" spans="1:9" x14ac:dyDescent="0.25">
      <c r="A240" s="19" t="s">
        <v>321</v>
      </c>
      <c r="B240" s="19" t="s">
        <v>142</v>
      </c>
      <c r="C240" s="19" t="s">
        <v>143</v>
      </c>
      <c r="D240" s="32">
        <v>2</v>
      </c>
      <c r="E240" s="32">
        <v>9166</v>
      </c>
      <c r="F240" s="25">
        <v>2.181976871045167E-2</v>
      </c>
      <c r="G240" s="27">
        <v>11.792683003732188</v>
      </c>
      <c r="H240" s="22" t="b">
        <v>1</v>
      </c>
      <c r="I240" s="25">
        <v>0.18794376096205162</v>
      </c>
    </row>
    <row r="241" spans="1:9" x14ac:dyDescent="0.25">
      <c r="A241" s="19" t="s">
        <v>107</v>
      </c>
      <c r="B241" s="19" t="s">
        <v>142</v>
      </c>
      <c r="C241" s="19" t="s">
        <v>143</v>
      </c>
      <c r="D241" s="32">
        <v>15</v>
      </c>
      <c r="E241" s="32">
        <v>1495</v>
      </c>
      <c r="F241" s="25">
        <v>1.0033444816053512</v>
      </c>
      <c r="G241" s="27">
        <v>11.792683003732188</v>
      </c>
      <c r="H241" s="22" t="b">
        <v>1</v>
      </c>
      <c r="I241" s="25">
        <v>8.6422701319974848</v>
      </c>
    </row>
    <row r="242" spans="1:9" x14ac:dyDescent="0.25">
      <c r="A242" s="19" t="s">
        <v>255</v>
      </c>
      <c r="B242" s="19" t="s">
        <v>142</v>
      </c>
      <c r="C242" s="19" t="s">
        <v>143</v>
      </c>
      <c r="D242" s="32">
        <v>1</v>
      </c>
      <c r="E242" s="32">
        <v>1416</v>
      </c>
      <c r="F242" s="25">
        <v>7.0621468926553674E-2</v>
      </c>
      <c r="G242" s="27">
        <v>11.792683003732188</v>
      </c>
      <c r="H242" s="22" t="b">
        <v>1</v>
      </c>
      <c r="I242" s="25">
        <v>0.60829537887647078</v>
      </c>
    </row>
    <row r="243" spans="1:9" x14ac:dyDescent="0.25">
      <c r="A243" s="19" t="s">
        <v>256</v>
      </c>
      <c r="B243" s="19" t="s">
        <v>142</v>
      </c>
      <c r="C243" s="19" t="s">
        <v>143</v>
      </c>
      <c r="D243" s="32">
        <v>3</v>
      </c>
      <c r="E243" s="32">
        <v>1356</v>
      </c>
      <c r="F243" s="25">
        <v>0.22123893805309736</v>
      </c>
      <c r="G243" s="27">
        <v>11.792683003732188</v>
      </c>
      <c r="H243" s="22" t="b">
        <v>1</v>
      </c>
      <c r="I243" s="25">
        <v>1.9056333108165544</v>
      </c>
    </row>
    <row r="244" spans="1:9" x14ac:dyDescent="0.25">
      <c r="A244" s="19" t="s">
        <v>304</v>
      </c>
      <c r="B244" s="19" t="s">
        <v>142</v>
      </c>
      <c r="C244" s="19" t="s">
        <v>143</v>
      </c>
      <c r="D244" s="32">
        <v>1</v>
      </c>
      <c r="E244" s="32">
        <v>1356</v>
      </c>
      <c r="F244" s="25">
        <v>7.3746312684365781E-2</v>
      </c>
      <c r="G244" s="27">
        <v>11.792683003732188</v>
      </c>
      <c r="H244" s="22" t="b">
        <v>1</v>
      </c>
      <c r="I244" s="25">
        <v>0.63521110360551813</v>
      </c>
    </row>
    <row r="245" spans="1:9" x14ac:dyDescent="0.25">
      <c r="A245" s="19" t="s">
        <v>246</v>
      </c>
      <c r="B245" s="19" t="s">
        <v>142</v>
      </c>
      <c r="C245" s="19" t="s">
        <v>143</v>
      </c>
      <c r="D245" s="32">
        <v>3</v>
      </c>
      <c r="E245" s="32">
        <v>2593</v>
      </c>
      <c r="F245" s="25">
        <v>0.11569610489780179</v>
      </c>
      <c r="G245" s="27">
        <v>11.792683003732188</v>
      </c>
      <c r="H245" s="22" t="b">
        <v>0</v>
      </c>
      <c r="I245" s="25">
        <v>0.11569610489780179</v>
      </c>
    </row>
    <row r="246" spans="1:9" x14ac:dyDescent="0.25">
      <c r="A246" s="19" t="s">
        <v>121</v>
      </c>
      <c r="B246" s="19" t="s">
        <v>142</v>
      </c>
      <c r="C246" s="19" t="s">
        <v>143</v>
      </c>
      <c r="D246" s="32">
        <v>24</v>
      </c>
      <c r="E246" s="32">
        <v>1495</v>
      </c>
      <c r="F246" s="25">
        <v>1.6053511705685617</v>
      </c>
      <c r="G246" s="27">
        <v>11.792683003732188</v>
      </c>
      <c r="H246" s="22" t="b">
        <v>1</v>
      </c>
      <c r="I246" s="25">
        <v>13.827632211195972</v>
      </c>
    </row>
    <row r="247" spans="1:9" x14ac:dyDescent="0.25">
      <c r="A247" s="19" t="s">
        <v>281</v>
      </c>
      <c r="B247" s="19" t="s">
        <v>142</v>
      </c>
      <c r="C247" s="19" t="s">
        <v>143</v>
      </c>
      <c r="D247" s="32">
        <v>2</v>
      </c>
      <c r="E247" s="32">
        <v>1356</v>
      </c>
      <c r="F247" s="25">
        <v>0.14749262536873156</v>
      </c>
      <c r="G247" s="27">
        <v>11.792683003732188</v>
      </c>
      <c r="H247" s="22" t="b">
        <v>1</v>
      </c>
      <c r="I247" s="25">
        <v>1.2704222072110363</v>
      </c>
    </row>
    <row r="248" spans="1:9" x14ac:dyDescent="0.25">
      <c r="A248" s="19" t="s">
        <v>314</v>
      </c>
      <c r="B248" s="19" t="s">
        <v>142</v>
      </c>
      <c r="C248" s="19" t="s">
        <v>143</v>
      </c>
      <c r="D248" s="32">
        <v>1</v>
      </c>
      <c r="E248" s="32">
        <v>1356</v>
      </c>
      <c r="F248" s="25">
        <v>7.3746312684365781E-2</v>
      </c>
      <c r="G248" s="27">
        <v>11.792683003732188</v>
      </c>
      <c r="H248" s="22" t="b">
        <v>1</v>
      </c>
      <c r="I248" s="25">
        <v>0.63521110360551813</v>
      </c>
    </row>
    <row r="249" spans="1:9" x14ac:dyDescent="0.25">
      <c r="A249" s="19" t="s">
        <v>97</v>
      </c>
      <c r="B249" s="19" t="s">
        <v>174</v>
      </c>
      <c r="C249" s="19" t="s">
        <v>175</v>
      </c>
      <c r="D249" s="32">
        <v>3</v>
      </c>
      <c r="E249" s="32">
        <v>2482</v>
      </c>
      <c r="F249" s="25">
        <v>0.12087026591458502</v>
      </c>
      <c r="G249" s="27">
        <v>9.9082641957950024</v>
      </c>
      <c r="H249" s="22" t="b">
        <v>1</v>
      </c>
      <c r="I249" s="25">
        <v>1.2284659217900713</v>
      </c>
    </row>
    <row r="250" spans="1:9" x14ac:dyDescent="0.25">
      <c r="A250" s="19" t="s">
        <v>127</v>
      </c>
      <c r="B250" s="19" t="s">
        <v>174</v>
      </c>
      <c r="C250" s="19" t="s">
        <v>175</v>
      </c>
      <c r="D250" s="32">
        <v>1</v>
      </c>
      <c r="E250" s="32">
        <v>1304</v>
      </c>
      <c r="F250" s="25">
        <v>7.6687116564417179E-2</v>
      </c>
      <c r="G250" s="27">
        <v>9.9082641957950024</v>
      </c>
      <c r="H250" s="22" t="b">
        <v>0</v>
      </c>
      <c r="I250" s="25">
        <v>7.6687116564417179E-2</v>
      </c>
    </row>
    <row r="251" spans="1:9" x14ac:dyDescent="0.25">
      <c r="A251" s="19" t="s">
        <v>105</v>
      </c>
      <c r="B251" s="19" t="s">
        <v>174</v>
      </c>
      <c r="C251" s="19" t="s">
        <v>175</v>
      </c>
      <c r="D251" s="32">
        <v>172</v>
      </c>
      <c r="E251" s="32">
        <v>2166</v>
      </c>
      <c r="F251" s="25">
        <v>7.9409048938134816</v>
      </c>
      <c r="G251" s="27">
        <v>9.9082641957950024</v>
      </c>
      <c r="H251" s="22" t="b">
        <v>1</v>
      </c>
      <c r="I251" s="25">
        <v>80.707450888868664</v>
      </c>
    </row>
    <row r="252" spans="1:9" x14ac:dyDescent="0.25">
      <c r="A252" s="19" t="s">
        <v>260</v>
      </c>
      <c r="B252" s="19" t="s">
        <v>174</v>
      </c>
      <c r="C252" s="19" t="s">
        <v>175</v>
      </c>
      <c r="D252" s="32">
        <v>1</v>
      </c>
      <c r="E252" s="32">
        <v>2004</v>
      </c>
      <c r="F252" s="25">
        <v>4.9900199600798396E-2</v>
      </c>
      <c r="G252" s="27">
        <v>9.9082641957950024</v>
      </c>
      <c r="H252" s="22" t="b">
        <v>1</v>
      </c>
      <c r="I252" s="25">
        <v>0.50716108081885503</v>
      </c>
    </row>
    <row r="253" spans="1:9" x14ac:dyDescent="0.25">
      <c r="A253" s="19" t="s">
        <v>107</v>
      </c>
      <c r="B253" s="19" t="s">
        <v>174</v>
      </c>
      <c r="C253" s="19" t="s">
        <v>175</v>
      </c>
      <c r="D253" s="32">
        <v>2</v>
      </c>
      <c r="E253" s="32">
        <v>814</v>
      </c>
      <c r="F253" s="25">
        <v>0.24570024570024571</v>
      </c>
      <c r="G253" s="27">
        <v>9.9082641957950024</v>
      </c>
      <c r="H253" s="22" t="b">
        <v>1</v>
      </c>
      <c r="I253" s="25">
        <v>2.497176427422569</v>
      </c>
    </row>
    <row r="254" spans="1:9" x14ac:dyDescent="0.25">
      <c r="A254" s="19" t="s">
        <v>119</v>
      </c>
      <c r="B254" s="19" t="s">
        <v>174</v>
      </c>
      <c r="C254" s="19" t="s">
        <v>175</v>
      </c>
      <c r="D254" s="32">
        <v>12</v>
      </c>
      <c r="E254" s="32">
        <v>814</v>
      </c>
      <c r="F254" s="25">
        <v>1.4742014742014742</v>
      </c>
      <c r="G254" s="27">
        <v>9.9082641957950024</v>
      </c>
      <c r="H254" s="22" t="b">
        <v>1</v>
      </c>
      <c r="I254" s="25">
        <v>14.983058564535412</v>
      </c>
    </row>
    <row r="255" spans="1:9" x14ac:dyDescent="0.25">
      <c r="A255" s="19" t="s">
        <v>97</v>
      </c>
      <c r="B255" s="19" t="s">
        <v>144</v>
      </c>
      <c r="C255" s="19" t="s">
        <v>145</v>
      </c>
      <c r="D255" s="32">
        <v>1</v>
      </c>
      <c r="E255" s="32">
        <v>4111</v>
      </c>
      <c r="F255" s="25">
        <v>2.4324981756263683E-2</v>
      </c>
      <c r="G255" s="27">
        <v>12.665521620493063</v>
      </c>
      <c r="H255" s="22" t="b">
        <v>1</v>
      </c>
      <c r="I255" s="25">
        <v>0.19303181312043072</v>
      </c>
    </row>
    <row r="256" spans="1:9" x14ac:dyDescent="0.25">
      <c r="A256" s="19" t="s">
        <v>99</v>
      </c>
      <c r="B256" s="19" t="s">
        <v>144</v>
      </c>
      <c r="C256" s="19" t="s">
        <v>145</v>
      </c>
      <c r="D256" s="32">
        <v>6</v>
      </c>
      <c r="E256" s="32">
        <v>3649</v>
      </c>
      <c r="F256" s="25">
        <v>0.1644286105782406</v>
      </c>
      <c r="G256" s="27">
        <v>12.665521620493063</v>
      </c>
      <c r="H256" s="22" t="b">
        <v>1</v>
      </c>
      <c r="I256" s="25">
        <v>1.3048294607915987</v>
      </c>
    </row>
    <row r="257" spans="1:9" x14ac:dyDescent="0.25">
      <c r="A257" s="19" t="s">
        <v>127</v>
      </c>
      <c r="B257" s="19" t="s">
        <v>144</v>
      </c>
      <c r="C257" s="19" t="s">
        <v>145</v>
      </c>
      <c r="D257" s="32">
        <v>2</v>
      </c>
      <c r="E257" s="32">
        <v>2732</v>
      </c>
      <c r="F257" s="25">
        <v>7.320644216691069E-2</v>
      </c>
      <c r="G257" s="27">
        <v>12.665521620493063</v>
      </c>
      <c r="H257" s="22" t="b">
        <v>0</v>
      </c>
      <c r="I257" s="25">
        <v>7.320644216691069E-2</v>
      </c>
    </row>
    <row r="258" spans="1:9" x14ac:dyDescent="0.25">
      <c r="A258" s="19" t="s">
        <v>103</v>
      </c>
      <c r="B258" s="19" t="s">
        <v>144</v>
      </c>
      <c r="C258" s="19" t="s">
        <v>145</v>
      </c>
      <c r="D258" s="32">
        <v>28</v>
      </c>
      <c r="E258" s="32">
        <v>3702</v>
      </c>
      <c r="F258" s="25">
        <v>0.75634792004321993</v>
      </c>
      <c r="G258" s="27">
        <v>12.665521620493063</v>
      </c>
      <c r="H258" s="22" t="b">
        <v>1</v>
      </c>
      <c r="I258" s="25">
        <v>6.0020275377273204</v>
      </c>
    </row>
    <row r="259" spans="1:9" x14ac:dyDescent="0.25">
      <c r="A259" s="19" t="s">
        <v>105</v>
      </c>
      <c r="B259" s="19" t="s">
        <v>144</v>
      </c>
      <c r="C259" s="19" t="s">
        <v>145</v>
      </c>
      <c r="D259" s="32">
        <v>63</v>
      </c>
      <c r="E259" s="32">
        <v>3944</v>
      </c>
      <c r="F259" s="25">
        <v>1.5973630831643004</v>
      </c>
      <c r="G259" s="27">
        <v>12.665521620493063</v>
      </c>
      <c r="H259" s="22" t="b">
        <v>1</v>
      </c>
      <c r="I259" s="25">
        <v>12.675935186485731</v>
      </c>
    </row>
    <row r="260" spans="1:9" x14ac:dyDescent="0.25">
      <c r="A260" s="19" t="s">
        <v>296</v>
      </c>
      <c r="B260" s="19" t="s">
        <v>144</v>
      </c>
      <c r="C260" s="19" t="s">
        <v>145</v>
      </c>
      <c r="D260" s="32">
        <v>1</v>
      </c>
      <c r="E260" s="32">
        <v>3897</v>
      </c>
      <c r="F260" s="25">
        <v>2.5660764690787787E-2</v>
      </c>
      <c r="G260" s="27">
        <v>12.665521620493063</v>
      </c>
      <c r="H260" s="22" t="b">
        <v>1</v>
      </c>
      <c r="I260" s="25">
        <v>0.20363196913987444</v>
      </c>
    </row>
    <row r="261" spans="1:9" x14ac:dyDescent="0.25">
      <c r="A261" s="19" t="s">
        <v>260</v>
      </c>
      <c r="B261" s="19" t="s">
        <v>144</v>
      </c>
      <c r="C261" s="19" t="s">
        <v>145</v>
      </c>
      <c r="D261" s="32">
        <v>1</v>
      </c>
      <c r="E261" s="32">
        <v>3676</v>
      </c>
      <c r="F261" s="25">
        <v>2.720348204570185E-2</v>
      </c>
      <c r="G261" s="27">
        <v>12.665521620493063</v>
      </c>
      <c r="H261" s="22" t="b">
        <v>1</v>
      </c>
      <c r="I261" s="25">
        <v>0.21587426108217919</v>
      </c>
    </row>
    <row r="262" spans="1:9" x14ac:dyDescent="0.25">
      <c r="A262" s="19" t="s">
        <v>107</v>
      </c>
      <c r="B262" s="19" t="s">
        <v>144</v>
      </c>
      <c r="C262" s="19" t="s">
        <v>145</v>
      </c>
      <c r="D262" s="32">
        <v>45</v>
      </c>
      <c r="E262" s="32">
        <v>1322</v>
      </c>
      <c r="F262" s="25">
        <v>3.4039334341906202</v>
      </c>
      <c r="G262" s="27">
        <v>12.665521620493063</v>
      </c>
      <c r="H262" s="22" t="b">
        <v>1</v>
      </c>
      <c r="I262" s="25">
        <v>27.012042562945599</v>
      </c>
    </row>
    <row r="263" spans="1:9" x14ac:dyDescent="0.25">
      <c r="A263" s="19" t="s">
        <v>119</v>
      </c>
      <c r="B263" s="19" t="s">
        <v>144</v>
      </c>
      <c r="C263" s="19" t="s">
        <v>145</v>
      </c>
      <c r="D263" s="32">
        <v>35</v>
      </c>
      <c r="E263" s="32">
        <v>1322</v>
      </c>
      <c r="F263" s="25">
        <v>2.6475037821482599</v>
      </c>
      <c r="G263" s="27">
        <v>12.665521620493063</v>
      </c>
      <c r="H263" s="22" t="b">
        <v>1</v>
      </c>
      <c r="I263" s="25">
        <v>21.009366437846573</v>
      </c>
    </row>
    <row r="264" spans="1:9" x14ac:dyDescent="0.25">
      <c r="A264" s="19" t="s">
        <v>279</v>
      </c>
      <c r="B264" s="19" t="s">
        <v>144</v>
      </c>
      <c r="C264" s="19" t="s">
        <v>145</v>
      </c>
      <c r="D264" s="32">
        <v>2</v>
      </c>
      <c r="E264" s="32">
        <v>1255</v>
      </c>
      <c r="F264" s="25">
        <v>0.15936254980079681</v>
      </c>
      <c r="G264" s="27">
        <v>12.665521620493063</v>
      </c>
      <c r="H264" s="22" t="b">
        <v>1</v>
      </c>
      <c r="I264" s="25">
        <v>1.2646275438057222</v>
      </c>
    </row>
    <row r="265" spans="1:9" x14ac:dyDescent="0.25">
      <c r="A265" s="19" t="s">
        <v>121</v>
      </c>
      <c r="B265" s="19" t="s">
        <v>144</v>
      </c>
      <c r="C265" s="19" t="s">
        <v>145</v>
      </c>
      <c r="D265" s="32">
        <v>49</v>
      </c>
      <c r="E265" s="32">
        <v>1322</v>
      </c>
      <c r="F265" s="25">
        <v>3.7065052950075645</v>
      </c>
      <c r="G265" s="27">
        <v>12.665521620493063</v>
      </c>
      <c r="H265" s="22" t="b">
        <v>1</v>
      </c>
      <c r="I265" s="25">
        <v>29.41311301298521</v>
      </c>
    </row>
    <row r="266" spans="1:9" x14ac:dyDescent="0.25">
      <c r="A266" s="19" t="s">
        <v>281</v>
      </c>
      <c r="B266" s="19" t="s">
        <v>144</v>
      </c>
      <c r="C266" s="19" t="s">
        <v>145</v>
      </c>
      <c r="D266" s="32">
        <v>1</v>
      </c>
      <c r="E266" s="32">
        <v>1255</v>
      </c>
      <c r="F266" s="25">
        <v>7.9681274900398405E-2</v>
      </c>
      <c r="G266" s="27">
        <v>12.665521620493063</v>
      </c>
      <c r="H266" s="22" t="b">
        <v>1</v>
      </c>
      <c r="I266" s="25">
        <v>0.63231377190286109</v>
      </c>
    </row>
    <row r="267" spans="1:9" x14ac:dyDescent="0.25">
      <c r="A267" s="19" t="s">
        <v>101</v>
      </c>
      <c r="B267" s="19" t="s">
        <v>176</v>
      </c>
      <c r="C267" s="19" t="s">
        <v>177</v>
      </c>
      <c r="D267" s="32">
        <v>1</v>
      </c>
      <c r="E267" s="32">
        <v>2177</v>
      </c>
      <c r="F267" s="25">
        <v>4.5934772622875514E-2</v>
      </c>
      <c r="G267" s="27">
        <v>21.653733259748847</v>
      </c>
      <c r="H267" s="22" t="b">
        <v>1</v>
      </c>
      <c r="I267" s="25">
        <v>0.21213327084000613</v>
      </c>
    </row>
    <row r="268" spans="1:9" x14ac:dyDescent="0.25">
      <c r="A268" s="19" t="s">
        <v>105</v>
      </c>
      <c r="B268" s="19" t="s">
        <v>176</v>
      </c>
      <c r="C268" s="19" t="s">
        <v>177</v>
      </c>
      <c r="D268" s="32">
        <v>284</v>
      </c>
      <c r="E268" s="32">
        <v>2173</v>
      </c>
      <c r="F268" s="25">
        <v>13.069489185457892</v>
      </c>
      <c r="G268" s="27">
        <v>21.653733259748847</v>
      </c>
      <c r="H268" s="22" t="b">
        <v>1</v>
      </c>
      <c r="I268" s="25">
        <v>60.356747858126518</v>
      </c>
    </row>
    <row r="269" spans="1:9" x14ac:dyDescent="0.25">
      <c r="A269" s="19" t="s">
        <v>107</v>
      </c>
      <c r="B269" s="19" t="s">
        <v>176</v>
      </c>
      <c r="C269" s="19" t="s">
        <v>177</v>
      </c>
      <c r="D269" s="32">
        <v>7</v>
      </c>
      <c r="E269" s="32">
        <v>459</v>
      </c>
      <c r="F269" s="25">
        <v>1.5250544662309369</v>
      </c>
      <c r="G269" s="27">
        <v>21.653733259748847</v>
      </c>
      <c r="H269" s="22" t="b">
        <v>1</v>
      </c>
      <c r="I269" s="25">
        <v>7.0429170246859565</v>
      </c>
    </row>
    <row r="270" spans="1:9" x14ac:dyDescent="0.25">
      <c r="A270" s="19" t="s">
        <v>256</v>
      </c>
      <c r="B270" s="19" t="s">
        <v>176</v>
      </c>
      <c r="C270" s="19" t="s">
        <v>177</v>
      </c>
      <c r="D270" s="32">
        <v>7</v>
      </c>
      <c r="E270" s="32">
        <v>393</v>
      </c>
      <c r="F270" s="25">
        <v>1.7811704834605597</v>
      </c>
      <c r="G270" s="27">
        <v>21.653733259748847</v>
      </c>
      <c r="H270" s="22" t="b">
        <v>1</v>
      </c>
      <c r="I270" s="25">
        <v>8.2256969830301614</v>
      </c>
    </row>
    <row r="271" spans="1:9" x14ac:dyDescent="0.25">
      <c r="A271" s="19" t="s">
        <v>119</v>
      </c>
      <c r="B271" s="19" t="s">
        <v>176</v>
      </c>
      <c r="C271" s="19" t="s">
        <v>177</v>
      </c>
      <c r="D271" s="32">
        <v>6</v>
      </c>
      <c r="E271" s="32">
        <v>459</v>
      </c>
      <c r="F271" s="25">
        <v>1.3071895424836601</v>
      </c>
      <c r="G271" s="27">
        <v>21.653733259748847</v>
      </c>
      <c r="H271" s="22" t="b">
        <v>1</v>
      </c>
      <c r="I271" s="25">
        <v>6.0367860211593909</v>
      </c>
    </row>
    <row r="272" spans="1:9" x14ac:dyDescent="0.25">
      <c r="A272" s="19" t="s">
        <v>279</v>
      </c>
      <c r="B272" s="19" t="s">
        <v>176</v>
      </c>
      <c r="C272" s="19" t="s">
        <v>177</v>
      </c>
      <c r="D272" s="32">
        <v>7</v>
      </c>
      <c r="E272" s="32">
        <v>393</v>
      </c>
      <c r="F272" s="25">
        <v>1.7811704834605597</v>
      </c>
      <c r="G272" s="27">
        <v>21.653733259748847</v>
      </c>
      <c r="H272" s="22" t="b">
        <v>1</v>
      </c>
      <c r="I272" s="25">
        <v>8.2256969830301614</v>
      </c>
    </row>
    <row r="273" spans="1:9" x14ac:dyDescent="0.25">
      <c r="A273" s="19" t="s">
        <v>121</v>
      </c>
      <c r="B273" s="19" t="s">
        <v>176</v>
      </c>
      <c r="C273" s="19" t="s">
        <v>177</v>
      </c>
      <c r="D273" s="32">
        <v>4</v>
      </c>
      <c r="E273" s="32">
        <v>459</v>
      </c>
      <c r="F273" s="25">
        <v>0.8714596949891068</v>
      </c>
      <c r="G273" s="27">
        <v>21.653733259748847</v>
      </c>
      <c r="H273" s="22" t="b">
        <v>1</v>
      </c>
      <c r="I273" s="25">
        <v>4.0245240141062606</v>
      </c>
    </row>
    <row r="274" spans="1:9" x14ac:dyDescent="0.25">
      <c r="A274" s="19" t="s">
        <v>281</v>
      </c>
      <c r="B274" s="19" t="s">
        <v>176</v>
      </c>
      <c r="C274" s="19" t="s">
        <v>177</v>
      </c>
      <c r="D274" s="32">
        <v>5</v>
      </c>
      <c r="E274" s="32">
        <v>393</v>
      </c>
      <c r="F274" s="25">
        <v>1.2722646310432568</v>
      </c>
      <c r="G274" s="27">
        <v>21.653733259748847</v>
      </c>
      <c r="H274" s="22" t="b">
        <v>1</v>
      </c>
      <c r="I274" s="25">
        <v>5.8754978450215436</v>
      </c>
    </row>
    <row r="275" spans="1:9" x14ac:dyDescent="0.25">
      <c r="A275" s="19" t="s">
        <v>97</v>
      </c>
      <c r="B275" s="19" t="s">
        <v>188</v>
      </c>
      <c r="C275" s="19" t="s">
        <v>189</v>
      </c>
      <c r="D275" s="32">
        <v>4</v>
      </c>
      <c r="E275" s="32">
        <v>1378</v>
      </c>
      <c r="F275" s="25">
        <v>0.29027576197387517</v>
      </c>
      <c r="G275" s="27">
        <v>27.685763406300563</v>
      </c>
      <c r="H275" s="22" t="b">
        <v>1</v>
      </c>
      <c r="I275" s="25">
        <v>1.0484658042978723</v>
      </c>
    </row>
    <row r="276" spans="1:9" x14ac:dyDescent="0.25">
      <c r="A276" s="19" t="s">
        <v>99</v>
      </c>
      <c r="B276" s="19" t="s">
        <v>188</v>
      </c>
      <c r="C276" s="19" t="s">
        <v>189</v>
      </c>
      <c r="D276" s="32">
        <v>1</v>
      </c>
      <c r="E276" s="32">
        <v>1288</v>
      </c>
      <c r="F276" s="25">
        <v>7.7639751552795025E-2</v>
      </c>
      <c r="G276" s="27">
        <v>27.685763406300563</v>
      </c>
      <c r="H276" s="22" t="b">
        <v>1</v>
      </c>
      <c r="I276" s="25">
        <v>0.28043204159985791</v>
      </c>
    </row>
    <row r="277" spans="1:9" x14ac:dyDescent="0.25">
      <c r="A277" s="19" t="s">
        <v>103</v>
      </c>
      <c r="B277" s="19" t="s">
        <v>188</v>
      </c>
      <c r="C277" s="19" t="s">
        <v>189</v>
      </c>
      <c r="D277" s="32">
        <v>5</v>
      </c>
      <c r="E277" s="32">
        <v>1217</v>
      </c>
      <c r="F277" s="25">
        <v>0.41084634346754317</v>
      </c>
      <c r="G277" s="27">
        <v>27.685763406300563</v>
      </c>
      <c r="H277" s="22" t="b">
        <v>1</v>
      </c>
      <c r="I277" s="25">
        <v>1.4839624880058218</v>
      </c>
    </row>
    <row r="278" spans="1:9" x14ac:dyDescent="0.25">
      <c r="A278" s="19" t="s">
        <v>105</v>
      </c>
      <c r="B278" s="19" t="s">
        <v>188</v>
      </c>
      <c r="C278" s="19" t="s">
        <v>189</v>
      </c>
      <c r="D278" s="32">
        <v>245</v>
      </c>
      <c r="E278" s="32">
        <v>1318</v>
      </c>
      <c r="F278" s="25">
        <v>18.588770864946888</v>
      </c>
      <c r="G278" s="27">
        <v>27.685763406300563</v>
      </c>
      <c r="H278" s="22" t="b">
        <v>1</v>
      </c>
      <c r="I278" s="25">
        <v>67.14198410261848</v>
      </c>
    </row>
    <row r="279" spans="1:9" x14ac:dyDescent="0.25">
      <c r="A279" s="19" t="s">
        <v>296</v>
      </c>
      <c r="B279" s="19" t="s">
        <v>188</v>
      </c>
      <c r="C279" s="19" t="s">
        <v>189</v>
      </c>
      <c r="D279" s="32">
        <v>5</v>
      </c>
      <c r="E279" s="32">
        <v>1308</v>
      </c>
      <c r="F279" s="25">
        <v>0.38226299694189603</v>
      </c>
      <c r="G279" s="27">
        <v>27.685763406300563</v>
      </c>
      <c r="H279" s="22" t="b">
        <v>1</v>
      </c>
      <c r="I279" s="25">
        <v>1.3807204494671903</v>
      </c>
    </row>
    <row r="280" spans="1:9" x14ac:dyDescent="0.25">
      <c r="A280" s="19" t="s">
        <v>260</v>
      </c>
      <c r="B280" s="19" t="s">
        <v>188</v>
      </c>
      <c r="C280" s="19" t="s">
        <v>189</v>
      </c>
      <c r="D280" s="32">
        <v>6</v>
      </c>
      <c r="E280" s="32">
        <v>1207</v>
      </c>
      <c r="F280" s="25">
        <v>0.4971002485501243</v>
      </c>
      <c r="G280" s="27">
        <v>27.685763406300563</v>
      </c>
      <c r="H280" s="22" t="b">
        <v>1</v>
      </c>
      <c r="I280" s="25">
        <v>1.7955085480395212</v>
      </c>
    </row>
    <row r="281" spans="1:9" x14ac:dyDescent="0.25">
      <c r="A281" s="19" t="s">
        <v>119</v>
      </c>
      <c r="B281" s="19" t="s">
        <v>188</v>
      </c>
      <c r="C281" s="19" t="s">
        <v>189</v>
      </c>
      <c r="D281" s="32">
        <v>12</v>
      </c>
      <c r="E281" s="32">
        <v>185</v>
      </c>
      <c r="F281" s="25">
        <v>6.4864864864864868</v>
      </c>
      <c r="G281" s="27">
        <v>27.685763406300563</v>
      </c>
      <c r="H281" s="22" t="b">
        <v>1</v>
      </c>
      <c r="I281" s="25">
        <v>23.428960189012997</v>
      </c>
    </row>
    <row r="282" spans="1:9" x14ac:dyDescent="0.25">
      <c r="A282" s="19" t="s">
        <v>311</v>
      </c>
      <c r="B282" s="19" t="s">
        <v>188</v>
      </c>
      <c r="C282" s="19" t="s">
        <v>189</v>
      </c>
      <c r="D282" s="32">
        <v>1</v>
      </c>
      <c r="E282" s="32">
        <v>105</v>
      </c>
      <c r="F282" s="25">
        <v>0.95238095238095244</v>
      </c>
      <c r="G282" s="27">
        <v>27.685763406300563</v>
      </c>
      <c r="H282" s="22" t="b">
        <v>1</v>
      </c>
      <c r="I282" s="25">
        <v>3.4399663769582571</v>
      </c>
    </row>
    <row r="283" spans="1:9" x14ac:dyDescent="0.25">
      <c r="A283" s="19" t="s">
        <v>248</v>
      </c>
      <c r="B283" s="19" t="s">
        <v>180</v>
      </c>
      <c r="C283" s="19" t="s">
        <v>181</v>
      </c>
      <c r="D283" s="32">
        <v>1</v>
      </c>
      <c r="E283" s="32">
        <v>572</v>
      </c>
      <c r="F283" s="25">
        <v>0.17482517482517482</v>
      </c>
      <c r="G283" s="27">
        <v>71.827167774876159</v>
      </c>
      <c r="H283" s="22" t="b">
        <v>0</v>
      </c>
      <c r="I283" s="25">
        <v>0.17482517482517482</v>
      </c>
    </row>
    <row r="284" spans="1:9" x14ac:dyDescent="0.25">
      <c r="A284" s="19" t="s">
        <v>97</v>
      </c>
      <c r="B284" s="19" t="s">
        <v>180</v>
      </c>
      <c r="C284" s="19" t="s">
        <v>181</v>
      </c>
      <c r="D284" s="32">
        <v>1</v>
      </c>
      <c r="E284" s="32">
        <v>1906</v>
      </c>
      <c r="F284" s="25">
        <v>5.2465897166841552E-2</v>
      </c>
      <c r="G284" s="27">
        <v>71.827167774876159</v>
      </c>
      <c r="H284" s="22" t="b">
        <v>0</v>
      </c>
      <c r="I284" s="25">
        <v>5.2465897166841552E-2</v>
      </c>
    </row>
    <row r="285" spans="1:9" x14ac:dyDescent="0.25">
      <c r="A285" s="19" t="s">
        <v>99</v>
      </c>
      <c r="B285" s="19" t="s">
        <v>180</v>
      </c>
      <c r="C285" s="19" t="s">
        <v>181</v>
      </c>
      <c r="D285" s="32">
        <v>1</v>
      </c>
      <c r="E285" s="32">
        <v>1719</v>
      </c>
      <c r="F285" s="25">
        <v>5.8173356602675974E-2</v>
      </c>
      <c r="G285" s="27">
        <v>71.827167774876159</v>
      </c>
      <c r="H285" s="22" t="b">
        <v>1</v>
      </c>
      <c r="I285" s="25">
        <v>8.1081312985463602E-2</v>
      </c>
    </row>
    <row r="286" spans="1:9" x14ac:dyDescent="0.25">
      <c r="A286" s="19" t="s">
        <v>101</v>
      </c>
      <c r="B286" s="19" t="s">
        <v>180</v>
      </c>
      <c r="C286" s="19" t="s">
        <v>181</v>
      </c>
      <c r="D286" s="32">
        <v>1</v>
      </c>
      <c r="E286" s="32">
        <v>1764</v>
      </c>
      <c r="F286" s="25">
        <v>5.6689342403628121E-2</v>
      </c>
      <c r="G286" s="27">
        <v>71.827167774876159</v>
      </c>
      <c r="H286" s="22" t="b">
        <v>0</v>
      </c>
      <c r="I286" s="25">
        <v>5.6689342403628121E-2</v>
      </c>
    </row>
    <row r="287" spans="1:9" x14ac:dyDescent="0.25">
      <c r="A287" s="19" t="s">
        <v>103</v>
      </c>
      <c r="B287" s="19" t="s">
        <v>180</v>
      </c>
      <c r="C287" s="19" t="s">
        <v>181</v>
      </c>
      <c r="D287" s="32">
        <v>1</v>
      </c>
      <c r="E287" s="32">
        <v>1718</v>
      </c>
      <c r="F287" s="25">
        <v>5.8207217694994179E-2</v>
      </c>
      <c r="G287" s="27">
        <v>71.827167774876159</v>
      </c>
      <c r="H287" s="22" t="b">
        <v>1</v>
      </c>
      <c r="I287" s="25">
        <v>8.1128508161823015E-2</v>
      </c>
    </row>
    <row r="288" spans="1:9" x14ac:dyDescent="0.25">
      <c r="A288" s="19" t="s">
        <v>105</v>
      </c>
      <c r="B288" s="19" t="s">
        <v>180</v>
      </c>
      <c r="C288" s="19" t="s">
        <v>181</v>
      </c>
      <c r="D288" s="32">
        <v>113</v>
      </c>
      <c r="E288" s="32">
        <v>1769</v>
      </c>
      <c r="F288" s="25">
        <v>6.3877897117015259</v>
      </c>
      <c r="G288" s="27">
        <v>71.827167774876159</v>
      </c>
      <c r="H288" s="22" t="b">
        <v>1</v>
      </c>
      <c r="I288" s="25">
        <v>8.9032231789074885</v>
      </c>
    </row>
    <row r="289" spans="1:9" x14ac:dyDescent="0.25">
      <c r="A289" s="19" t="s">
        <v>107</v>
      </c>
      <c r="B289" s="19" t="s">
        <v>180</v>
      </c>
      <c r="C289" s="19" t="s">
        <v>181</v>
      </c>
      <c r="D289" s="32">
        <v>305</v>
      </c>
      <c r="E289" s="32">
        <v>534</v>
      </c>
      <c r="F289" s="25">
        <v>57.116104868913851</v>
      </c>
      <c r="G289" s="27">
        <v>71.827167774876159</v>
      </c>
      <c r="H289" s="22" t="b">
        <v>1</v>
      </c>
      <c r="I289" s="25">
        <v>79.607728448901938</v>
      </c>
    </row>
    <row r="290" spans="1:9" x14ac:dyDescent="0.25">
      <c r="A290" s="19" t="s">
        <v>256</v>
      </c>
      <c r="B290" s="19" t="s">
        <v>180</v>
      </c>
      <c r="C290" s="19" t="s">
        <v>181</v>
      </c>
      <c r="D290" s="32">
        <v>37</v>
      </c>
      <c r="E290" s="32">
        <v>467</v>
      </c>
      <c r="F290" s="25">
        <v>7.9229122055674521</v>
      </c>
      <c r="G290" s="27">
        <v>71.827167774876159</v>
      </c>
      <c r="H290" s="22" t="b">
        <v>1</v>
      </c>
      <c r="I290" s="25">
        <v>11.042858136647627</v>
      </c>
    </row>
    <row r="291" spans="1:9" x14ac:dyDescent="0.25">
      <c r="A291" s="19" t="s">
        <v>97</v>
      </c>
      <c r="B291" s="19" t="s">
        <v>146</v>
      </c>
      <c r="C291" s="19" t="s">
        <v>147</v>
      </c>
      <c r="D291" s="32">
        <v>1</v>
      </c>
      <c r="E291" s="32">
        <v>1472</v>
      </c>
      <c r="F291" s="25">
        <v>6.7934782608695649E-2</v>
      </c>
      <c r="G291" s="27">
        <v>32.997154853558811</v>
      </c>
      <c r="H291" s="22" t="b">
        <v>0</v>
      </c>
      <c r="I291" s="25">
        <v>6.7934782608695649E-2</v>
      </c>
    </row>
    <row r="292" spans="1:9" x14ac:dyDescent="0.25">
      <c r="A292" s="19" t="s">
        <v>103</v>
      </c>
      <c r="B292" s="19" t="s">
        <v>146</v>
      </c>
      <c r="C292" s="19" t="s">
        <v>147</v>
      </c>
      <c r="D292" s="32">
        <v>3</v>
      </c>
      <c r="E292" s="32">
        <v>1405</v>
      </c>
      <c r="F292" s="25">
        <v>0.21352313167259787</v>
      </c>
      <c r="G292" s="27">
        <v>32.997154853558811</v>
      </c>
      <c r="H292" s="22" t="b">
        <v>1</v>
      </c>
      <c r="I292" s="25">
        <v>0.64799006699073669</v>
      </c>
    </row>
    <row r="293" spans="1:9" x14ac:dyDescent="0.25">
      <c r="A293" s="19" t="s">
        <v>105</v>
      </c>
      <c r="B293" s="19" t="s">
        <v>146</v>
      </c>
      <c r="C293" s="19" t="s">
        <v>147</v>
      </c>
      <c r="D293" s="32">
        <v>14</v>
      </c>
      <c r="E293" s="32">
        <v>1448</v>
      </c>
      <c r="F293" s="25">
        <v>0.96685082872928174</v>
      </c>
      <c r="G293" s="27">
        <v>32.997154853558811</v>
      </c>
      <c r="H293" s="22" t="b">
        <v>1</v>
      </c>
      <c r="I293" s="25">
        <v>2.9341539175202098</v>
      </c>
    </row>
    <row r="294" spans="1:9" x14ac:dyDescent="0.25">
      <c r="A294" s="19" t="s">
        <v>107</v>
      </c>
      <c r="B294" s="19" t="s">
        <v>146</v>
      </c>
      <c r="C294" s="19" t="s">
        <v>147</v>
      </c>
      <c r="D294" s="32">
        <v>59</v>
      </c>
      <c r="E294" s="32">
        <v>189</v>
      </c>
      <c r="F294" s="25">
        <v>31.216931216931215</v>
      </c>
      <c r="G294" s="27">
        <v>32.997154853558811</v>
      </c>
      <c r="H294" s="22" t="b">
        <v>1</v>
      </c>
      <c r="I294" s="25">
        <v>94.735690658195978</v>
      </c>
    </row>
    <row r="295" spans="1:9" x14ac:dyDescent="0.25">
      <c r="A295" s="19" t="s">
        <v>256</v>
      </c>
      <c r="B295" s="19" t="s">
        <v>146</v>
      </c>
      <c r="C295" s="19" t="s">
        <v>147</v>
      </c>
      <c r="D295" s="32">
        <v>1</v>
      </c>
      <c r="E295" s="32">
        <v>188</v>
      </c>
      <c r="F295" s="25">
        <v>0.53191489361702127</v>
      </c>
      <c r="G295" s="27">
        <v>32.997154853558811</v>
      </c>
      <c r="H295" s="22" t="b">
        <v>1</v>
      </c>
      <c r="I295" s="25">
        <v>1.6142305746843706</v>
      </c>
    </row>
    <row r="296" spans="1:9" x14ac:dyDescent="0.25">
      <c r="A296" s="19" t="s">
        <v>127</v>
      </c>
      <c r="B296" s="19" t="s">
        <v>182</v>
      </c>
      <c r="C296" s="19" t="s">
        <v>183</v>
      </c>
      <c r="D296" s="32">
        <v>1</v>
      </c>
      <c r="E296" s="32">
        <v>1254</v>
      </c>
      <c r="F296" s="25">
        <v>7.9744816586921854E-2</v>
      </c>
      <c r="G296" s="27">
        <v>44.95601116053723</v>
      </c>
      <c r="H296" s="22" t="b">
        <v>0</v>
      </c>
      <c r="I296" s="25">
        <v>7.9744816586921854E-2</v>
      </c>
    </row>
    <row r="297" spans="1:9" x14ac:dyDescent="0.25">
      <c r="A297" s="19" t="s">
        <v>105</v>
      </c>
      <c r="B297" s="19" t="s">
        <v>182</v>
      </c>
      <c r="C297" s="19" t="s">
        <v>183</v>
      </c>
      <c r="D297" s="32">
        <v>26</v>
      </c>
      <c r="E297" s="32">
        <v>2259</v>
      </c>
      <c r="F297" s="25">
        <v>1.1509517485613103</v>
      </c>
      <c r="G297" s="27">
        <v>44.95601116053723</v>
      </c>
      <c r="H297" s="22" t="b">
        <v>1</v>
      </c>
      <c r="I297" s="25">
        <v>2.5626773746863867</v>
      </c>
    </row>
    <row r="298" spans="1:9" x14ac:dyDescent="0.25">
      <c r="A298" s="19" t="s">
        <v>107</v>
      </c>
      <c r="B298" s="19" t="s">
        <v>182</v>
      </c>
      <c r="C298" s="19" t="s">
        <v>183</v>
      </c>
      <c r="D298" s="32">
        <v>197</v>
      </c>
      <c r="E298" s="32">
        <v>456</v>
      </c>
      <c r="F298" s="25">
        <v>43.201754385964911</v>
      </c>
      <c r="G298" s="27">
        <v>44.95601116053723</v>
      </c>
      <c r="H298" s="22" t="b">
        <v>1</v>
      </c>
      <c r="I298" s="25">
        <v>96.19183310687076</v>
      </c>
    </row>
    <row r="299" spans="1:9" x14ac:dyDescent="0.25">
      <c r="A299" s="19" t="s">
        <v>256</v>
      </c>
      <c r="B299" s="19" t="s">
        <v>182</v>
      </c>
      <c r="C299" s="19" t="s">
        <v>183</v>
      </c>
      <c r="D299" s="32">
        <v>2</v>
      </c>
      <c r="E299" s="32">
        <v>382</v>
      </c>
      <c r="F299" s="25">
        <v>0.52356020942408377</v>
      </c>
      <c r="G299" s="27">
        <v>44.95601116053723</v>
      </c>
      <c r="H299" s="22" t="b">
        <v>1</v>
      </c>
      <c r="I299" s="25">
        <v>1.1657447018559297</v>
      </c>
    </row>
    <row r="300" spans="1:9" x14ac:dyDescent="0.25">
      <c r="A300" s="19" t="s">
        <v>248</v>
      </c>
      <c r="B300" s="19" t="s">
        <v>148</v>
      </c>
      <c r="C300" s="19" t="s">
        <v>149</v>
      </c>
      <c r="D300" s="32">
        <v>1</v>
      </c>
      <c r="E300" s="32">
        <v>1712</v>
      </c>
      <c r="F300" s="25">
        <v>5.8411214953271021E-2</v>
      </c>
      <c r="G300" s="27">
        <v>27.526464019752378</v>
      </c>
      <c r="H300" s="22" t="b">
        <v>0</v>
      </c>
      <c r="I300" s="25">
        <v>5.8411214953271021E-2</v>
      </c>
    </row>
    <row r="301" spans="1:9" x14ac:dyDescent="0.25">
      <c r="A301" s="19" t="s">
        <v>97</v>
      </c>
      <c r="B301" s="19" t="s">
        <v>148</v>
      </c>
      <c r="C301" s="19" t="s">
        <v>149</v>
      </c>
      <c r="D301" s="32">
        <v>1</v>
      </c>
      <c r="E301" s="32">
        <v>5432</v>
      </c>
      <c r="F301" s="25">
        <v>1.8409425625920472E-2</v>
      </c>
      <c r="G301" s="27">
        <v>27.526464019752378</v>
      </c>
      <c r="H301" s="22" t="b">
        <v>1</v>
      </c>
      <c r="I301" s="25">
        <v>6.9161934451173329E-2</v>
      </c>
    </row>
    <row r="302" spans="1:9" x14ac:dyDescent="0.25">
      <c r="A302" s="19" t="s">
        <v>99</v>
      </c>
      <c r="B302" s="19" t="s">
        <v>148</v>
      </c>
      <c r="C302" s="19" t="s">
        <v>149</v>
      </c>
      <c r="D302" s="32">
        <v>36</v>
      </c>
      <c r="E302" s="32">
        <v>4913</v>
      </c>
      <c r="F302" s="25">
        <v>0.7327498473437819</v>
      </c>
      <c r="G302" s="27">
        <v>27.526464019752378</v>
      </c>
      <c r="H302" s="22" t="b">
        <v>1</v>
      </c>
      <c r="I302" s="25">
        <v>2.7528505202108384</v>
      </c>
    </row>
    <row r="303" spans="1:9" x14ac:dyDescent="0.25">
      <c r="A303" s="19" t="s">
        <v>322</v>
      </c>
      <c r="B303" s="19" t="s">
        <v>148</v>
      </c>
      <c r="C303" s="19" t="s">
        <v>149</v>
      </c>
      <c r="D303" s="32">
        <v>3</v>
      </c>
      <c r="E303" s="32">
        <v>2282</v>
      </c>
      <c r="F303" s="25">
        <v>0.13146362839614373</v>
      </c>
      <c r="G303" s="27">
        <v>27.526464019752378</v>
      </c>
      <c r="H303" s="22" t="b">
        <v>1</v>
      </c>
      <c r="I303" s="25">
        <v>0.49389258712371625</v>
      </c>
    </row>
    <row r="304" spans="1:9" x14ac:dyDescent="0.25">
      <c r="A304" s="19" t="s">
        <v>127</v>
      </c>
      <c r="B304" s="19" t="s">
        <v>148</v>
      </c>
      <c r="C304" s="19" t="s">
        <v>149</v>
      </c>
      <c r="D304" s="32">
        <v>25</v>
      </c>
      <c r="E304" s="32">
        <v>3483</v>
      </c>
      <c r="F304" s="25">
        <v>0.71777203560149294</v>
      </c>
      <c r="G304" s="27">
        <v>27.526464019752378</v>
      </c>
      <c r="H304" s="22" t="b">
        <v>0</v>
      </c>
      <c r="I304" s="25">
        <v>0.71777203560149294</v>
      </c>
    </row>
    <row r="305" spans="1:9" x14ac:dyDescent="0.25">
      <c r="A305" s="19" t="s">
        <v>293</v>
      </c>
      <c r="B305" s="19" t="s">
        <v>148</v>
      </c>
      <c r="C305" s="19" t="s">
        <v>149</v>
      </c>
      <c r="D305" s="32">
        <v>3</v>
      </c>
      <c r="E305" s="32">
        <v>1772</v>
      </c>
      <c r="F305" s="25">
        <v>0.16930022573363432</v>
      </c>
      <c r="G305" s="27">
        <v>27.526464019752378</v>
      </c>
      <c r="H305" s="22" t="b">
        <v>0</v>
      </c>
      <c r="I305" s="25">
        <v>0.16930022573363432</v>
      </c>
    </row>
    <row r="306" spans="1:9" x14ac:dyDescent="0.25">
      <c r="A306" s="19" t="s">
        <v>103</v>
      </c>
      <c r="B306" s="19" t="s">
        <v>148</v>
      </c>
      <c r="C306" s="19" t="s">
        <v>149</v>
      </c>
      <c r="D306" s="32">
        <v>1</v>
      </c>
      <c r="E306" s="32">
        <v>5070</v>
      </c>
      <c r="F306" s="25">
        <v>1.9723865877712032E-2</v>
      </c>
      <c r="G306" s="27">
        <v>27.526464019752378</v>
      </c>
      <c r="H306" s="22" t="b">
        <v>1</v>
      </c>
      <c r="I306" s="25">
        <v>7.4100123853801492E-2</v>
      </c>
    </row>
    <row r="307" spans="1:9" x14ac:dyDescent="0.25">
      <c r="A307" s="19" t="s">
        <v>105</v>
      </c>
      <c r="B307" s="19" t="s">
        <v>148</v>
      </c>
      <c r="C307" s="19" t="s">
        <v>149</v>
      </c>
      <c r="D307" s="32">
        <v>711</v>
      </c>
      <c r="E307" s="32">
        <v>5162</v>
      </c>
      <c r="F307" s="25">
        <v>13.773731111972104</v>
      </c>
      <c r="G307" s="27">
        <v>27.526464019752378</v>
      </c>
      <c r="H307" s="22" t="b">
        <v>1</v>
      </c>
      <c r="I307" s="25">
        <v>51.74620369323285</v>
      </c>
    </row>
    <row r="308" spans="1:9" x14ac:dyDescent="0.25">
      <c r="A308" s="19" t="s">
        <v>298</v>
      </c>
      <c r="B308" s="19" t="s">
        <v>148</v>
      </c>
      <c r="C308" s="19" t="s">
        <v>149</v>
      </c>
      <c r="D308" s="32">
        <v>5</v>
      </c>
      <c r="E308" s="32">
        <v>4831</v>
      </c>
      <c r="F308" s="25">
        <v>0.10349824052991098</v>
      </c>
      <c r="G308" s="27">
        <v>27.526464019752378</v>
      </c>
      <c r="H308" s="22" t="b">
        <v>1</v>
      </c>
      <c r="I308" s="25">
        <v>0.38883008480518888</v>
      </c>
    </row>
    <row r="309" spans="1:9" x14ac:dyDescent="0.25">
      <c r="A309" s="19" t="s">
        <v>287</v>
      </c>
      <c r="B309" s="19" t="s">
        <v>148</v>
      </c>
      <c r="C309" s="19" t="s">
        <v>149</v>
      </c>
      <c r="D309" s="32">
        <v>8</v>
      </c>
      <c r="E309" s="32">
        <v>3386</v>
      </c>
      <c r="F309" s="25">
        <v>0.23626698168930893</v>
      </c>
      <c r="G309" s="27">
        <v>27.526464019752378</v>
      </c>
      <c r="H309" s="22" t="b">
        <v>0</v>
      </c>
      <c r="I309" s="25">
        <v>0.23626698168930893</v>
      </c>
    </row>
    <row r="310" spans="1:9" x14ac:dyDescent="0.25">
      <c r="A310" s="19" t="s">
        <v>260</v>
      </c>
      <c r="B310" s="19" t="s">
        <v>148</v>
      </c>
      <c r="C310" s="19" t="s">
        <v>149</v>
      </c>
      <c r="D310" s="32">
        <v>1</v>
      </c>
      <c r="E310" s="32">
        <v>5054</v>
      </c>
      <c r="F310" s="25">
        <v>1.9786307874950535E-2</v>
      </c>
      <c r="G310" s="27">
        <v>27.526464019752378</v>
      </c>
      <c r="H310" s="22" t="b">
        <v>1</v>
      </c>
      <c r="I310" s="25">
        <v>7.433471071206442E-2</v>
      </c>
    </row>
    <row r="311" spans="1:9" x14ac:dyDescent="0.25">
      <c r="A311" s="19" t="s">
        <v>274</v>
      </c>
      <c r="B311" s="19" t="s">
        <v>148</v>
      </c>
      <c r="C311" s="19" t="s">
        <v>149</v>
      </c>
      <c r="D311" s="32">
        <v>16</v>
      </c>
      <c r="E311" s="32">
        <v>2405</v>
      </c>
      <c r="F311" s="25">
        <v>0.66528066528066532</v>
      </c>
      <c r="G311" s="27">
        <v>27.526464019752378</v>
      </c>
      <c r="H311" s="22" t="b">
        <v>1</v>
      </c>
      <c r="I311" s="25">
        <v>2.4993771505282232</v>
      </c>
    </row>
    <row r="312" spans="1:9" x14ac:dyDescent="0.25">
      <c r="A312" s="19" t="s">
        <v>107</v>
      </c>
      <c r="B312" s="19" t="s">
        <v>148</v>
      </c>
      <c r="C312" s="19" t="s">
        <v>149</v>
      </c>
      <c r="D312" s="32">
        <v>78</v>
      </c>
      <c r="E312" s="32">
        <v>2555</v>
      </c>
      <c r="F312" s="25">
        <v>3.0528375733855184</v>
      </c>
      <c r="G312" s="27">
        <v>27.526464019752378</v>
      </c>
      <c r="H312" s="22" t="b">
        <v>1</v>
      </c>
      <c r="I312" s="25">
        <v>11.469133064275669</v>
      </c>
    </row>
    <row r="313" spans="1:9" x14ac:dyDescent="0.25">
      <c r="A313" s="19" t="s">
        <v>302</v>
      </c>
      <c r="B313" s="19" t="s">
        <v>148</v>
      </c>
      <c r="C313" s="19" t="s">
        <v>149</v>
      </c>
      <c r="D313" s="32">
        <v>2</v>
      </c>
      <c r="E313" s="32">
        <v>2282</v>
      </c>
      <c r="F313" s="25">
        <v>8.7642418930762495E-2</v>
      </c>
      <c r="G313" s="27">
        <v>27.526464019752378</v>
      </c>
      <c r="H313" s="22" t="b">
        <v>1</v>
      </c>
      <c r="I313" s="25">
        <v>0.32926172474914422</v>
      </c>
    </row>
    <row r="314" spans="1:9" x14ac:dyDescent="0.25">
      <c r="A314" s="19" t="s">
        <v>289</v>
      </c>
      <c r="B314" s="19" t="s">
        <v>148</v>
      </c>
      <c r="C314" s="19" t="s">
        <v>149</v>
      </c>
      <c r="D314" s="32">
        <v>1</v>
      </c>
      <c r="E314" s="32">
        <v>1772</v>
      </c>
      <c r="F314" s="25">
        <v>5.6433408577878097E-2</v>
      </c>
      <c r="G314" s="27">
        <v>27.526464019752378</v>
      </c>
      <c r="H314" s="22" t="b">
        <v>0</v>
      </c>
      <c r="I314" s="25">
        <v>5.6433408577878097E-2</v>
      </c>
    </row>
    <row r="315" spans="1:9" x14ac:dyDescent="0.25">
      <c r="A315" s="19" t="s">
        <v>256</v>
      </c>
      <c r="B315" s="19" t="s">
        <v>148</v>
      </c>
      <c r="C315" s="19" t="s">
        <v>149</v>
      </c>
      <c r="D315" s="32">
        <v>12</v>
      </c>
      <c r="E315" s="32">
        <v>2405</v>
      </c>
      <c r="F315" s="25">
        <v>0.49896049896049899</v>
      </c>
      <c r="G315" s="27">
        <v>27.526464019752378</v>
      </c>
      <c r="H315" s="22" t="b">
        <v>1</v>
      </c>
      <c r="I315" s="25">
        <v>1.8745328628961675</v>
      </c>
    </row>
    <row r="316" spans="1:9" x14ac:dyDescent="0.25">
      <c r="A316" s="19" t="s">
        <v>119</v>
      </c>
      <c r="B316" s="19" t="s">
        <v>148</v>
      </c>
      <c r="C316" s="19" t="s">
        <v>149</v>
      </c>
      <c r="D316" s="32">
        <v>76</v>
      </c>
      <c r="E316" s="32">
        <v>2555</v>
      </c>
      <c r="F316" s="25">
        <v>2.9745596868884538</v>
      </c>
      <c r="G316" s="27">
        <v>27.526464019752378</v>
      </c>
      <c r="H316" s="22" t="b">
        <v>1</v>
      </c>
      <c r="I316" s="25">
        <v>11.175052729294242</v>
      </c>
    </row>
    <row r="317" spans="1:9" x14ac:dyDescent="0.25">
      <c r="A317" s="19" t="s">
        <v>323</v>
      </c>
      <c r="B317" s="19" t="s">
        <v>148</v>
      </c>
      <c r="C317" s="19" t="s">
        <v>149</v>
      </c>
      <c r="D317" s="32">
        <v>1</v>
      </c>
      <c r="E317" s="32">
        <v>2282</v>
      </c>
      <c r="F317" s="25">
        <v>4.3821209465381247E-2</v>
      </c>
      <c r="G317" s="27">
        <v>27.526464019752378</v>
      </c>
      <c r="H317" s="22" t="b">
        <v>1</v>
      </c>
      <c r="I317" s="25">
        <v>0.16463086237457211</v>
      </c>
    </row>
    <row r="318" spans="1:9" x14ac:dyDescent="0.25">
      <c r="A318" s="19" t="s">
        <v>279</v>
      </c>
      <c r="B318" s="19" t="s">
        <v>148</v>
      </c>
      <c r="C318" s="19" t="s">
        <v>149</v>
      </c>
      <c r="D318" s="32">
        <v>7</v>
      </c>
      <c r="E318" s="32">
        <v>2405</v>
      </c>
      <c r="F318" s="25">
        <v>0.29106029106029108</v>
      </c>
      <c r="G318" s="27">
        <v>27.526464019752378</v>
      </c>
      <c r="H318" s="22" t="b">
        <v>1</v>
      </c>
      <c r="I318" s="25">
        <v>1.0934775033560977</v>
      </c>
    </row>
    <row r="319" spans="1:9" x14ac:dyDescent="0.25">
      <c r="A319" s="19" t="s">
        <v>111</v>
      </c>
      <c r="B319" s="19" t="s">
        <v>148</v>
      </c>
      <c r="C319" s="19" t="s">
        <v>149</v>
      </c>
      <c r="D319" s="32">
        <v>99</v>
      </c>
      <c r="E319" s="32">
        <v>2555</v>
      </c>
      <c r="F319" s="25">
        <v>3.8747553816046971</v>
      </c>
      <c r="G319" s="27">
        <v>27.526464019752378</v>
      </c>
      <c r="H319" s="22" t="b">
        <v>1</v>
      </c>
      <c r="I319" s="25">
        <v>14.55697658158066</v>
      </c>
    </row>
    <row r="320" spans="1:9" x14ac:dyDescent="0.25">
      <c r="A320" s="19" t="s">
        <v>248</v>
      </c>
      <c r="B320" s="19" t="s">
        <v>150</v>
      </c>
      <c r="C320" s="19" t="s">
        <v>151</v>
      </c>
      <c r="D320" s="32">
        <v>2</v>
      </c>
      <c r="E320" s="32">
        <v>807</v>
      </c>
      <c r="F320" s="25">
        <v>0.24783147459727387</v>
      </c>
      <c r="G320" s="27">
        <v>7.7529750139951377</v>
      </c>
      <c r="H320" s="22" t="b">
        <v>0</v>
      </c>
      <c r="I320" s="25">
        <v>0.24783147459727387</v>
      </c>
    </row>
    <row r="321" spans="1:9" x14ac:dyDescent="0.25">
      <c r="A321" s="19" t="s">
        <v>153</v>
      </c>
      <c r="B321" s="19" t="s">
        <v>150</v>
      </c>
      <c r="C321" s="19" t="s">
        <v>151</v>
      </c>
      <c r="D321" s="32">
        <v>1</v>
      </c>
      <c r="E321" s="32">
        <v>915</v>
      </c>
      <c r="F321" s="25">
        <v>0.10928961748633879</v>
      </c>
      <c r="G321" s="27">
        <v>7.7529750139951377</v>
      </c>
      <c r="H321" s="22" t="b">
        <v>0</v>
      </c>
      <c r="I321" s="25">
        <v>0.10928961748633879</v>
      </c>
    </row>
    <row r="322" spans="1:9" x14ac:dyDescent="0.25">
      <c r="A322" s="19" t="s">
        <v>99</v>
      </c>
      <c r="B322" s="19" t="s">
        <v>150</v>
      </c>
      <c r="C322" s="19" t="s">
        <v>151</v>
      </c>
      <c r="D322" s="32">
        <v>2</v>
      </c>
      <c r="E322" s="32">
        <v>2162</v>
      </c>
      <c r="F322" s="25">
        <v>9.2506938020351537E-2</v>
      </c>
      <c r="G322" s="27">
        <v>7.7529750139951377</v>
      </c>
      <c r="H322" s="22" t="b">
        <v>1</v>
      </c>
      <c r="I322" s="25">
        <v>92.339531924025366</v>
      </c>
    </row>
    <row r="323" spans="1:9" x14ac:dyDescent="0.25">
      <c r="A323" s="19" t="s">
        <v>127</v>
      </c>
      <c r="B323" s="19" t="s">
        <v>150</v>
      </c>
      <c r="C323" s="19" t="s">
        <v>151</v>
      </c>
      <c r="D323" s="32">
        <v>7</v>
      </c>
      <c r="E323" s="32">
        <v>1478</v>
      </c>
      <c r="F323" s="25">
        <v>0.4736129905277402</v>
      </c>
      <c r="G323" s="27">
        <v>7.7529750139951377</v>
      </c>
      <c r="H323" s="22" t="b">
        <v>0</v>
      </c>
      <c r="I323" s="25">
        <v>0.4736129905277402</v>
      </c>
    </row>
    <row r="324" spans="1:9" x14ac:dyDescent="0.25">
      <c r="A324" s="19" t="s">
        <v>105</v>
      </c>
      <c r="B324" s="19" t="s">
        <v>150</v>
      </c>
      <c r="C324" s="19" t="s">
        <v>151</v>
      </c>
      <c r="D324" s="32">
        <v>61</v>
      </c>
      <c r="E324" s="32">
        <v>2372</v>
      </c>
      <c r="F324" s="25">
        <v>2.5716694772344013</v>
      </c>
      <c r="G324" s="27">
        <v>7.7529750139951377</v>
      </c>
      <c r="H324" s="22" t="b">
        <v>0</v>
      </c>
      <c r="I324" s="25">
        <v>2.5716694772344013</v>
      </c>
    </row>
    <row r="325" spans="1:9" x14ac:dyDescent="0.25">
      <c r="A325" s="19" t="s">
        <v>107</v>
      </c>
      <c r="B325" s="19" t="s">
        <v>150</v>
      </c>
      <c r="C325" s="19" t="s">
        <v>151</v>
      </c>
      <c r="D325" s="32">
        <v>3</v>
      </c>
      <c r="E325" s="32">
        <v>775</v>
      </c>
      <c r="F325" s="25">
        <v>0.38709677419354838</v>
      </c>
      <c r="G325" s="27">
        <v>7.7529750139951377</v>
      </c>
      <c r="H325" s="22" t="b">
        <v>0</v>
      </c>
      <c r="I325" s="25">
        <v>0.38709677419354838</v>
      </c>
    </row>
    <row r="326" spans="1:9" x14ac:dyDescent="0.25">
      <c r="A326" s="19" t="s">
        <v>117</v>
      </c>
      <c r="B326" s="19" t="s">
        <v>150</v>
      </c>
      <c r="C326" s="19" t="s">
        <v>151</v>
      </c>
      <c r="D326" s="32">
        <v>3</v>
      </c>
      <c r="E326" s="32">
        <v>775</v>
      </c>
      <c r="F326" s="25">
        <v>0.38709677419354838</v>
      </c>
      <c r="G326" s="27">
        <v>7.7529750139951377</v>
      </c>
      <c r="H326" s="22" t="b">
        <v>0</v>
      </c>
      <c r="I326" s="25">
        <v>0.38709677419354838</v>
      </c>
    </row>
    <row r="327" spans="1:9" x14ac:dyDescent="0.25">
      <c r="A327" s="19" t="s">
        <v>119</v>
      </c>
      <c r="B327" s="19" t="s">
        <v>150</v>
      </c>
      <c r="C327" s="19" t="s">
        <v>151</v>
      </c>
      <c r="D327" s="32">
        <v>6</v>
      </c>
      <c r="E327" s="32">
        <v>775</v>
      </c>
      <c r="F327" s="25">
        <v>0.77419354838709675</v>
      </c>
      <c r="G327" s="27">
        <v>7.7529750139951377</v>
      </c>
      <c r="H327" s="22" t="b">
        <v>0</v>
      </c>
      <c r="I327" s="25">
        <v>0.77419354838709675</v>
      </c>
    </row>
    <row r="328" spans="1:9" x14ac:dyDescent="0.25">
      <c r="A328" s="19" t="s">
        <v>121</v>
      </c>
      <c r="B328" s="19" t="s">
        <v>150</v>
      </c>
      <c r="C328" s="19" t="s">
        <v>151</v>
      </c>
      <c r="D328" s="32">
        <v>6</v>
      </c>
      <c r="E328" s="32">
        <v>775</v>
      </c>
      <c r="F328" s="25">
        <v>0.77419354838709675</v>
      </c>
      <c r="G328" s="27">
        <v>7.7529750139951377</v>
      </c>
      <c r="H328" s="22" t="b">
        <v>0</v>
      </c>
      <c r="I328" s="25">
        <v>0.77419354838709675</v>
      </c>
    </row>
    <row r="329" spans="1:9" x14ac:dyDescent="0.25">
      <c r="A329" s="19" t="s">
        <v>111</v>
      </c>
      <c r="B329" s="19" t="s">
        <v>150</v>
      </c>
      <c r="C329" s="19" t="s">
        <v>151</v>
      </c>
      <c r="D329" s="32">
        <v>4</v>
      </c>
      <c r="E329" s="32">
        <v>775</v>
      </c>
      <c r="F329" s="25">
        <v>0.5161290322580645</v>
      </c>
      <c r="G329" s="27">
        <v>7.7529750139951377</v>
      </c>
      <c r="H329" s="22" t="b">
        <v>0</v>
      </c>
      <c r="I329" s="25">
        <v>0.5161290322580645</v>
      </c>
    </row>
    <row r="330" spans="1:9" x14ac:dyDescent="0.25">
      <c r="A330" s="19" t="s">
        <v>113</v>
      </c>
      <c r="B330" s="19" t="s">
        <v>150</v>
      </c>
      <c r="C330" s="19" t="s">
        <v>151</v>
      </c>
      <c r="D330" s="32">
        <v>11</v>
      </c>
      <c r="E330" s="32">
        <v>775</v>
      </c>
      <c r="F330" s="25">
        <v>1.4193548387096775</v>
      </c>
      <c r="G330" s="27">
        <v>7.7529750139951377</v>
      </c>
      <c r="H330" s="22" t="b">
        <v>0</v>
      </c>
      <c r="I330" s="25">
        <v>1.4193548387096775</v>
      </c>
    </row>
    <row r="331" spans="1:9" x14ac:dyDescent="0.25">
      <c r="A331" s="19" t="s">
        <v>248</v>
      </c>
      <c r="B331" s="19" t="s">
        <v>154</v>
      </c>
      <c r="C331" s="19" t="s">
        <v>155</v>
      </c>
      <c r="D331" s="32">
        <v>1</v>
      </c>
      <c r="E331" s="32">
        <v>1149</v>
      </c>
      <c r="F331" s="25">
        <v>8.7032201914708437E-2</v>
      </c>
      <c r="G331" s="27">
        <v>10.217486612376547</v>
      </c>
      <c r="H331" s="22" t="b">
        <v>0</v>
      </c>
      <c r="I331" s="25">
        <v>8.7032201914708437E-2</v>
      </c>
    </row>
    <row r="332" spans="1:9" x14ac:dyDescent="0.25">
      <c r="A332" s="19" t="s">
        <v>97</v>
      </c>
      <c r="B332" s="19" t="s">
        <v>154</v>
      </c>
      <c r="C332" s="19" t="s">
        <v>155</v>
      </c>
      <c r="D332" s="32">
        <v>3</v>
      </c>
      <c r="E332" s="32">
        <v>3320</v>
      </c>
      <c r="F332" s="25">
        <v>9.036144578313253E-2</v>
      </c>
      <c r="G332" s="27">
        <v>10.217486612376547</v>
      </c>
      <c r="H332" s="22" t="b">
        <v>1</v>
      </c>
      <c r="I332" s="25">
        <v>0.91776535362766654</v>
      </c>
    </row>
    <row r="333" spans="1:9" x14ac:dyDescent="0.25">
      <c r="A333" s="19" t="s">
        <v>115</v>
      </c>
      <c r="B333" s="19" t="s">
        <v>154</v>
      </c>
      <c r="C333" s="19" t="s">
        <v>155</v>
      </c>
      <c r="D333" s="32">
        <v>3</v>
      </c>
      <c r="E333" s="32">
        <v>2133</v>
      </c>
      <c r="F333" s="25">
        <v>0.14064697609001406</v>
      </c>
      <c r="G333" s="27">
        <v>10.217486612376547</v>
      </c>
      <c r="H333" s="22" t="b">
        <v>0</v>
      </c>
      <c r="I333" s="25">
        <v>0.14064697609001406</v>
      </c>
    </row>
    <row r="334" spans="1:9" x14ac:dyDescent="0.25">
      <c r="A334" s="19" t="s">
        <v>127</v>
      </c>
      <c r="B334" s="19" t="s">
        <v>154</v>
      </c>
      <c r="C334" s="19" t="s">
        <v>155</v>
      </c>
      <c r="D334" s="32">
        <v>4</v>
      </c>
      <c r="E334" s="32">
        <v>2167</v>
      </c>
      <c r="F334" s="25">
        <v>0.18458698661744347</v>
      </c>
      <c r="G334" s="27">
        <v>10.217486612376547</v>
      </c>
      <c r="H334" s="22" t="b">
        <v>0</v>
      </c>
      <c r="I334" s="25">
        <v>0.18458698661744347</v>
      </c>
    </row>
    <row r="335" spans="1:9" x14ac:dyDescent="0.25">
      <c r="A335" s="19" t="s">
        <v>103</v>
      </c>
      <c r="B335" s="19" t="s">
        <v>154</v>
      </c>
      <c r="C335" s="19" t="s">
        <v>155</v>
      </c>
      <c r="D335" s="32">
        <v>5</v>
      </c>
      <c r="E335" s="32">
        <v>3098</v>
      </c>
      <c r="F335" s="25">
        <v>0.16139444803098774</v>
      </c>
      <c r="G335" s="27">
        <v>10.217486612376547</v>
      </c>
      <c r="H335" s="22" t="b">
        <v>1</v>
      </c>
      <c r="I335" s="25">
        <v>1.6392193748890966</v>
      </c>
    </row>
    <row r="336" spans="1:9" x14ac:dyDescent="0.25">
      <c r="A336" s="19" t="s">
        <v>105</v>
      </c>
      <c r="B336" s="19" t="s">
        <v>154</v>
      </c>
      <c r="C336" s="19" t="s">
        <v>155</v>
      </c>
      <c r="D336" s="32">
        <v>65</v>
      </c>
      <c r="E336" s="32">
        <v>3160</v>
      </c>
      <c r="F336" s="25">
        <v>2.0569620253164556</v>
      </c>
      <c r="G336" s="27">
        <v>10.217486612376547</v>
      </c>
      <c r="H336" s="22" t="b">
        <v>1</v>
      </c>
      <c r="I336" s="25">
        <v>20.891747184899835</v>
      </c>
    </row>
    <row r="337" spans="1:9" x14ac:dyDescent="0.25">
      <c r="A337" s="19" t="s">
        <v>260</v>
      </c>
      <c r="B337" s="19" t="s">
        <v>154</v>
      </c>
      <c r="C337" s="19" t="s">
        <v>155</v>
      </c>
      <c r="D337" s="32">
        <v>1</v>
      </c>
      <c r="E337" s="32">
        <v>3081</v>
      </c>
      <c r="F337" s="25">
        <v>3.2456994482310937E-2</v>
      </c>
      <c r="G337" s="27">
        <v>10.217486612376547</v>
      </c>
      <c r="H337" s="22" t="b">
        <v>1</v>
      </c>
      <c r="I337" s="25">
        <v>0.32965281554082576</v>
      </c>
    </row>
    <row r="338" spans="1:9" x14ac:dyDescent="0.25">
      <c r="A338" s="19" t="s">
        <v>107</v>
      </c>
      <c r="B338" s="19" t="s">
        <v>154</v>
      </c>
      <c r="C338" s="19" t="s">
        <v>155</v>
      </c>
      <c r="D338" s="32">
        <v>90</v>
      </c>
      <c r="E338" s="32">
        <v>1277</v>
      </c>
      <c r="F338" s="25">
        <v>7.047768206734534</v>
      </c>
      <c r="G338" s="27">
        <v>10.217486612376547</v>
      </c>
      <c r="H338" s="22" t="b">
        <v>1</v>
      </c>
      <c r="I338" s="25">
        <v>71.5813854513043</v>
      </c>
    </row>
    <row r="339" spans="1:9" x14ac:dyDescent="0.25">
      <c r="A339" s="19" t="s">
        <v>256</v>
      </c>
      <c r="B339" s="19" t="s">
        <v>154</v>
      </c>
      <c r="C339" s="19" t="s">
        <v>155</v>
      </c>
      <c r="D339" s="32">
        <v>4</v>
      </c>
      <c r="E339" s="32">
        <v>1206</v>
      </c>
      <c r="F339" s="25">
        <v>0.33167495854063017</v>
      </c>
      <c r="G339" s="27">
        <v>10.217486612376547</v>
      </c>
      <c r="H339" s="22" t="b">
        <v>1</v>
      </c>
      <c r="I339" s="25">
        <v>3.3686909608002793</v>
      </c>
    </row>
    <row r="340" spans="1:9" x14ac:dyDescent="0.25">
      <c r="A340" s="19" t="s">
        <v>324</v>
      </c>
      <c r="B340" s="19" t="s">
        <v>154</v>
      </c>
      <c r="C340" s="19" t="s">
        <v>155</v>
      </c>
      <c r="D340" s="32">
        <v>1</v>
      </c>
      <c r="E340" s="32">
        <v>1182</v>
      </c>
      <c r="F340" s="25">
        <v>8.4602368866328256E-2</v>
      </c>
      <c r="G340" s="27">
        <v>10.217486612376547</v>
      </c>
      <c r="H340" s="22" t="b">
        <v>1</v>
      </c>
      <c r="I340" s="25">
        <v>0.85927269431580733</v>
      </c>
    </row>
    <row r="341" spans="1:9" x14ac:dyDescent="0.25">
      <c r="A341" s="19" t="s">
        <v>105</v>
      </c>
      <c r="B341" s="19" t="s">
        <v>184</v>
      </c>
      <c r="C341" s="19" t="s">
        <v>185</v>
      </c>
      <c r="D341" s="32">
        <v>2</v>
      </c>
      <c r="E341" s="32">
        <v>1132</v>
      </c>
      <c r="F341" s="25">
        <v>0.17667844522968199</v>
      </c>
      <c r="G341" s="27">
        <v>1.3462690885045356</v>
      </c>
      <c r="H341" s="22" t="b">
        <v>1</v>
      </c>
      <c r="I341" s="25">
        <v>13.123561013046816</v>
      </c>
    </row>
    <row r="342" spans="1:9" x14ac:dyDescent="0.25">
      <c r="A342" s="19" t="s">
        <v>107</v>
      </c>
      <c r="B342" s="19" t="s">
        <v>184</v>
      </c>
      <c r="C342" s="19" t="s">
        <v>185</v>
      </c>
      <c r="D342" s="32">
        <v>8</v>
      </c>
      <c r="E342" s="32">
        <v>684</v>
      </c>
      <c r="F342" s="25">
        <v>1.1695906432748537</v>
      </c>
      <c r="G342" s="27">
        <v>1.3462690885045356</v>
      </c>
      <c r="H342" s="22" t="b">
        <v>1</v>
      </c>
      <c r="I342" s="25">
        <v>86.87643898695319</v>
      </c>
    </row>
    <row r="343" spans="1:9" x14ac:dyDescent="0.25">
      <c r="A343" s="19" t="s">
        <v>105</v>
      </c>
      <c r="B343" s="19" t="s">
        <v>190</v>
      </c>
      <c r="C343" s="19" t="s">
        <v>191</v>
      </c>
      <c r="D343" s="32">
        <v>4</v>
      </c>
      <c r="E343" s="32">
        <v>1593</v>
      </c>
      <c r="F343" s="25">
        <v>0.25109855618330196</v>
      </c>
      <c r="G343" s="27">
        <v>20.385326744102763</v>
      </c>
      <c r="H343" s="22" t="b">
        <v>0</v>
      </c>
      <c r="I343" s="25">
        <v>0.25109855618330196</v>
      </c>
    </row>
    <row r="344" spans="1:9" x14ac:dyDescent="0.25">
      <c r="A344" s="19" t="s">
        <v>107</v>
      </c>
      <c r="B344" s="19" t="s">
        <v>190</v>
      </c>
      <c r="C344" s="19" t="s">
        <v>191</v>
      </c>
      <c r="D344" s="32">
        <v>84</v>
      </c>
      <c r="E344" s="32">
        <v>745</v>
      </c>
      <c r="F344" s="25">
        <v>11.275167785234899</v>
      </c>
      <c r="G344" s="27">
        <v>20.385326744102763</v>
      </c>
      <c r="H344" s="22" t="b">
        <v>1</v>
      </c>
      <c r="I344" s="25">
        <v>55.859384808537342</v>
      </c>
    </row>
    <row r="345" spans="1:9" x14ac:dyDescent="0.25">
      <c r="A345" s="19" t="s">
        <v>117</v>
      </c>
      <c r="B345" s="19" t="s">
        <v>190</v>
      </c>
      <c r="C345" s="19" t="s">
        <v>191</v>
      </c>
      <c r="D345" s="32">
        <v>66</v>
      </c>
      <c r="E345" s="32">
        <v>745</v>
      </c>
      <c r="F345" s="25">
        <v>8.8590604026845643</v>
      </c>
      <c r="G345" s="27">
        <v>20.385326744102763</v>
      </c>
      <c r="H345" s="22" t="b">
        <v>1</v>
      </c>
      <c r="I345" s="25">
        <v>43.88951663527935</v>
      </c>
    </row>
    <row r="346" spans="1:9" x14ac:dyDescent="0.25">
      <c r="A346" s="19" t="s">
        <v>105</v>
      </c>
      <c r="B346" s="19" t="s">
        <v>156</v>
      </c>
      <c r="C346" s="19" t="s">
        <v>157</v>
      </c>
      <c r="D346" s="32">
        <v>1</v>
      </c>
      <c r="E346" s="32">
        <v>74</v>
      </c>
      <c r="F346" s="25">
        <v>1.3513513513513513</v>
      </c>
      <c r="G346" s="27">
        <v>7.6013513513513509</v>
      </c>
      <c r="H346" s="22" t="b">
        <v>1</v>
      </c>
      <c r="I346" s="25">
        <v>17.777777777777779</v>
      </c>
    </row>
    <row r="347" spans="1:9" x14ac:dyDescent="0.25">
      <c r="A347" s="19" t="s">
        <v>246</v>
      </c>
      <c r="B347" s="19" t="s">
        <v>156</v>
      </c>
      <c r="C347" s="19" t="s">
        <v>157</v>
      </c>
      <c r="D347" s="32">
        <v>2</v>
      </c>
      <c r="E347" s="32">
        <v>32</v>
      </c>
      <c r="F347" s="25">
        <v>6.25</v>
      </c>
      <c r="G347" s="27">
        <v>7.6013513513513509</v>
      </c>
      <c r="H347" s="22" t="b">
        <v>1</v>
      </c>
      <c r="I347" s="25">
        <v>82.222222222222229</v>
      </c>
    </row>
    <row r="348" spans="1:9" x14ac:dyDescent="0.25">
      <c r="A348" s="19" t="s">
        <v>105</v>
      </c>
      <c r="B348" s="19" t="s">
        <v>186</v>
      </c>
      <c r="C348" s="19" t="s">
        <v>187</v>
      </c>
      <c r="D348" s="32">
        <v>4</v>
      </c>
      <c r="E348" s="32">
        <v>322</v>
      </c>
      <c r="F348" s="25">
        <v>1.2422360248447204</v>
      </c>
      <c r="G348" s="27">
        <v>1.2422360248447204</v>
      </c>
      <c r="H348" s="22" t="b">
        <v>1</v>
      </c>
      <c r="I348" s="25">
        <v>99.999999999999986</v>
      </c>
    </row>
    <row r="349" spans="1:9" x14ac:dyDescent="0.25">
      <c r="A349" s="19" t="s">
        <v>97</v>
      </c>
      <c r="B349" s="19" t="s">
        <v>158</v>
      </c>
      <c r="C349" s="19" t="s">
        <v>159</v>
      </c>
      <c r="D349" s="32">
        <v>77</v>
      </c>
      <c r="E349" s="32">
        <v>2023</v>
      </c>
      <c r="F349" s="25">
        <v>3.8062283737024223</v>
      </c>
      <c r="G349" s="27">
        <v>7.8619358701355999</v>
      </c>
      <c r="H349" s="22" t="b">
        <v>1</v>
      </c>
      <c r="I349" s="25">
        <v>48.413373456285569</v>
      </c>
    </row>
    <row r="350" spans="1:9" x14ac:dyDescent="0.25">
      <c r="A350" s="19" t="s">
        <v>105</v>
      </c>
      <c r="B350" s="19" t="s">
        <v>158</v>
      </c>
      <c r="C350" s="19" t="s">
        <v>159</v>
      </c>
      <c r="D350" s="32">
        <v>57</v>
      </c>
      <c r="E350" s="32">
        <v>1863</v>
      </c>
      <c r="F350" s="25">
        <v>3.0595813204508859</v>
      </c>
      <c r="G350" s="27">
        <v>7.8619358701355999</v>
      </c>
      <c r="H350" s="22" t="b">
        <v>1</v>
      </c>
      <c r="I350" s="25">
        <v>38.916386129185192</v>
      </c>
    </row>
    <row r="351" spans="1:9" x14ac:dyDescent="0.25">
      <c r="A351" s="19" t="s">
        <v>296</v>
      </c>
      <c r="B351" s="19" t="s">
        <v>158</v>
      </c>
      <c r="C351" s="19" t="s">
        <v>159</v>
      </c>
      <c r="D351" s="32">
        <v>18</v>
      </c>
      <c r="E351" s="32">
        <v>1807</v>
      </c>
      <c r="F351" s="25">
        <v>0.99612617598229103</v>
      </c>
      <c r="G351" s="27">
        <v>7.8619358701355999</v>
      </c>
      <c r="H351" s="22" t="b">
        <v>1</v>
      </c>
      <c r="I351" s="25">
        <v>12.670240414529228</v>
      </c>
    </row>
    <row r="352" spans="1:9" x14ac:dyDescent="0.25">
      <c r="A352" s="19" t="s">
        <v>163</v>
      </c>
      <c r="B352" s="19" t="s">
        <v>160</v>
      </c>
      <c r="C352" s="19" t="s">
        <v>161</v>
      </c>
      <c r="D352" s="32">
        <v>2</v>
      </c>
      <c r="E352" s="32">
        <v>538</v>
      </c>
      <c r="F352" s="25">
        <v>0.37174721189591076</v>
      </c>
      <c r="G352" s="27">
        <v>1.5364600629972567</v>
      </c>
      <c r="H352" s="22" t="b">
        <v>1</v>
      </c>
      <c r="I352" s="25">
        <v>24.19504553673352</v>
      </c>
    </row>
    <row r="353" spans="1:9" x14ac:dyDescent="0.25">
      <c r="A353" s="19" t="s">
        <v>105</v>
      </c>
      <c r="B353" s="19" t="s">
        <v>160</v>
      </c>
      <c r="C353" s="19" t="s">
        <v>161</v>
      </c>
      <c r="D353" s="32">
        <v>2</v>
      </c>
      <c r="E353" s="32">
        <v>916</v>
      </c>
      <c r="F353" s="25">
        <v>0.21834061135371177</v>
      </c>
      <c r="G353" s="27">
        <v>1.5364600629972567</v>
      </c>
      <c r="H353" s="22" t="b">
        <v>1</v>
      </c>
      <c r="I353" s="25">
        <v>14.210627182055276</v>
      </c>
    </row>
    <row r="354" spans="1:9" x14ac:dyDescent="0.25">
      <c r="A354" s="19" t="s">
        <v>117</v>
      </c>
      <c r="B354" s="19" t="s">
        <v>160</v>
      </c>
      <c r="C354" s="19" t="s">
        <v>161</v>
      </c>
      <c r="D354" s="32">
        <v>3</v>
      </c>
      <c r="E354" s="32">
        <v>317</v>
      </c>
      <c r="F354" s="25">
        <v>0.94637223974763407</v>
      </c>
      <c r="G354" s="27">
        <v>1.5364600629972567</v>
      </c>
      <c r="H354" s="22" t="b">
        <v>1</v>
      </c>
      <c r="I354" s="25">
        <v>61.594327281211207</v>
      </c>
    </row>
    <row r="355" spans="1:9" x14ac:dyDescent="0.25">
      <c r="A355" s="19" t="s">
        <v>163</v>
      </c>
      <c r="B355" s="19" t="s">
        <v>164</v>
      </c>
      <c r="C355" s="19" t="s">
        <v>165</v>
      </c>
      <c r="D355" s="32">
        <v>4</v>
      </c>
      <c r="E355" s="32">
        <v>1379</v>
      </c>
      <c r="F355" s="25">
        <v>0.29006526468455401</v>
      </c>
      <c r="G355" s="27">
        <v>1.8303006922201548</v>
      </c>
      <c r="H355" s="22" t="b">
        <v>1</v>
      </c>
      <c r="I355" s="25">
        <v>15.847956891318489</v>
      </c>
    </row>
    <row r="356" spans="1:9" x14ac:dyDescent="0.25">
      <c r="A356" s="19" t="s">
        <v>105</v>
      </c>
      <c r="B356" s="19" t="s">
        <v>164</v>
      </c>
      <c r="C356" s="19" t="s">
        <v>165</v>
      </c>
      <c r="D356" s="32">
        <v>13</v>
      </c>
      <c r="E356" s="32">
        <v>3486</v>
      </c>
      <c r="F356" s="25">
        <v>0.37292025243832472</v>
      </c>
      <c r="G356" s="27">
        <v>1.8303006922201548</v>
      </c>
      <c r="H356" s="22" t="b">
        <v>1</v>
      </c>
      <c r="I356" s="25">
        <v>20.37480803145916</v>
      </c>
    </row>
    <row r="357" spans="1:9" x14ac:dyDescent="0.25">
      <c r="A357" s="19" t="s">
        <v>107</v>
      </c>
      <c r="B357" s="19" t="s">
        <v>164</v>
      </c>
      <c r="C357" s="19" t="s">
        <v>165</v>
      </c>
      <c r="D357" s="32">
        <v>5</v>
      </c>
      <c r="E357" s="32">
        <v>771</v>
      </c>
      <c r="F357" s="25">
        <v>0.64850843060959795</v>
      </c>
      <c r="G357" s="27">
        <v>1.8303006922201548</v>
      </c>
      <c r="H357" s="22" t="b">
        <v>1</v>
      </c>
      <c r="I357" s="25">
        <v>35.431797265123535</v>
      </c>
    </row>
    <row r="358" spans="1:9" x14ac:dyDescent="0.25">
      <c r="A358" s="19" t="s">
        <v>117</v>
      </c>
      <c r="B358" s="19" t="s">
        <v>164</v>
      </c>
      <c r="C358" s="19" t="s">
        <v>165</v>
      </c>
      <c r="D358" s="32">
        <v>4</v>
      </c>
      <c r="E358" s="32">
        <v>771</v>
      </c>
      <c r="F358" s="25">
        <v>0.51880674448767827</v>
      </c>
      <c r="G358" s="27">
        <v>1.8303006922201548</v>
      </c>
      <c r="H358" s="22" t="b">
        <v>1</v>
      </c>
      <c r="I358" s="25">
        <v>28.345437812098826</v>
      </c>
    </row>
    <row r="359" spans="1:9" x14ac:dyDescent="0.25">
      <c r="A359" s="19" t="s">
        <v>121</v>
      </c>
      <c r="B359" s="19" t="s">
        <v>192</v>
      </c>
      <c r="C359" s="19" t="s">
        <v>193</v>
      </c>
      <c r="D359" s="32">
        <v>1</v>
      </c>
      <c r="E359" s="32">
        <v>690</v>
      </c>
      <c r="F359" s="25">
        <v>0.14492753623188406</v>
      </c>
      <c r="G359" s="27">
        <v>0.14492753623188406</v>
      </c>
      <c r="H359" s="22" t="b">
        <v>0</v>
      </c>
      <c r="I359" s="25">
        <v>0.14492753623188406</v>
      </c>
    </row>
    <row r="360" spans="1:9" x14ac:dyDescent="0.25">
      <c r="A360" s="19" t="s">
        <v>117</v>
      </c>
      <c r="B360" s="19" t="s">
        <v>196</v>
      </c>
      <c r="C360" s="19" t="s">
        <v>197</v>
      </c>
      <c r="D360" s="32">
        <v>1</v>
      </c>
      <c r="E360" s="32">
        <v>339</v>
      </c>
      <c r="F360" s="25">
        <v>0.29498525073746312</v>
      </c>
      <c r="G360" s="27">
        <v>1.4749262536873156</v>
      </c>
      <c r="H360" s="22" t="b">
        <v>0</v>
      </c>
      <c r="I360" s="25">
        <v>0.29498525073746312</v>
      </c>
    </row>
    <row r="361" spans="1:9" x14ac:dyDescent="0.25">
      <c r="A361" s="19" t="s">
        <v>119</v>
      </c>
      <c r="B361" s="19" t="s">
        <v>196</v>
      </c>
      <c r="C361" s="19" t="s">
        <v>197</v>
      </c>
      <c r="D361" s="32">
        <v>1</v>
      </c>
      <c r="E361" s="32">
        <v>339</v>
      </c>
      <c r="F361" s="25">
        <v>0.29498525073746312</v>
      </c>
      <c r="G361" s="27">
        <v>1.4749262536873156</v>
      </c>
      <c r="H361" s="22" t="b">
        <v>0</v>
      </c>
      <c r="I361" s="25">
        <v>0.29498525073746312</v>
      </c>
    </row>
    <row r="362" spans="1:9" x14ac:dyDescent="0.25">
      <c r="A362" s="19" t="s">
        <v>121</v>
      </c>
      <c r="B362" s="19" t="s">
        <v>196</v>
      </c>
      <c r="C362" s="19" t="s">
        <v>197</v>
      </c>
      <c r="D362" s="32">
        <v>1</v>
      </c>
      <c r="E362" s="32">
        <v>339</v>
      </c>
      <c r="F362" s="25">
        <v>0.29498525073746312</v>
      </c>
      <c r="G362" s="27">
        <v>1.4749262536873156</v>
      </c>
      <c r="H362" s="22" t="b">
        <v>0</v>
      </c>
      <c r="I362" s="25">
        <v>0.29498525073746312</v>
      </c>
    </row>
    <row r="363" spans="1:9" x14ac:dyDescent="0.25">
      <c r="A363" s="19" t="s">
        <v>113</v>
      </c>
      <c r="B363" s="19" t="s">
        <v>196</v>
      </c>
      <c r="C363" s="19" t="s">
        <v>197</v>
      </c>
      <c r="D363" s="32">
        <v>2</v>
      </c>
      <c r="E363" s="32">
        <v>339</v>
      </c>
      <c r="F363" s="25">
        <v>0.58997050147492625</v>
      </c>
      <c r="G363" s="27">
        <v>1.4749262536873156</v>
      </c>
      <c r="H363" s="22" t="b">
        <v>0</v>
      </c>
      <c r="I363" s="25">
        <v>0.58997050147492625</v>
      </c>
    </row>
  </sheetData>
  <pageMargins left="0.75" right="0.75" top="1" bottom="1" header="0.5" footer="0.5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Annex C.1</vt:lpstr>
      <vt:lpstr>Figure C.1.01</vt:lpstr>
      <vt:lpstr>Figure C.1.02</vt:lpstr>
      <vt:lpstr>Figure C.1.03</vt:lpstr>
      <vt:lpstr>Table C.1.01</vt:lpstr>
      <vt:lpstr>Table C.1.02</vt:lpstr>
      <vt:lpstr>Table C.1.03</vt:lpstr>
      <vt:lpstr>Table C.1.04</vt:lpstr>
      <vt:lpstr>Table C.1.05</vt:lpstr>
      <vt:lpstr>Table_C_1_01</vt:lpstr>
      <vt:lpstr>Table_C_1_02</vt:lpstr>
      <vt:lpstr>Table_C_1_03</vt:lpstr>
      <vt:lpstr>Table_C_1_04</vt:lpstr>
      <vt:lpstr>Table_C_1_05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DUJARDIN Bruno</cp:lastModifiedBy>
  <dcterms:created xsi:type="dcterms:W3CDTF">2011-02-11T15:45:55Z</dcterms:created>
  <dcterms:modified xsi:type="dcterms:W3CDTF">2019-06-19T20:55:16Z</dcterms:modified>
</cp:coreProperties>
</file>