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очи\шпильки\"/>
    </mc:Choice>
  </mc:AlternateContent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47" i="1" l="1"/>
  <c r="M125" i="1"/>
  <c r="M126" i="1"/>
  <c r="M127" i="1"/>
  <c r="M128" i="1"/>
  <c r="M129" i="1"/>
  <c r="M131" i="1"/>
  <c r="M132" i="1"/>
  <c r="M133" i="1"/>
  <c r="M134" i="1"/>
  <c r="M136" i="1"/>
  <c r="M137" i="1"/>
  <c r="M139" i="1"/>
  <c r="M140" i="1"/>
  <c r="M141" i="1"/>
  <c r="M142" i="1"/>
  <c r="M143" i="1"/>
  <c r="M144" i="1"/>
  <c r="M146" i="1"/>
  <c r="M147" i="1"/>
  <c r="M149" i="1"/>
  <c r="M151" i="1"/>
  <c r="M124" i="1"/>
  <c r="L121" i="1"/>
  <c r="M88" i="1"/>
  <c r="M87" i="1"/>
  <c r="M86" i="1"/>
  <c r="M84" i="1"/>
  <c r="M69" i="1"/>
  <c r="L87" i="1"/>
  <c r="R38" i="1" l="1"/>
  <c r="K21" i="1"/>
  <c r="M62" i="1"/>
  <c r="M61" i="1"/>
  <c r="M60" i="1"/>
  <c r="M59" i="1"/>
  <c r="R59" i="1" s="1"/>
  <c r="L62" i="1"/>
  <c r="L61" i="1"/>
  <c r="L60" i="1"/>
  <c r="L59" i="1"/>
  <c r="Q59" i="1" s="1"/>
  <c r="M50" i="1"/>
  <c r="M51" i="1"/>
  <c r="R50" i="1" s="1"/>
  <c r="M52" i="1"/>
  <c r="M53" i="1"/>
  <c r="M54" i="1"/>
  <c r="M56" i="1"/>
  <c r="M57" i="1"/>
  <c r="M58" i="1"/>
  <c r="M49" i="1"/>
  <c r="L54" i="1"/>
  <c r="L53" i="1"/>
  <c r="L52" i="1"/>
  <c r="Q50" i="1" s="1"/>
  <c r="L50" i="1"/>
  <c r="L51" i="1"/>
  <c r="L57" i="1"/>
  <c r="L58" i="1"/>
  <c r="M38" i="1"/>
  <c r="M39" i="1"/>
  <c r="M40" i="1"/>
  <c r="M41" i="1"/>
  <c r="M43" i="1"/>
  <c r="M44" i="1"/>
  <c r="M45" i="1"/>
  <c r="M46" i="1"/>
  <c r="M47" i="1"/>
  <c r="M37" i="1"/>
  <c r="L47" i="1"/>
  <c r="M4" i="1"/>
  <c r="M5" i="1"/>
  <c r="M6" i="1"/>
  <c r="M7" i="1"/>
  <c r="M9" i="1"/>
  <c r="M10" i="1"/>
  <c r="M11" i="1"/>
  <c r="M15" i="1"/>
  <c r="M16" i="1"/>
  <c r="G108" i="1" l="1"/>
  <c r="G65" i="1"/>
  <c r="F151" i="1"/>
  <c r="L151" i="1" s="1"/>
  <c r="F149" i="1"/>
  <c r="L149" i="1" s="1"/>
  <c r="F147" i="1"/>
  <c r="L147" i="1" s="1"/>
  <c r="F146" i="1"/>
  <c r="L146" i="1" s="1"/>
  <c r="F144" i="1"/>
  <c r="L144" i="1" s="1"/>
  <c r="F140" i="1"/>
  <c r="L140" i="1" s="1"/>
  <c r="F141" i="1"/>
  <c r="L141" i="1" s="1"/>
  <c r="F142" i="1"/>
  <c r="L142" i="1" s="1"/>
  <c r="F143" i="1"/>
  <c r="L143" i="1" s="1"/>
  <c r="F139" i="1"/>
  <c r="L139" i="1" s="1"/>
  <c r="F137" i="1"/>
  <c r="L137" i="1" s="1"/>
  <c r="F136" i="1"/>
  <c r="L136" i="1" s="1"/>
  <c r="F134" i="1"/>
  <c r="L134" i="1" s="1"/>
  <c r="F132" i="1"/>
  <c r="F133" i="1"/>
  <c r="L133" i="1" s="1"/>
  <c r="F131" i="1"/>
  <c r="L131" i="1" s="1"/>
  <c r="F129" i="1"/>
  <c r="L129" i="1" s="1"/>
  <c r="F125" i="1"/>
  <c r="L125" i="1" s="1"/>
  <c r="F126" i="1"/>
  <c r="L126" i="1" s="1"/>
  <c r="F127" i="1"/>
  <c r="L127" i="1" s="1"/>
  <c r="F128" i="1"/>
  <c r="L128" i="1" s="1"/>
  <c r="F124" i="1"/>
  <c r="L124" i="1" s="1"/>
  <c r="F123" i="1"/>
  <c r="F122" i="1"/>
  <c r="L122" i="1" s="1"/>
  <c r="F120" i="1"/>
  <c r="L120" i="1" s="1"/>
  <c r="F115" i="1"/>
  <c r="L115" i="1" s="1"/>
  <c r="F116" i="1"/>
  <c r="L116" i="1" s="1"/>
  <c r="F117" i="1"/>
  <c r="L117" i="1" s="1"/>
  <c r="F118" i="1"/>
  <c r="F119" i="1"/>
  <c r="F113" i="1"/>
  <c r="L113" i="1" s="1"/>
  <c r="F114" i="1"/>
  <c r="L114" i="1" s="1"/>
  <c r="F112" i="1"/>
  <c r="L112" i="1" s="1"/>
  <c r="F110" i="1"/>
  <c r="L110" i="1" s="1"/>
  <c r="F108" i="1"/>
  <c r="L108" i="1" s="1"/>
  <c r="F107" i="1"/>
  <c r="L107" i="1" s="1"/>
  <c r="F103" i="1"/>
  <c r="L103" i="1" s="1"/>
  <c r="F105" i="1"/>
  <c r="L105" i="1" s="1"/>
  <c r="F101" i="1"/>
  <c r="L101" i="1" s="1"/>
  <c r="F100" i="1"/>
  <c r="F96" i="1"/>
  <c r="L96" i="1" s="1"/>
  <c r="F98" i="1"/>
  <c r="L98" i="1" s="1"/>
  <c r="F94" i="1"/>
  <c r="L94" i="1" s="1"/>
  <c r="F93" i="1"/>
  <c r="L93" i="1" s="1"/>
  <c r="F91" i="1"/>
  <c r="L91" i="1" s="1"/>
  <c r="F89" i="1"/>
  <c r="L89" i="1" s="1"/>
  <c r="F71" i="1"/>
  <c r="L71" i="1" s="1"/>
  <c r="F73" i="1"/>
  <c r="L73" i="1" s="1"/>
  <c r="F75" i="1"/>
  <c r="F77" i="1"/>
  <c r="L77" i="1" s="1"/>
  <c r="F79" i="1"/>
  <c r="L79" i="1" s="1"/>
  <c r="F82" i="1"/>
  <c r="L82" i="1" s="1"/>
  <c r="F83" i="1"/>
  <c r="L83" i="1" s="1"/>
  <c r="F84" i="1"/>
  <c r="L84" i="1" s="1"/>
  <c r="F86" i="1"/>
  <c r="F87" i="1"/>
  <c r="F88" i="1"/>
  <c r="L88" i="1" s="1"/>
  <c r="F69" i="1"/>
  <c r="L69" i="1" s="1"/>
  <c r="F67" i="1"/>
  <c r="L67" i="1" s="1"/>
  <c r="F65" i="1"/>
  <c r="F64" i="1"/>
  <c r="F44" i="1"/>
  <c r="L44" i="1" s="1"/>
  <c r="F45" i="1"/>
  <c r="L45" i="1" s="1"/>
  <c r="F46" i="1"/>
  <c r="L46" i="1" s="1"/>
  <c r="F43" i="1"/>
  <c r="L43" i="1" s="1"/>
  <c r="F41" i="1"/>
  <c r="F38" i="1"/>
  <c r="L38" i="1" s="1"/>
  <c r="F39" i="1"/>
  <c r="L39" i="1" s="1"/>
  <c r="F40" i="1"/>
  <c r="L40" i="1" s="1"/>
  <c r="F37" i="1"/>
  <c r="L37" i="1" s="1"/>
  <c r="F26" i="1"/>
  <c r="F27" i="1"/>
  <c r="F28" i="1"/>
  <c r="L28" i="1" s="1"/>
  <c r="F29" i="1"/>
  <c r="L29" i="1" s="1"/>
  <c r="F30" i="1"/>
  <c r="F31" i="1"/>
  <c r="L31" i="1" s="1"/>
  <c r="F32" i="1"/>
  <c r="L32" i="1" s="1"/>
  <c r="F33" i="1"/>
  <c r="F34" i="1"/>
  <c r="L34" i="1" s="1"/>
  <c r="F35" i="1"/>
  <c r="L35" i="1" s="1"/>
  <c r="F36" i="1"/>
  <c r="F8" i="1"/>
  <c r="F9" i="1"/>
  <c r="L9" i="1" s="1"/>
  <c r="F10" i="1"/>
  <c r="F11" i="1"/>
  <c r="F12" i="1"/>
  <c r="F13" i="1"/>
  <c r="F14" i="1"/>
  <c r="L14" i="1" s="1"/>
  <c r="F15" i="1"/>
  <c r="F16" i="1"/>
  <c r="L16" i="1" s="1"/>
  <c r="F17" i="1"/>
  <c r="F18" i="1"/>
  <c r="L18" i="1" s="1"/>
  <c r="F19" i="1"/>
  <c r="L19" i="1" s="1"/>
  <c r="F20" i="1"/>
  <c r="L20" i="1" s="1"/>
  <c r="F21" i="1"/>
  <c r="L21" i="1" s="1"/>
  <c r="F22" i="1"/>
  <c r="L22" i="1" s="1"/>
  <c r="F23" i="1"/>
  <c r="F24" i="1"/>
  <c r="L24" i="1" s="1"/>
  <c r="F25" i="1"/>
  <c r="F6" i="1"/>
  <c r="L6" i="1" s="1"/>
  <c r="F7" i="1"/>
  <c r="G3" i="1"/>
  <c r="G4" i="1"/>
  <c r="G5" i="1"/>
  <c r="F4" i="1"/>
  <c r="L4" i="1" s="1"/>
  <c r="F5" i="1"/>
  <c r="L5" i="1" s="1"/>
  <c r="F3" i="1"/>
  <c r="L3" i="1" s="1"/>
  <c r="G44" i="1"/>
  <c r="G41" i="1" l="1"/>
  <c r="L41" i="1"/>
  <c r="Q38" i="1"/>
  <c r="G149" i="1"/>
  <c r="G147" i="1"/>
  <c r="G144" i="1"/>
  <c r="G137" i="1"/>
  <c r="G134" i="1"/>
  <c r="G129" i="1"/>
  <c r="G120" i="1"/>
  <c r="G110" i="1"/>
  <c r="G105" i="1"/>
  <c r="G103" i="1"/>
  <c r="G101" i="1"/>
  <c r="G96" i="1"/>
  <c r="G98" i="1"/>
  <c r="G94" i="1"/>
  <c r="G91" i="1"/>
  <c r="G89" i="1"/>
  <c r="G84" i="1"/>
  <c r="G82" i="1"/>
  <c r="G83" i="1"/>
  <c r="E81" i="1"/>
  <c r="F81" i="1" s="1"/>
  <c r="G79" i="1"/>
  <c r="G77" i="1"/>
  <c r="G75" i="1"/>
  <c r="G73" i="1"/>
  <c r="G71" i="1"/>
  <c r="G63" i="1"/>
  <c r="G38" i="1"/>
  <c r="G39" i="1"/>
  <c r="G40" i="1"/>
  <c r="G43" i="1"/>
  <c r="G45" i="1"/>
  <c r="H44" i="1" s="1"/>
  <c r="G46" i="1"/>
  <c r="G50" i="1"/>
  <c r="G51" i="1"/>
  <c r="G52" i="1"/>
  <c r="G53" i="1"/>
  <c r="G54" i="1"/>
  <c r="G55" i="1"/>
  <c r="G57" i="1"/>
  <c r="G58" i="1"/>
  <c r="G59" i="1"/>
  <c r="G60" i="1"/>
  <c r="G61" i="1"/>
  <c r="G62" i="1"/>
  <c r="G64" i="1"/>
  <c r="H64" i="1" s="1"/>
  <c r="G67" i="1"/>
  <c r="G69" i="1"/>
  <c r="G86" i="1"/>
  <c r="G88" i="1"/>
  <c r="G93" i="1"/>
  <c r="G107" i="1"/>
  <c r="G112" i="1"/>
  <c r="G113" i="1"/>
  <c r="G114" i="1"/>
  <c r="G115" i="1"/>
  <c r="G116" i="1"/>
  <c r="G117" i="1"/>
  <c r="G119" i="1"/>
  <c r="G122" i="1"/>
  <c r="G124" i="1"/>
  <c r="H124" i="1" s="1"/>
  <c r="G125" i="1"/>
  <c r="H125" i="1" s="1"/>
  <c r="G127" i="1"/>
  <c r="G128" i="1"/>
  <c r="G131" i="1"/>
  <c r="G133" i="1"/>
  <c r="G136" i="1"/>
  <c r="G139" i="1"/>
  <c r="G140" i="1"/>
  <c r="G141" i="1"/>
  <c r="G142" i="1"/>
  <c r="G143" i="1"/>
  <c r="G146" i="1"/>
  <c r="G151" i="1"/>
  <c r="G37" i="1"/>
  <c r="G35" i="1"/>
  <c r="G34" i="1"/>
  <c r="G32" i="1"/>
  <c r="G31" i="1"/>
  <c r="G27" i="1"/>
  <c r="G28" i="1"/>
  <c r="G29" i="1"/>
  <c r="G26" i="1"/>
  <c r="G23" i="1"/>
  <c r="G22" i="1"/>
  <c r="G24" i="1"/>
  <c r="G21" i="1"/>
  <c r="G19" i="1"/>
  <c r="G20" i="1"/>
  <c r="G18" i="1"/>
  <c r="G15" i="1"/>
  <c r="G16" i="1"/>
  <c r="G14" i="1"/>
  <c r="G13" i="1"/>
  <c r="G12" i="1"/>
  <c r="G10" i="1"/>
  <c r="G9" i="1"/>
  <c r="G8" i="1"/>
  <c r="G6" i="1"/>
  <c r="H3" i="1" s="1"/>
  <c r="G81" i="1" l="1"/>
  <c r="H77" i="1" s="1"/>
  <c r="H34" i="1"/>
  <c r="H46" i="1"/>
  <c r="H71" i="1"/>
  <c r="H82" i="1"/>
  <c r="H94" i="1"/>
  <c r="H120" i="1"/>
  <c r="H134" i="1"/>
  <c r="H12" i="1"/>
  <c r="H18" i="1"/>
  <c r="H26" i="1"/>
  <c r="H143" i="1"/>
  <c r="H139" i="1"/>
  <c r="H127" i="1"/>
  <c r="H116" i="1"/>
  <c r="H107" i="1"/>
  <c r="H8" i="1"/>
  <c r="H21" i="1"/>
  <c r="H131" i="1"/>
  <c r="H113" i="1"/>
  <c r="H86" i="1"/>
  <c r="H101" i="1"/>
  <c r="H147" i="1"/>
  <c r="H31" i="1"/>
  <c r="H67" i="1"/>
  <c r="H61" i="1"/>
  <c r="H59" i="1"/>
  <c r="H56" i="1"/>
  <c r="H52" i="1"/>
  <c r="H49" i="1"/>
  <c r="H40" i="1"/>
  <c r="H89" i="1"/>
  <c r="I37" i="1" l="1"/>
  <c r="I64" i="1"/>
  <c r="I124" i="1"/>
  <c r="I3" i="1"/>
  <c r="I89" i="1"/>
  <c r="I49" i="1"/>
  <c r="I59" i="1"/>
</calcChain>
</file>

<file path=xl/sharedStrings.xml><?xml version="1.0" encoding="utf-8"?>
<sst xmlns="http://schemas.openxmlformats.org/spreadsheetml/2006/main" count="327" uniqueCount="265">
  <si>
    <t>2016-2017</t>
  </si>
  <si>
    <t>X</t>
  </si>
  <si>
    <t>Y</t>
  </si>
  <si>
    <t>-0.27814305034027</t>
  </si>
  <si>
    <t>-0.1545854420407</t>
  </si>
  <si>
    <t>-0.22336808495586</t>
  </si>
  <si>
    <t>38.977041992412</t>
  </si>
  <si>
    <t>-0.070250756833672</t>
  </si>
  <si>
    <t>90.952883797175</t>
  </si>
  <si>
    <t>-0.15778309604737</t>
  </si>
  <si>
    <t>143.76777726766</t>
  </si>
  <si>
    <t>-0.23974519930521</t>
  </si>
  <si>
    <t>193.22172294608</t>
  </si>
  <si>
    <t>76.527162361544</t>
  </si>
  <si>
    <t>-2.0547301558835</t>
  </si>
  <si>
    <t>74.398782876927</t>
  </si>
  <si>
    <t>55.071306242835</t>
  </si>
  <si>
    <t>68.61288028408</t>
  </si>
  <si>
    <t>117.52077249401</t>
  </si>
  <si>
    <t>65.832611678171</t>
  </si>
  <si>
    <t>170.98251685481</t>
  </si>
  <si>
    <t>122.69197587969</t>
  </si>
  <si>
    <t>-66.884895738661</t>
  </si>
  <si>
    <t>122.72844870112</t>
  </si>
  <si>
    <t>-16.710154225533</t>
  </si>
  <si>
    <t>123.01850207982</t>
  </si>
  <si>
    <t>24.8233354141</t>
  </si>
  <si>
    <t>118.12135866733</t>
  </si>
  <si>
    <t>92.378685205908</t>
  </si>
  <si>
    <t>113.96685376459</t>
  </si>
  <si>
    <t>144.93335986816</t>
  </si>
  <si>
    <t>111.48834198766</t>
  </si>
  <si>
    <t>196.77612897972</t>
  </si>
  <si>
    <t>169.69100928792</t>
  </si>
  <si>
    <t>86.752470240759</t>
  </si>
  <si>
    <t>163.15069721957</t>
  </si>
  <si>
    <t>135.21414059434</t>
  </si>
  <si>
    <t>157.57377953859</t>
  </si>
  <si>
    <t>179.83946910049</t>
  </si>
  <si>
    <t>220.37250731902</t>
  </si>
  <si>
    <t>33.02284808096</t>
  </si>
  <si>
    <t>217.93745810175</t>
  </si>
  <si>
    <t>81.066671751591</t>
  </si>
  <si>
    <t>210.0138632926</t>
  </si>
  <si>
    <t>124.61909522976</t>
  </si>
  <si>
    <t>203.78421296632</t>
  </si>
  <si>
    <t>172.51281915195</t>
  </si>
  <si>
    <t>200.95463793842</t>
  </si>
  <si>
    <t>221.73639029665</t>
  </si>
  <si>
    <t>276.05615586674</t>
  </si>
  <si>
    <t>70.062789016433</t>
  </si>
  <si>
    <t>276.37256082695</t>
  </si>
  <si>
    <t>116.01944042988</t>
  </si>
  <si>
    <t>265.82009875676</t>
  </si>
  <si>
    <t>166.64905261043</t>
  </si>
  <si>
    <t>276.42592341902</t>
  </si>
  <si>
    <t>-20.941742039886</t>
  </si>
  <si>
    <t>278.01910672404</t>
  </si>
  <si>
    <t>5.1018412859798</t>
  </si>
  <si>
    <t>323.25094786433</t>
  </si>
  <si>
    <t>99.052272284668</t>
  </si>
  <si>
    <t>313.44056447064</t>
  </si>
  <si>
    <t>151.38903804874</t>
  </si>
  <si>
    <t>366.31441079749</t>
  </si>
  <si>
    <t>110.97352683864</t>
  </si>
  <si>
    <t>361.28703234967</t>
  </si>
  <si>
    <t>165.73561056088</t>
  </si>
  <si>
    <t>310.67823065743</t>
  </si>
  <si>
    <t>193.40372912684</t>
  </si>
  <si>
    <t>357.17338332236</t>
  </si>
  <si>
    <t>210.74563368767</t>
  </si>
  <si>
    <t>1.2363311214697</t>
  </si>
  <si>
    <t>-0.12143793105901</t>
  </si>
  <si>
    <t>-1.4844582220796</t>
  </si>
  <si>
    <t>50.115518333981</t>
  </si>
  <si>
    <t>-4.3524690335719</t>
  </si>
  <si>
    <t>108.88798194926</t>
  </si>
  <si>
    <t>47.515471061138</t>
  </si>
  <si>
    <t>24.617326020289</t>
  </si>
  <si>
    <t>46.913847997755</t>
  </si>
  <si>
    <t>77.415636393124</t>
  </si>
  <si>
    <t>46.77462910618</t>
  </si>
  <si>
    <t>117.05911705074</t>
  </si>
  <si>
    <t>85.497818523715</t>
  </si>
  <si>
    <t>51.980387058441</t>
  </si>
  <si>
    <t>87.675843114505</t>
  </si>
  <si>
    <t>95.644724445489</t>
  </si>
  <si>
    <t>142.72435012671</t>
  </si>
  <si>
    <t>8.740512102155</t>
  </si>
  <si>
    <t>145.21673262361</t>
  </si>
  <si>
    <t>75.395336310337</t>
  </si>
  <si>
    <t>-0.15503136991272</t>
  </si>
  <si>
    <t>0.16940989349467</t>
  </si>
  <si>
    <t>0.010346860704476</t>
  </si>
  <si>
    <t>52.33392533955</t>
  </si>
  <si>
    <t>0.58227838555872</t>
  </si>
  <si>
    <t>121.3978222611</t>
  </si>
  <si>
    <t>51.553329684583</t>
  </si>
  <si>
    <t>-23.695449740115</t>
  </si>
  <si>
    <t>51.140221643601</t>
  </si>
  <si>
    <t>17.838892252928</t>
  </si>
  <si>
    <t>53.867228375068</t>
  </si>
  <si>
    <t>77.765370810903</t>
  </si>
  <si>
    <t>57.016866491184</t>
  </si>
  <si>
    <t>141.10638329107</t>
  </si>
  <si>
    <t>105.23320538995</t>
  </si>
  <si>
    <t>-7.1254559127809</t>
  </si>
  <si>
    <t>106.53469262097</t>
  </si>
  <si>
    <t>45.027984683542</t>
  </si>
  <si>
    <t>117.02266938501</t>
  </si>
  <si>
    <t>104.68888325682</t>
  </si>
  <si>
    <t>0.0015164035365006</t>
  </si>
  <si>
    <t>-0.33840315278728</t>
  </si>
  <si>
    <t>45.421301400341</t>
  </si>
  <si>
    <t>-0.39933512923458</t>
  </si>
  <si>
    <t>-26.780275103654</t>
  </si>
  <si>
    <t>46.264706006669</t>
  </si>
  <si>
    <t>16.031011680024</t>
  </si>
  <si>
    <t>44.189094174961</t>
  </si>
  <si>
    <t>85.006502493332</t>
  </si>
  <si>
    <t>43.221687359673</t>
  </si>
  <si>
    <t>-0.12855909160937</t>
  </si>
  <si>
    <t>-0.20920620537231</t>
  </si>
  <si>
    <t>49.102555239585</t>
  </si>
  <si>
    <t>-0.38897116305174</t>
  </si>
  <si>
    <t>-12.68225499374</t>
  </si>
  <si>
    <t>36.471062304051</t>
  </si>
  <si>
    <t>24.05282463761</t>
  </si>
  <si>
    <t>31.807730105869</t>
  </si>
  <si>
    <t>-38.451490650689</t>
  </si>
  <si>
    <t>75.110645548094</t>
  </si>
  <si>
    <t>10.495549790811</t>
  </si>
  <si>
    <t>64.293736081549</t>
  </si>
  <si>
    <t>42.204076662581</t>
  </si>
  <si>
    <t>60.527038139069</t>
  </si>
  <si>
    <t>-3.1970881758474</t>
  </si>
  <si>
    <t>103.09661333724</t>
  </si>
  <si>
    <t>32.457561763555</t>
  </si>
  <si>
    <t>96.812895864213</t>
  </si>
  <si>
    <t>75.220939283062</t>
  </si>
  <si>
    <t>95.330280476487</t>
  </si>
  <si>
    <t>-26.541903196736</t>
  </si>
  <si>
    <t>139.35974653968</t>
  </si>
  <si>
    <t>14.159471799928</t>
  </si>
  <si>
    <t>133.46542363687</t>
  </si>
  <si>
    <t>52.493104717019</t>
  </si>
  <si>
    <t>126.08764513792</t>
  </si>
  <si>
    <t>-16.041001615009</t>
  </si>
  <si>
    <t>181.06126872538</t>
  </si>
  <si>
    <t>25.088809408635</t>
  </si>
  <si>
    <t>172.5876092954</t>
  </si>
  <si>
    <t>60.862488292992</t>
  </si>
  <si>
    <t>166.4189836829</t>
  </si>
  <si>
    <t>-0.12465933634267</t>
  </si>
  <si>
    <t>0.21972316011912</t>
  </si>
  <si>
    <t>-0.13940656636834</t>
  </si>
  <si>
    <t>40.038306628997</t>
  </si>
  <si>
    <t>-0.19276446538052</t>
  </si>
  <si>
    <t>82.796343604473</t>
  </si>
  <si>
    <t>47.422921052504</t>
  </si>
  <si>
    <t>-33.792543313243</t>
  </si>
  <si>
    <t>44.530354256351</t>
  </si>
  <si>
    <t>18.738415635675</t>
  </si>
  <si>
    <t>44.995075971238</t>
  </si>
  <si>
    <t>60.750577774336</t>
  </si>
  <si>
    <t>42.828582960613</t>
  </si>
  <si>
    <t>109.5995365828</t>
  </si>
  <si>
    <t>83.725376056795</t>
  </si>
  <si>
    <t>40.174043826192</t>
  </si>
  <si>
    <t>83.96776222149</t>
  </si>
  <si>
    <t>86.214128245596</t>
  </si>
  <si>
    <t>83.857058361928</t>
  </si>
  <si>
    <t>-8.5468845453355</t>
  </si>
  <si>
    <t>133.25411833469</t>
  </si>
  <si>
    <t>-28.577804709328</t>
  </si>
  <si>
    <t>129.87767002251</t>
  </si>
  <si>
    <t>22.095513207932</t>
  </si>
  <si>
    <t>129.7173055573</t>
  </si>
  <si>
    <t>73.000035640373</t>
  </si>
  <si>
    <t>129.22970838831</t>
  </si>
  <si>
    <t>110.12113414234</t>
  </si>
  <si>
    <t>168.72660844577</t>
  </si>
  <si>
    <t>5.3855892874473</t>
  </si>
  <si>
    <t>168.97120104529</t>
  </si>
  <si>
    <t>51.257704834433</t>
  </si>
  <si>
    <t>167.44303207738</t>
  </si>
  <si>
    <t>90.206490754869</t>
  </si>
  <si>
    <t>216.28320802132</t>
  </si>
  <si>
    <t>22.281173342771</t>
  </si>
  <si>
    <t>217.5286583841</t>
  </si>
  <si>
    <t>69.349039467454</t>
  </si>
  <si>
    <t>218.62729142131</t>
  </si>
  <si>
    <t>101.79696614279</t>
  </si>
  <si>
    <t>220.41228450692</t>
  </si>
  <si>
    <t>133.58633046042</t>
  </si>
  <si>
    <t>261.44306321603</t>
  </si>
  <si>
    <t>41.061803469049</t>
  </si>
  <si>
    <t>262.69402936733</t>
  </si>
  <si>
    <t>87.709747786173</t>
  </si>
  <si>
    <t>261.08178720215</t>
  </si>
  <si>
    <t>-2.3764290232957</t>
  </si>
  <si>
    <t>76.975479984942</t>
  </si>
  <si>
    <t>-102.41604317359</t>
  </si>
  <si>
    <t>64.552300065588</t>
  </si>
  <si>
    <t>-67.88502045045</t>
  </si>
  <si>
    <t>112.43096837962</t>
  </si>
  <si>
    <t>-63.439705260222</t>
  </si>
  <si>
    <t>41.943778907279</t>
  </si>
  <si>
    <t>-34.690516242326</t>
  </si>
  <si>
    <t>87.968070517393</t>
  </si>
  <si>
    <t>-34.205247970946</t>
  </si>
  <si>
    <t>131.76064961797</t>
  </si>
  <si>
    <t>-33.236123396207</t>
  </si>
  <si>
    <t>-0.10214652535609</t>
  </si>
  <si>
    <t>-0.20019947000835</t>
  </si>
  <si>
    <t>75.071480806275</t>
  </si>
  <si>
    <t>0.28404531498902</t>
  </si>
  <si>
    <t>135.25093048213</t>
  </si>
  <si>
    <t>0.40278552388566</t>
  </si>
  <si>
    <t>38.917832738774</t>
  </si>
  <si>
    <t>31.064061911272</t>
  </si>
  <si>
    <t>71.060133625769</t>
  </si>
  <si>
    <t>30.618160610149</t>
  </si>
  <si>
    <t>114.67024824637</t>
  </si>
  <si>
    <t>29.276373702448</t>
  </si>
  <si>
    <t>19.39464401098</t>
  </si>
  <si>
    <t>70.1494813136</t>
  </si>
  <si>
    <t>71.649891976434</t>
  </si>
  <si>
    <t>66.689947350373</t>
  </si>
  <si>
    <t>118.70066086372</t>
  </si>
  <si>
    <t>64.852751623333</t>
  </si>
  <si>
    <t>163.30540432953</t>
  </si>
  <si>
    <t>61.281311127133</t>
  </si>
  <si>
    <t>66.328460851173</t>
  </si>
  <si>
    <t>102.26318251713</t>
  </si>
  <si>
    <t>103.8362973672</t>
  </si>
  <si>
    <t>100.97970704948</t>
  </si>
  <si>
    <t>168.31682941784</t>
  </si>
  <si>
    <t>102.86121849041</t>
  </si>
  <si>
    <t>54.352444483935</t>
  </si>
  <si>
    <t>148.02990551106</t>
  </si>
  <si>
    <t>104.92927437138</t>
  </si>
  <si>
    <t>142.38274405524</t>
  </si>
  <si>
    <t>148.28951503736</t>
  </si>
  <si>
    <t>139.86912077684</t>
  </si>
  <si>
    <t>?</t>
  </si>
  <si>
    <t>04.09.2018-2017</t>
  </si>
  <si>
    <t>Monitoring station</t>
  </si>
  <si>
    <t>Row (left to right)</t>
  </si>
  <si>
    <t>Pin (up to down)</t>
  </si>
  <si>
    <t>Length, cm</t>
  </si>
  <si>
    <t>2017 av.</t>
  </si>
  <si>
    <t>Change</t>
  </si>
  <si>
    <t>Av. For the row, cm</t>
  </si>
  <si>
    <t>Av. For monitoring station, cm</t>
  </si>
  <si>
    <t>04.09.2018 (before rain)</t>
  </si>
  <si>
    <t>09.09.2018 (after rain)</t>
  </si>
  <si>
    <t>1 rain input (04.09-09.09)</t>
  </si>
  <si>
    <t>Coordinates</t>
  </si>
  <si>
    <t>3.1</t>
  </si>
  <si>
    <t>3.2</t>
  </si>
  <si>
    <t>talus</t>
  </si>
  <si>
    <t>no</t>
  </si>
  <si>
    <t>mo</t>
  </si>
  <si>
    <t>talus?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</si>
</sst>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0" xfId="0" applyFill="1" applyAlignment="1">
      <alignment wrapText="1"/>
    </xf>
    <xf numFmtId="0" fontId="0" fillId="5" borderId="0" xfId="0" applyFill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2" xfId="0" applyNumberFormat="1" applyBorder="1" applyAlignment="1">
      <alignment wrapText="1"/>
    </xf>
    <xf numFmtId="170" fontId="0" fillId="0" borderId="0" xfId="0" applyNumberForma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tabSelected="1" zoomScale="70" zoomScaleNormal="70" workbookViewId="0">
      <pane ySplit="2" topLeftCell="A3" activePane="bottomLeft" state="frozen"/>
      <selection pane="bottomLeft" activeCell="J123" sqref="J123"/>
    </sheetView>
  </sheetViews>
  <sheetFormatPr defaultColWidth="9.109375" defaultRowHeight="14.4" x14ac:dyDescent="0.3"/>
  <cols>
    <col min="1" max="1" width="10.88671875" style="2" customWidth="1"/>
    <col min="2" max="2" width="14.88671875" style="1" customWidth="1"/>
    <col min="3" max="3" width="14.6640625" style="1" customWidth="1"/>
    <col min="4" max="4" width="14.44140625" style="26" customWidth="1"/>
    <col min="5" max="5" width="12.6640625" style="1" customWidth="1"/>
    <col min="6" max="6" width="12.6640625" style="22" customWidth="1"/>
    <col min="7" max="7" width="14.6640625" style="2" customWidth="1"/>
    <col min="8" max="8" width="21.44140625" style="1" customWidth="1"/>
    <col min="9" max="13" width="20.5546875" style="2" customWidth="1"/>
    <col min="14" max="14" width="22" customWidth="1"/>
    <col min="15" max="15" width="22.6640625" customWidth="1"/>
    <col min="16" max="16384" width="9.109375" style="2"/>
  </cols>
  <sheetData>
    <row r="1" spans="1:15" s="1" customFormat="1" ht="14.25" customHeight="1" x14ac:dyDescent="0.3">
      <c r="A1" s="33" t="s">
        <v>247</v>
      </c>
      <c r="B1" s="33" t="s">
        <v>248</v>
      </c>
      <c r="C1" s="33" t="s">
        <v>249</v>
      </c>
      <c r="D1" s="31" t="s">
        <v>250</v>
      </c>
      <c r="E1" s="31"/>
      <c r="F1" s="22"/>
      <c r="G1" s="1" t="s">
        <v>252</v>
      </c>
      <c r="H1" s="1" t="s">
        <v>253</v>
      </c>
      <c r="I1" s="31" t="s">
        <v>254</v>
      </c>
      <c r="J1" s="34" t="s">
        <v>255</v>
      </c>
      <c r="K1" s="31" t="s">
        <v>256</v>
      </c>
      <c r="L1" s="31" t="s">
        <v>246</v>
      </c>
      <c r="M1" s="31" t="s">
        <v>257</v>
      </c>
      <c r="N1" s="31" t="s">
        <v>258</v>
      </c>
      <c r="O1" s="31"/>
    </row>
    <row r="2" spans="1:15" s="5" customFormat="1" ht="15" thickBot="1" x14ac:dyDescent="0.35">
      <c r="A2" s="32"/>
      <c r="B2" s="32"/>
      <c r="C2" s="32"/>
      <c r="D2" s="25">
        <v>2016</v>
      </c>
      <c r="E2" s="6">
        <v>2017</v>
      </c>
      <c r="F2" s="23" t="s">
        <v>251</v>
      </c>
      <c r="G2" s="6" t="s">
        <v>0</v>
      </c>
      <c r="H2" s="6" t="s">
        <v>0</v>
      </c>
      <c r="I2" s="32"/>
      <c r="J2" s="35"/>
      <c r="K2" s="32"/>
      <c r="L2" s="32"/>
      <c r="M2" s="32"/>
      <c r="N2" t="s">
        <v>1</v>
      </c>
      <c r="O2" t="s">
        <v>2</v>
      </c>
    </row>
    <row r="3" spans="1:15" ht="15" thickTop="1" x14ac:dyDescent="0.3">
      <c r="A3" s="4">
        <v>1</v>
      </c>
      <c r="B3" s="1">
        <v>1</v>
      </c>
      <c r="C3" s="1">
        <v>1</v>
      </c>
      <c r="D3" s="26">
        <v>0</v>
      </c>
      <c r="E3" s="1">
        <v>4.8</v>
      </c>
      <c r="F3" s="22">
        <f>E3</f>
        <v>4.8</v>
      </c>
      <c r="G3" s="1">
        <f>E3-D3</f>
        <v>4.8</v>
      </c>
      <c r="H3" s="1">
        <f>AVERAGE(G3:G6)</f>
        <v>2.4500000000000002</v>
      </c>
      <c r="I3" s="20">
        <f>AVERAGE(H3:H34)</f>
        <v>2.9625000000000004</v>
      </c>
      <c r="J3" s="20">
        <v>20</v>
      </c>
      <c r="K3" s="20" t="s">
        <v>245</v>
      </c>
      <c r="L3" s="20">
        <f>J3-F3</f>
        <v>15.2</v>
      </c>
      <c r="M3" s="20"/>
      <c r="N3" t="s">
        <v>3</v>
      </c>
      <c r="O3" t="s">
        <v>4</v>
      </c>
    </row>
    <row r="4" spans="1:15" x14ac:dyDescent="0.3">
      <c r="C4" s="1">
        <v>2</v>
      </c>
      <c r="D4" s="26">
        <v>0</v>
      </c>
      <c r="E4" s="1">
        <v>2.5</v>
      </c>
      <c r="F4" s="22">
        <f t="shared" ref="F4:F5" si="0">E4</f>
        <v>2.5</v>
      </c>
      <c r="G4" s="1">
        <f t="shared" ref="G4:G6" si="1">E4-D4</f>
        <v>2.5</v>
      </c>
      <c r="J4" s="21">
        <v>6.8</v>
      </c>
      <c r="K4" s="21">
        <v>13.5</v>
      </c>
      <c r="L4" s="20">
        <f t="shared" ref="L4:L35" si="2">J4-F4</f>
        <v>4.3</v>
      </c>
      <c r="M4" s="20">
        <f t="shared" ref="M4:M16" si="3">K4-J4</f>
        <v>6.7</v>
      </c>
      <c r="N4" t="s">
        <v>5</v>
      </c>
      <c r="O4" t="s">
        <v>6</v>
      </c>
    </row>
    <row r="5" spans="1:15" x14ac:dyDescent="0.3">
      <c r="C5" s="1">
        <v>3</v>
      </c>
      <c r="D5" s="26">
        <v>0</v>
      </c>
      <c r="E5" s="1">
        <v>0.5</v>
      </c>
      <c r="F5" s="22">
        <f t="shared" si="0"/>
        <v>0.5</v>
      </c>
      <c r="G5" s="1">
        <f t="shared" si="1"/>
        <v>0.5</v>
      </c>
      <c r="J5" s="21">
        <v>2.5</v>
      </c>
      <c r="K5" s="21">
        <v>16.5</v>
      </c>
      <c r="L5" s="20">
        <f t="shared" si="2"/>
        <v>2</v>
      </c>
      <c r="M5" s="20">
        <f t="shared" si="3"/>
        <v>14</v>
      </c>
      <c r="N5" t="s">
        <v>7</v>
      </c>
      <c r="O5" t="s">
        <v>8</v>
      </c>
    </row>
    <row r="6" spans="1:15" x14ac:dyDescent="0.3">
      <c r="C6" s="1">
        <v>4</v>
      </c>
      <c r="D6" s="26">
        <v>0</v>
      </c>
      <c r="E6" s="1">
        <v>2</v>
      </c>
      <c r="F6" s="22">
        <f>E6</f>
        <v>2</v>
      </c>
      <c r="G6" s="1">
        <f t="shared" si="1"/>
        <v>2</v>
      </c>
      <c r="J6" s="21">
        <v>0</v>
      </c>
      <c r="K6" s="21">
        <v>9.4</v>
      </c>
      <c r="L6" s="20">
        <f t="shared" si="2"/>
        <v>-2</v>
      </c>
      <c r="M6" s="20">
        <f t="shared" si="3"/>
        <v>9.4</v>
      </c>
      <c r="N6" t="s">
        <v>9</v>
      </c>
      <c r="O6" t="s">
        <v>10</v>
      </c>
    </row>
    <row r="7" spans="1:15" x14ac:dyDescent="0.3">
      <c r="C7" s="1">
        <v>5</v>
      </c>
      <c r="D7" s="26">
        <v>0</v>
      </c>
      <c r="E7" s="1" t="s">
        <v>261</v>
      </c>
      <c r="F7" s="22" t="str">
        <f t="shared" ref="F7:F35" si="4">E7</f>
        <v>talus</v>
      </c>
      <c r="G7" s="16" t="s">
        <v>261</v>
      </c>
      <c r="J7" s="21">
        <v>0.3</v>
      </c>
      <c r="K7" s="21">
        <v>1.4</v>
      </c>
      <c r="L7" s="20">
        <v>0.3</v>
      </c>
      <c r="M7" s="20">
        <f t="shared" si="3"/>
        <v>1.0999999999999999</v>
      </c>
      <c r="N7" t="s">
        <v>11</v>
      </c>
      <c r="O7" t="s">
        <v>12</v>
      </c>
    </row>
    <row r="8" spans="1:15" x14ac:dyDescent="0.3">
      <c r="B8" s="3">
        <v>2</v>
      </c>
      <c r="C8" s="3">
        <v>6</v>
      </c>
      <c r="D8" s="27">
        <v>0</v>
      </c>
      <c r="E8" s="3" t="s">
        <v>262</v>
      </c>
      <c r="F8" s="22" t="str">
        <f t="shared" si="4"/>
        <v>no</v>
      </c>
      <c r="G8" s="1" t="str">
        <f>E8</f>
        <v>no</v>
      </c>
      <c r="H8" s="1">
        <f>AVERAGE(G9:G10)</f>
        <v>1.85</v>
      </c>
      <c r="J8" s="21">
        <v>20</v>
      </c>
      <c r="K8" s="21" t="s">
        <v>245</v>
      </c>
      <c r="L8" s="20">
        <v>20</v>
      </c>
      <c r="M8" s="20"/>
      <c r="N8" t="s">
        <v>13</v>
      </c>
      <c r="O8" t="s">
        <v>14</v>
      </c>
    </row>
    <row r="9" spans="1:15" x14ac:dyDescent="0.3">
      <c r="C9" s="1">
        <v>7</v>
      </c>
      <c r="D9" s="26">
        <v>0</v>
      </c>
      <c r="E9" s="1">
        <v>3.7</v>
      </c>
      <c r="F9" s="22">
        <f t="shared" si="4"/>
        <v>3.7</v>
      </c>
      <c r="G9" s="1">
        <f>E9-D9</f>
        <v>3.7</v>
      </c>
      <c r="J9" s="21">
        <v>3.4</v>
      </c>
      <c r="K9" s="21">
        <v>10</v>
      </c>
      <c r="L9" s="20">
        <f t="shared" si="2"/>
        <v>-0.30000000000000027</v>
      </c>
      <c r="M9" s="20">
        <f t="shared" si="3"/>
        <v>6.6</v>
      </c>
      <c r="N9" t="s">
        <v>15</v>
      </c>
      <c r="O9" t="s">
        <v>16</v>
      </c>
    </row>
    <row r="10" spans="1:15" x14ac:dyDescent="0.3">
      <c r="C10" s="1">
        <v>8</v>
      </c>
      <c r="D10" s="26">
        <v>0</v>
      </c>
      <c r="E10" s="1">
        <v>0</v>
      </c>
      <c r="F10" s="22">
        <f t="shared" si="4"/>
        <v>0</v>
      </c>
      <c r="G10" s="1">
        <f>E10-D10</f>
        <v>0</v>
      </c>
      <c r="J10" s="21">
        <v>3.5</v>
      </c>
      <c r="K10" s="21">
        <v>16.600000000000001</v>
      </c>
      <c r="L10" s="20">
        <v>3.5</v>
      </c>
      <c r="M10" s="20">
        <f t="shared" si="3"/>
        <v>13.100000000000001</v>
      </c>
      <c r="N10" t="s">
        <v>17</v>
      </c>
      <c r="O10" t="s">
        <v>18</v>
      </c>
    </row>
    <row r="11" spans="1:15" x14ac:dyDescent="0.3">
      <c r="C11" s="21">
        <v>9</v>
      </c>
      <c r="D11" s="26">
        <v>0</v>
      </c>
      <c r="E11" s="1" t="s">
        <v>261</v>
      </c>
      <c r="F11" s="22" t="str">
        <f t="shared" si="4"/>
        <v>talus</v>
      </c>
      <c r="G11" s="16" t="s">
        <v>261</v>
      </c>
      <c r="J11" s="21">
        <v>0</v>
      </c>
      <c r="K11" s="21">
        <v>1.2</v>
      </c>
      <c r="L11" s="20">
        <v>0</v>
      </c>
      <c r="M11" s="20">
        <f t="shared" si="3"/>
        <v>1.2</v>
      </c>
      <c r="N11" t="s">
        <v>19</v>
      </c>
      <c r="O11" t="s">
        <v>20</v>
      </c>
    </row>
    <row r="12" spans="1:15" x14ac:dyDescent="0.3">
      <c r="B12" s="3">
        <v>3</v>
      </c>
      <c r="C12" s="3">
        <v>10</v>
      </c>
      <c r="D12" s="27">
        <v>0</v>
      </c>
      <c r="E12" s="3" t="s">
        <v>262</v>
      </c>
      <c r="F12" s="22" t="str">
        <f t="shared" si="4"/>
        <v>no</v>
      </c>
      <c r="G12" s="1" t="str">
        <f>E12</f>
        <v>no</v>
      </c>
      <c r="H12" s="20">
        <f>AVERAGE(G14:G16)</f>
        <v>5.666666666666667</v>
      </c>
      <c r="J12" s="21">
        <v>20</v>
      </c>
      <c r="K12" s="21" t="s">
        <v>245</v>
      </c>
      <c r="L12" s="20">
        <v>20</v>
      </c>
      <c r="M12" s="20"/>
      <c r="N12" t="s">
        <v>21</v>
      </c>
      <c r="O12" t="s">
        <v>22</v>
      </c>
    </row>
    <row r="13" spans="1:15" x14ac:dyDescent="0.3">
      <c r="C13" s="7">
        <v>11</v>
      </c>
      <c r="D13" s="26">
        <v>0</v>
      </c>
      <c r="E13" s="1" t="s">
        <v>262</v>
      </c>
      <c r="F13" s="22" t="str">
        <f t="shared" si="4"/>
        <v>no</v>
      </c>
      <c r="G13" s="1" t="str">
        <f>E13</f>
        <v>no</v>
      </c>
      <c r="H13" s="20"/>
      <c r="J13" s="21">
        <v>20</v>
      </c>
      <c r="K13" s="21" t="s">
        <v>245</v>
      </c>
      <c r="L13" s="20">
        <v>20</v>
      </c>
      <c r="M13" s="20"/>
      <c r="N13" t="s">
        <v>23</v>
      </c>
      <c r="O13" t="s">
        <v>24</v>
      </c>
    </row>
    <row r="14" spans="1:15" x14ac:dyDescent="0.3">
      <c r="C14" s="7">
        <v>12</v>
      </c>
      <c r="D14" s="26">
        <v>0</v>
      </c>
      <c r="E14" s="1">
        <v>15.5</v>
      </c>
      <c r="F14" s="22">
        <f t="shared" si="4"/>
        <v>15.5</v>
      </c>
      <c r="G14" s="1">
        <f>E14-D14</f>
        <v>15.5</v>
      </c>
      <c r="H14" s="20"/>
      <c r="J14" s="21">
        <v>6.7</v>
      </c>
      <c r="K14" s="21" t="s">
        <v>245</v>
      </c>
      <c r="L14" s="20">
        <f t="shared" si="2"/>
        <v>-8.8000000000000007</v>
      </c>
      <c r="M14" s="20"/>
      <c r="N14" t="s">
        <v>25</v>
      </c>
      <c r="O14" t="s">
        <v>26</v>
      </c>
    </row>
    <row r="15" spans="1:15" x14ac:dyDescent="0.3">
      <c r="C15" s="7">
        <v>13</v>
      </c>
      <c r="D15" s="26">
        <v>0</v>
      </c>
      <c r="E15" s="1">
        <v>0</v>
      </c>
      <c r="F15" s="22">
        <f t="shared" si="4"/>
        <v>0</v>
      </c>
      <c r="G15" s="1">
        <f t="shared" ref="G15:G16" si="5">E15-D15</f>
        <v>0</v>
      </c>
      <c r="H15" s="20"/>
      <c r="J15" s="21">
        <v>0</v>
      </c>
      <c r="K15" s="21">
        <v>15</v>
      </c>
      <c r="L15" s="20">
        <v>0</v>
      </c>
      <c r="M15" s="20">
        <f t="shared" si="3"/>
        <v>15</v>
      </c>
      <c r="N15" t="s">
        <v>27</v>
      </c>
      <c r="O15" t="s">
        <v>28</v>
      </c>
    </row>
    <row r="16" spans="1:15" x14ac:dyDescent="0.3">
      <c r="C16" s="7">
        <v>14</v>
      </c>
      <c r="D16" s="26">
        <v>0</v>
      </c>
      <c r="E16" s="1">
        <v>1.5</v>
      </c>
      <c r="F16" s="22">
        <f t="shared" si="4"/>
        <v>1.5</v>
      </c>
      <c r="G16" s="1">
        <f t="shared" si="5"/>
        <v>1.5</v>
      </c>
      <c r="H16" s="20"/>
      <c r="J16" s="21">
        <v>2.8</v>
      </c>
      <c r="K16" s="21">
        <v>13.7</v>
      </c>
      <c r="L16" s="20">
        <f t="shared" si="2"/>
        <v>1.2999999999999998</v>
      </c>
      <c r="M16" s="20">
        <f t="shared" si="3"/>
        <v>10.899999999999999</v>
      </c>
      <c r="N16" t="s">
        <v>29</v>
      </c>
      <c r="O16" t="s">
        <v>30</v>
      </c>
    </row>
    <row r="17" spans="2:15" x14ac:dyDescent="0.3">
      <c r="C17" s="1">
        <v>15</v>
      </c>
      <c r="D17" s="26">
        <v>0</v>
      </c>
      <c r="E17" s="1" t="s">
        <v>261</v>
      </c>
      <c r="F17" s="22" t="str">
        <f t="shared" si="4"/>
        <v>talus</v>
      </c>
      <c r="G17" s="16" t="s">
        <v>261</v>
      </c>
      <c r="H17" s="20"/>
      <c r="J17" s="21" t="s">
        <v>261</v>
      </c>
      <c r="K17" s="21">
        <v>2.2000000000000002</v>
      </c>
      <c r="L17" s="20">
        <v>0</v>
      </c>
      <c r="M17" s="20"/>
      <c r="N17" t="s">
        <v>31</v>
      </c>
      <c r="O17" t="s">
        <v>32</v>
      </c>
    </row>
    <row r="18" spans="2:15" x14ac:dyDescent="0.3">
      <c r="B18" s="3">
        <v>4</v>
      </c>
      <c r="C18" s="3">
        <v>16</v>
      </c>
      <c r="D18" s="27">
        <v>0</v>
      </c>
      <c r="E18" s="3">
        <v>4</v>
      </c>
      <c r="F18" s="22">
        <f t="shared" si="4"/>
        <v>4</v>
      </c>
      <c r="G18" s="1">
        <f>E18-D18</f>
        <v>4</v>
      </c>
      <c r="H18" s="20">
        <f>AVERAGE(G18:G20)</f>
        <v>2.2333333333333334</v>
      </c>
      <c r="J18" s="2">
        <v>20</v>
      </c>
      <c r="L18" s="20">
        <f t="shared" si="2"/>
        <v>16</v>
      </c>
      <c r="N18" t="s">
        <v>33</v>
      </c>
      <c r="O18" t="s">
        <v>34</v>
      </c>
    </row>
    <row r="19" spans="2:15" x14ac:dyDescent="0.3">
      <c r="C19" s="7">
        <v>17</v>
      </c>
      <c r="D19" s="26">
        <v>0</v>
      </c>
      <c r="E19" s="1">
        <v>1</v>
      </c>
      <c r="F19" s="22">
        <f t="shared" si="4"/>
        <v>1</v>
      </c>
      <c r="G19" s="1">
        <f t="shared" ref="G19:G20" si="6">E19-D19</f>
        <v>1</v>
      </c>
      <c r="J19" s="2">
        <v>4.9000000000000004</v>
      </c>
      <c r="L19" s="20">
        <f t="shared" si="2"/>
        <v>3.9000000000000004</v>
      </c>
      <c r="N19" t="s">
        <v>35</v>
      </c>
      <c r="O19" t="s">
        <v>36</v>
      </c>
    </row>
    <row r="20" spans="2:15" x14ac:dyDescent="0.3">
      <c r="C20" s="10">
        <v>18</v>
      </c>
      <c r="D20" s="26">
        <v>0</v>
      </c>
      <c r="E20" s="1">
        <v>1.7</v>
      </c>
      <c r="F20" s="22">
        <f t="shared" si="4"/>
        <v>1.7</v>
      </c>
      <c r="G20" s="1">
        <f t="shared" si="6"/>
        <v>1.7</v>
      </c>
      <c r="J20" s="2">
        <v>3.6</v>
      </c>
      <c r="L20" s="20">
        <f t="shared" si="2"/>
        <v>1.9000000000000001</v>
      </c>
      <c r="M20" s="30"/>
      <c r="N20" t="s">
        <v>37</v>
      </c>
      <c r="O20" t="s">
        <v>38</v>
      </c>
    </row>
    <row r="21" spans="2:15" x14ac:dyDescent="0.3">
      <c r="B21" s="3">
        <v>5</v>
      </c>
      <c r="C21" s="1">
        <v>19</v>
      </c>
      <c r="D21" s="27">
        <v>0</v>
      </c>
      <c r="E21" s="3">
        <v>1</v>
      </c>
      <c r="F21" s="22">
        <f t="shared" si="4"/>
        <v>1</v>
      </c>
      <c r="G21" s="1">
        <f>E21-D21</f>
        <v>1</v>
      </c>
      <c r="H21" s="1">
        <f>AVERAGE(G21:G24)</f>
        <v>2.5</v>
      </c>
      <c r="J21" s="2">
        <v>20</v>
      </c>
      <c r="K21" s="30">
        <f>AVERAGE(J3:J36)</f>
        <v>9.1068965517241374</v>
      </c>
      <c r="L21" s="20">
        <f t="shared" si="2"/>
        <v>19</v>
      </c>
      <c r="N21" t="s">
        <v>39</v>
      </c>
      <c r="O21" t="s">
        <v>40</v>
      </c>
    </row>
    <row r="22" spans="2:15" x14ac:dyDescent="0.3">
      <c r="C22" s="7">
        <v>20</v>
      </c>
      <c r="D22" s="26">
        <v>0</v>
      </c>
      <c r="E22" s="1">
        <v>2</v>
      </c>
      <c r="F22" s="22">
        <f t="shared" si="4"/>
        <v>2</v>
      </c>
      <c r="G22" s="1">
        <f t="shared" ref="G22:G24" si="7">E22-D22</f>
        <v>2</v>
      </c>
      <c r="J22" s="2">
        <v>0.7</v>
      </c>
      <c r="L22" s="20">
        <f t="shared" si="2"/>
        <v>-1.3</v>
      </c>
      <c r="N22" t="s">
        <v>41</v>
      </c>
      <c r="O22" t="s">
        <v>42</v>
      </c>
    </row>
    <row r="23" spans="2:15" x14ac:dyDescent="0.3">
      <c r="C23" s="7">
        <v>21</v>
      </c>
      <c r="D23" s="26">
        <v>0</v>
      </c>
      <c r="E23" s="1" t="s">
        <v>262</v>
      </c>
      <c r="F23" s="22" t="str">
        <f t="shared" si="4"/>
        <v>no</v>
      </c>
      <c r="G23" s="1" t="str">
        <f>E23</f>
        <v>no</v>
      </c>
      <c r="J23" s="2">
        <v>0</v>
      </c>
      <c r="L23" s="20">
        <v>0</v>
      </c>
      <c r="N23" t="s">
        <v>43</v>
      </c>
      <c r="O23" t="s">
        <v>44</v>
      </c>
    </row>
    <row r="24" spans="2:15" x14ac:dyDescent="0.3">
      <c r="C24" s="7">
        <v>22</v>
      </c>
      <c r="D24" s="26">
        <v>0</v>
      </c>
      <c r="E24" s="1">
        <v>4.5</v>
      </c>
      <c r="F24" s="22">
        <f t="shared" si="4"/>
        <v>4.5</v>
      </c>
      <c r="G24" s="1">
        <f t="shared" si="7"/>
        <v>4.5</v>
      </c>
      <c r="J24" s="2">
        <v>8</v>
      </c>
      <c r="L24" s="20">
        <f t="shared" si="2"/>
        <v>3.5</v>
      </c>
      <c r="N24" t="s">
        <v>45</v>
      </c>
      <c r="O24" t="s">
        <v>46</v>
      </c>
    </row>
    <row r="25" spans="2:15" x14ac:dyDescent="0.3">
      <c r="C25" s="1">
        <v>23</v>
      </c>
      <c r="D25" s="26">
        <v>0</v>
      </c>
      <c r="E25" s="1" t="s">
        <v>261</v>
      </c>
      <c r="F25" s="22" t="str">
        <f t="shared" si="4"/>
        <v>talus</v>
      </c>
      <c r="G25" s="16" t="s">
        <v>261</v>
      </c>
      <c r="J25" s="2">
        <v>0</v>
      </c>
      <c r="L25" s="20">
        <v>0</v>
      </c>
      <c r="N25" t="s">
        <v>47</v>
      </c>
      <c r="O25" t="s">
        <v>48</v>
      </c>
    </row>
    <row r="26" spans="2:15" x14ac:dyDescent="0.3">
      <c r="B26" s="3">
        <v>6</v>
      </c>
      <c r="C26" s="3">
        <v>24</v>
      </c>
      <c r="D26" s="27">
        <v>0</v>
      </c>
      <c r="E26" s="3">
        <v>3.5</v>
      </c>
      <c r="F26" s="22">
        <f t="shared" si="4"/>
        <v>3.5</v>
      </c>
      <c r="G26" s="1">
        <f>E26-D26</f>
        <v>3.5</v>
      </c>
      <c r="H26" s="1">
        <f>AVERAGE(G26:G29)</f>
        <v>3.5</v>
      </c>
      <c r="J26" s="2" t="s">
        <v>262</v>
      </c>
      <c r="L26" s="20">
        <v>20</v>
      </c>
      <c r="N26" t="s">
        <v>49</v>
      </c>
      <c r="O26" t="s">
        <v>50</v>
      </c>
    </row>
    <row r="27" spans="2:15" x14ac:dyDescent="0.3">
      <c r="C27" s="1">
        <v>25</v>
      </c>
      <c r="D27" s="26">
        <v>0</v>
      </c>
      <c r="E27" s="1">
        <v>5</v>
      </c>
      <c r="F27" s="22">
        <f t="shared" si="4"/>
        <v>5</v>
      </c>
      <c r="G27" s="1">
        <f t="shared" ref="G27:G29" si="8">E27-D27</f>
        <v>5</v>
      </c>
      <c r="J27" s="2" t="s">
        <v>262</v>
      </c>
      <c r="L27" s="20">
        <v>20</v>
      </c>
      <c r="N27" t="s">
        <v>51</v>
      </c>
      <c r="O27" t="s">
        <v>52</v>
      </c>
    </row>
    <row r="28" spans="2:15" x14ac:dyDescent="0.3">
      <c r="C28" s="7">
        <v>26</v>
      </c>
      <c r="D28" s="26">
        <v>0</v>
      </c>
      <c r="E28" s="1">
        <v>4.5</v>
      </c>
      <c r="F28" s="22">
        <f t="shared" si="4"/>
        <v>4.5</v>
      </c>
      <c r="G28" s="1">
        <f t="shared" si="8"/>
        <v>4.5</v>
      </c>
      <c r="J28" s="2">
        <v>6.1</v>
      </c>
      <c r="L28" s="20">
        <f t="shared" si="2"/>
        <v>1.5999999999999996</v>
      </c>
      <c r="N28" t="s">
        <v>53</v>
      </c>
      <c r="O28" t="s">
        <v>54</v>
      </c>
    </row>
    <row r="29" spans="2:15" x14ac:dyDescent="0.3">
      <c r="C29" s="7">
        <v>27</v>
      </c>
      <c r="D29" s="26">
        <v>0</v>
      </c>
      <c r="E29" s="1">
        <v>1</v>
      </c>
      <c r="F29" s="22">
        <f t="shared" si="4"/>
        <v>1</v>
      </c>
      <c r="G29" s="1">
        <f t="shared" si="8"/>
        <v>1</v>
      </c>
      <c r="J29" s="2">
        <v>20</v>
      </c>
      <c r="L29" s="20">
        <f t="shared" si="2"/>
        <v>19</v>
      </c>
      <c r="N29" t="s">
        <v>55</v>
      </c>
      <c r="O29" t="s">
        <v>56</v>
      </c>
    </row>
    <row r="30" spans="2:15" x14ac:dyDescent="0.3">
      <c r="C30" s="10">
        <v>28</v>
      </c>
      <c r="D30" s="26">
        <v>0</v>
      </c>
      <c r="E30" s="1" t="s">
        <v>261</v>
      </c>
      <c r="F30" s="22" t="str">
        <f t="shared" si="4"/>
        <v>talus</v>
      </c>
      <c r="G30" s="16" t="s">
        <v>261</v>
      </c>
      <c r="J30" s="2">
        <v>20</v>
      </c>
      <c r="L30" s="20">
        <v>20</v>
      </c>
      <c r="N30" t="s">
        <v>57</v>
      </c>
      <c r="O30" t="s">
        <v>58</v>
      </c>
    </row>
    <row r="31" spans="2:15" x14ac:dyDescent="0.3">
      <c r="B31" s="3">
        <v>7</v>
      </c>
      <c r="C31" s="1">
        <v>29</v>
      </c>
      <c r="D31" s="27">
        <v>0</v>
      </c>
      <c r="E31" s="3">
        <v>2.5</v>
      </c>
      <c r="F31" s="22">
        <f>E31</f>
        <v>2.5</v>
      </c>
      <c r="G31" s="1">
        <f>E31-D31</f>
        <v>2.5</v>
      </c>
      <c r="H31" s="1">
        <f>AVERAGE(G31:G32)</f>
        <v>3</v>
      </c>
      <c r="J31" s="2">
        <v>20</v>
      </c>
      <c r="L31" s="20">
        <f t="shared" si="2"/>
        <v>17.5</v>
      </c>
      <c r="N31" t="s">
        <v>63</v>
      </c>
      <c r="O31" t="s">
        <v>64</v>
      </c>
    </row>
    <row r="32" spans="2:15" x14ac:dyDescent="0.3">
      <c r="C32" s="7">
        <v>30</v>
      </c>
      <c r="D32" s="26">
        <v>0</v>
      </c>
      <c r="E32" s="1">
        <v>3.5</v>
      </c>
      <c r="F32" s="22">
        <f t="shared" si="4"/>
        <v>3.5</v>
      </c>
      <c r="G32" s="1">
        <f>E32-D32</f>
        <v>3.5</v>
      </c>
      <c r="J32" s="2">
        <v>11</v>
      </c>
      <c r="L32" s="20">
        <f t="shared" si="2"/>
        <v>7.5</v>
      </c>
      <c r="N32" t="s">
        <v>61</v>
      </c>
      <c r="O32" t="s">
        <v>62</v>
      </c>
    </row>
    <row r="33" spans="1:18" x14ac:dyDescent="0.3">
      <c r="C33" s="10">
        <v>31</v>
      </c>
      <c r="D33" s="26">
        <v>0</v>
      </c>
      <c r="E33" s="1" t="s">
        <v>261</v>
      </c>
      <c r="F33" s="22" t="str">
        <f>E33</f>
        <v>talus</v>
      </c>
      <c r="G33" s="16" t="s">
        <v>261</v>
      </c>
      <c r="J33" s="2" t="s">
        <v>261</v>
      </c>
      <c r="L33" s="20">
        <v>0</v>
      </c>
      <c r="N33" t="s">
        <v>59</v>
      </c>
      <c r="O33" t="s">
        <v>60</v>
      </c>
    </row>
    <row r="34" spans="1:18" x14ac:dyDescent="0.3">
      <c r="B34" s="3"/>
      <c r="C34" s="7">
        <v>32</v>
      </c>
      <c r="D34" s="27">
        <v>0</v>
      </c>
      <c r="E34" s="3">
        <v>1.5</v>
      </c>
      <c r="F34" s="22">
        <f>E34</f>
        <v>1.5</v>
      </c>
      <c r="G34" s="1">
        <f>E34-D34</f>
        <v>1.5</v>
      </c>
      <c r="H34" s="1">
        <f>AVERAGE(G34:G35)</f>
        <v>2.5</v>
      </c>
      <c r="J34" s="2">
        <v>20</v>
      </c>
      <c r="L34" s="20">
        <f t="shared" si="2"/>
        <v>18.5</v>
      </c>
      <c r="N34" t="s">
        <v>69</v>
      </c>
      <c r="O34" t="s">
        <v>70</v>
      </c>
    </row>
    <row r="35" spans="1:18" x14ac:dyDescent="0.3">
      <c r="C35" s="7">
        <v>33</v>
      </c>
      <c r="D35" s="26">
        <v>0</v>
      </c>
      <c r="E35" s="1">
        <v>3.5</v>
      </c>
      <c r="F35" s="22">
        <f t="shared" si="4"/>
        <v>3.5</v>
      </c>
      <c r="G35" s="1">
        <f>E35-D35</f>
        <v>3.5</v>
      </c>
      <c r="J35" s="2">
        <v>3.8</v>
      </c>
      <c r="L35" s="20">
        <f t="shared" si="2"/>
        <v>0.29999999999999982</v>
      </c>
      <c r="N35" t="s">
        <v>67</v>
      </c>
      <c r="O35" t="s">
        <v>68</v>
      </c>
    </row>
    <row r="36" spans="1:18" s="5" customFormat="1" ht="15" thickBot="1" x14ac:dyDescent="0.35">
      <c r="B36" s="6"/>
      <c r="C36" s="6">
        <v>34</v>
      </c>
      <c r="D36" s="25">
        <v>0</v>
      </c>
      <c r="E36" s="6" t="s">
        <v>261</v>
      </c>
      <c r="F36" s="22" t="str">
        <f>E36</f>
        <v>talus</v>
      </c>
      <c r="G36" s="17" t="s">
        <v>261</v>
      </c>
      <c r="H36" s="6"/>
      <c r="J36" s="5" t="s">
        <v>261</v>
      </c>
      <c r="L36" s="20">
        <v>0</v>
      </c>
      <c r="N36" t="s">
        <v>65</v>
      </c>
      <c r="O36" t="s">
        <v>66</v>
      </c>
      <c r="P36" s="2"/>
    </row>
    <row r="37" spans="1:18" ht="15" thickTop="1" x14ac:dyDescent="0.3">
      <c r="A37" s="4">
        <v>2</v>
      </c>
      <c r="B37" s="1">
        <v>1</v>
      </c>
      <c r="C37" s="1">
        <v>1</v>
      </c>
      <c r="D37" s="26">
        <v>0</v>
      </c>
      <c r="E37" s="1">
        <v>0</v>
      </c>
      <c r="F37" s="22">
        <f>E37</f>
        <v>0</v>
      </c>
      <c r="G37" s="1">
        <f>E37-D37</f>
        <v>0</v>
      </c>
      <c r="H37" s="1">
        <v>0</v>
      </c>
      <c r="I37" s="20">
        <f>AVERAGE(H37:H46)</f>
        <v>1.1645833333333333</v>
      </c>
      <c r="J37" s="20">
        <v>0</v>
      </c>
      <c r="K37" s="20">
        <v>0</v>
      </c>
      <c r="L37" s="20">
        <f>J37-F37</f>
        <v>0</v>
      </c>
      <c r="M37" s="20">
        <f>K37-J37</f>
        <v>0</v>
      </c>
      <c r="N37" t="s">
        <v>71</v>
      </c>
      <c r="O37" t="s">
        <v>72</v>
      </c>
      <c r="P37"/>
    </row>
    <row r="38" spans="1:18" x14ac:dyDescent="0.3">
      <c r="C38" s="1">
        <v>2</v>
      </c>
      <c r="D38" s="26">
        <v>0</v>
      </c>
      <c r="E38" s="1">
        <v>0</v>
      </c>
      <c r="F38" s="22">
        <f t="shared" ref="F38:F40" si="9">E38</f>
        <v>0</v>
      </c>
      <c r="G38" s="1">
        <f>E38-D38</f>
        <v>0</v>
      </c>
      <c r="J38" s="2">
        <v>0</v>
      </c>
      <c r="K38" s="2">
        <v>8.3000000000000007</v>
      </c>
      <c r="L38" s="20">
        <f t="shared" ref="L38:L47" si="10">J38-F38</f>
        <v>0</v>
      </c>
      <c r="M38" s="20">
        <f t="shared" ref="M38:M47" si="11">K38-J38</f>
        <v>8.3000000000000007</v>
      </c>
      <c r="N38" t="s">
        <v>73</v>
      </c>
      <c r="O38" t="s">
        <v>74</v>
      </c>
      <c r="P38"/>
      <c r="Q38" s="30">
        <f>AVERAGE(L37:L47)</f>
        <v>0.38500000000000006</v>
      </c>
      <c r="R38" s="30">
        <f>AVERAGE(M37:M47)</f>
        <v>2.9799999999999995</v>
      </c>
    </row>
    <row r="39" spans="1:18" x14ac:dyDescent="0.3">
      <c r="C39" s="1">
        <v>3</v>
      </c>
      <c r="D39" s="26">
        <v>0</v>
      </c>
      <c r="E39" s="1">
        <v>0</v>
      </c>
      <c r="F39" s="22">
        <f t="shared" si="9"/>
        <v>0</v>
      </c>
      <c r="G39" s="1">
        <f>E39-D39</f>
        <v>0</v>
      </c>
      <c r="J39" s="2">
        <v>1.5</v>
      </c>
      <c r="K39" s="2">
        <v>4.8</v>
      </c>
      <c r="L39" s="20">
        <f t="shared" si="10"/>
        <v>1.5</v>
      </c>
      <c r="M39" s="20">
        <f t="shared" si="11"/>
        <v>3.3</v>
      </c>
      <c r="N39" t="s">
        <v>75</v>
      </c>
      <c r="O39" t="s">
        <v>76</v>
      </c>
      <c r="P39"/>
    </row>
    <row r="40" spans="1:18" x14ac:dyDescent="0.3">
      <c r="B40" s="3">
        <v>2</v>
      </c>
      <c r="C40" s="3">
        <v>4</v>
      </c>
      <c r="D40" s="27">
        <v>0</v>
      </c>
      <c r="E40" s="3">
        <v>1.5</v>
      </c>
      <c r="F40" s="22">
        <f t="shared" si="9"/>
        <v>1.5</v>
      </c>
      <c r="G40" s="1">
        <f>E40-D40</f>
        <v>1.5</v>
      </c>
      <c r="H40" s="39">
        <f>AVERAGE(G40:G43)</f>
        <v>2.5833333333333335</v>
      </c>
      <c r="J40" s="2">
        <v>2.8</v>
      </c>
      <c r="K40" s="2">
        <v>4.8</v>
      </c>
      <c r="L40" s="20">
        <f t="shared" si="10"/>
        <v>1.2999999999999998</v>
      </c>
      <c r="M40" s="20">
        <f t="shared" si="11"/>
        <v>2</v>
      </c>
      <c r="N40" t="s">
        <v>77</v>
      </c>
      <c r="O40" t="s">
        <v>78</v>
      </c>
      <c r="P40"/>
    </row>
    <row r="41" spans="1:18" x14ac:dyDescent="0.3">
      <c r="B41" s="7"/>
      <c r="C41" s="8">
        <v>5</v>
      </c>
      <c r="D41" s="26">
        <v>1</v>
      </c>
      <c r="E41" s="7">
        <v>3</v>
      </c>
      <c r="F41" s="24">
        <f>(E41+E42)/2</f>
        <v>2.25</v>
      </c>
      <c r="G41" s="1">
        <f>F41-D41</f>
        <v>1.25</v>
      </c>
      <c r="J41" s="2">
        <v>2.1</v>
      </c>
      <c r="K41" s="2">
        <v>3.7</v>
      </c>
      <c r="L41" s="20">
        <f t="shared" si="10"/>
        <v>-0.14999999999999991</v>
      </c>
      <c r="M41" s="20">
        <f t="shared" si="11"/>
        <v>1.6</v>
      </c>
      <c r="N41" t="s">
        <v>79</v>
      </c>
      <c r="O41" t="s">
        <v>80</v>
      </c>
      <c r="P41"/>
    </row>
    <row r="42" spans="1:18" x14ac:dyDescent="0.3">
      <c r="C42" s="8"/>
      <c r="D42" s="28"/>
      <c r="E42" s="1">
        <v>1.5</v>
      </c>
      <c r="G42" s="1"/>
      <c r="L42" s="20"/>
      <c r="M42" s="20"/>
      <c r="P42"/>
    </row>
    <row r="43" spans="1:18" x14ac:dyDescent="0.3">
      <c r="C43" s="1">
        <v>6</v>
      </c>
      <c r="D43" s="26">
        <v>0</v>
      </c>
      <c r="E43" s="1">
        <v>5</v>
      </c>
      <c r="F43" s="22">
        <f>E43</f>
        <v>5</v>
      </c>
      <c r="G43" s="1">
        <f>E43-D43</f>
        <v>5</v>
      </c>
      <c r="J43" s="2">
        <v>7.5</v>
      </c>
      <c r="K43" s="2">
        <v>9.6999999999999993</v>
      </c>
      <c r="L43" s="20">
        <f>J43-F43</f>
        <v>2.5</v>
      </c>
      <c r="M43" s="20">
        <f t="shared" si="11"/>
        <v>2.1999999999999993</v>
      </c>
      <c r="N43" t="s">
        <v>81</v>
      </c>
      <c r="O43" t="s">
        <v>82</v>
      </c>
      <c r="P43"/>
    </row>
    <row r="44" spans="1:18" x14ac:dyDescent="0.3">
      <c r="B44" s="3">
        <v>3</v>
      </c>
      <c r="C44" s="3">
        <v>7</v>
      </c>
      <c r="D44" s="27">
        <v>1.5</v>
      </c>
      <c r="E44" s="3">
        <v>2</v>
      </c>
      <c r="F44" s="22">
        <f t="shared" ref="F44:F46" si="12">E44</f>
        <v>2</v>
      </c>
      <c r="G44" s="1">
        <f>E44-D44</f>
        <v>0.5</v>
      </c>
      <c r="H44" s="1">
        <f>AVERAGE(G44:G45)</f>
        <v>0.25</v>
      </c>
      <c r="J44" s="2">
        <v>1</v>
      </c>
      <c r="K44" s="2">
        <v>2.2000000000000002</v>
      </c>
      <c r="L44" s="20">
        <f t="shared" si="10"/>
        <v>-1</v>
      </c>
      <c r="M44" s="20">
        <f t="shared" si="11"/>
        <v>1.2000000000000002</v>
      </c>
      <c r="N44" t="s">
        <v>83</v>
      </c>
      <c r="O44" t="s">
        <v>84</v>
      </c>
      <c r="P44"/>
    </row>
    <row r="45" spans="1:18" x14ac:dyDescent="0.3">
      <c r="C45" s="1">
        <v>8</v>
      </c>
      <c r="D45" s="26">
        <v>1</v>
      </c>
      <c r="E45" s="1">
        <v>1</v>
      </c>
      <c r="F45" s="22">
        <f t="shared" si="12"/>
        <v>1</v>
      </c>
      <c r="G45" s="1">
        <f>E45-D45</f>
        <v>0</v>
      </c>
      <c r="J45" s="2">
        <v>2.7</v>
      </c>
      <c r="K45" s="2">
        <v>5.6</v>
      </c>
      <c r="L45" s="20">
        <f t="shared" si="10"/>
        <v>1.7000000000000002</v>
      </c>
      <c r="M45" s="20">
        <f t="shared" si="11"/>
        <v>2.8999999999999995</v>
      </c>
      <c r="N45" t="s">
        <v>85</v>
      </c>
      <c r="O45" t="s">
        <v>86</v>
      </c>
      <c r="P45"/>
    </row>
    <row r="46" spans="1:18" x14ac:dyDescent="0.3">
      <c r="A46" s="11"/>
      <c r="B46" s="3">
        <v>4</v>
      </c>
      <c r="C46" s="3">
        <v>9</v>
      </c>
      <c r="D46" s="27">
        <v>0</v>
      </c>
      <c r="E46" s="3">
        <v>1.5</v>
      </c>
      <c r="F46" s="22">
        <f t="shared" si="12"/>
        <v>1.5</v>
      </c>
      <c r="G46" s="1">
        <f>E46-D46</f>
        <v>1.5</v>
      </c>
      <c r="H46" s="20">
        <f>AVERAGE(G46:G47)</f>
        <v>1.825</v>
      </c>
      <c r="J46" s="2">
        <v>0</v>
      </c>
      <c r="K46" s="2">
        <v>2.6</v>
      </c>
      <c r="L46" s="20">
        <f t="shared" si="10"/>
        <v>-1.5</v>
      </c>
      <c r="M46" s="20">
        <f t="shared" si="11"/>
        <v>2.6</v>
      </c>
      <c r="N46" t="s">
        <v>87</v>
      </c>
      <c r="O46" t="s">
        <v>88</v>
      </c>
      <c r="P46"/>
    </row>
    <row r="47" spans="1:18" x14ac:dyDescent="0.3">
      <c r="A47" s="11"/>
      <c r="B47" s="7"/>
      <c r="C47" s="13">
        <v>10</v>
      </c>
      <c r="D47" s="29">
        <v>3.2</v>
      </c>
      <c r="E47" s="7">
        <v>5</v>
      </c>
      <c r="F47" s="24">
        <v>5</v>
      </c>
      <c r="G47" s="1">
        <f>E47-(D47+D48)/2</f>
        <v>2.15</v>
      </c>
      <c r="J47" s="2">
        <v>4.5</v>
      </c>
      <c r="K47" s="2">
        <v>10.199999999999999</v>
      </c>
      <c r="L47" s="20">
        <f t="shared" si="10"/>
        <v>-0.5</v>
      </c>
      <c r="M47" s="20">
        <f t="shared" si="11"/>
        <v>5.6999999999999993</v>
      </c>
      <c r="N47" t="s">
        <v>89</v>
      </c>
      <c r="O47" t="s">
        <v>90</v>
      </c>
    </row>
    <row r="48" spans="1:18" s="5" customFormat="1" ht="15" thickBot="1" x14ac:dyDescent="0.35">
      <c r="B48" s="6"/>
      <c r="C48" s="12"/>
      <c r="D48" s="25">
        <v>2.5</v>
      </c>
      <c r="E48" s="6"/>
      <c r="F48" s="23"/>
      <c r="H48" s="6"/>
      <c r="N48"/>
      <c r="O48"/>
    </row>
    <row r="49" spans="1:18" ht="15" thickTop="1" x14ac:dyDescent="0.3">
      <c r="A49" s="36" t="s">
        <v>259</v>
      </c>
      <c r="B49" s="1">
        <v>1</v>
      </c>
      <c r="C49" s="1">
        <v>1</v>
      </c>
      <c r="D49" s="26">
        <v>9.5</v>
      </c>
      <c r="E49" s="1" t="s">
        <v>262</v>
      </c>
      <c r="G49" s="1" t="s">
        <v>262</v>
      </c>
      <c r="H49" s="1">
        <f>AVERAGE(G50:G51)</f>
        <v>3.4000000000000004</v>
      </c>
      <c r="I49" s="20">
        <f>AVERAGE(H49:H56)</f>
        <v>3.0083333333333333</v>
      </c>
      <c r="J49" s="20">
        <v>20</v>
      </c>
      <c r="K49" s="20">
        <v>20</v>
      </c>
      <c r="L49" s="20">
        <v>11.5</v>
      </c>
      <c r="M49" s="20">
        <f>K49-J49</f>
        <v>0</v>
      </c>
      <c r="N49" t="s">
        <v>91</v>
      </c>
      <c r="O49" t="s">
        <v>92</v>
      </c>
      <c r="P49"/>
    </row>
    <row r="50" spans="1:18" x14ac:dyDescent="0.3">
      <c r="A50" s="37"/>
      <c r="C50" s="1">
        <v>2</v>
      </c>
      <c r="D50" s="26">
        <v>13.2</v>
      </c>
      <c r="E50" s="1">
        <v>15.5</v>
      </c>
      <c r="G50" s="1">
        <f t="shared" ref="G50:G55" si="13">E50-D50</f>
        <v>2.3000000000000007</v>
      </c>
      <c r="J50" s="2">
        <v>20</v>
      </c>
      <c r="K50" s="2">
        <v>20</v>
      </c>
      <c r="L50" s="20">
        <f t="shared" ref="L50:L58" si="14">J50-E50</f>
        <v>4.5</v>
      </c>
      <c r="M50" s="20">
        <f t="shared" ref="M50:M58" si="15">K50-J50</f>
        <v>0</v>
      </c>
      <c r="N50" t="s">
        <v>93</v>
      </c>
      <c r="O50" t="s">
        <v>94</v>
      </c>
      <c r="P50"/>
      <c r="Q50" s="30">
        <f>AVERAGE(L49:L58)</f>
        <v>4.45</v>
      </c>
      <c r="R50" s="30">
        <f>AVERAGE(M49:M58)</f>
        <v>3.45</v>
      </c>
    </row>
    <row r="51" spans="1:18" x14ac:dyDescent="0.3">
      <c r="A51" s="37"/>
      <c r="C51" s="1">
        <v>3</v>
      </c>
      <c r="D51" s="26">
        <v>6</v>
      </c>
      <c r="E51" s="1">
        <v>10.5</v>
      </c>
      <c r="G51" s="1">
        <f t="shared" si="13"/>
        <v>4.5</v>
      </c>
      <c r="J51" s="2">
        <v>5.5</v>
      </c>
      <c r="K51" s="2">
        <v>20</v>
      </c>
      <c r="L51" s="20">
        <f t="shared" si="14"/>
        <v>-5</v>
      </c>
      <c r="M51" s="20">
        <f t="shared" si="15"/>
        <v>14.5</v>
      </c>
      <c r="N51" t="s">
        <v>95</v>
      </c>
      <c r="O51" t="s">
        <v>96</v>
      </c>
      <c r="P51"/>
    </row>
    <row r="52" spans="1:18" x14ac:dyDescent="0.3">
      <c r="A52" s="37"/>
      <c r="B52" s="3">
        <v>2</v>
      </c>
      <c r="C52" s="3">
        <v>4</v>
      </c>
      <c r="D52" s="27">
        <v>11.4</v>
      </c>
      <c r="E52" s="3">
        <v>12</v>
      </c>
      <c r="F52" s="24"/>
      <c r="G52" s="1">
        <f t="shared" si="13"/>
        <v>0.59999999999999964</v>
      </c>
      <c r="H52" s="20">
        <f>AVERAGE(G52:G55)</f>
        <v>2.125</v>
      </c>
      <c r="J52" s="2">
        <v>20</v>
      </c>
      <c r="K52" s="2">
        <v>20</v>
      </c>
      <c r="L52" s="20">
        <f>J52-E52</f>
        <v>8</v>
      </c>
      <c r="M52" s="20">
        <f t="shared" si="15"/>
        <v>0</v>
      </c>
      <c r="N52" t="s">
        <v>97</v>
      </c>
      <c r="O52" t="s">
        <v>98</v>
      </c>
      <c r="P52"/>
    </row>
    <row r="53" spans="1:18" x14ac:dyDescent="0.3">
      <c r="A53" s="37"/>
      <c r="C53" s="1">
        <v>5</v>
      </c>
      <c r="D53" s="26">
        <v>7.8</v>
      </c>
      <c r="E53" s="1">
        <v>10</v>
      </c>
      <c r="G53" s="1">
        <f t="shared" si="13"/>
        <v>2.2000000000000002</v>
      </c>
      <c r="J53" s="2">
        <v>20</v>
      </c>
      <c r="K53" s="2">
        <v>20</v>
      </c>
      <c r="L53" s="20">
        <f>J53-E53</f>
        <v>10</v>
      </c>
      <c r="M53" s="20">
        <f t="shared" si="15"/>
        <v>0</v>
      </c>
      <c r="N53" t="s">
        <v>99</v>
      </c>
      <c r="O53" t="s">
        <v>100</v>
      </c>
      <c r="P53"/>
    </row>
    <row r="54" spans="1:18" x14ac:dyDescent="0.3">
      <c r="A54" s="37"/>
      <c r="C54" s="1">
        <v>6</v>
      </c>
      <c r="D54" s="26">
        <v>13</v>
      </c>
      <c r="E54" s="1">
        <v>13</v>
      </c>
      <c r="G54" s="1">
        <f t="shared" si="13"/>
        <v>0</v>
      </c>
      <c r="J54" s="2">
        <v>20</v>
      </c>
      <c r="K54" s="2">
        <v>20</v>
      </c>
      <c r="L54" s="20">
        <f>J54-E54</f>
        <v>7</v>
      </c>
      <c r="M54" s="20">
        <f t="shared" si="15"/>
        <v>0</v>
      </c>
      <c r="N54" t="s">
        <v>101</v>
      </c>
      <c r="O54" t="s">
        <v>102</v>
      </c>
      <c r="P54"/>
    </row>
    <row r="55" spans="1:18" x14ac:dyDescent="0.3">
      <c r="A55" s="37"/>
      <c r="C55" s="1">
        <v>7</v>
      </c>
      <c r="D55" s="26">
        <v>4.8</v>
      </c>
      <c r="E55" s="1">
        <v>10.5</v>
      </c>
      <c r="G55" s="1">
        <f t="shared" si="13"/>
        <v>5.7</v>
      </c>
      <c r="J55" s="2" t="s">
        <v>261</v>
      </c>
      <c r="K55" s="2">
        <v>20</v>
      </c>
      <c r="L55" s="20">
        <v>-10.5</v>
      </c>
      <c r="M55" s="20">
        <v>20</v>
      </c>
      <c r="N55" t="s">
        <v>103</v>
      </c>
      <c r="O55" t="s">
        <v>104</v>
      </c>
      <c r="P55"/>
    </row>
    <row r="56" spans="1:18" x14ac:dyDescent="0.3">
      <c r="A56" s="37"/>
      <c r="B56" s="3">
        <v>3</v>
      </c>
      <c r="C56" s="3">
        <v>8</v>
      </c>
      <c r="D56" s="27">
        <v>12.5</v>
      </c>
      <c r="E56" s="3" t="s">
        <v>262</v>
      </c>
      <c r="F56" s="24"/>
      <c r="G56" s="1" t="s">
        <v>262</v>
      </c>
      <c r="H56" s="1">
        <f>AVERAGE(G57:G58)</f>
        <v>3.5</v>
      </c>
      <c r="J56" s="2">
        <v>20</v>
      </c>
      <c r="K56" s="2">
        <v>20</v>
      </c>
      <c r="L56" s="20">
        <v>7.5</v>
      </c>
      <c r="M56" s="20">
        <f t="shared" si="15"/>
        <v>0</v>
      </c>
      <c r="N56" t="s">
        <v>105</v>
      </c>
      <c r="O56" t="s">
        <v>106</v>
      </c>
      <c r="P56"/>
    </row>
    <row r="57" spans="1:18" x14ac:dyDescent="0.3">
      <c r="A57" s="37"/>
      <c r="C57" s="1">
        <v>9</v>
      </c>
      <c r="D57" s="26">
        <v>14</v>
      </c>
      <c r="E57" s="1">
        <v>17</v>
      </c>
      <c r="G57" s="1">
        <f t="shared" ref="G57:G62" si="16">E57-D57</f>
        <v>3</v>
      </c>
      <c r="J57" s="2">
        <v>20</v>
      </c>
      <c r="K57" s="2">
        <v>20</v>
      </c>
      <c r="L57" s="20">
        <f t="shared" si="14"/>
        <v>3</v>
      </c>
      <c r="M57" s="20">
        <f t="shared" si="15"/>
        <v>0</v>
      </c>
      <c r="N57" t="s">
        <v>107</v>
      </c>
      <c r="O57" t="s">
        <v>108</v>
      </c>
      <c r="P57"/>
    </row>
    <row r="58" spans="1:18" s="5" customFormat="1" ht="15" thickBot="1" x14ac:dyDescent="0.35">
      <c r="A58" s="38"/>
      <c r="B58" s="6"/>
      <c r="C58" s="6">
        <v>10</v>
      </c>
      <c r="D58" s="25">
        <v>7.5</v>
      </c>
      <c r="E58" s="6">
        <v>11.5</v>
      </c>
      <c r="F58" s="23"/>
      <c r="G58" s="6">
        <f t="shared" si="16"/>
        <v>4</v>
      </c>
      <c r="H58" s="6"/>
      <c r="J58" s="5">
        <v>20</v>
      </c>
      <c r="K58" s="5">
        <v>20</v>
      </c>
      <c r="L58" s="20">
        <f t="shared" si="14"/>
        <v>8.5</v>
      </c>
      <c r="M58" s="20">
        <f t="shared" si="15"/>
        <v>0</v>
      </c>
      <c r="N58" t="s">
        <v>109</v>
      </c>
      <c r="O58" t="s">
        <v>110</v>
      </c>
      <c r="P58"/>
    </row>
    <row r="59" spans="1:18" ht="15" thickTop="1" x14ac:dyDescent="0.3">
      <c r="A59" s="36" t="s">
        <v>260</v>
      </c>
      <c r="B59" s="1">
        <v>1</v>
      </c>
      <c r="C59" s="1">
        <v>1</v>
      </c>
      <c r="D59" s="26">
        <v>10.5</v>
      </c>
      <c r="E59" s="1">
        <v>13</v>
      </c>
      <c r="G59" s="1">
        <f t="shared" si="16"/>
        <v>2.5</v>
      </c>
      <c r="H59" s="1">
        <f>AVERAGE(G59:G60)</f>
        <v>1.4500000000000002</v>
      </c>
      <c r="I59" s="1">
        <f>AVERAGE(H59:H61)</f>
        <v>1.25</v>
      </c>
      <c r="J59" s="21">
        <v>11.9</v>
      </c>
      <c r="K59" s="21">
        <v>13.2</v>
      </c>
      <c r="L59" s="21">
        <f>J59-E59</f>
        <v>-1.0999999999999996</v>
      </c>
      <c r="M59" s="21">
        <f>K59-J59</f>
        <v>1.2999999999999989</v>
      </c>
      <c r="N59" t="s">
        <v>111</v>
      </c>
      <c r="O59" t="s">
        <v>112</v>
      </c>
      <c r="Q59" s="2">
        <f>AVERAGE(L59:L62)</f>
        <v>-1.7000000000000002</v>
      </c>
      <c r="R59" s="2">
        <f>AVERAGE(M59:M63)</f>
        <v>2</v>
      </c>
    </row>
    <row r="60" spans="1:18" x14ac:dyDescent="0.3">
      <c r="C60" s="1">
        <v>2</v>
      </c>
      <c r="D60" s="26">
        <v>8.6</v>
      </c>
      <c r="E60" s="1">
        <v>9</v>
      </c>
      <c r="G60" s="1">
        <f t="shared" si="16"/>
        <v>0.40000000000000036</v>
      </c>
      <c r="J60" s="2">
        <v>3.4</v>
      </c>
      <c r="K60" s="2">
        <v>5.3</v>
      </c>
      <c r="L60" s="21">
        <f>J60-E60</f>
        <v>-5.6</v>
      </c>
      <c r="M60" s="21">
        <f>K60-J60</f>
        <v>1.9</v>
      </c>
      <c r="N60" t="s">
        <v>113</v>
      </c>
      <c r="O60" t="s">
        <v>114</v>
      </c>
    </row>
    <row r="61" spans="1:18" x14ac:dyDescent="0.3">
      <c r="B61" s="3">
        <v>2</v>
      </c>
      <c r="C61" s="3">
        <v>3</v>
      </c>
      <c r="D61" s="27">
        <v>7.4</v>
      </c>
      <c r="E61" s="3">
        <v>9.5</v>
      </c>
      <c r="F61" s="24"/>
      <c r="G61" s="1">
        <f t="shared" si="16"/>
        <v>2.0999999999999996</v>
      </c>
      <c r="H61" s="1">
        <f>AVERAGE(G61:G62)</f>
        <v>1.0499999999999998</v>
      </c>
      <c r="J61" s="2">
        <v>9.1999999999999993</v>
      </c>
      <c r="K61" s="2">
        <v>9.6</v>
      </c>
      <c r="L61" s="21">
        <f>J61-E61</f>
        <v>-0.30000000000000071</v>
      </c>
      <c r="M61" s="21">
        <f>K61-J61</f>
        <v>0.40000000000000036</v>
      </c>
      <c r="N61" t="s">
        <v>115</v>
      </c>
      <c r="O61" t="s">
        <v>116</v>
      </c>
    </row>
    <row r="62" spans="1:18" x14ac:dyDescent="0.3">
      <c r="C62" s="1">
        <v>4</v>
      </c>
      <c r="D62" s="26">
        <v>11.8</v>
      </c>
      <c r="E62" s="1">
        <v>11.8</v>
      </c>
      <c r="G62" s="1">
        <f t="shared" si="16"/>
        <v>0</v>
      </c>
      <c r="J62" s="2">
        <v>12</v>
      </c>
      <c r="K62" s="2">
        <v>12.6</v>
      </c>
      <c r="L62" s="21">
        <f>J62-E62</f>
        <v>0.19999999999999929</v>
      </c>
      <c r="M62" s="21">
        <f>K62-J62</f>
        <v>0.59999999999999964</v>
      </c>
      <c r="N62" t="s">
        <v>117</v>
      </c>
      <c r="O62" t="s">
        <v>118</v>
      </c>
    </row>
    <row r="63" spans="1:18" s="5" customFormat="1" ht="15" thickBot="1" x14ac:dyDescent="0.35">
      <c r="B63" s="6"/>
      <c r="C63" s="6">
        <v>5</v>
      </c>
      <c r="D63" s="25">
        <v>3.5</v>
      </c>
      <c r="E63" s="6" t="s">
        <v>261</v>
      </c>
      <c r="F63" s="23"/>
      <c r="G63" s="17" t="str">
        <f>E63</f>
        <v>talus</v>
      </c>
      <c r="H63" s="6"/>
      <c r="J63" s="5" t="s">
        <v>261</v>
      </c>
      <c r="K63" s="5">
        <v>5.8</v>
      </c>
      <c r="L63" s="21" t="s">
        <v>261</v>
      </c>
      <c r="M63" s="21">
        <v>5.8</v>
      </c>
      <c r="N63" t="s">
        <v>119</v>
      </c>
      <c r="O63" t="s">
        <v>120</v>
      </c>
    </row>
    <row r="64" spans="1:18" ht="15" thickTop="1" x14ac:dyDescent="0.3">
      <c r="A64" s="4">
        <v>4</v>
      </c>
      <c r="B64" s="1">
        <v>1</v>
      </c>
      <c r="C64" s="1">
        <v>1</v>
      </c>
      <c r="D64" s="26">
        <v>0</v>
      </c>
      <c r="E64" s="1">
        <v>8</v>
      </c>
      <c r="F64" s="22">
        <f>E64</f>
        <v>8</v>
      </c>
      <c r="G64" s="1">
        <f>E64-D64</f>
        <v>8</v>
      </c>
      <c r="H64" s="20">
        <f>AVERAGE(G64:G65)</f>
        <v>5.125</v>
      </c>
      <c r="I64" s="20">
        <f>AVERAGE(H64:H86)</f>
        <v>2.8291666666666671</v>
      </c>
      <c r="J64" s="20" t="s">
        <v>262</v>
      </c>
      <c r="K64" s="2" t="s">
        <v>262</v>
      </c>
      <c r="L64" s="20"/>
      <c r="M64" s="20"/>
      <c r="N64" t="s">
        <v>121</v>
      </c>
      <c r="O64" t="s">
        <v>122</v>
      </c>
      <c r="P64"/>
    </row>
    <row r="65" spans="1:16" x14ac:dyDescent="0.3">
      <c r="A65" s="4"/>
      <c r="C65" s="14">
        <v>2</v>
      </c>
      <c r="D65" s="26">
        <v>0</v>
      </c>
      <c r="E65" s="1">
        <v>3</v>
      </c>
      <c r="F65" s="22">
        <f>(E65+E66)/2</f>
        <v>2.25</v>
      </c>
      <c r="G65" s="1">
        <f>(E65+E66)/2-D65</f>
        <v>2.25</v>
      </c>
      <c r="J65" s="2" t="s">
        <v>262</v>
      </c>
      <c r="K65" s="2" t="s">
        <v>262</v>
      </c>
      <c r="N65" t="s">
        <v>123</v>
      </c>
      <c r="O65" t="s">
        <v>124</v>
      </c>
      <c r="P65"/>
    </row>
    <row r="66" spans="1:16" x14ac:dyDescent="0.3">
      <c r="C66" s="2"/>
      <c r="D66" s="28"/>
      <c r="E66" s="1">
        <v>1.5</v>
      </c>
      <c r="G66" s="1"/>
      <c r="P66"/>
    </row>
    <row r="67" spans="1:16" x14ac:dyDescent="0.3">
      <c r="B67" s="3">
        <v>2</v>
      </c>
      <c r="C67" s="3">
        <v>3</v>
      </c>
      <c r="D67" s="27">
        <v>0</v>
      </c>
      <c r="E67" s="3">
        <v>2.5</v>
      </c>
      <c r="F67" s="22">
        <f>(E67+E68)/2</f>
        <v>3.5</v>
      </c>
      <c r="G67" s="1">
        <f>E67-D67</f>
        <v>2.5</v>
      </c>
      <c r="H67" s="1">
        <f>AVERAGE(G67:G70)</f>
        <v>2.5</v>
      </c>
      <c r="J67" s="2">
        <v>20</v>
      </c>
      <c r="K67" s="2" t="s">
        <v>262</v>
      </c>
      <c r="L67" s="2">
        <f>J67-F67</f>
        <v>16.5</v>
      </c>
      <c r="N67" t="s">
        <v>125</v>
      </c>
      <c r="O67" t="s">
        <v>126</v>
      </c>
      <c r="P67"/>
    </row>
    <row r="68" spans="1:16" x14ac:dyDescent="0.3">
      <c r="B68" s="7"/>
      <c r="C68" s="7"/>
      <c r="D68" s="29"/>
      <c r="E68" s="7">
        <v>4.5</v>
      </c>
      <c r="G68" s="1"/>
      <c r="P68"/>
    </row>
    <row r="69" spans="1:16" x14ac:dyDescent="0.3">
      <c r="B69" s="7"/>
      <c r="C69" s="1">
        <v>4</v>
      </c>
      <c r="D69" s="26">
        <v>0</v>
      </c>
      <c r="E69" s="7">
        <v>2.5</v>
      </c>
      <c r="F69" s="22">
        <f>(E69+E70)/2</f>
        <v>3.5</v>
      </c>
      <c r="G69" s="1">
        <f>E69-D69</f>
        <v>2.5</v>
      </c>
      <c r="J69" s="2">
        <v>2.7</v>
      </c>
      <c r="K69" s="20">
        <v>7.5</v>
      </c>
      <c r="L69" s="30">
        <f>K69-F69</f>
        <v>4</v>
      </c>
      <c r="M69" s="30">
        <f>K69-J69</f>
        <v>4.8</v>
      </c>
      <c r="N69" t="s">
        <v>127</v>
      </c>
      <c r="O69" t="s">
        <v>128</v>
      </c>
      <c r="P69"/>
    </row>
    <row r="70" spans="1:16" x14ac:dyDescent="0.3">
      <c r="C70" s="2"/>
      <c r="D70" s="28"/>
      <c r="E70" s="1">
        <v>4.5</v>
      </c>
      <c r="G70" s="1"/>
      <c r="P70"/>
    </row>
    <row r="71" spans="1:16" x14ac:dyDescent="0.3">
      <c r="B71" s="3">
        <v>3</v>
      </c>
      <c r="C71" s="15">
        <v>5</v>
      </c>
      <c r="D71" s="27">
        <v>0</v>
      </c>
      <c r="E71" s="3">
        <v>0</v>
      </c>
      <c r="F71" s="22">
        <f>(E71+E72)/2</f>
        <v>0.75</v>
      </c>
      <c r="G71" s="1">
        <f>(E71+E72)/2-D71</f>
        <v>0.75</v>
      </c>
      <c r="H71" s="20">
        <f>AVERAGE(G71:G75)</f>
        <v>3.3333333333333335</v>
      </c>
      <c r="J71" s="2">
        <v>20</v>
      </c>
      <c r="K71" s="2" t="s">
        <v>262</v>
      </c>
      <c r="L71" s="2">
        <f>J71-F71</f>
        <v>19.25</v>
      </c>
      <c r="N71" t="s">
        <v>129</v>
      </c>
      <c r="O71" t="s">
        <v>130</v>
      </c>
      <c r="P71"/>
    </row>
    <row r="72" spans="1:16" x14ac:dyDescent="0.3">
      <c r="B72" s="7"/>
      <c r="C72" s="7"/>
      <c r="D72" s="29"/>
      <c r="E72" s="7">
        <v>1.5</v>
      </c>
      <c r="G72" s="1"/>
      <c r="P72"/>
    </row>
    <row r="73" spans="1:16" x14ac:dyDescent="0.3">
      <c r="C73" s="14">
        <v>6</v>
      </c>
      <c r="D73" s="26">
        <v>0</v>
      </c>
      <c r="E73" s="1">
        <v>2</v>
      </c>
      <c r="F73" s="22">
        <f>(E73+E74)/2</f>
        <v>3.25</v>
      </c>
      <c r="G73" s="1">
        <f>(E73+E74)/2-D73</f>
        <v>3.25</v>
      </c>
      <c r="J73" s="2">
        <v>20</v>
      </c>
      <c r="K73" s="2" t="s">
        <v>262</v>
      </c>
      <c r="L73" s="2">
        <f>J73-F73</f>
        <v>16.75</v>
      </c>
      <c r="N73" t="s">
        <v>131</v>
      </c>
      <c r="O73" t="s">
        <v>132</v>
      </c>
      <c r="P73"/>
    </row>
    <row r="74" spans="1:16" x14ac:dyDescent="0.3">
      <c r="E74" s="1">
        <v>4.5</v>
      </c>
      <c r="G74" s="1"/>
      <c r="P74"/>
    </row>
    <row r="75" spans="1:16" x14ac:dyDescent="0.3">
      <c r="C75" s="14">
        <v>7</v>
      </c>
      <c r="D75" s="26">
        <v>0</v>
      </c>
      <c r="E75" s="1">
        <v>4.5</v>
      </c>
      <c r="F75" s="22">
        <f>(E75+E76)/2</f>
        <v>6</v>
      </c>
      <c r="G75" s="1">
        <f>(E75+E76)/2-D75</f>
        <v>6</v>
      </c>
      <c r="J75" s="2" t="s">
        <v>261</v>
      </c>
      <c r="K75" s="2" t="s">
        <v>262</v>
      </c>
      <c r="L75" s="2">
        <v>0</v>
      </c>
      <c r="N75" t="s">
        <v>133</v>
      </c>
      <c r="O75" t="s">
        <v>134</v>
      </c>
      <c r="P75"/>
    </row>
    <row r="76" spans="1:16" x14ac:dyDescent="0.3">
      <c r="C76" s="2"/>
      <c r="D76" s="28"/>
      <c r="E76" s="1">
        <v>7.5</v>
      </c>
      <c r="G76" s="1"/>
      <c r="P76"/>
    </row>
    <row r="77" spans="1:16" x14ac:dyDescent="0.3">
      <c r="B77" s="3">
        <v>4</v>
      </c>
      <c r="C77" s="15">
        <v>8</v>
      </c>
      <c r="D77" s="27">
        <v>0.7</v>
      </c>
      <c r="E77" s="3">
        <v>3.5</v>
      </c>
      <c r="F77" s="22">
        <f>(E77+E78)/2</f>
        <v>2.75</v>
      </c>
      <c r="G77" s="1">
        <f>(E77+E78)/2-D77</f>
        <v>2.0499999999999998</v>
      </c>
      <c r="H77" s="20">
        <f>AVERAGE(G77:G81)</f>
        <v>1.4333333333333333</v>
      </c>
      <c r="J77" s="2">
        <v>20</v>
      </c>
      <c r="K77" s="2" t="s">
        <v>263</v>
      </c>
      <c r="L77" s="2">
        <f>J77-F77</f>
        <v>17.25</v>
      </c>
      <c r="N77" t="s">
        <v>135</v>
      </c>
      <c r="O77" t="s">
        <v>136</v>
      </c>
      <c r="P77"/>
    </row>
    <row r="78" spans="1:16" x14ac:dyDescent="0.3">
      <c r="B78" s="7"/>
      <c r="C78" s="7"/>
      <c r="D78" s="29"/>
      <c r="E78" s="7">
        <v>2</v>
      </c>
      <c r="G78" s="1"/>
      <c r="P78"/>
    </row>
    <row r="79" spans="1:16" x14ac:dyDescent="0.3">
      <c r="C79" s="14">
        <v>9</v>
      </c>
      <c r="D79" s="26">
        <v>0</v>
      </c>
      <c r="E79" s="1">
        <v>0.5</v>
      </c>
      <c r="F79" s="22">
        <f>(E79+E80)/2</f>
        <v>1.75</v>
      </c>
      <c r="G79" s="1">
        <f t="shared" ref="G79:G83" si="17">(E79+E80)/2-D79</f>
        <v>1.75</v>
      </c>
      <c r="J79" s="2">
        <v>20</v>
      </c>
      <c r="K79" s="2" t="s">
        <v>262</v>
      </c>
      <c r="L79" s="2">
        <f>J79-F79</f>
        <v>18.25</v>
      </c>
      <c r="N79" t="s">
        <v>137</v>
      </c>
      <c r="O79" t="s">
        <v>138</v>
      </c>
      <c r="P79"/>
    </row>
    <row r="80" spans="1:16" x14ac:dyDescent="0.3">
      <c r="E80" s="1">
        <v>3</v>
      </c>
      <c r="G80" s="1"/>
    </row>
    <row r="81" spans="1:15" x14ac:dyDescent="0.3">
      <c r="C81" s="1">
        <v>10</v>
      </c>
      <c r="D81" s="26">
        <v>0</v>
      </c>
      <c r="E81" s="1">
        <f>-D81</f>
        <v>0</v>
      </c>
      <c r="F81" s="22">
        <f>E81</f>
        <v>0</v>
      </c>
      <c r="G81" s="1">
        <f t="shared" si="17"/>
        <v>0.5</v>
      </c>
      <c r="J81" s="2" t="s">
        <v>264</v>
      </c>
      <c r="K81" s="2" t="s">
        <v>262</v>
      </c>
      <c r="L81" s="2">
        <v>0</v>
      </c>
      <c r="N81" t="s">
        <v>139</v>
      </c>
      <c r="O81" t="s">
        <v>140</v>
      </c>
    </row>
    <row r="82" spans="1:15" x14ac:dyDescent="0.3">
      <c r="B82" s="3">
        <v>5</v>
      </c>
      <c r="C82" s="3">
        <v>11</v>
      </c>
      <c r="D82" s="27">
        <v>0</v>
      </c>
      <c r="E82" s="3">
        <v>1</v>
      </c>
      <c r="F82" s="22">
        <f t="shared" ref="F82:F83" si="18">E82</f>
        <v>1</v>
      </c>
      <c r="G82" s="1">
        <f t="shared" si="17"/>
        <v>4.25</v>
      </c>
      <c r="H82" s="20">
        <f>AVERAGE(G82:G84)</f>
        <v>3.8333333333333335</v>
      </c>
      <c r="J82" s="2">
        <v>20</v>
      </c>
      <c r="K82" s="2" t="s">
        <v>262</v>
      </c>
      <c r="L82" s="2">
        <f>J82-F82</f>
        <v>19</v>
      </c>
      <c r="N82" t="s">
        <v>141</v>
      </c>
      <c r="O82" t="s">
        <v>142</v>
      </c>
    </row>
    <row r="83" spans="1:15" x14ac:dyDescent="0.3">
      <c r="C83" s="1">
        <v>12</v>
      </c>
      <c r="D83" s="26">
        <v>0</v>
      </c>
      <c r="E83" s="1">
        <v>7.5</v>
      </c>
      <c r="F83" s="22">
        <f t="shared" si="18"/>
        <v>7.5</v>
      </c>
      <c r="G83" s="1">
        <f t="shared" si="17"/>
        <v>5.25</v>
      </c>
      <c r="J83" s="2">
        <v>20</v>
      </c>
      <c r="K83" s="2" t="s">
        <v>262</v>
      </c>
      <c r="L83" s="2">
        <f>J83-F83</f>
        <v>12.5</v>
      </c>
      <c r="N83" t="s">
        <v>143</v>
      </c>
      <c r="O83" t="s">
        <v>144</v>
      </c>
    </row>
    <row r="84" spans="1:15" x14ac:dyDescent="0.3">
      <c r="C84" s="14">
        <v>13</v>
      </c>
      <c r="D84" s="26">
        <v>0</v>
      </c>
      <c r="E84" s="1">
        <v>3</v>
      </c>
      <c r="F84" s="22">
        <f>(E84+E85)/2</f>
        <v>2</v>
      </c>
      <c r="G84" s="1">
        <f>(E84+E85)/2-D84</f>
        <v>2</v>
      </c>
      <c r="J84" s="2">
        <v>2.5</v>
      </c>
      <c r="K84" s="2">
        <v>5</v>
      </c>
      <c r="L84" s="2">
        <f>J84-F84</f>
        <v>0.5</v>
      </c>
      <c r="M84" s="2">
        <f>K84-J84</f>
        <v>2.5</v>
      </c>
      <c r="N84" t="s">
        <v>145</v>
      </c>
      <c r="O84" t="s">
        <v>146</v>
      </c>
    </row>
    <row r="85" spans="1:15" x14ac:dyDescent="0.3">
      <c r="C85" s="2"/>
      <c r="D85" s="28"/>
      <c r="E85" s="1">
        <v>1</v>
      </c>
      <c r="G85" s="1"/>
    </row>
    <row r="86" spans="1:15" x14ac:dyDescent="0.3">
      <c r="B86" s="3">
        <v>6</v>
      </c>
      <c r="C86" s="3">
        <v>14</v>
      </c>
      <c r="D86" s="27">
        <v>0</v>
      </c>
      <c r="E86" s="3">
        <v>0</v>
      </c>
      <c r="F86" s="24">
        <f>E86</f>
        <v>0</v>
      </c>
      <c r="G86" s="1">
        <f>E86-D86</f>
        <v>0</v>
      </c>
      <c r="H86" s="1">
        <f>AVERAGE(G86:G88)</f>
        <v>0.75</v>
      </c>
      <c r="J86" s="2" t="s">
        <v>262</v>
      </c>
      <c r="K86" s="2">
        <v>3.9</v>
      </c>
      <c r="L86" s="2">
        <v>0</v>
      </c>
      <c r="M86" s="2">
        <f>3.9</f>
        <v>3.9</v>
      </c>
      <c r="N86" t="s">
        <v>147</v>
      </c>
      <c r="O86" t="s">
        <v>148</v>
      </c>
    </row>
    <row r="87" spans="1:15" x14ac:dyDescent="0.3">
      <c r="C87" s="1">
        <v>15</v>
      </c>
      <c r="D87" s="26">
        <v>0</v>
      </c>
      <c r="E87" s="1" t="s">
        <v>262</v>
      </c>
      <c r="F87" s="24" t="str">
        <f t="shared" ref="F87:F88" si="19">E87</f>
        <v>no</v>
      </c>
      <c r="G87" s="18" t="s">
        <v>262</v>
      </c>
      <c r="J87" s="2">
        <v>1.2</v>
      </c>
      <c r="K87" s="2">
        <v>4</v>
      </c>
      <c r="L87" s="2">
        <f>J87-0</f>
        <v>1.2</v>
      </c>
      <c r="M87" s="2">
        <f>K87-J87</f>
        <v>2.8</v>
      </c>
      <c r="N87" t="s">
        <v>149</v>
      </c>
      <c r="O87" t="s">
        <v>150</v>
      </c>
    </row>
    <row r="88" spans="1:15" s="5" customFormat="1" ht="15" thickBot="1" x14ac:dyDescent="0.35">
      <c r="B88" s="6"/>
      <c r="C88" s="6">
        <v>16</v>
      </c>
      <c r="D88" s="25">
        <v>0</v>
      </c>
      <c r="E88" s="6">
        <v>1.5</v>
      </c>
      <c r="F88" s="24">
        <f t="shared" si="19"/>
        <v>1.5</v>
      </c>
      <c r="G88" s="6">
        <f>E88-D88</f>
        <v>1.5</v>
      </c>
      <c r="H88" s="6"/>
      <c r="J88" s="2">
        <v>1.8</v>
      </c>
      <c r="K88" s="2">
        <v>0.7</v>
      </c>
      <c r="L88" s="5">
        <f>J88-F88</f>
        <v>0.30000000000000004</v>
      </c>
      <c r="M88" s="5">
        <f>K88-J88</f>
        <v>-1.1000000000000001</v>
      </c>
      <c r="N88" t="s">
        <v>151</v>
      </c>
      <c r="O88" t="s">
        <v>152</v>
      </c>
    </row>
    <row r="89" spans="1:15" ht="15" thickTop="1" x14ac:dyDescent="0.3">
      <c r="A89" s="4">
        <v>5</v>
      </c>
      <c r="B89" s="1">
        <v>1</v>
      </c>
      <c r="C89" s="14">
        <v>1</v>
      </c>
      <c r="D89" s="26">
        <v>0</v>
      </c>
      <c r="E89" s="1">
        <v>1</v>
      </c>
      <c r="F89" s="22">
        <f>(E89+E90)/2</f>
        <v>2.5</v>
      </c>
      <c r="G89" s="1">
        <f>(E89+E90)/2-D89</f>
        <v>2.5</v>
      </c>
      <c r="H89" s="20">
        <f>AVERAGE(G89:G93)</f>
        <v>1.5833333333333333</v>
      </c>
      <c r="I89" s="20">
        <f>AVERAGE(H89:H120)</f>
        <v>4.5595238095238093</v>
      </c>
      <c r="J89" s="20">
        <v>2.5</v>
      </c>
      <c r="K89" s="20"/>
      <c r="L89" s="20">
        <f>J89-F89</f>
        <v>0</v>
      </c>
      <c r="M89" s="20"/>
      <c r="N89" t="s">
        <v>153</v>
      </c>
      <c r="O89" t="s">
        <v>154</v>
      </c>
    </row>
    <row r="90" spans="1:15" x14ac:dyDescent="0.3">
      <c r="A90" s="4"/>
      <c r="E90" s="1">
        <v>4</v>
      </c>
      <c r="G90" s="1"/>
      <c r="L90" s="20"/>
    </row>
    <row r="91" spans="1:15" x14ac:dyDescent="0.3">
      <c r="C91" s="14">
        <v>2</v>
      </c>
      <c r="D91" s="26">
        <v>0</v>
      </c>
      <c r="E91" s="1">
        <v>1.5</v>
      </c>
      <c r="F91" s="22">
        <f t="shared" ref="F91" si="20">(E91+E92)/2</f>
        <v>2.25</v>
      </c>
      <c r="G91" s="1">
        <f>(E91+E92)/2-D91</f>
        <v>2.25</v>
      </c>
      <c r="J91" s="2">
        <v>1.25</v>
      </c>
      <c r="L91" s="20">
        <f t="shared" ref="L91:L122" si="21">J91-F91</f>
        <v>-1</v>
      </c>
      <c r="N91" t="s">
        <v>155</v>
      </c>
      <c r="O91" t="s">
        <v>156</v>
      </c>
    </row>
    <row r="92" spans="1:15" x14ac:dyDescent="0.3">
      <c r="E92" s="1">
        <v>3</v>
      </c>
      <c r="G92" s="1"/>
      <c r="L92" s="20"/>
    </row>
    <row r="93" spans="1:15" x14ac:dyDescent="0.3">
      <c r="C93" s="1">
        <v>3</v>
      </c>
      <c r="D93" s="26">
        <v>0</v>
      </c>
      <c r="E93" s="1">
        <v>0</v>
      </c>
      <c r="F93" s="22">
        <f>E93</f>
        <v>0</v>
      </c>
      <c r="G93" s="1">
        <f>E93-D93</f>
        <v>0</v>
      </c>
      <c r="J93" s="2">
        <v>1.2</v>
      </c>
      <c r="L93" s="20">
        <f t="shared" si="21"/>
        <v>1.2</v>
      </c>
      <c r="N93" t="s">
        <v>157</v>
      </c>
      <c r="O93" t="s">
        <v>158</v>
      </c>
    </row>
    <row r="94" spans="1:15" x14ac:dyDescent="0.3">
      <c r="B94" s="3">
        <v>2</v>
      </c>
      <c r="C94" s="15">
        <v>4</v>
      </c>
      <c r="D94" s="27">
        <v>0</v>
      </c>
      <c r="E94" s="3">
        <v>3.5</v>
      </c>
      <c r="F94" s="24">
        <f>(E94+E95)/2</f>
        <v>6.5</v>
      </c>
      <c r="G94" s="1">
        <f>(E94+E95)/2-D94</f>
        <v>6.5</v>
      </c>
      <c r="H94" s="20">
        <f>AVERAGE(G94:G100)</f>
        <v>4.833333333333333</v>
      </c>
      <c r="J94" s="2">
        <v>3.4</v>
      </c>
      <c r="L94" s="20">
        <f t="shared" si="21"/>
        <v>-3.1</v>
      </c>
      <c r="N94" t="s">
        <v>159</v>
      </c>
      <c r="O94" t="s">
        <v>160</v>
      </c>
    </row>
    <row r="95" spans="1:15" x14ac:dyDescent="0.3">
      <c r="B95" s="7"/>
      <c r="C95" s="7"/>
      <c r="D95" s="29"/>
      <c r="E95" s="7">
        <v>9.5</v>
      </c>
      <c r="F95" s="24"/>
      <c r="G95" s="1"/>
      <c r="H95" s="20"/>
      <c r="L95" s="20"/>
    </row>
    <row r="96" spans="1:15" x14ac:dyDescent="0.3">
      <c r="C96" s="14">
        <v>5</v>
      </c>
      <c r="D96" s="26">
        <v>0</v>
      </c>
      <c r="E96" s="1">
        <v>3</v>
      </c>
      <c r="F96" s="24">
        <f t="shared" ref="F96:F98" si="22">(E96+E97)/2</f>
        <v>4.25</v>
      </c>
      <c r="G96" s="1">
        <f>(E96+E97)/2-D96</f>
        <v>4.25</v>
      </c>
      <c r="H96" s="20"/>
      <c r="J96" s="2">
        <v>3.3</v>
      </c>
      <c r="L96" s="20">
        <f t="shared" si="21"/>
        <v>-0.95000000000000018</v>
      </c>
      <c r="N96" t="s">
        <v>161</v>
      </c>
      <c r="O96" t="s">
        <v>162</v>
      </c>
    </row>
    <row r="97" spans="2:15" x14ac:dyDescent="0.3">
      <c r="E97" s="1">
        <v>5.5</v>
      </c>
      <c r="F97" s="24"/>
      <c r="G97" s="1"/>
      <c r="H97" s="20"/>
      <c r="L97" s="20"/>
    </row>
    <row r="98" spans="2:15" x14ac:dyDescent="0.3">
      <c r="C98" s="14">
        <v>6</v>
      </c>
      <c r="D98" s="26">
        <v>0</v>
      </c>
      <c r="E98" s="1">
        <v>2</v>
      </c>
      <c r="F98" s="24">
        <f t="shared" si="22"/>
        <v>3.75</v>
      </c>
      <c r="G98" s="1">
        <f t="shared" ref="G98" si="23">(E98+E99)/2-D98</f>
        <v>3.75</v>
      </c>
      <c r="H98" s="20"/>
      <c r="J98" s="2">
        <v>3.8</v>
      </c>
      <c r="L98" s="20">
        <f t="shared" si="21"/>
        <v>4.9999999999999822E-2</v>
      </c>
      <c r="N98" t="s">
        <v>163</v>
      </c>
      <c r="O98" t="s">
        <v>164</v>
      </c>
    </row>
    <row r="99" spans="2:15" x14ac:dyDescent="0.3">
      <c r="E99" s="1">
        <v>5.5</v>
      </c>
      <c r="F99" s="24"/>
      <c r="H99" s="20"/>
      <c r="L99" s="20"/>
    </row>
    <row r="100" spans="2:15" x14ac:dyDescent="0.3">
      <c r="C100" s="1">
        <v>7</v>
      </c>
      <c r="D100" s="26">
        <v>0</v>
      </c>
      <c r="E100" s="1" t="s">
        <v>261</v>
      </c>
      <c r="F100" s="22" t="str">
        <f>E100</f>
        <v>talus</v>
      </c>
      <c r="G100" s="16" t="s">
        <v>262</v>
      </c>
      <c r="H100" s="20"/>
      <c r="J100" s="2">
        <v>2.2000000000000002</v>
      </c>
      <c r="L100" s="20">
        <v>2.2000000000000002</v>
      </c>
      <c r="N100" t="s">
        <v>165</v>
      </c>
      <c r="O100" t="s">
        <v>166</v>
      </c>
    </row>
    <row r="101" spans="2:15" x14ac:dyDescent="0.3">
      <c r="B101" s="3">
        <v>3</v>
      </c>
      <c r="C101" s="15">
        <v>8</v>
      </c>
      <c r="D101" s="27">
        <v>0</v>
      </c>
      <c r="E101" s="3">
        <v>4.5</v>
      </c>
      <c r="F101" s="24">
        <f>(E101+E102)/2</f>
        <v>6.25</v>
      </c>
      <c r="G101" s="1">
        <f>(E101+E102)/2-D101</f>
        <v>6.25</v>
      </c>
      <c r="H101" s="20">
        <f>AVERAGE(G101:G106)</f>
        <v>4.416666666666667</v>
      </c>
      <c r="J101" s="2">
        <v>2.5</v>
      </c>
      <c r="L101" s="20">
        <f t="shared" si="21"/>
        <v>-3.75</v>
      </c>
      <c r="N101" t="s">
        <v>167</v>
      </c>
      <c r="O101" t="s">
        <v>168</v>
      </c>
    </row>
    <row r="102" spans="2:15" x14ac:dyDescent="0.3">
      <c r="B102" s="7"/>
      <c r="C102" s="7"/>
      <c r="D102" s="29"/>
      <c r="E102" s="7">
        <v>8</v>
      </c>
      <c r="F102" s="24"/>
      <c r="G102" s="1"/>
      <c r="L102" s="20"/>
    </row>
    <row r="103" spans="2:15" x14ac:dyDescent="0.3">
      <c r="C103" s="14">
        <v>9</v>
      </c>
      <c r="D103" s="26">
        <v>0</v>
      </c>
      <c r="E103" s="1">
        <v>3.5</v>
      </c>
      <c r="F103" s="24">
        <f t="shared" ref="F103:F105" si="24">(E103+E104)/2</f>
        <v>4.5</v>
      </c>
      <c r="G103" s="1">
        <f t="shared" ref="G103" si="25">(E103+E104)/2-D103</f>
        <v>4.5</v>
      </c>
      <c r="J103" s="2">
        <v>4.3</v>
      </c>
      <c r="L103" s="20">
        <f t="shared" si="21"/>
        <v>-0.20000000000000018</v>
      </c>
      <c r="N103" t="s">
        <v>169</v>
      </c>
      <c r="O103" t="s">
        <v>170</v>
      </c>
    </row>
    <row r="104" spans="2:15" x14ac:dyDescent="0.3">
      <c r="E104" s="1">
        <v>5.5</v>
      </c>
      <c r="F104" s="24"/>
      <c r="G104" s="1"/>
      <c r="L104" s="20"/>
    </row>
    <row r="105" spans="2:15" x14ac:dyDescent="0.3">
      <c r="C105" s="14">
        <v>10</v>
      </c>
      <c r="D105" s="26">
        <v>0</v>
      </c>
      <c r="E105" s="1">
        <v>1</v>
      </c>
      <c r="F105" s="24">
        <f t="shared" si="24"/>
        <v>2.5</v>
      </c>
      <c r="G105" s="1">
        <f>(E105+E106)/2-D105</f>
        <v>2.5</v>
      </c>
      <c r="J105" s="2">
        <v>4.2</v>
      </c>
      <c r="L105" s="20">
        <f t="shared" si="21"/>
        <v>1.7000000000000002</v>
      </c>
      <c r="N105" t="s">
        <v>171</v>
      </c>
      <c r="O105" t="s">
        <v>172</v>
      </c>
    </row>
    <row r="106" spans="2:15" x14ac:dyDescent="0.3">
      <c r="C106" s="2"/>
      <c r="D106" s="28"/>
      <c r="E106" s="1">
        <v>4</v>
      </c>
      <c r="L106" s="20"/>
    </row>
    <row r="107" spans="2:15" x14ac:dyDescent="0.3">
      <c r="B107" s="3">
        <v>4</v>
      </c>
      <c r="C107" s="3">
        <v>11</v>
      </c>
      <c r="D107" s="27">
        <v>0</v>
      </c>
      <c r="E107" s="3">
        <v>1</v>
      </c>
      <c r="F107" s="24">
        <f>E107</f>
        <v>1</v>
      </c>
      <c r="G107" s="1">
        <f t="shared" ref="G107:G151" si="26">E107-D107</f>
        <v>1</v>
      </c>
      <c r="H107" s="1">
        <f>AVERAGE(G107:G112)</f>
        <v>1.375</v>
      </c>
      <c r="J107" s="2">
        <v>1.6</v>
      </c>
      <c r="L107" s="20">
        <f t="shared" si="21"/>
        <v>0.60000000000000009</v>
      </c>
      <c r="N107" t="s">
        <v>173</v>
      </c>
      <c r="O107" t="s">
        <v>174</v>
      </c>
    </row>
    <row r="108" spans="2:15" x14ac:dyDescent="0.3">
      <c r="C108" s="14">
        <v>12</v>
      </c>
      <c r="D108" s="26">
        <v>0</v>
      </c>
      <c r="E108" s="1">
        <v>1.5</v>
      </c>
      <c r="F108" s="22">
        <f>(E108+E109)/2</f>
        <v>2.25</v>
      </c>
      <c r="G108" s="1">
        <f>(E108+E109)/2-D108</f>
        <v>2.25</v>
      </c>
      <c r="J108" s="2">
        <v>1.5</v>
      </c>
      <c r="L108" s="20">
        <f t="shared" si="21"/>
        <v>-0.75</v>
      </c>
      <c r="N108" t="s">
        <v>175</v>
      </c>
      <c r="O108" t="s">
        <v>176</v>
      </c>
    </row>
    <row r="109" spans="2:15" x14ac:dyDescent="0.3">
      <c r="E109" s="1">
        <v>3</v>
      </c>
      <c r="G109" s="1"/>
      <c r="L109" s="20"/>
    </row>
    <row r="110" spans="2:15" x14ac:dyDescent="0.3">
      <c r="C110" s="14">
        <v>13</v>
      </c>
      <c r="D110" s="26">
        <v>0</v>
      </c>
      <c r="E110" s="1">
        <v>0</v>
      </c>
      <c r="F110" s="22">
        <f>(E110+E111)/2</f>
        <v>1.25</v>
      </c>
      <c r="G110" s="1">
        <f>(E110+E111)/2-D110</f>
        <v>1.25</v>
      </c>
      <c r="J110" s="2">
        <v>0.9</v>
      </c>
      <c r="L110" s="20">
        <f t="shared" si="21"/>
        <v>-0.35</v>
      </c>
      <c r="N110" t="s">
        <v>177</v>
      </c>
      <c r="O110" t="s">
        <v>178</v>
      </c>
    </row>
    <row r="111" spans="2:15" x14ac:dyDescent="0.3">
      <c r="E111" s="1">
        <v>2.5</v>
      </c>
      <c r="G111" s="1"/>
      <c r="L111" s="20"/>
    </row>
    <row r="112" spans="2:15" x14ac:dyDescent="0.3">
      <c r="C112" s="1">
        <v>14</v>
      </c>
      <c r="D112" s="26">
        <v>0</v>
      </c>
      <c r="E112" s="1">
        <v>1</v>
      </c>
      <c r="F112" s="22">
        <f>E112</f>
        <v>1</v>
      </c>
      <c r="G112" s="1">
        <f t="shared" si="26"/>
        <v>1</v>
      </c>
      <c r="J112" s="2">
        <v>4.2</v>
      </c>
      <c r="L112" s="20">
        <f t="shared" si="21"/>
        <v>3.2</v>
      </c>
      <c r="N112" t="s">
        <v>179</v>
      </c>
      <c r="O112" t="s">
        <v>180</v>
      </c>
    </row>
    <row r="113" spans="1:17" x14ac:dyDescent="0.3">
      <c r="B113" s="3">
        <v>5</v>
      </c>
      <c r="C113" s="3">
        <v>15</v>
      </c>
      <c r="D113" s="27">
        <v>0</v>
      </c>
      <c r="E113" s="3">
        <v>5.5</v>
      </c>
      <c r="F113" s="22">
        <f t="shared" ref="F113:F119" si="27">E113</f>
        <v>5.5</v>
      </c>
      <c r="G113" s="1">
        <f t="shared" si="26"/>
        <v>5.5</v>
      </c>
      <c r="H113" s="1">
        <f>AVERAGE(G113:G115)</f>
        <v>4.5</v>
      </c>
      <c r="J113" s="2">
        <v>5.8</v>
      </c>
      <c r="L113" s="20">
        <f t="shared" si="21"/>
        <v>0.29999999999999982</v>
      </c>
      <c r="N113" t="s">
        <v>181</v>
      </c>
      <c r="O113" t="s">
        <v>182</v>
      </c>
    </row>
    <row r="114" spans="1:17" x14ac:dyDescent="0.3">
      <c r="C114" s="1">
        <v>16</v>
      </c>
      <c r="D114" s="26">
        <v>0</v>
      </c>
      <c r="E114" s="1">
        <v>1.5</v>
      </c>
      <c r="F114" s="22">
        <f t="shared" si="27"/>
        <v>1.5</v>
      </c>
      <c r="G114" s="1">
        <f t="shared" si="26"/>
        <v>1.5</v>
      </c>
      <c r="J114" s="2">
        <v>0.7</v>
      </c>
      <c r="L114" s="20">
        <f t="shared" si="21"/>
        <v>-0.8</v>
      </c>
      <c r="N114" t="s">
        <v>183</v>
      </c>
      <c r="O114" t="s">
        <v>184</v>
      </c>
    </row>
    <row r="115" spans="1:17" x14ac:dyDescent="0.3">
      <c r="C115" s="1">
        <v>17</v>
      </c>
      <c r="D115" s="26">
        <v>0</v>
      </c>
      <c r="E115" s="1">
        <v>6.5</v>
      </c>
      <c r="F115" s="22">
        <f t="shared" si="27"/>
        <v>6.5</v>
      </c>
      <c r="G115" s="1">
        <f t="shared" si="26"/>
        <v>6.5</v>
      </c>
      <c r="J115" s="2">
        <v>5.9</v>
      </c>
      <c r="L115" s="20">
        <f t="shared" si="21"/>
        <v>-0.59999999999999964</v>
      </c>
      <c r="N115" t="s">
        <v>185</v>
      </c>
      <c r="O115" t="s">
        <v>186</v>
      </c>
    </row>
    <row r="116" spans="1:17" x14ac:dyDescent="0.3">
      <c r="B116" s="3">
        <v>6</v>
      </c>
      <c r="C116" s="3">
        <v>18</v>
      </c>
      <c r="D116" s="27">
        <v>0</v>
      </c>
      <c r="E116" s="3">
        <v>9</v>
      </c>
      <c r="F116" s="22">
        <f t="shared" si="27"/>
        <v>9</v>
      </c>
      <c r="G116" s="1">
        <f t="shared" si="26"/>
        <v>9</v>
      </c>
      <c r="H116" s="20">
        <f>AVERAGE(G116:G119)</f>
        <v>5.833333333333333</v>
      </c>
      <c r="J116" s="2">
        <v>0.3</v>
      </c>
      <c r="L116" s="20">
        <f t="shared" si="21"/>
        <v>-8.6999999999999993</v>
      </c>
      <c r="N116" t="s">
        <v>187</v>
      </c>
      <c r="O116" t="s">
        <v>188</v>
      </c>
    </row>
    <row r="117" spans="1:17" x14ac:dyDescent="0.3">
      <c r="C117" s="1">
        <v>19</v>
      </c>
      <c r="D117" s="26">
        <v>0</v>
      </c>
      <c r="E117" s="1">
        <v>7.5</v>
      </c>
      <c r="F117" s="22">
        <f t="shared" si="27"/>
        <v>7.5</v>
      </c>
      <c r="G117" s="1">
        <f t="shared" si="26"/>
        <v>7.5</v>
      </c>
      <c r="J117" s="2">
        <v>1.2</v>
      </c>
      <c r="L117" s="20">
        <f t="shared" si="21"/>
        <v>-6.3</v>
      </c>
      <c r="N117" t="s">
        <v>189</v>
      </c>
      <c r="O117" t="s">
        <v>190</v>
      </c>
    </row>
    <row r="118" spans="1:17" x14ac:dyDescent="0.3">
      <c r="C118" s="1">
        <v>20</v>
      </c>
      <c r="D118" s="26">
        <v>0</v>
      </c>
      <c r="E118" s="1" t="s">
        <v>262</v>
      </c>
      <c r="F118" s="22" t="str">
        <f t="shared" si="27"/>
        <v>no</v>
      </c>
      <c r="G118" s="1" t="s">
        <v>262</v>
      </c>
      <c r="J118" s="2">
        <v>20</v>
      </c>
      <c r="L118" s="20"/>
      <c r="N118" t="s">
        <v>191</v>
      </c>
      <c r="O118" t="s">
        <v>192</v>
      </c>
    </row>
    <row r="119" spans="1:17" x14ac:dyDescent="0.3">
      <c r="C119" s="1">
        <v>21</v>
      </c>
      <c r="D119" s="26">
        <v>0</v>
      </c>
      <c r="E119" s="1">
        <v>1</v>
      </c>
      <c r="F119" s="22">
        <f t="shared" si="27"/>
        <v>1</v>
      </c>
      <c r="G119" s="1">
        <f t="shared" si="26"/>
        <v>1</v>
      </c>
      <c r="J119" s="2" t="s">
        <v>262</v>
      </c>
      <c r="L119" s="20"/>
      <c r="N119" t="s">
        <v>193</v>
      </c>
      <c r="O119" t="s">
        <v>194</v>
      </c>
    </row>
    <row r="120" spans="1:17" x14ac:dyDescent="0.3">
      <c r="B120" s="3">
        <v>7</v>
      </c>
      <c r="C120" s="15">
        <v>22</v>
      </c>
      <c r="D120" s="27">
        <v>0</v>
      </c>
      <c r="E120" s="3">
        <v>4</v>
      </c>
      <c r="F120" s="24">
        <f>(E120+E121)/2</f>
        <v>4.25</v>
      </c>
      <c r="G120" s="1">
        <f>(E120+E121)/2-D120</f>
        <v>4.25</v>
      </c>
      <c r="H120" s="20">
        <f>AVERAGE(G120:G123)</f>
        <v>9.375</v>
      </c>
      <c r="J120" s="2">
        <v>5</v>
      </c>
      <c r="L120" s="20">
        <f t="shared" si="21"/>
        <v>0.75</v>
      </c>
      <c r="N120" t="s">
        <v>195</v>
      </c>
      <c r="O120" t="s">
        <v>196</v>
      </c>
    </row>
    <row r="121" spans="1:17" x14ac:dyDescent="0.3">
      <c r="B121" s="7"/>
      <c r="C121" s="7"/>
      <c r="D121" s="29"/>
      <c r="E121" s="7">
        <v>4.5</v>
      </c>
      <c r="F121" s="24"/>
      <c r="G121" s="1"/>
      <c r="L121" s="20">
        <f t="shared" si="21"/>
        <v>0</v>
      </c>
    </row>
    <row r="122" spans="1:17" x14ac:dyDescent="0.3">
      <c r="B122" s="7"/>
      <c r="C122" s="7">
        <v>23</v>
      </c>
      <c r="D122" s="29">
        <v>0</v>
      </c>
      <c r="E122" s="7">
        <v>14.5</v>
      </c>
      <c r="F122" s="24">
        <f>E122</f>
        <v>14.5</v>
      </c>
      <c r="G122" s="1">
        <f t="shared" si="26"/>
        <v>14.5</v>
      </c>
      <c r="J122" s="2">
        <v>5.7</v>
      </c>
      <c r="L122" s="20">
        <f t="shared" si="21"/>
        <v>-8.8000000000000007</v>
      </c>
      <c r="N122" t="s">
        <v>197</v>
      </c>
      <c r="O122" t="s">
        <v>198</v>
      </c>
    </row>
    <row r="123" spans="1:17" s="5" customFormat="1" ht="15" thickBot="1" x14ac:dyDescent="0.35">
      <c r="B123" s="6"/>
      <c r="C123" s="6">
        <v>24</v>
      </c>
      <c r="D123" s="25">
        <v>0</v>
      </c>
      <c r="E123" s="6" t="s">
        <v>262</v>
      </c>
      <c r="F123" s="23" t="str">
        <f>E123</f>
        <v>no</v>
      </c>
      <c r="G123" s="6" t="s">
        <v>262</v>
      </c>
      <c r="H123" s="6"/>
      <c r="J123" s="5" t="s">
        <v>262</v>
      </c>
      <c r="L123" s="20"/>
      <c r="N123" t="s">
        <v>199</v>
      </c>
      <c r="O123" t="s">
        <v>200</v>
      </c>
    </row>
    <row r="124" spans="1:17" ht="15" thickTop="1" x14ac:dyDescent="0.3">
      <c r="A124" s="9">
        <v>6</v>
      </c>
      <c r="B124" s="1">
        <v>1</v>
      </c>
      <c r="C124" s="1">
        <v>1</v>
      </c>
      <c r="D124" s="26">
        <v>0</v>
      </c>
      <c r="E124" s="1">
        <v>4.5</v>
      </c>
      <c r="F124" s="22">
        <f>D124</f>
        <v>0</v>
      </c>
      <c r="G124" s="1">
        <f t="shared" si="26"/>
        <v>4.5</v>
      </c>
      <c r="H124" s="1">
        <f>G124</f>
        <v>4.5</v>
      </c>
      <c r="I124" s="20">
        <f>AVERAGE(H124:H148)</f>
        <v>4.265625</v>
      </c>
      <c r="J124" s="20">
        <v>0.9</v>
      </c>
      <c r="K124" s="20">
        <v>0.5</v>
      </c>
      <c r="L124" s="20">
        <f>J124-F124</f>
        <v>0.9</v>
      </c>
      <c r="M124" s="20">
        <f>K124-J124</f>
        <v>-0.4</v>
      </c>
      <c r="N124" t="s">
        <v>201</v>
      </c>
      <c r="O124" t="s">
        <v>202</v>
      </c>
      <c r="P124"/>
      <c r="Q124"/>
    </row>
    <row r="125" spans="1:17" x14ac:dyDescent="0.3">
      <c r="B125" s="3">
        <v>2</v>
      </c>
      <c r="C125" s="3">
        <v>2</v>
      </c>
      <c r="D125" s="27">
        <v>0</v>
      </c>
      <c r="E125" s="3">
        <v>3.5</v>
      </c>
      <c r="F125" s="22">
        <f t="shared" ref="F125:F128" si="28">D125</f>
        <v>0</v>
      </c>
      <c r="G125" s="1">
        <f t="shared" si="26"/>
        <v>3.5</v>
      </c>
      <c r="H125" s="1">
        <f>AVERAGE(G125:G126)</f>
        <v>3.5</v>
      </c>
      <c r="J125" s="2">
        <v>0</v>
      </c>
      <c r="K125" s="2">
        <v>1</v>
      </c>
      <c r="L125" s="20">
        <f t="shared" ref="L125:L151" si="29">J125-F125</f>
        <v>0</v>
      </c>
      <c r="M125" s="20">
        <f t="shared" ref="M125:M151" si="30">K125-J125</f>
        <v>1</v>
      </c>
      <c r="N125" t="s">
        <v>203</v>
      </c>
      <c r="O125" t="s">
        <v>204</v>
      </c>
      <c r="P125"/>
      <c r="Q125"/>
    </row>
    <row r="126" spans="1:17" x14ac:dyDescent="0.3">
      <c r="C126" s="1">
        <v>3</v>
      </c>
      <c r="D126" s="26">
        <v>0</v>
      </c>
      <c r="E126" s="1" t="s">
        <v>262</v>
      </c>
      <c r="F126" s="22">
        <f t="shared" si="28"/>
        <v>0</v>
      </c>
      <c r="G126" s="1" t="s">
        <v>262</v>
      </c>
      <c r="J126" s="2">
        <v>0</v>
      </c>
      <c r="K126" s="2">
        <v>3.7</v>
      </c>
      <c r="L126" s="20">
        <f t="shared" si="29"/>
        <v>0</v>
      </c>
      <c r="M126" s="20">
        <f t="shared" si="30"/>
        <v>3.7</v>
      </c>
      <c r="N126" t="s">
        <v>205</v>
      </c>
      <c r="O126" t="s">
        <v>206</v>
      </c>
      <c r="P126"/>
      <c r="Q126"/>
    </row>
    <row r="127" spans="1:17" x14ac:dyDescent="0.3">
      <c r="B127" s="3">
        <v>3</v>
      </c>
      <c r="C127" s="3">
        <v>4</v>
      </c>
      <c r="D127" s="27">
        <v>0</v>
      </c>
      <c r="E127" s="3">
        <v>6</v>
      </c>
      <c r="F127" s="22">
        <f t="shared" si="28"/>
        <v>0</v>
      </c>
      <c r="G127" s="1">
        <f t="shared" si="26"/>
        <v>6</v>
      </c>
      <c r="H127" s="20">
        <f>AVERAGE(G127:G130)</f>
        <v>3.4166666666666665</v>
      </c>
      <c r="J127" s="2">
        <v>0</v>
      </c>
      <c r="K127" s="2">
        <v>0.7</v>
      </c>
      <c r="L127" s="20">
        <f t="shared" si="29"/>
        <v>0</v>
      </c>
      <c r="M127" s="20">
        <f t="shared" si="30"/>
        <v>0.7</v>
      </c>
      <c r="N127" t="s">
        <v>207</v>
      </c>
      <c r="O127" t="s">
        <v>208</v>
      </c>
      <c r="P127"/>
      <c r="Q127"/>
    </row>
    <row r="128" spans="1:17" x14ac:dyDescent="0.3">
      <c r="C128" s="1">
        <v>5</v>
      </c>
      <c r="D128" s="26">
        <v>0</v>
      </c>
      <c r="E128" s="1">
        <v>4</v>
      </c>
      <c r="F128" s="22">
        <f t="shared" si="28"/>
        <v>0</v>
      </c>
      <c r="G128" s="1">
        <f t="shared" si="26"/>
        <v>4</v>
      </c>
      <c r="J128" s="2">
        <v>0</v>
      </c>
      <c r="K128" s="2">
        <v>0.5</v>
      </c>
      <c r="L128" s="20">
        <f t="shared" si="29"/>
        <v>0</v>
      </c>
      <c r="M128" s="20">
        <f t="shared" si="30"/>
        <v>0.5</v>
      </c>
      <c r="N128" t="s">
        <v>209</v>
      </c>
      <c r="O128" t="s">
        <v>210</v>
      </c>
      <c r="P128"/>
      <c r="Q128"/>
    </row>
    <row r="129" spans="2:17" x14ac:dyDescent="0.3">
      <c r="C129" s="14">
        <v>6</v>
      </c>
      <c r="D129" s="26">
        <v>0</v>
      </c>
      <c r="E129" s="1">
        <v>0.5</v>
      </c>
      <c r="F129" s="22">
        <f>(E129+E130)/2</f>
        <v>0.25</v>
      </c>
      <c r="G129" s="1">
        <f>(E129+E130)/2-D129</f>
        <v>0.25</v>
      </c>
      <c r="J129" s="2">
        <v>0</v>
      </c>
      <c r="K129" s="2">
        <v>0</v>
      </c>
      <c r="L129" s="20">
        <f t="shared" si="29"/>
        <v>-0.25</v>
      </c>
      <c r="M129" s="20">
        <f t="shared" si="30"/>
        <v>0</v>
      </c>
      <c r="N129" t="s">
        <v>211</v>
      </c>
      <c r="O129" t="s">
        <v>212</v>
      </c>
      <c r="P129"/>
      <c r="Q129"/>
    </row>
    <row r="130" spans="2:17" x14ac:dyDescent="0.3">
      <c r="C130" s="2"/>
      <c r="D130" s="28"/>
      <c r="E130" s="1">
        <v>0</v>
      </c>
      <c r="G130" s="1"/>
      <c r="L130" s="20"/>
      <c r="M130" s="20"/>
      <c r="P130"/>
      <c r="Q130"/>
    </row>
    <row r="131" spans="2:17" x14ac:dyDescent="0.3">
      <c r="B131" s="3">
        <v>4</v>
      </c>
      <c r="C131" s="3">
        <v>7</v>
      </c>
      <c r="D131" s="27">
        <v>0</v>
      </c>
      <c r="E131" s="3">
        <v>4.5</v>
      </c>
      <c r="F131" s="24">
        <f>E131</f>
        <v>4.5</v>
      </c>
      <c r="G131" s="1">
        <f t="shared" si="26"/>
        <v>4.5</v>
      </c>
      <c r="H131" s="1">
        <f>AVERAGE(G131:G133)</f>
        <v>5.25</v>
      </c>
      <c r="J131" s="2">
        <v>0.3</v>
      </c>
      <c r="K131" s="2">
        <v>0.7</v>
      </c>
      <c r="L131" s="20">
        <f t="shared" si="29"/>
        <v>-4.2</v>
      </c>
      <c r="M131" s="20">
        <f t="shared" si="30"/>
        <v>0.39999999999999997</v>
      </c>
      <c r="N131" t="s">
        <v>213</v>
      </c>
      <c r="O131" t="s">
        <v>214</v>
      </c>
      <c r="P131"/>
      <c r="Q131"/>
    </row>
    <row r="132" spans="2:17" x14ac:dyDescent="0.3">
      <c r="C132" s="1">
        <v>8</v>
      </c>
      <c r="D132" s="26">
        <v>0</v>
      </c>
      <c r="E132" s="1" t="s">
        <v>261</v>
      </c>
      <c r="F132" s="24" t="str">
        <f t="shared" ref="F132:F133" si="31">E132</f>
        <v>talus</v>
      </c>
      <c r="G132" s="16" t="s">
        <v>261</v>
      </c>
      <c r="J132" s="2">
        <v>0</v>
      </c>
      <c r="K132" s="2">
        <v>0</v>
      </c>
      <c r="L132" s="20">
        <v>0</v>
      </c>
      <c r="M132" s="20">
        <f t="shared" si="30"/>
        <v>0</v>
      </c>
      <c r="N132" t="s">
        <v>215</v>
      </c>
      <c r="O132" t="s">
        <v>216</v>
      </c>
      <c r="P132"/>
      <c r="Q132"/>
    </row>
    <row r="133" spans="2:17" x14ac:dyDescent="0.3">
      <c r="C133" s="1">
        <v>9</v>
      </c>
      <c r="D133" s="26">
        <v>0</v>
      </c>
      <c r="E133" s="1">
        <v>6</v>
      </c>
      <c r="F133" s="24">
        <f t="shared" si="31"/>
        <v>6</v>
      </c>
      <c r="G133" s="1">
        <f t="shared" si="26"/>
        <v>6</v>
      </c>
      <c r="J133" s="2">
        <v>8.5</v>
      </c>
      <c r="K133" s="2">
        <v>8.4</v>
      </c>
      <c r="L133" s="20">
        <f t="shared" si="29"/>
        <v>2.5</v>
      </c>
      <c r="M133" s="20">
        <f t="shared" si="30"/>
        <v>-9.9999999999999645E-2</v>
      </c>
      <c r="N133" t="s">
        <v>217</v>
      </c>
      <c r="O133" t="s">
        <v>218</v>
      </c>
      <c r="P133"/>
      <c r="Q133"/>
    </row>
    <row r="134" spans="2:17" x14ac:dyDescent="0.3">
      <c r="B134" s="3">
        <v>5</v>
      </c>
      <c r="C134" s="15">
        <v>10</v>
      </c>
      <c r="D134" s="27">
        <v>0</v>
      </c>
      <c r="E134" s="3">
        <v>9</v>
      </c>
      <c r="F134" s="24">
        <f>(E134+E135)/2</f>
        <v>10.25</v>
      </c>
      <c r="G134" s="1">
        <f>(E134+E135)/2-D134</f>
        <v>10.25</v>
      </c>
      <c r="H134" s="20">
        <f>AVERAGE(G134:G138)</f>
        <v>4.833333333333333</v>
      </c>
      <c r="J134" s="2">
        <v>2.2000000000000002</v>
      </c>
      <c r="K134" s="2">
        <v>2.9</v>
      </c>
      <c r="L134" s="20">
        <f t="shared" si="29"/>
        <v>-8.0500000000000007</v>
      </c>
      <c r="M134" s="20">
        <f t="shared" si="30"/>
        <v>0.69999999999999973</v>
      </c>
      <c r="N134" t="s">
        <v>219</v>
      </c>
      <c r="O134" t="s">
        <v>220</v>
      </c>
      <c r="P134"/>
      <c r="Q134"/>
    </row>
    <row r="135" spans="2:17" x14ac:dyDescent="0.3">
      <c r="B135" s="7"/>
      <c r="C135" s="7"/>
      <c r="D135" s="29"/>
      <c r="E135" s="7">
        <v>11.5</v>
      </c>
      <c r="F135" s="24"/>
      <c r="G135" s="1"/>
      <c r="L135" s="20"/>
      <c r="M135" s="20"/>
      <c r="P135"/>
      <c r="Q135"/>
    </row>
    <row r="136" spans="2:17" x14ac:dyDescent="0.3">
      <c r="B136" s="7"/>
      <c r="C136" s="7">
        <v>11</v>
      </c>
      <c r="D136" s="29">
        <v>0</v>
      </c>
      <c r="E136" s="7">
        <v>3.5</v>
      </c>
      <c r="F136" s="24">
        <f>E136</f>
        <v>3.5</v>
      </c>
      <c r="G136" s="1">
        <f t="shared" si="26"/>
        <v>3.5</v>
      </c>
      <c r="J136" s="2">
        <v>7</v>
      </c>
      <c r="K136" s="2">
        <v>7.8</v>
      </c>
      <c r="L136" s="20">
        <f t="shared" si="29"/>
        <v>3.5</v>
      </c>
      <c r="M136" s="20">
        <f t="shared" si="30"/>
        <v>0.79999999999999982</v>
      </c>
      <c r="N136" t="s">
        <v>221</v>
      </c>
      <c r="O136" t="s">
        <v>222</v>
      </c>
      <c r="P136"/>
      <c r="Q136"/>
    </row>
    <row r="137" spans="2:17" x14ac:dyDescent="0.3">
      <c r="B137" s="7"/>
      <c r="C137" s="14">
        <v>12</v>
      </c>
      <c r="D137" s="26">
        <v>0</v>
      </c>
      <c r="E137" s="7">
        <v>0</v>
      </c>
      <c r="F137" s="24">
        <f>(E137+E138)/2</f>
        <v>0.75</v>
      </c>
      <c r="G137" s="1">
        <f>(E137+E138)/2-D137</f>
        <v>0.75</v>
      </c>
      <c r="J137" s="2">
        <v>4.3</v>
      </c>
      <c r="K137" s="2">
        <v>5</v>
      </c>
      <c r="L137" s="20">
        <f t="shared" si="29"/>
        <v>3.55</v>
      </c>
      <c r="M137" s="20">
        <f t="shared" si="30"/>
        <v>0.70000000000000018</v>
      </c>
      <c r="N137" t="s">
        <v>223</v>
      </c>
      <c r="O137" t="s">
        <v>224</v>
      </c>
      <c r="P137"/>
      <c r="Q137"/>
    </row>
    <row r="138" spans="2:17" x14ac:dyDescent="0.3">
      <c r="C138" s="2"/>
      <c r="D138" s="28"/>
      <c r="E138" s="1">
        <v>1.5</v>
      </c>
      <c r="F138" s="24"/>
      <c r="G138" s="1"/>
      <c r="L138" s="20"/>
      <c r="M138" s="20"/>
      <c r="P138"/>
      <c r="Q138"/>
    </row>
    <row r="139" spans="2:17" x14ac:dyDescent="0.3">
      <c r="B139" s="3">
        <v>6</v>
      </c>
      <c r="C139" s="3">
        <v>13</v>
      </c>
      <c r="D139" s="27">
        <v>0</v>
      </c>
      <c r="E139" s="3">
        <v>1</v>
      </c>
      <c r="F139" s="24">
        <f>E139</f>
        <v>1</v>
      </c>
      <c r="G139" s="1">
        <f t="shared" si="26"/>
        <v>1</v>
      </c>
      <c r="H139" s="20">
        <f>AVERAGE(G139:G142)</f>
        <v>1.875</v>
      </c>
      <c r="J139" s="2">
        <v>0.3</v>
      </c>
      <c r="K139" s="2">
        <v>0.7</v>
      </c>
      <c r="L139" s="20">
        <f t="shared" si="29"/>
        <v>-0.7</v>
      </c>
      <c r="M139" s="20">
        <f t="shared" si="30"/>
        <v>0.39999999999999997</v>
      </c>
      <c r="N139" t="s">
        <v>225</v>
      </c>
      <c r="O139" t="s">
        <v>226</v>
      </c>
      <c r="P139"/>
      <c r="Q139"/>
    </row>
    <row r="140" spans="2:17" x14ac:dyDescent="0.3">
      <c r="B140" s="7"/>
      <c r="C140" s="7">
        <v>14</v>
      </c>
      <c r="D140" s="29">
        <v>0</v>
      </c>
      <c r="E140" s="7">
        <v>3</v>
      </c>
      <c r="F140" s="24">
        <f t="shared" ref="F140:F143" si="32">E140</f>
        <v>3</v>
      </c>
      <c r="G140" s="1">
        <f t="shared" si="26"/>
        <v>3</v>
      </c>
      <c r="J140" s="2">
        <v>2.7</v>
      </c>
      <c r="K140" s="2">
        <v>3.7</v>
      </c>
      <c r="L140" s="20">
        <f t="shared" si="29"/>
        <v>-0.29999999999999982</v>
      </c>
      <c r="M140" s="20">
        <f t="shared" si="30"/>
        <v>1</v>
      </c>
      <c r="N140" t="s">
        <v>227</v>
      </c>
      <c r="O140" t="s">
        <v>228</v>
      </c>
      <c r="P140"/>
      <c r="Q140"/>
    </row>
    <row r="141" spans="2:17" x14ac:dyDescent="0.3">
      <c r="C141" s="1">
        <v>15</v>
      </c>
      <c r="D141" s="26">
        <v>0</v>
      </c>
      <c r="E141" s="1">
        <v>2.5</v>
      </c>
      <c r="F141" s="24">
        <f t="shared" si="32"/>
        <v>2.5</v>
      </c>
      <c r="G141" s="1">
        <f t="shared" si="26"/>
        <v>2.5</v>
      </c>
      <c r="J141" s="2">
        <v>2</v>
      </c>
      <c r="K141" s="2">
        <v>6.8</v>
      </c>
      <c r="L141" s="20">
        <f t="shared" si="29"/>
        <v>-0.5</v>
      </c>
      <c r="M141" s="20">
        <f t="shared" si="30"/>
        <v>4.8</v>
      </c>
      <c r="N141" t="s">
        <v>229</v>
      </c>
      <c r="O141" t="s">
        <v>230</v>
      </c>
      <c r="P141"/>
      <c r="Q141"/>
    </row>
    <row r="142" spans="2:17" x14ac:dyDescent="0.3">
      <c r="C142" s="1">
        <v>16</v>
      </c>
      <c r="D142" s="26">
        <v>0</v>
      </c>
      <c r="E142" s="1">
        <v>1</v>
      </c>
      <c r="F142" s="24">
        <f t="shared" si="32"/>
        <v>1</v>
      </c>
      <c r="G142" s="1">
        <f t="shared" si="26"/>
        <v>1</v>
      </c>
      <c r="J142" s="2">
        <v>2.6</v>
      </c>
      <c r="K142" s="2">
        <v>3.6</v>
      </c>
      <c r="L142" s="20">
        <f t="shared" si="29"/>
        <v>1.6</v>
      </c>
      <c r="M142" s="20">
        <f t="shared" si="30"/>
        <v>1</v>
      </c>
      <c r="N142" t="s">
        <v>231</v>
      </c>
      <c r="O142" t="s">
        <v>232</v>
      </c>
      <c r="P142"/>
      <c r="Q142"/>
    </row>
    <row r="143" spans="2:17" x14ac:dyDescent="0.3">
      <c r="B143" s="3">
        <v>7</v>
      </c>
      <c r="C143" s="3">
        <v>17</v>
      </c>
      <c r="D143" s="27">
        <v>0</v>
      </c>
      <c r="E143" s="3">
        <v>3</v>
      </c>
      <c r="F143" s="24">
        <f t="shared" si="32"/>
        <v>3</v>
      </c>
      <c r="G143" s="1">
        <f t="shared" si="26"/>
        <v>3</v>
      </c>
      <c r="H143" s="1">
        <f>AVERAGE(G143:G146)</f>
        <v>4.25</v>
      </c>
      <c r="J143" s="2">
        <v>3.3</v>
      </c>
      <c r="K143" s="2">
        <v>2.7</v>
      </c>
      <c r="L143" s="20">
        <f t="shared" si="29"/>
        <v>0.29999999999999982</v>
      </c>
      <c r="M143" s="20">
        <f t="shared" si="30"/>
        <v>-0.59999999999999964</v>
      </c>
      <c r="N143" t="s">
        <v>233</v>
      </c>
      <c r="O143" t="s">
        <v>234</v>
      </c>
      <c r="P143"/>
      <c r="Q143"/>
    </row>
    <row r="144" spans="2:17" x14ac:dyDescent="0.3">
      <c r="B144" s="7"/>
      <c r="C144" s="19">
        <v>18</v>
      </c>
      <c r="D144" s="29">
        <v>0</v>
      </c>
      <c r="E144" s="7">
        <v>5.5</v>
      </c>
      <c r="F144" s="24">
        <f>(E144+E145)/2</f>
        <v>7.25</v>
      </c>
      <c r="G144" s="1">
        <f>(E144+E145)/2-D144</f>
        <v>7.25</v>
      </c>
      <c r="J144" s="2">
        <v>5.4</v>
      </c>
      <c r="K144" s="2">
        <v>6.5</v>
      </c>
      <c r="L144" s="20">
        <f t="shared" si="29"/>
        <v>-1.8499999999999996</v>
      </c>
      <c r="M144" s="20">
        <f t="shared" si="30"/>
        <v>1.0999999999999996</v>
      </c>
      <c r="N144" t="s">
        <v>235</v>
      </c>
      <c r="O144" t="s">
        <v>236</v>
      </c>
      <c r="P144"/>
      <c r="Q144"/>
    </row>
    <row r="145" spans="2:17" x14ac:dyDescent="0.3">
      <c r="B145" s="7"/>
      <c r="C145" s="7"/>
      <c r="D145" s="29"/>
      <c r="E145" s="7">
        <v>9</v>
      </c>
      <c r="F145" s="24"/>
      <c r="G145" s="1"/>
      <c r="L145" s="20"/>
      <c r="M145" s="20"/>
      <c r="P145"/>
      <c r="Q145"/>
    </row>
    <row r="146" spans="2:17" x14ac:dyDescent="0.3">
      <c r="C146" s="1">
        <v>19</v>
      </c>
      <c r="D146" s="26">
        <v>0</v>
      </c>
      <c r="E146" s="1">
        <v>2.5</v>
      </c>
      <c r="F146" s="24">
        <f>E146</f>
        <v>2.5</v>
      </c>
      <c r="G146" s="1">
        <f t="shared" si="26"/>
        <v>2.5</v>
      </c>
      <c r="J146" s="2">
        <v>2.5</v>
      </c>
      <c r="K146" s="2">
        <v>3.4</v>
      </c>
      <c r="L146" s="20">
        <f t="shared" si="29"/>
        <v>0</v>
      </c>
      <c r="M146" s="20">
        <f t="shared" si="30"/>
        <v>0.89999999999999991</v>
      </c>
      <c r="N146" t="s">
        <v>237</v>
      </c>
      <c r="O146" t="s">
        <v>238</v>
      </c>
    </row>
    <row r="147" spans="2:17" x14ac:dyDescent="0.3">
      <c r="B147" s="3">
        <v>8</v>
      </c>
      <c r="C147" s="15">
        <v>20</v>
      </c>
      <c r="D147" s="27">
        <v>0</v>
      </c>
      <c r="E147" s="3">
        <v>2</v>
      </c>
      <c r="F147" s="24">
        <f>(E147+E148)/2</f>
        <v>4.75</v>
      </c>
      <c r="G147" s="1">
        <f>(E147+E148)/2-D147</f>
        <v>4.75</v>
      </c>
      <c r="H147" s="1">
        <f>AVERAGE(G147:G151)</f>
        <v>6.5</v>
      </c>
      <c r="J147" s="2">
        <v>6.5</v>
      </c>
      <c r="K147" s="2">
        <v>6.6</v>
      </c>
      <c r="L147" s="20">
        <f t="shared" si="29"/>
        <v>1.75</v>
      </c>
      <c r="M147" s="20">
        <f t="shared" si="30"/>
        <v>9.9999999999999645E-2</v>
      </c>
      <c r="N147" t="s">
        <v>239</v>
      </c>
      <c r="O147" t="s">
        <v>240</v>
      </c>
    </row>
    <row r="148" spans="2:17" x14ac:dyDescent="0.3">
      <c r="B148" s="7"/>
      <c r="C148" s="7"/>
      <c r="D148" s="29"/>
      <c r="E148" s="7">
        <v>7.5</v>
      </c>
      <c r="F148" s="24"/>
      <c r="G148" s="1"/>
      <c r="L148" s="20"/>
      <c r="M148" s="20"/>
    </row>
    <row r="149" spans="2:17" x14ac:dyDescent="0.3">
      <c r="B149" s="7"/>
      <c r="C149" s="19">
        <v>21</v>
      </c>
      <c r="D149" s="29">
        <v>0</v>
      </c>
      <c r="E149" s="7">
        <v>10</v>
      </c>
      <c r="F149" s="24">
        <f>(E149+E150)/2</f>
        <v>11.25</v>
      </c>
      <c r="G149" s="1">
        <f>(E149+E150)/2-D149</f>
        <v>11.25</v>
      </c>
      <c r="J149" s="2">
        <v>0.3</v>
      </c>
      <c r="K149" s="2">
        <v>10.5</v>
      </c>
      <c r="L149" s="20">
        <f t="shared" si="29"/>
        <v>-10.95</v>
      </c>
      <c r="M149" s="20">
        <f t="shared" si="30"/>
        <v>10.199999999999999</v>
      </c>
      <c r="N149" t="s">
        <v>241</v>
      </c>
      <c r="O149" t="s">
        <v>242</v>
      </c>
    </row>
    <row r="150" spans="2:17" x14ac:dyDescent="0.3">
      <c r="B150" s="7"/>
      <c r="C150" s="7"/>
      <c r="D150" s="29"/>
      <c r="E150" s="7">
        <v>12.5</v>
      </c>
      <c r="F150" s="24"/>
      <c r="G150" s="1"/>
      <c r="L150" s="20"/>
      <c r="M150" s="20"/>
    </row>
    <row r="151" spans="2:17" s="5" customFormat="1" ht="15" thickBot="1" x14ac:dyDescent="0.35">
      <c r="B151" s="6"/>
      <c r="C151" s="6">
        <v>22</v>
      </c>
      <c r="D151" s="25">
        <v>1</v>
      </c>
      <c r="E151" s="6">
        <v>4.5</v>
      </c>
      <c r="F151" s="23">
        <f>E151</f>
        <v>4.5</v>
      </c>
      <c r="G151" s="6">
        <f t="shared" si="26"/>
        <v>3.5</v>
      </c>
      <c r="H151" s="6"/>
      <c r="J151" s="5">
        <v>4.5999999999999996</v>
      </c>
      <c r="K151" s="5">
        <v>10</v>
      </c>
      <c r="L151" s="20">
        <f t="shared" si="29"/>
        <v>9.9999999999999645E-2</v>
      </c>
      <c r="M151" s="20">
        <f t="shared" si="30"/>
        <v>5.4</v>
      </c>
      <c r="N151" t="s">
        <v>243</v>
      </c>
      <c r="O151" t="s">
        <v>244</v>
      </c>
    </row>
    <row r="152" spans="2:17" ht="15" thickTop="1" x14ac:dyDescent="0.3"/>
  </sheetData>
  <mergeCells count="10">
    <mergeCell ref="N1:O1"/>
    <mergeCell ref="I1:I2"/>
    <mergeCell ref="D1:E1"/>
    <mergeCell ref="A1:A2"/>
    <mergeCell ref="B1:B2"/>
    <mergeCell ref="C1:C2"/>
    <mergeCell ref="J1:J2"/>
    <mergeCell ref="K1:K2"/>
    <mergeCell ref="L1:L2"/>
    <mergeCell ref="M1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dcterms:created xsi:type="dcterms:W3CDTF">2017-10-19T05:52:39Z</dcterms:created>
  <dcterms:modified xsi:type="dcterms:W3CDTF">2019-07-11T13:22:34Z</dcterms:modified>
</cp:coreProperties>
</file>