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fnwi-public/projectmgmt/ENVRI+/8. MEETINGS + CONF/"/>
    </mc:Choice>
  </mc:AlternateContent>
  <xr:revisionPtr revIDLastSave="0" documentId="8_{931A3CF4-0EEE-3D46-AC0D-C16128ED4A73}" xr6:coauthVersionLast="43" xr6:coauthVersionMax="43" xr10:uidLastSave="{00000000-0000-0000-0000-000000000000}"/>
  <bookViews>
    <workbookView xWindow="1880" yWindow="940" windowWidth="32720" windowHeight="19320" activeTab="1" xr2:uid="{3A558515-F302-734E-A6B4-2779915AA55C}"/>
  </bookViews>
  <sheets>
    <sheet name="Milan" sheetId="2" r:id="rId1"/>
    <sheet name="Zandvoort" sheetId="1" r:id="rId2"/>
  </sheets>
  <definedNames>
    <definedName name="_xlnm.Print_Area" localSheetId="1">Zandvoort!$A$1:$Z$50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" i="2" l="1"/>
  <c r="S2" i="2"/>
  <c r="T2" i="2"/>
  <c r="U2" i="2"/>
  <c r="V2" i="2"/>
  <c r="W2" i="2"/>
  <c r="R3" i="2"/>
  <c r="S3" i="2"/>
  <c r="T3" i="2"/>
  <c r="U3" i="2"/>
  <c r="V3" i="2"/>
  <c r="W3" i="2"/>
  <c r="R4" i="2"/>
  <c r="S4" i="2"/>
  <c r="T4" i="2"/>
  <c r="U4" i="2"/>
  <c r="V4" i="2"/>
  <c r="W4" i="2"/>
  <c r="R5" i="2"/>
  <c r="S5" i="2"/>
  <c r="T5" i="2"/>
  <c r="U5" i="2"/>
  <c r="V5" i="2"/>
  <c r="W5" i="2"/>
  <c r="R6" i="2"/>
  <c r="S6" i="2"/>
  <c r="T6" i="2"/>
  <c r="U6" i="2"/>
  <c r="V6" i="2"/>
  <c r="W6" i="2"/>
  <c r="R9" i="2"/>
  <c r="S9" i="2"/>
  <c r="T9" i="2"/>
  <c r="U9" i="2"/>
  <c r="V9" i="2"/>
  <c r="W9" i="2"/>
  <c r="R10" i="2"/>
  <c r="S10" i="2"/>
  <c r="T10" i="2"/>
  <c r="U10" i="2"/>
  <c r="V10" i="2"/>
  <c r="W10" i="2"/>
  <c r="R11" i="2"/>
  <c r="S11" i="2"/>
  <c r="T11" i="2"/>
  <c r="U11" i="2"/>
  <c r="V11" i="2"/>
  <c r="W11" i="2"/>
  <c r="R12" i="2"/>
  <c r="S12" i="2"/>
  <c r="T12" i="2"/>
  <c r="U12" i="2"/>
  <c r="V12" i="2"/>
  <c r="W12" i="2"/>
  <c r="R13" i="2"/>
  <c r="S13" i="2"/>
  <c r="T13" i="2"/>
  <c r="U13" i="2"/>
  <c r="V13" i="2"/>
  <c r="W13" i="2"/>
  <c r="R16" i="2"/>
  <c r="S16" i="2"/>
  <c r="T16" i="2"/>
  <c r="U16" i="2"/>
  <c r="V16" i="2"/>
  <c r="W16" i="2"/>
  <c r="R17" i="2"/>
  <c r="S17" i="2"/>
  <c r="T17" i="2"/>
  <c r="U17" i="2"/>
  <c r="V17" i="2"/>
  <c r="W17" i="2"/>
  <c r="R18" i="2"/>
  <c r="S18" i="2"/>
  <c r="T18" i="2"/>
  <c r="U18" i="2"/>
  <c r="V18" i="2"/>
  <c r="W18" i="2"/>
  <c r="R19" i="2"/>
  <c r="S19" i="2"/>
  <c r="T19" i="2"/>
  <c r="U19" i="2"/>
  <c r="V19" i="2"/>
  <c r="W19" i="2"/>
  <c r="R22" i="2"/>
  <c r="S22" i="2"/>
  <c r="T22" i="2"/>
  <c r="U22" i="2"/>
  <c r="V22" i="2"/>
  <c r="W22" i="2"/>
  <c r="R23" i="2"/>
  <c r="S23" i="2"/>
  <c r="T23" i="2"/>
  <c r="U23" i="2"/>
  <c r="V23" i="2"/>
  <c r="W23" i="2"/>
  <c r="R24" i="2"/>
  <c r="S24" i="2"/>
  <c r="T24" i="2"/>
  <c r="U24" i="2"/>
  <c r="V24" i="2"/>
  <c r="W24" i="2"/>
  <c r="R25" i="2"/>
  <c r="S25" i="2"/>
  <c r="T25" i="2"/>
  <c r="U25" i="2"/>
  <c r="V25" i="2"/>
  <c r="W25" i="2"/>
  <c r="R28" i="2"/>
  <c r="S28" i="2"/>
  <c r="T28" i="2"/>
  <c r="U28" i="2"/>
  <c r="V28" i="2"/>
  <c r="W28" i="2"/>
  <c r="R29" i="2"/>
  <c r="S29" i="2"/>
  <c r="T29" i="2"/>
  <c r="U29" i="2"/>
  <c r="V29" i="2"/>
  <c r="W29" i="2"/>
  <c r="R30" i="2"/>
  <c r="S30" i="2"/>
  <c r="T30" i="2"/>
  <c r="U30" i="2"/>
  <c r="V30" i="2"/>
  <c r="W30" i="2"/>
  <c r="R31" i="2"/>
  <c r="S31" i="2"/>
  <c r="T31" i="2"/>
  <c r="U31" i="2"/>
  <c r="V31" i="2"/>
  <c r="W31" i="2"/>
  <c r="R35" i="2"/>
  <c r="S35" i="2"/>
  <c r="T35" i="2"/>
  <c r="U35" i="2"/>
  <c r="V35" i="2"/>
  <c r="W35" i="2"/>
  <c r="R36" i="2"/>
  <c r="S36" i="2"/>
  <c r="T36" i="2"/>
  <c r="U36" i="2"/>
  <c r="V36" i="2"/>
  <c r="W36" i="2"/>
  <c r="R37" i="2"/>
  <c r="S37" i="2"/>
  <c r="T37" i="2"/>
  <c r="U37" i="2"/>
  <c r="V37" i="2"/>
  <c r="W37" i="2"/>
  <c r="R38" i="2"/>
  <c r="S38" i="2"/>
  <c r="T38" i="2"/>
  <c r="U38" i="2"/>
  <c r="V38" i="2"/>
  <c r="W38" i="2"/>
  <c r="X3" i="1" l="1"/>
  <c r="Y3" i="1"/>
  <c r="Z3" i="1"/>
  <c r="X4" i="1"/>
  <c r="Y4" i="1"/>
  <c r="Z4" i="1"/>
  <c r="X5" i="1"/>
  <c r="Y5" i="1"/>
  <c r="Z5" i="1"/>
  <c r="X8" i="1"/>
  <c r="Y8" i="1"/>
  <c r="Z8" i="1"/>
  <c r="X9" i="1"/>
  <c r="Y9" i="1"/>
  <c r="Z9" i="1"/>
  <c r="X10" i="1"/>
  <c r="Y10" i="1"/>
  <c r="Z10" i="1"/>
  <c r="X11" i="1"/>
  <c r="Y11" i="1"/>
  <c r="Z11" i="1"/>
  <c r="X12" i="1"/>
  <c r="Y12" i="1"/>
  <c r="Z12" i="1"/>
  <c r="X15" i="1"/>
  <c r="Y15" i="1"/>
  <c r="Z15" i="1"/>
  <c r="X16" i="1"/>
  <c r="Y16" i="1"/>
  <c r="Z16" i="1"/>
  <c r="X17" i="1"/>
  <c r="Y17" i="1"/>
  <c r="Z17" i="1"/>
  <c r="X18" i="1"/>
  <c r="Y18" i="1"/>
  <c r="Z18" i="1"/>
  <c r="X21" i="1"/>
  <c r="Y21" i="1"/>
  <c r="Z21" i="1"/>
  <c r="X22" i="1"/>
  <c r="Y22" i="1"/>
  <c r="Z22" i="1"/>
  <c r="X23" i="1"/>
  <c r="Y23" i="1"/>
  <c r="Z23" i="1"/>
  <c r="X24" i="1"/>
  <c r="Y24" i="1"/>
  <c r="Z24" i="1"/>
  <c r="X27" i="1"/>
  <c r="Y27" i="1"/>
  <c r="Z27" i="1"/>
  <c r="X28" i="1"/>
  <c r="Y28" i="1"/>
  <c r="Z28" i="1"/>
  <c r="X29" i="1"/>
  <c r="Y29" i="1"/>
  <c r="Z29" i="1"/>
  <c r="X30" i="1"/>
  <c r="Y30" i="1"/>
  <c r="Z30" i="1"/>
  <c r="X34" i="1"/>
  <c r="Y34" i="1"/>
  <c r="Z34" i="1"/>
  <c r="X35" i="1"/>
  <c r="Y35" i="1"/>
  <c r="Z35" i="1"/>
  <c r="X36" i="1"/>
  <c r="Y36" i="1"/>
  <c r="Z36" i="1"/>
  <c r="X37" i="1"/>
  <c r="Y37" i="1"/>
  <c r="Z37" i="1"/>
  <c r="X41" i="1"/>
  <c r="Y41" i="1"/>
  <c r="Z41" i="1"/>
  <c r="X42" i="1"/>
  <c r="Y42" i="1"/>
  <c r="Z42" i="1"/>
  <c r="X43" i="1"/>
  <c r="Y43" i="1"/>
  <c r="Z43" i="1"/>
  <c r="X44" i="1"/>
  <c r="Y44" i="1"/>
  <c r="Z44" i="1"/>
  <c r="X47" i="1"/>
  <c r="Y47" i="1"/>
  <c r="Z47" i="1"/>
  <c r="X48" i="1"/>
  <c r="Y48" i="1"/>
  <c r="Z48" i="1"/>
  <c r="X49" i="1"/>
  <c r="Y49" i="1"/>
  <c r="Z49" i="1"/>
  <c r="X50" i="1"/>
  <c r="Y50" i="1"/>
  <c r="Z50" i="1"/>
  <c r="Z2" i="1"/>
  <c r="Y2" i="1"/>
  <c r="X2" i="1"/>
  <c r="W3" i="1"/>
  <c r="W4" i="1"/>
  <c r="W5" i="1"/>
  <c r="W8" i="1"/>
  <c r="W9" i="1"/>
  <c r="W10" i="1"/>
  <c r="W11" i="1"/>
  <c r="W12" i="1"/>
  <c r="W15" i="1"/>
  <c r="W16" i="1"/>
  <c r="W17" i="1"/>
  <c r="W18" i="1"/>
  <c r="W21" i="1"/>
  <c r="W22" i="1"/>
  <c r="W23" i="1"/>
  <c r="W24" i="1"/>
  <c r="W27" i="1"/>
  <c r="W28" i="1"/>
  <c r="W29" i="1"/>
  <c r="W30" i="1"/>
  <c r="W34" i="1"/>
  <c r="W35" i="1"/>
  <c r="W36" i="1"/>
  <c r="W37" i="1"/>
  <c r="W41" i="1"/>
  <c r="W42" i="1"/>
  <c r="W43" i="1"/>
  <c r="W44" i="1"/>
  <c r="W47" i="1"/>
  <c r="W48" i="1"/>
  <c r="W49" i="1"/>
  <c r="W50" i="1"/>
  <c r="W2" i="1"/>
  <c r="V41" i="1"/>
  <c r="V42" i="1"/>
  <c r="V43" i="1"/>
  <c r="V44" i="1"/>
  <c r="V47" i="1"/>
  <c r="V48" i="1"/>
  <c r="V49" i="1"/>
  <c r="V50" i="1"/>
  <c r="V35" i="1"/>
  <c r="V36" i="1"/>
  <c r="V37" i="1"/>
  <c r="V34" i="1"/>
  <c r="V28" i="1"/>
  <c r="V29" i="1"/>
  <c r="V30" i="1"/>
  <c r="V27" i="1"/>
  <c r="V22" i="1"/>
  <c r="V23" i="1"/>
  <c r="V24" i="1"/>
  <c r="V21" i="1"/>
  <c r="V16" i="1"/>
  <c r="V17" i="1"/>
  <c r="V18" i="1"/>
  <c r="V15" i="1"/>
  <c r="V9" i="1"/>
  <c r="V10" i="1"/>
  <c r="V11" i="1"/>
  <c r="V12" i="1"/>
  <c r="V8" i="1"/>
  <c r="V3" i="1"/>
  <c r="V4" i="1"/>
  <c r="V5" i="1"/>
  <c r="V2" i="1"/>
  <c r="U50" i="1"/>
  <c r="U48" i="1"/>
  <c r="U49" i="1"/>
  <c r="U47" i="1"/>
  <c r="U44" i="1"/>
  <c r="U42" i="1"/>
  <c r="U43" i="1"/>
  <c r="U41" i="1"/>
  <c r="U37" i="1"/>
  <c r="U36" i="1"/>
  <c r="U35" i="1"/>
  <c r="U34" i="1"/>
  <c r="U30" i="1"/>
  <c r="U28" i="1"/>
  <c r="U29" i="1"/>
  <c r="U27" i="1"/>
  <c r="U24" i="1"/>
  <c r="U23" i="1"/>
  <c r="U22" i="1"/>
  <c r="U21" i="1"/>
  <c r="U18" i="1"/>
  <c r="U17" i="1"/>
  <c r="U16" i="1"/>
  <c r="U15" i="1"/>
  <c r="U12" i="1"/>
  <c r="U11" i="1"/>
  <c r="U10" i="1"/>
  <c r="U9" i="1"/>
  <c r="U8" i="1"/>
  <c r="U4" i="1"/>
  <c r="U5" i="1"/>
  <c r="U3" i="1"/>
  <c r="U2" i="1"/>
</calcChain>
</file>

<file path=xl/sharedStrings.xml><?xml version="1.0" encoding="utf-8"?>
<sst xmlns="http://schemas.openxmlformats.org/spreadsheetml/2006/main" count="315" uniqueCount="34">
  <si>
    <t>Overall workshop evaluation</t>
  </si>
  <si>
    <t>Contents</t>
  </si>
  <si>
    <t>Delivery</t>
  </si>
  <si>
    <t>Service</t>
  </si>
  <si>
    <t>STRUCTURE</t>
  </si>
  <si>
    <t>Relevance of topics covered to RI's management needs</t>
  </si>
  <si>
    <t>Balance between theory and practice</t>
  </si>
  <si>
    <t>Usefulness of cases, excercises in learning how to apply the concepts</t>
  </si>
  <si>
    <t>Effectiveness in meeting your educational expectations</t>
  </si>
  <si>
    <t>Professional benefit</t>
  </si>
  <si>
    <t>DELIVERY</t>
  </si>
  <si>
    <t>Quality of teaching</t>
  </si>
  <si>
    <t>Quality of course materials</t>
  </si>
  <si>
    <t>Instructors' responsiveness to participant questions</t>
  </si>
  <si>
    <t>Appropriateness of the pace at which topics were covered</t>
  </si>
  <si>
    <t>knowledge about the subject matter</t>
  </si>
  <si>
    <t>Clarity of explanation</t>
  </si>
  <si>
    <t>Ability to relate to participants' interests and needs</t>
  </si>
  <si>
    <t>Overall Performance</t>
  </si>
  <si>
    <t>LAVITRANO</t>
  </si>
  <si>
    <t xml:space="preserve"> </t>
  </si>
  <si>
    <t>AVERAGE</t>
  </si>
  <si>
    <t>MEDIAN</t>
  </si>
  <si>
    <t>STDEV</t>
  </si>
  <si>
    <t>MIN</t>
  </si>
  <si>
    <t>MAX</t>
  </si>
  <si>
    <t>MODE</t>
  </si>
  <si>
    <t>GUARINI</t>
  </si>
  <si>
    <t>MAGLI</t>
  </si>
  <si>
    <t>PASTERK</t>
  </si>
  <si>
    <t>BONGINI</t>
  </si>
  <si>
    <t>PAOLETTI</t>
  </si>
  <si>
    <t>MARAFIOTI</t>
  </si>
  <si>
    <t>Food &amp; Beverage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</si>
</sst>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8290-4F9C-7244-B8E9-1F6B6EF9B94C}">
  <dimension ref="A1:W39"/>
  <sheetViews>
    <sheetView workbookViewId="0">
      <selection activeCell="D19" sqref="D19"/>
    </sheetView>
  </sheetViews>
  <sheetFormatPr baseColWidth="10" defaultRowHeight="16" x14ac:dyDescent="0.2"/>
  <cols>
    <col min="1" max="1" width="39.6640625" style="1" customWidth="1"/>
    <col min="2" max="17" width="10.83203125" customWidth="1"/>
    <col min="18" max="23" width="10.83203125" style="2"/>
  </cols>
  <sheetData>
    <row r="1" spans="1:23" x14ac:dyDescent="0.2">
      <c r="R1" s="3" t="s">
        <v>21</v>
      </c>
      <c r="S1" s="3" t="s">
        <v>22</v>
      </c>
      <c r="T1" s="3" t="s">
        <v>26</v>
      </c>
      <c r="U1" s="3" t="s">
        <v>23</v>
      </c>
      <c r="V1" s="3" t="s">
        <v>24</v>
      </c>
      <c r="W1" s="3" t="s">
        <v>25</v>
      </c>
    </row>
    <row r="2" spans="1:23" ht="17" x14ac:dyDescent="0.2">
      <c r="A2" s="6" t="s">
        <v>0</v>
      </c>
      <c r="B2">
        <v>9</v>
      </c>
      <c r="C2">
        <v>8</v>
      </c>
      <c r="D2">
        <v>7</v>
      </c>
      <c r="E2" t="s">
        <v>20</v>
      </c>
      <c r="F2">
        <v>9</v>
      </c>
      <c r="G2">
        <v>9</v>
      </c>
      <c r="H2">
        <v>9</v>
      </c>
      <c r="I2">
        <v>8</v>
      </c>
      <c r="J2">
        <v>10</v>
      </c>
      <c r="K2">
        <v>8</v>
      </c>
      <c r="L2">
        <v>6</v>
      </c>
      <c r="M2">
        <v>7</v>
      </c>
      <c r="N2">
        <v>9</v>
      </c>
      <c r="O2">
        <v>9</v>
      </c>
      <c r="P2">
        <v>10</v>
      </c>
      <c r="Q2">
        <v>10</v>
      </c>
      <c r="R2" s="4">
        <f>(SUM(B2:Q2)/15)</f>
        <v>8.5333333333333332</v>
      </c>
      <c r="S2" s="4">
        <f>MEDIAN(B2:Q2)</f>
        <v>9</v>
      </c>
      <c r="T2" s="4">
        <f>MODE(B2:Q2)</f>
        <v>9</v>
      </c>
      <c r="U2" s="4">
        <f>STDEV(B2:Q2)</f>
        <v>1.1872336794093279</v>
      </c>
      <c r="V2" s="5">
        <f>MIN(B2:Q2)</f>
        <v>6</v>
      </c>
      <c r="W2" s="5">
        <f>MAX(B2:Q2)</f>
        <v>10</v>
      </c>
    </row>
    <row r="3" spans="1:23" ht="17" x14ac:dyDescent="0.2">
      <c r="A3" s="6" t="s">
        <v>1</v>
      </c>
      <c r="B3">
        <v>9</v>
      </c>
      <c r="C3">
        <v>7</v>
      </c>
      <c r="D3">
        <v>5</v>
      </c>
      <c r="E3">
        <v>9</v>
      </c>
      <c r="F3">
        <v>9</v>
      </c>
      <c r="G3">
        <v>9</v>
      </c>
      <c r="H3">
        <v>10</v>
      </c>
      <c r="I3">
        <v>8</v>
      </c>
      <c r="J3">
        <v>8</v>
      </c>
      <c r="K3">
        <v>8</v>
      </c>
      <c r="L3">
        <v>7</v>
      </c>
      <c r="M3">
        <v>7</v>
      </c>
      <c r="N3">
        <v>9</v>
      </c>
      <c r="O3">
        <v>9</v>
      </c>
      <c r="P3">
        <v>9</v>
      </c>
      <c r="Q3">
        <v>10</v>
      </c>
      <c r="R3" s="4">
        <f>(SUM(B3:Q3))/16</f>
        <v>8.3125</v>
      </c>
      <c r="S3" s="4">
        <f>MEDIAN(B3:Q3)</f>
        <v>9</v>
      </c>
      <c r="T3" s="4">
        <f>MODE(B3:Q3)</f>
        <v>9</v>
      </c>
      <c r="U3" s="4">
        <f>STDEV(B3:Q3)</f>
        <v>1.3022416570411703</v>
      </c>
      <c r="V3" s="5">
        <f>MIN(B3:Q3)</f>
        <v>5</v>
      </c>
      <c r="W3" s="5">
        <f>MAX(B3:Q3)</f>
        <v>10</v>
      </c>
    </row>
    <row r="4" spans="1:23" ht="17" x14ac:dyDescent="0.2">
      <c r="A4" s="6" t="s">
        <v>2</v>
      </c>
      <c r="B4">
        <v>9</v>
      </c>
      <c r="C4">
        <v>10</v>
      </c>
      <c r="D4">
        <v>8</v>
      </c>
      <c r="E4">
        <v>9</v>
      </c>
      <c r="F4">
        <v>9</v>
      </c>
      <c r="G4">
        <v>9</v>
      </c>
      <c r="H4">
        <v>8</v>
      </c>
      <c r="I4">
        <v>8</v>
      </c>
      <c r="J4">
        <v>10</v>
      </c>
      <c r="K4">
        <v>8</v>
      </c>
      <c r="L4">
        <v>7</v>
      </c>
      <c r="M4">
        <v>6</v>
      </c>
      <c r="N4">
        <v>9</v>
      </c>
      <c r="O4">
        <v>9</v>
      </c>
      <c r="P4">
        <v>10</v>
      </c>
      <c r="Q4">
        <v>10</v>
      </c>
      <c r="R4" s="4">
        <f>(SUM(B4:Q4))/16</f>
        <v>8.6875</v>
      </c>
      <c r="S4" s="4">
        <f>MEDIAN(B4:Q4)</f>
        <v>9</v>
      </c>
      <c r="T4" s="4">
        <f>MODE(B4:Q4)</f>
        <v>9</v>
      </c>
      <c r="U4" s="4">
        <f>STDEV(B4:Q4)</f>
        <v>1.138346754435279</v>
      </c>
      <c r="V4" s="5">
        <f>MIN(B4:Q4)</f>
        <v>6</v>
      </c>
      <c r="W4" s="5">
        <f>MAX(B4:Q4)</f>
        <v>10</v>
      </c>
    </row>
    <row r="5" spans="1:23" ht="17" x14ac:dyDescent="0.2">
      <c r="A5" s="6" t="s">
        <v>33</v>
      </c>
      <c r="B5">
        <v>8</v>
      </c>
      <c r="C5">
        <v>10</v>
      </c>
      <c r="D5">
        <v>9</v>
      </c>
      <c r="E5">
        <v>8</v>
      </c>
      <c r="F5">
        <v>7</v>
      </c>
      <c r="G5">
        <v>9</v>
      </c>
      <c r="H5">
        <v>8</v>
      </c>
      <c r="I5">
        <v>8</v>
      </c>
      <c r="J5">
        <v>10</v>
      </c>
      <c r="K5">
        <v>7</v>
      </c>
      <c r="L5">
        <v>6</v>
      </c>
      <c r="M5">
        <v>7</v>
      </c>
      <c r="N5">
        <v>8</v>
      </c>
      <c r="O5">
        <v>9</v>
      </c>
      <c r="P5">
        <v>10</v>
      </c>
      <c r="Q5">
        <v>10</v>
      </c>
      <c r="R5" s="4">
        <f>(SUM(B5:Q5))/16</f>
        <v>8.375</v>
      </c>
      <c r="S5" s="4">
        <f>MEDIAN(B5:Q5)</f>
        <v>8</v>
      </c>
      <c r="T5" s="4">
        <f>MODE(B5:Q5)</f>
        <v>8</v>
      </c>
      <c r="U5" s="4">
        <f>STDEV(B5:Q5)</f>
        <v>1.2583057392117916</v>
      </c>
      <c r="V5" s="5">
        <f>MIN(B5:Q5)</f>
        <v>6</v>
      </c>
      <c r="W5" s="5">
        <f>MAX(B5:Q5)</f>
        <v>10</v>
      </c>
    </row>
    <row r="6" spans="1:23" ht="17" x14ac:dyDescent="0.2">
      <c r="A6" s="6" t="s">
        <v>3</v>
      </c>
      <c r="B6">
        <v>9</v>
      </c>
      <c r="C6">
        <v>10</v>
      </c>
      <c r="D6">
        <v>9</v>
      </c>
      <c r="E6">
        <v>8</v>
      </c>
      <c r="F6">
        <v>10</v>
      </c>
      <c r="G6">
        <v>9</v>
      </c>
      <c r="H6">
        <v>8</v>
      </c>
      <c r="I6">
        <v>10</v>
      </c>
      <c r="J6">
        <v>10</v>
      </c>
      <c r="K6">
        <v>9</v>
      </c>
      <c r="L6">
        <v>9</v>
      </c>
      <c r="M6">
        <v>8</v>
      </c>
      <c r="N6">
        <v>10</v>
      </c>
      <c r="O6">
        <v>9</v>
      </c>
      <c r="P6">
        <v>10</v>
      </c>
      <c r="Q6">
        <v>10</v>
      </c>
      <c r="R6" s="4">
        <f>(SUM(B6:Q6))/16</f>
        <v>9.25</v>
      </c>
      <c r="S6" s="4">
        <f>MEDIAN(B6:Q6)</f>
        <v>9</v>
      </c>
      <c r="T6" s="4">
        <f>MODE(B6:Q6)</f>
        <v>10</v>
      </c>
      <c r="U6" s="4">
        <f>STDEV(B6:Q6)</f>
        <v>0.7745966692414834</v>
      </c>
      <c r="V6" s="5">
        <f>MIN(B6:Q6)</f>
        <v>8</v>
      </c>
      <c r="W6" s="5">
        <f>MAX(B6:Q6)</f>
        <v>10</v>
      </c>
    </row>
    <row r="7" spans="1:23" x14ac:dyDescent="0.2">
      <c r="R7" s="5"/>
      <c r="S7" s="4" t="s">
        <v>20</v>
      </c>
      <c r="T7" s="4" t="s">
        <v>20</v>
      </c>
      <c r="U7" s="4" t="s">
        <v>20</v>
      </c>
      <c r="V7" s="5" t="s">
        <v>20</v>
      </c>
      <c r="W7" s="5" t="s">
        <v>20</v>
      </c>
    </row>
    <row r="8" spans="1:23" ht="17" x14ac:dyDescent="0.2">
      <c r="A8" s="6" t="s">
        <v>4</v>
      </c>
      <c r="Q8" t="s">
        <v>20</v>
      </c>
      <c r="R8" s="5"/>
      <c r="S8" s="4" t="s">
        <v>20</v>
      </c>
      <c r="T8" s="4" t="s">
        <v>20</v>
      </c>
      <c r="U8" s="4" t="s">
        <v>20</v>
      </c>
      <c r="V8" s="5" t="s">
        <v>20</v>
      </c>
      <c r="W8" s="5" t="s">
        <v>20</v>
      </c>
    </row>
    <row r="9" spans="1:23" ht="34" x14ac:dyDescent="0.2">
      <c r="A9" s="1" t="s">
        <v>5</v>
      </c>
      <c r="B9">
        <v>8</v>
      </c>
      <c r="C9">
        <v>7</v>
      </c>
      <c r="D9">
        <v>5</v>
      </c>
      <c r="E9">
        <v>8</v>
      </c>
      <c r="F9">
        <v>6</v>
      </c>
      <c r="G9">
        <v>8</v>
      </c>
      <c r="H9">
        <v>10</v>
      </c>
      <c r="I9">
        <v>9</v>
      </c>
      <c r="J9">
        <v>7</v>
      </c>
      <c r="K9">
        <v>7</v>
      </c>
      <c r="L9">
        <v>6</v>
      </c>
      <c r="M9">
        <v>8</v>
      </c>
      <c r="N9">
        <v>8</v>
      </c>
      <c r="O9">
        <v>8</v>
      </c>
      <c r="P9">
        <v>9</v>
      </c>
      <c r="Q9">
        <v>8</v>
      </c>
      <c r="R9" s="4">
        <f>(SUM(B9:Q9))/16</f>
        <v>7.625</v>
      </c>
      <c r="S9" s="4">
        <f>MEDIAN(B9:Q9)</f>
        <v>8</v>
      </c>
      <c r="T9" s="4">
        <f>MODE(B9:Q9)</f>
        <v>8</v>
      </c>
      <c r="U9" s="4">
        <f>STDEV(B9:Q9)</f>
        <v>1.2583057392117916</v>
      </c>
      <c r="V9" s="5">
        <f>MIN(B9:Q9)</f>
        <v>5</v>
      </c>
      <c r="W9" s="5">
        <f>MAX(B9:Q9)</f>
        <v>10</v>
      </c>
    </row>
    <row r="10" spans="1:23" ht="17" x14ac:dyDescent="0.2">
      <c r="A10" s="1" t="s">
        <v>6</v>
      </c>
      <c r="B10">
        <v>8</v>
      </c>
      <c r="C10">
        <v>8</v>
      </c>
      <c r="D10">
        <v>5</v>
      </c>
      <c r="E10">
        <v>7</v>
      </c>
      <c r="F10">
        <v>7</v>
      </c>
      <c r="G10">
        <v>9</v>
      </c>
      <c r="H10">
        <v>8</v>
      </c>
      <c r="I10">
        <v>9</v>
      </c>
      <c r="J10">
        <v>10</v>
      </c>
      <c r="K10">
        <v>7</v>
      </c>
      <c r="L10">
        <v>5</v>
      </c>
      <c r="M10">
        <v>7</v>
      </c>
      <c r="N10">
        <v>9</v>
      </c>
      <c r="O10">
        <v>9</v>
      </c>
      <c r="P10">
        <v>10</v>
      </c>
      <c r="Q10">
        <v>10</v>
      </c>
      <c r="R10" s="4">
        <f>(SUM(B10:Q10))/16</f>
        <v>8</v>
      </c>
      <c r="S10" s="4">
        <f>MEDIAN(B10:Q10)</f>
        <v>8</v>
      </c>
      <c r="T10" s="4">
        <f>MODE(B10:Q10)</f>
        <v>7</v>
      </c>
      <c r="U10" s="4">
        <f>STDEV(B10:Q10)</f>
        <v>1.5916448515084429</v>
      </c>
      <c r="V10" s="5">
        <f>MIN(B10:Q10)</f>
        <v>5</v>
      </c>
      <c r="W10" s="5">
        <f>MAX(B10:Q10)</f>
        <v>10</v>
      </c>
    </row>
    <row r="11" spans="1:23" ht="34" x14ac:dyDescent="0.2">
      <c r="A11" s="1" t="s">
        <v>7</v>
      </c>
      <c r="B11">
        <v>8</v>
      </c>
      <c r="C11">
        <v>8</v>
      </c>
      <c r="D11">
        <v>5</v>
      </c>
      <c r="E11">
        <v>7</v>
      </c>
      <c r="F11">
        <v>9</v>
      </c>
      <c r="G11">
        <v>9</v>
      </c>
      <c r="H11">
        <v>8</v>
      </c>
      <c r="I11">
        <v>9</v>
      </c>
      <c r="J11">
        <v>8</v>
      </c>
      <c r="K11">
        <v>8</v>
      </c>
      <c r="L11">
        <v>4</v>
      </c>
      <c r="M11">
        <v>6</v>
      </c>
      <c r="N11">
        <v>8</v>
      </c>
      <c r="O11">
        <v>9</v>
      </c>
      <c r="P11">
        <v>9</v>
      </c>
      <c r="Q11">
        <v>8</v>
      </c>
      <c r="R11" s="4">
        <f>(SUM(B11:Q11))/16</f>
        <v>7.6875</v>
      </c>
      <c r="S11" s="4">
        <f>MEDIAN(B11:Q11)</f>
        <v>8</v>
      </c>
      <c r="T11" s="4">
        <f>MODE(B11:Q11)</f>
        <v>8</v>
      </c>
      <c r="U11" s="4">
        <f>STDEV(B11:Q11)</f>
        <v>1.4930394055974097</v>
      </c>
      <c r="V11" s="5">
        <f>MIN(B11:Q11)</f>
        <v>4</v>
      </c>
      <c r="W11" s="5">
        <f>MAX(B11:Q11)</f>
        <v>9</v>
      </c>
    </row>
    <row r="12" spans="1:23" ht="34" x14ac:dyDescent="0.2">
      <c r="A12" s="1" t="s">
        <v>8</v>
      </c>
      <c r="B12">
        <v>8</v>
      </c>
      <c r="C12">
        <v>8</v>
      </c>
      <c r="D12">
        <v>7</v>
      </c>
      <c r="E12">
        <v>7</v>
      </c>
      <c r="F12">
        <v>9</v>
      </c>
      <c r="G12">
        <v>8</v>
      </c>
      <c r="H12">
        <v>8</v>
      </c>
      <c r="I12">
        <v>9</v>
      </c>
      <c r="J12">
        <v>8</v>
      </c>
      <c r="K12">
        <v>7</v>
      </c>
      <c r="L12">
        <v>5</v>
      </c>
      <c r="M12">
        <v>6</v>
      </c>
      <c r="N12">
        <v>9</v>
      </c>
      <c r="O12">
        <v>9</v>
      </c>
      <c r="P12">
        <v>9</v>
      </c>
      <c r="Q12">
        <v>10</v>
      </c>
      <c r="R12" s="4">
        <f>(SUM(B12:Q12))/16</f>
        <v>7.9375</v>
      </c>
      <c r="S12" s="4">
        <f>MEDIAN(B12:Q12)</f>
        <v>8</v>
      </c>
      <c r="T12" s="4">
        <f>MODE(B12:Q12)</f>
        <v>8</v>
      </c>
      <c r="U12" s="4">
        <f>STDEV(B12:Q12)</f>
        <v>1.2893796958227628</v>
      </c>
      <c r="V12" s="5">
        <f>MIN(B12:Q12)</f>
        <v>5</v>
      </c>
      <c r="W12" s="5">
        <f>MAX(B12:Q12)</f>
        <v>10</v>
      </c>
    </row>
    <row r="13" spans="1:23" ht="17" x14ac:dyDescent="0.2">
      <c r="A13" s="1" t="s">
        <v>9</v>
      </c>
      <c r="B13">
        <v>9</v>
      </c>
      <c r="C13">
        <v>8</v>
      </c>
      <c r="D13">
        <v>6</v>
      </c>
      <c r="E13">
        <v>8</v>
      </c>
      <c r="F13">
        <v>8</v>
      </c>
      <c r="G13">
        <v>9</v>
      </c>
      <c r="H13">
        <v>8</v>
      </c>
      <c r="I13">
        <v>9</v>
      </c>
      <c r="J13">
        <v>8</v>
      </c>
      <c r="K13">
        <v>8</v>
      </c>
      <c r="L13">
        <v>6</v>
      </c>
      <c r="M13">
        <v>7</v>
      </c>
      <c r="N13">
        <v>8</v>
      </c>
      <c r="O13">
        <v>9</v>
      </c>
      <c r="P13">
        <v>9</v>
      </c>
      <c r="Q13">
        <v>9</v>
      </c>
      <c r="R13" s="4">
        <f>(SUM(B13:Q13))/16</f>
        <v>8.0625</v>
      </c>
      <c r="S13" s="4">
        <f>MEDIAN(B13:Q13)</f>
        <v>8</v>
      </c>
      <c r="T13" s="4">
        <f>MODE(B13:Q13)</f>
        <v>8</v>
      </c>
      <c r="U13" s="4">
        <f>STDEV(B13:Q13)</f>
        <v>0.99791449199484694</v>
      </c>
      <c r="V13" s="5">
        <f>MIN(B13:Q13)</f>
        <v>6</v>
      </c>
      <c r="W13" s="5">
        <f>MAX(B13:Q13)</f>
        <v>9</v>
      </c>
    </row>
    <row r="14" spans="1:23" x14ac:dyDescent="0.2">
      <c r="R14" s="4" t="s">
        <v>20</v>
      </c>
      <c r="S14" s="4" t="s">
        <v>20</v>
      </c>
      <c r="T14" s="4" t="s">
        <v>20</v>
      </c>
      <c r="U14" s="4" t="s">
        <v>20</v>
      </c>
      <c r="V14" s="5" t="s">
        <v>20</v>
      </c>
      <c r="W14" s="5" t="s">
        <v>20</v>
      </c>
    </row>
    <row r="15" spans="1:23" ht="17" x14ac:dyDescent="0.2">
      <c r="A15" s="6" t="s">
        <v>10</v>
      </c>
      <c r="R15" s="4" t="s">
        <v>20</v>
      </c>
      <c r="S15" s="4" t="s">
        <v>20</v>
      </c>
      <c r="T15" s="4" t="s">
        <v>20</v>
      </c>
      <c r="U15" s="4" t="s">
        <v>20</v>
      </c>
      <c r="V15" s="5" t="s">
        <v>20</v>
      </c>
      <c r="W15" s="5" t="s">
        <v>20</v>
      </c>
    </row>
    <row r="16" spans="1:23" ht="17" x14ac:dyDescent="0.2">
      <c r="A16" s="1" t="s">
        <v>11</v>
      </c>
      <c r="B16">
        <v>9</v>
      </c>
      <c r="C16">
        <v>10</v>
      </c>
      <c r="D16">
        <v>9</v>
      </c>
      <c r="E16">
        <v>9</v>
      </c>
      <c r="F16">
        <v>9</v>
      </c>
      <c r="G16">
        <v>9</v>
      </c>
      <c r="H16">
        <v>8</v>
      </c>
      <c r="I16">
        <v>10</v>
      </c>
      <c r="J16">
        <v>10</v>
      </c>
      <c r="K16">
        <v>9</v>
      </c>
      <c r="L16">
        <v>8</v>
      </c>
      <c r="M16">
        <v>7</v>
      </c>
      <c r="N16">
        <v>9</v>
      </c>
      <c r="O16">
        <v>9</v>
      </c>
      <c r="P16">
        <v>9</v>
      </c>
      <c r="Q16">
        <v>10</v>
      </c>
      <c r="R16" s="4">
        <f>(SUM(B16:Q16))/16</f>
        <v>9</v>
      </c>
      <c r="S16" s="4">
        <f>MEDIAN(B16:Q16)</f>
        <v>9</v>
      </c>
      <c r="T16" s="4">
        <f>MODE(B16:Q16)</f>
        <v>9</v>
      </c>
      <c r="U16" s="4">
        <f>STDEV(B16:Q16)</f>
        <v>0.81649658092772603</v>
      </c>
      <c r="V16" s="5">
        <f>MIN(B16:Q16)</f>
        <v>7</v>
      </c>
      <c r="W16" s="5">
        <f>MAX(B16:Q16)</f>
        <v>10</v>
      </c>
    </row>
    <row r="17" spans="1:23" ht="17" x14ac:dyDescent="0.2">
      <c r="A17" s="1" t="s">
        <v>12</v>
      </c>
      <c r="B17">
        <v>9</v>
      </c>
      <c r="C17">
        <v>9</v>
      </c>
      <c r="D17">
        <v>8</v>
      </c>
      <c r="E17">
        <v>9</v>
      </c>
      <c r="F17">
        <v>8</v>
      </c>
      <c r="G17">
        <v>9</v>
      </c>
      <c r="H17">
        <v>8</v>
      </c>
      <c r="I17">
        <v>8</v>
      </c>
      <c r="J17">
        <v>10</v>
      </c>
      <c r="K17">
        <v>9</v>
      </c>
      <c r="L17">
        <v>8</v>
      </c>
      <c r="M17">
        <v>6</v>
      </c>
      <c r="N17">
        <v>8</v>
      </c>
      <c r="O17">
        <v>9</v>
      </c>
      <c r="P17">
        <v>9</v>
      </c>
      <c r="Q17">
        <v>10</v>
      </c>
      <c r="R17" s="4">
        <f>(SUM(B17:Q17))/16</f>
        <v>8.5625</v>
      </c>
      <c r="S17" s="4">
        <f>MEDIAN(B17:Q17)</f>
        <v>9</v>
      </c>
      <c r="T17" s="4">
        <f>MODE(B17:Q17)</f>
        <v>9</v>
      </c>
      <c r="U17" s="4">
        <f>STDEV(B17:Q17)</f>
        <v>0.96393291606141696</v>
      </c>
      <c r="V17" s="5">
        <f>MIN(B17:Q17)</f>
        <v>6</v>
      </c>
      <c r="W17" s="5">
        <f>MAX(B17:Q17)</f>
        <v>10</v>
      </c>
    </row>
    <row r="18" spans="1:23" ht="34" x14ac:dyDescent="0.2">
      <c r="A18" s="1" t="s">
        <v>13</v>
      </c>
      <c r="B18">
        <v>9</v>
      </c>
      <c r="C18">
        <v>10</v>
      </c>
      <c r="D18">
        <v>8</v>
      </c>
      <c r="E18">
        <v>9</v>
      </c>
      <c r="F18">
        <v>9</v>
      </c>
      <c r="G18">
        <v>10</v>
      </c>
      <c r="H18">
        <v>7</v>
      </c>
      <c r="I18">
        <v>10</v>
      </c>
      <c r="J18">
        <v>10</v>
      </c>
      <c r="K18">
        <v>9</v>
      </c>
      <c r="L18">
        <v>9</v>
      </c>
      <c r="M18">
        <v>8</v>
      </c>
      <c r="N18">
        <v>9</v>
      </c>
      <c r="O18">
        <v>9</v>
      </c>
      <c r="P18">
        <v>10</v>
      </c>
      <c r="Q18">
        <v>10</v>
      </c>
      <c r="R18" s="4">
        <f>(SUM(B18:Q18))/16</f>
        <v>9.125</v>
      </c>
      <c r="S18" s="4">
        <f>MEDIAN(B18:Q18)</f>
        <v>9</v>
      </c>
      <c r="T18" s="4">
        <f>MODE(B18:Q18)</f>
        <v>9</v>
      </c>
      <c r="U18" s="4">
        <f>STDEV(B18:Q18)</f>
        <v>0.8850612031567836</v>
      </c>
      <c r="V18" s="5">
        <f>MIN(B18:Q18)</f>
        <v>7</v>
      </c>
      <c r="W18" s="5">
        <f>MAX(B18:Q18)</f>
        <v>10</v>
      </c>
    </row>
    <row r="19" spans="1:23" ht="34" x14ac:dyDescent="0.2">
      <c r="A19" s="1" t="s">
        <v>14</v>
      </c>
      <c r="B19">
        <v>9</v>
      </c>
      <c r="C19">
        <v>8</v>
      </c>
      <c r="D19">
        <v>7</v>
      </c>
      <c r="E19">
        <v>9</v>
      </c>
      <c r="F19">
        <v>8</v>
      </c>
      <c r="G19">
        <v>9</v>
      </c>
      <c r="H19">
        <v>9</v>
      </c>
      <c r="I19">
        <v>5</v>
      </c>
      <c r="J19">
        <v>9</v>
      </c>
      <c r="K19">
        <v>7</v>
      </c>
      <c r="L19">
        <v>7</v>
      </c>
      <c r="M19">
        <v>6</v>
      </c>
      <c r="N19">
        <v>8</v>
      </c>
      <c r="O19">
        <v>9</v>
      </c>
      <c r="P19">
        <v>9</v>
      </c>
      <c r="Q19">
        <v>10</v>
      </c>
      <c r="R19" s="4">
        <f>(SUM(B19:Q19))/16</f>
        <v>8.0625</v>
      </c>
      <c r="S19" s="4">
        <f>MEDIAN(B19:Q19)</f>
        <v>8.5</v>
      </c>
      <c r="T19" s="4">
        <f>MODE(B19:Q19)</f>
        <v>9</v>
      </c>
      <c r="U19" s="4">
        <f>STDEV(B19:Q19)</f>
        <v>1.3400870618483463</v>
      </c>
      <c r="V19" s="5">
        <f>MIN(B19:Q19)</f>
        <v>5</v>
      </c>
      <c r="W19" s="5">
        <f>MAX(B19:Q19)</f>
        <v>10</v>
      </c>
    </row>
    <row r="20" spans="1:23" x14ac:dyDescent="0.2">
      <c r="R20" s="4" t="s">
        <v>20</v>
      </c>
      <c r="S20" s="4" t="s">
        <v>20</v>
      </c>
      <c r="T20" s="4" t="s">
        <v>20</v>
      </c>
      <c r="U20" s="4" t="s">
        <v>20</v>
      </c>
      <c r="V20" s="5" t="s">
        <v>20</v>
      </c>
      <c r="W20" s="5" t="s">
        <v>20</v>
      </c>
    </row>
    <row r="21" spans="1:23" ht="17" x14ac:dyDescent="0.2">
      <c r="A21" s="6" t="s">
        <v>32</v>
      </c>
      <c r="R21" s="4" t="s">
        <v>20</v>
      </c>
      <c r="S21" s="4" t="s">
        <v>20</v>
      </c>
      <c r="T21" s="4" t="s">
        <v>20</v>
      </c>
      <c r="U21" s="4" t="s">
        <v>20</v>
      </c>
      <c r="V21" s="5" t="s">
        <v>20</v>
      </c>
      <c r="W21" s="5" t="s">
        <v>20</v>
      </c>
    </row>
    <row r="22" spans="1:23" ht="17" x14ac:dyDescent="0.2">
      <c r="A22" s="1" t="s">
        <v>15</v>
      </c>
      <c r="B22">
        <v>9</v>
      </c>
      <c r="C22">
        <v>10</v>
      </c>
      <c r="D22">
        <v>9</v>
      </c>
      <c r="E22">
        <v>10</v>
      </c>
      <c r="F22">
        <v>8</v>
      </c>
      <c r="G22">
        <v>10</v>
      </c>
      <c r="H22">
        <v>10</v>
      </c>
      <c r="I22">
        <v>10</v>
      </c>
      <c r="J22">
        <v>10</v>
      </c>
      <c r="K22">
        <v>9</v>
      </c>
      <c r="L22">
        <v>9</v>
      </c>
      <c r="M22">
        <v>7</v>
      </c>
      <c r="N22">
        <v>9</v>
      </c>
      <c r="O22">
        <v>9</v>
      </c>
      <c r="P22">
        <v>10</v>
      </c>
      <c r="Q22">
        <v>10</v>
      </c>
      <c r="R22" s="4">
        <f>(SUM(B22:Q22))/16</f>
        <v>9.3125</v>
      </c>
      <c r="S22" s="4">
        <f>MEDIAN(B22:Q22)</f>
        <v>9.5</v>
      </c>
      <c r="T22" s="4">
        <f>MODE(B22:Q22)</f>
        <v>10</v>
      </c>
      <c r="U22" s="4">
        <f>STDEV(B22:Q22)</f>
        <v>0.87321245982864903</v>
      </c>
      <c r="V22" s="5">
        <f>MIN(B22:Q22)</f>
        <v>7</v>
      </c>
      <c r="W22" s="5">
        <f>MAX(B22:Q22)</f>
        <v>10</v>
      </c>
    </row>
    <row r="23" spans="1:23" ht="17" x14ac:dyDescent="0.2">
      <c r="A23" s="1" t="s">
        <v>16</v>
      </c>
      <c r="B23">
        <v>9</v>
      </c>
      <c r="C23">
        <v>10</v>
      </c>
      <c r="D23">
        <v>8</v>
      </c>
      <c r="E23">
        <v>10</v>
      </c>
      <c r="F23">
        <v>8</v>
      </c>
      <c r="G23">
        <v>10</v>
      </c>
      <c r="H23">
        <v>9</v>
      </c>
      <c r="I23">
        <v>10</v>
      </c>
      <c r="J23">
        <v>10</v>
      </c>
      <c r="K23">
        <v>8</v>
      </c>
      <c r="L23">
        <v>8</v>
      </c>
      <c r="M23">
        <v>6</v>
      </c>
      <c r="N23">
        <v>9</v>
      </c>
      <c r="O23">
        <v>8</v>
      </c>
      <c r="P23">
        <v>10</v>
      </c>
      <c r="Q23">
        <v>10</v>
      </c>
      <c r="R23" s="4">
        <f>(SUM(B23:Q23))/16</f>
        <v>8.9375</v>
      </c>
      <c r="S23" s="4">
        <f>MEDIAN(B23:Q23)</f>
        <v>9</v>
      </c>
      <c r="T23" s="4">
        <f>MODE(B23:Q23)</f>
        <v>10</v>
      </c>
      <c r="U23" s="4">
        <f>STDEV(B23:Q23)</f>
        <v>1.181453906563152</v>
      </c>
      <c r="V23" s="5">
        <f>MIN(B23:Q23)</f>
        <v>6</v>
      </c>
      <c r="W23" s="5">
        <f>MAX(B23:Q23)</f>
        <v>10</v>
      </c>
    </row>
    <row r="24" spans="1:23" ht="34" x14ac:dyDescent="0.2">
      <c r="A24" s="1" t="s">
        <v>17</v>
      </c>
      <c r="B24">
        <v>8</v>
      </c>
      <c r="C24">
        <v>10</v>
      </c>
      <c r="D24">
        <v>8</v>
      </c>
      <c r="E24">
        <v>9</v>
      </c>
      <c r="F24">
        <v>9</v>
      </c>
      <c r="G24">
        <v>9</v>
      </c>
      <c r="H24">
        <v>7</v>
      </c>
      <c r="I24">
        <v>8</v>
      </c>
      <c r="J24">
        <v>10</v>
      </c>
      <c r="K24">
        <v>8</v>
      </c>
      <c r="L24">
        <v>8</v>
      </c>
      <c r="M24">
        <v>6</v>
      </c>
      <c r="N24">
        <v>8</v>
      </c>
      <c r="O24">
        <v>9</v>
      </c>
      <c r="P24">
        <v>10</v>
      </c>
      <c r="Q24">
        <v>9</v>
      </c>
      <c r="R24" s="4">
        <f>(SUM(B24:Q24))/16</f>
        <v>8.5</v>
      </c>
      <c r="S24" s="4">
        <f>MEDIAN(B24:Q24)</f>
        <v>8.5</v>
      </c>
      <c r="T24" s="4">
        <f>MODE(B24:Q24)</f>
        <v>8</v>
      </c>
      <c r="U24" s="4">
        <f>STDEV(B24:Q24)</f>
        <v>1.0954451150103321</v>
      </c>
      <c r="V24" s="5">
        <f>MIN(B24:Q24)</f>
        <v>6</v>
      </c>
      <c r="W24" s="5">
        <f>MAX(B24:Q24)</f>
        <v>10</v>
      </c>
    </row>
    <row r="25" spans="1:23" ht="17" x14ac:dyDescent="0.2">
      <c r="A25" s="1" t="s">
        <v>18</v>
      </c>
      <c r="B25">
        <v>9</v>
      </c>
      <c r="C25">
        <v>10</v>
      </c>
      <c r="D25">
        <v>8</v>
      </c>
      <c r="E25">
        <v>9</v>
      </c>
      <c r="F25">
        <v>9</v>
      </c>
      <c r="G25">
        <v>9</v>
      </c>
      <c r="H25">
        <v>8</v>
      </c>
      <c r="I25">
        <v>8</v>
      </c>
      <c r="J25">
        <v>10</v>
      </c>
      <c r="K25">
        <v>9</v>
      </c>
      <c r="L25">
        <v>9</v>
      </c>
      <c r="M25">
        <v>7</v>
      </c>
      <c r="N25">
        <v>9</v>
      </c>
      <c r="O25">
        <v>9</v>
      </c>
      <c r="P25">
        <v>10</v>
      </c>
      <c r="Q25">
        <v>10</v>
      </c>
      <c r="R25" s="4">
        <f>(SUM(B25:Q25))/16</f>
        <v>8.9375</v>
      </c>
      <c r="S25" s="4">
        <f>MEDIAN(B25:Q25)</f>
        <v>9</v>
      </c>
      <c r="T25" s="4">
        <f>MODE(B25:Q25)</f>
        <v>9</v>
      </c>
      <c r="U25" s="4">
        <f>STDEV(B25:Q25)</f>
        <v>0.8539125638299665</v>
      </c>
      <c r="V25" s="5">
        <f>MIN(B25:Q25)</f>
        <v>7</v>
      </c>
      <c r="W25" s="5">
        <f>MAX(B25:Q25)</f>
        <v>10</v>
      </c>
    </row>
    <row r="26" spans="1:23" x14ac:dyDescent="0.2">
      <c r="R26" s="4" t="s">
        <v>20</v>
      </c>
      <c r="S26" s="4" t="s">
        <v>20</v>
      </c>
      <c r="T26" s="4" t="s">
        <v>20</v>
      </c>
      <c r="U26" s="4" t="s">
        <v>20</v>
      </c>
      <c r="V26" s="5" t="s">
        <v>20</v>
      </c>
      <c r="W26" s="5" t="s">
        <v>20</v>
      </c>
    </row>
    <row r="27" spans="1:23" ht="17" x14ac:dyDescent="0.2">
      <c r="A27" s="6" t="s">
        <v>31</v>
      </c>
      <c r="B27" t="s">
        <v>20</v>
      </c>
      <c r="R27" s="4" t="s">
        <v>20</v>
      </c>
      <c r="S27" s="4" t="s">
        <v>20</v>
      </c>
      <c r="T27" s="4" t="s">
        <v>20</v>
      </c>
      <c r="U27" s="4" t="s">
        <v>20</v>
      </c>
      <c r="V27" s="5" t="s">
        <v>20</v>
      </c>
      <c r="W27" s="5" t="s">
        <v>20</v>
      </c>
    </row>
    <row r="28" spans="1:23" ht="17" x14ac:dyDescent="0.2">
      <c r="A28" s="1" t="s">
        <v>15</v>
      </c>
      <c r="B28">
        <v>9</v>
      </c>
      <c r="C28">
        <v>10</v>
      </c>
      <c r="D28">
        <v>9</v>
      </c>
      <c r="E28">
        <v>10</v>
      </c>
      <c r="F28">
        <v>8</v>
      </c>
      <c r="G28">
        <v>10</v>
      </c>
      <c r="H28">
        <v>10</v>
      </c>
      <c r="I28">
        <v>10</v>
      </c>
      <c r="J28">
        <v>10</v>
      </c>
      <c r="K28">
        <v>9</v>
      </c>
      <c r="L28">
        <v>10</v>
      </c>
      <c r="M28">
        <v>9</v>
      </c>
      <c r="N28">
        <v>9</v>
      </c>
      <c r="O28">
        <v>9</v>
      </c>
      <c r="P28">
        <v>10</v>
      </c>
      <c r="Q28">
        <v>10</v>
      </c>
      <c r="R28" s="4">
        <f>(SUM(B28:Q28))/16</f>
        <v>9.5</v>
      </c>
      <c r="S28" s="4">
        <f>MEDIAN(B28:Q28)</f>
        <v>10</v>
      </c>
      <c r="T28" s="4">
        <f>MODE(B28:Q28)</f>
        <v>10</v>
      </c>
      <c r="U28" s="4">
        <f>STDEV(B28:Q28)</f>
        <v>0.63245553203367588</v>
      </c>
      <c r="V28" s="5">
        <f>MIN(B28:Q28)</f>
        <v>8</v>
      </c>
      <c r="W28" s="5">
        <f>MAX(B28:Q28)</f>
        <v>10</v>
      </c>
    </row>
    <row r="29" spans="1:23" ht="17" x14ac:dyDescent="0.2">
      <c r="A29" s="1" t="s">
        <v>16</v>
      </c>
      <c r="B29">
        <v>9</v>
      </c>
      <c r="C29">
        <v>10</v>
      </c>
      <c r="D29">
        <v>7</v>
      </c>
      <c r="E29">
        <v>8</v>
      </c>
      <c r="F29">
        <v>8</v>
      </c>
      <c r="G29">
        <v>8</v>
      </c>
      <c r="H29">
        <v>9</v>
      </c>
      <c r="I29">
        <v>10</v>
      </c>
      <c r="J29">
        <v>10</v>
      </c>
      <c r="K29">
        <v>8</v>
      </c>
      <c r="L29">
        <v>8</v>
      </c>
      <c r="M29">
        <v>9</v>
      </c>
      <c r="N29">
        <v>9</v>
      </c>
      <c r="O29">
        <v>9</v>
      </c>
      <c r="P29">
        <v>10</v>
      </c>
      <c r="Q29">
        <v>10</v>
      </c>
      <c r="R29" s="4">
        <f>(SUM(B29:Q29))/16</f>
        <v>8.875</v>
      </c>
      <c r="S29" s="4">
        <f>MEDIAN(B29:Q29)</f>
        <v>9</v>
      </c>
      <c r="T29" s="4">
        <f>MODE(B29:Q29)</f>
        <v>9</v>
      </c>
      <c r="U29" s="4">
        <f>STDEV(B29:Q29)</f>
        <v>0.9574271077563381</v>
      </c>
      <c r="V29" s="5">
        <f>MIN(B29:Q29)</f>
        <v>7</v>
      </c>
      <c r="W29" s="5">
        <f>MAX(B29:Q29)</f>
        <v>10</v>
      </c>
    </row>
    <row r="30" spans="1:23" ht="34" x14ac:dyDescent="0.2">
      <c r="A30" s="1" t="s">
        <v>17</v>
      </c>
      <c r="B30">
        <v>9</v>
      </c>
      <c r="C30">
        <v>8</v>
      </c>
      <c r="D30">
        <v>6</v>
      </c>
      <c r="E30">
        <v>10</v>
      </c>
      <c r="F30">
        <v>9</v>
      </c>
      <c r="G30">
        <v>7</v>
      </c>
      <c r="H30">
        <v>9</v>
      </c>
      <c r="I30">
        <v>8</v>
      </c>
      <c r="J30">
        <v>10</v>
      </c>
      <c r="K30">
        <v>8</v>
      </c>
      <c r="L30">
        <v>9</v>
      </c>
      <c r="M30">
        <v>9</v>
      </c>
      <c r="N30">
        <v>9</v>
      </c>
      <c r="O30">
        <v>9</v>
      </c>
      <c r="P30">
        <v>10</v>
      </c>
      <c r="Q30">
        <v>9</v>
      </c>
      <c r="R30" s="4">
        <f>(SUM(B30:Q30))/16</f>
        <v>8.6875</v>
      </c>
      <c r="S30" s="4">
        <f>MEDIAN(B30:Q30)</f>
        <v>9</v>
      </c>
      <c r="T30" s="4">
        <f>MODE(B30:Q30)</f>
        <v>9</v>
      </c>
      <c r="U30" s="4">
        <f>STDEV(B30:Q30)</f>
        <v>1.0781929326423914</v>
      </c>
      <c r="V30" s="5">
        <f>MIN(B30:Q30)</f>
        <v>6</v>
      </c>
      <c r="W30" s="5">
        <f>MAX(B30:Q30)</f>
        <v>10</v>
      </c>
    </row>
    <row r="31" spans="1:23" ht="17" x14ac:dyDescent="0.2">
      <c r="A31" s="1" t="s">
        <v>18</v>
      </c>
      <c r="B31">
        <v>9</v>
      </c>
      <c r="C31">
        <v>9</v>
      </c>
      <c r="D31">
        <v>8</v>
      </c>
      <c r="E31">
        <v>9</v>
      </c>
      <c r="F31">
        <v>8</v>
      </c>
      <c r="G31">
        <v>8</v>
      </c>
      <c r="H31">
        <v>9</v>
      </c>
      <c r="I31">
        <v>8</v>
      </c>
      <c r="J31">
        <v>10</v>
      </c>
      <c r="K31">
        <v>9</v>
      </c>
      <c r="L31">
        <v>9</v>
      </c>
      <c r="M31">
        <v>9</v>
      </c>
      <c r="N31">
        <v>9</v>
      </c>
      <c r="O31">
        <v>9</v>
      </c>
      <c r="P31">
        <v>10</v>
      </c>
      <c r="Q31">
        <v>10</v>
      </c>
      <c r="R31" s="4">
        <f>(SUM(B31:Q31))/16</f>
        <v>8.9375</v>
      </c>
      <c r="S31" s="4">
        <f>MEDIAN(B31:Q31)</f>
        <v>9</v>
      </c>
      <c r="T31" s="4">
        <f>MODE(B31:Q31)</f>
        <v>9</v>
      </c>
      <c r="U31" s="4">
        <f>STDEV(B31:Q31)</f>
        <v>0.68007352543677213</v>
      </c>
      <c r="V31" s="5">
        <f>MIN(B31:Q31)</f>
        <v>8</v>
      </c>
      <c r="W31" s="5">
        <f>MAX(B31:Q31)</f>
        <v>10</v>
      </c>
    </row>
    <row r="32" spans="1:23" x14ac:dyDescent="0.2">
      <c r="R32" s="5"/>
      <c r="S32" s="4" t="s">
        <v>20</v>
      </c>
      <c r="T32" s="4" t="s">
        <v>20</v>
      </c>
      <c r="U32" s="4" t="s">
        <v>20</v>
      </c>
      <c r="V32" s="5" t="s">
        <v>20</v>
      </c>
      <c r="W32" s="5" t="s">
        <v>20</v>
      </c>
    </row>
    <row r="33" spans="1:23" x14ac:dyDescent="0.2">
      <c r="R33" s="5"/>
      <c r="S33" s="4" t="s">
        <v>20</v>
      </c>
      <c r="T33" s="4" t="s">
        <v>20</v>
      </c>
      <c r="U33" s="4" t="s">
        <v>20</v>
      </c>
      <c r="V33" s="5" t="s">
        <v>20</v>
      </c>
      <c r="W33" s="5" t="s">
        <v>20</v>
      </c>
    </row>
    <row r="34" spans="1:23" ht="17" x14ac:dyDescent="0.2">
      <c r="A34" s="6" t="s">
        <v>19</v>
      </c>
      <c r="R34" s="5"/>
      <c r="S34" s="4" t="s">
        <v>20</v>
      </c>
      <c r="T34" s="4" t="s">
        <v>20</v>
      </c>
      <c r="U34" s="4" t="s">
        <v>20</v>
      </c>
      <c r="V34" s="5" t="s">
        <v>20</v>
      </c>
      <c r="W34" s="5" t="s">
        <v>20</v>
      </c>
    </row>
    <row r="35" spans="1:23" ht="17" x14ac:dyDescent="0.2">
      <c r="A35" s="1" t="s">
        <v>15</v>
      </c>
      <c r="B35">
        <v>9</v>
      </c>
      <c r="C35">
        <v>10</v>
      </c>
      <c r="E35">
        <v>10</v>
      </c>
      <c r="F35">
        <v>10</v>
      </c>
      <c r="G35">
        <v>10</v>
      </c>
      <c r="H35">
        <v>10</v>
      </c>
      <c r="I35">
        <v>10</v>
      </c>
      <c r="J35">
        <v>10</v>
      </c>
      <c r="L35">
        <v>9</v>
      </c>
      <c r="M35">
        <v>7</v>
      </c>
      <c r="N35">
        <v>9</v>
      </c>
      <c r="O35">
        <v>8</v>
      </c>
      <c r="P35">
        <v>5</v>
      </c>
      <c r="Q35">
        <v>9</v>
      </c>
      <c r="R35" s="4">
        <f>(SUM(B35:Q35)/14)</f>
        <v>9</v>
      </c>
      <c r="S35" s="4">
        <f>MEDIAN(B35:Q35)</f>
        <v>9.5</v>
      </c>
      <c r="T35" s="4">
        <f>MODE(B35:Q35)</f>
        <v>10</v>
      </c>
      <c r="U35" s="4">
        <f>STDEV(B35:Q35)</f>
        <v>1.4675987714106855</v>
      </c>
      <c r="V35" s="5">
        <f>MIN(B35:Q35)</f>
        <v>5</v>
      </c>
      <c r="W35" s="5">
        <f>MAX(B35:Q35)</f>
        <v>10</v>
      </c>
    </row>
    <row r="36" spans="1:23" ht="17" x14ac:dyDescent="0.2">
      <c r="A36" s="1" t="s">
        <v>16</v>
      </c>
      <c r="B36">
        <v>7</v>
      </c>
      <c r="C36">
        <v>10</v>
      </c>
      <c r="E36">
        <v>10</v>
      </c>
      <c r="F36">
        <v>8</v>
      </c>
      <c r="G36">
        <v>9</v>
      </c>
      <c r="H36">
        <v>9</v>
      </c>
      <c r="I36">
        <v>8</v>
      </c>
      <c r="J36">
        <v>10</v>
      </c>
      <c r="L36">
        <v>9</v>
      </c>
      <c r="M36">
        <v>6</v>
      </c>
      <c r="N36">
        <v>8</v>
      </c>
      <c r="O36">
        <v>7</v>
      </c>
      <c r="P36">
        <v>8</v>
      </c>
      <c r="Q36">
        <v>9</v>
      </c>
      <c r="R36" s="4">
        <f>(SUM(B36:Q36)/14)</f>
        <v>8.4285714285714288</v>
      </c>
      <c r="S36" s="4">
        <f>MEDIAN(B36:Q36)</f>
        <v>8.5</v>
      </c>
      <c r="T36" s="4">
        <f>MODE(B36:Q36)</f>
        <v>8</v>
      </c>
      <c r="U36" s="4">
        <f>STDEV(B36:Q36)</f>
        <v>1.2224996910042538</v>
      </c>
      <c r="V36" s="5">
        <f>MIN(B36:Q36)</f>
        <v>6</v>
      </c>
      <c r="W36" s="5">
        <f>MAX(B36:Q36)</f>
        <v>10</v>
      </c>
    </row>
    <row r="37" spans="1:23" ht="34" x14ac:dyDescent="0.2">
      <c r="A37" s="1" t="s">
        <v>17</v>
      </c>
      <c r="B37">
        <v>7</v>
      </c>
      <c r="C37">
        <v>10</v>
      </c>
      <c r="E37">
        <v>9</v>
      </c>
      <c r="F37">
        <v>7</v>
      </c>
      <c r="G37">
        <v>9</v>
      </c>
      <c r="H37">
        <v>6</v>
      </c>
      <c r="I37">
        <v>8</v>
      </c>
      <c r="J37">
        <v>10</v>
      </c>
      <c r="M37">
        <v>7</v>
      </c>
      <c r="N37">
        <v>8</v>
      </c>
      <c r="O37">
        <v>7</v>
      </c>
      <c r="P37">
        <v>8</v>
      </c>
      <c r="Q37">
        <v>9</v>
      </c>
      <c r="R37" s="4">
        <f>(SUM(B37:Q37)/13)</f>
        <v>8.0769230769230766</v>
      </c>
      <c r="S37" s="4">
        <f>MEDIAN(B37:Q37)</f>
        <v>8</v>
      </c>
      <c r="T37" s="4">
        <f>MODE(B37:Q37)</f>
        <v>7</v>
      </c>
      <c r="U37" s="4">
        <f>STDEV(B37:Q37)</f>
        <v>1.2557559782549617</v>
      </c>
      <c r="V37" s="5">
        <f>MIN(B37:Q37)</f>
        <v>6</v>
      </c>
      <c r="W37" s="5">
        <f>MAX(B37:Q37)</f>
        <v>10</v>
      </c>
    </row>
    <row r="38" spans="1:23" ht="17" x14ac:dyDescent="0.2">
      <c r="A38" s="1" t="s">
        <v>18</v>
      </c>
      <c r="B38">
        <v>7</v>
      </c>
      <c r="C38">
        <v>10</v>
      </c>
      <c r="E38">
        <v>9</v>
      </c>
      <c r="F38">
        <v>8</v>
      </c>
      <c r="G38">
        <v>9</v>
      </c>
      <c r="H38">
        <v>7</v>
      </c>
      <c r="I38">
        <v>8</v>
      </c>
      <c r="J38">
        <v>10</v>
      </c>
      <c r="M38">
        <v>7</v>
      </c>
      <c r="N38">
        <v>8</v>
      </c>
      <c r="O38">
        <v>7</v>
      </c>
      <c r="P38">
        <v>6</v>
      </c>
      <c r="Q38">
        <v>9</v>
      </c>
      <c r="R38" s="4">
        <f>(SUM(B38:Q38)/13)</f>
        <v>8.0769230769230766</v>
      </c>
      <c r="S38" s="4">
        <f>MEDIAN(B38:Q38)</f>
        <v>8</v>
      </c>
      <c r="T38" s="4">
        <f>MODE(B38:Q38)</f>
        <v>7</v>
      </c>
      <c r="U38" s="4">
        <f>STDEV(B38:Q38)</f>
        <v>1.2557559782549617</v>
      </c>
      <c r="V38" s="5">
        <f>MIN(B38:Q38)</f>
        <v>6</v>
      </c>
      <c r="W38" s="5">
        <f>MAX(B38:Q38)</f>
        <v>10</v>
      </c>
    </row>
    <row r="39" spans="1:23" x14ac:dyDescent="0.2">
      <c r="N39" t="s">
        <v>20</v>
      </c>
      <c r="O39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81C30-6C83-4F46-B644-63E405232AA7}">
  <sheetPr>
    <pageSetUpPr fitToPage="1"/>
  </sheetPr>
  <dimension ref="A1:Z50"/>
  <sheetViews>
    <sheetView tabSelected="1" topLeftCell="A22" zoomScaleNormal="100" workbookViewId="0">
      <selection activeCell="A20" sqref="A20"/>
    </sheetView>
  </sheetViews>
  <sheetFormatPr baseColWidth="10" defaultRowHeight="16" x14ac:dyDescent="0.2"/>
  <cols>
    <col min="1" max="1" width="34.1640625" style="1" customWidth="1"/>
    <col min="2" max="20" width="10" customWidth="1"/>
    <col min="21" max="26" width="10.83203125" style="2"/>
  </cols>
  <sheetData>
    <row r="1" spans="1:26" x14ac:dyDescent="0.2">
      <c r="U1" s="3" t="s">
        <v>21</v>
      </c>
      <c r="V1" s="3" t="s">
        <v>22</v>
      </c>
      <c r="W1" s="3" t="s">
        <v>26</v>
      </c>
      <c r="X1" s="3" t="s">
        <v>23</v>
      </c>
      <c r="Y1" s="3" t="s">
        <v>24</v>
      </c>
      <c r="Z1" s="3" t="s">
        <v>25</v>
      </c>
    </row>
    <row r="2" spans="1:26" ht="17" x14ac:dyDescent="0.2">
      <c r="A2" s="6" t="s">
        <v>0</v>
      </c>
      <c r="B2">
        <v>7</v>
      </c>
      <c r="C2">
        <v>9</v>
      </c>
      <c r="D2">
        <v>6</v>
      </c>
      <c r="E2">
        <v>8</v>
      </c>
      <c r="F2">
        <v>8</v>
      </c>
      <c r="G2">
        <v>10</v>
      </c>
      <c r="H2">
        <v>8</v>
      </c>
      <c r="I2">
        <v>10</v>
      </c>
      <c r="J2">
        <v>9</v>
      </c>
      <c r="K2">
        <v>8</v>
      </c>
      <c r="L2">
        <v>9</v>
      </c>
      <c r="M2" t="s">
        <v>20</v>
      </c>
      <c r="N2">
        <v>8</v>
      </c>
      <c r="O2">
        <v>10</v>
      </c>
      <c r="P2">
        <v>8</v>
      </c>
      <c r="Q2">
        <v>8</v>
      </c>
      <c r="R2">
        <v>9</v>
      </c>
      <c r="S2">
        <v>10</v>
      </c>
      <c r="U2" s="4">
        <f>(SUM(B2:S2)/17)</f>
        <v>8.5294117647058822</v>
      </c>
      <c r="V2" s="4">
        <f>MEDIAN(B2:S2)</f>
        <v>8</v>
      </c>
      <c r="W2" s="4">
        <f>MODE(B2:S2)</f>
        <v>8</v>
      </c>
      <c r="X2" s="4">
        <f>STDEV(B2:S2)</f>
        <v>1.1245914290767745</v>
      </c>
      <c r="Y2" s="5">
        <f>MIN(B2:S2)</f>
        <v>6</v>
      </c>
      <c r="Z2" s="5">
        <f>MAX(B2:S2)</f>
        <v>10</v>
      </c>
    </row>
    <row r="3" spans="1:26" ht="17" x14ac:dyDescent="0.2">
      <c r="A3" s="6" t="s">
        <v>1</v>
      </c>
      <c r="B3">
        <v>8</v>
      </c>
      <c r="C3">
        <v>9</v>
      </c>
      <c r="D3">
        <v>6</v>
      </c>
      <c r="E3">
        <v>8</v>
      </c>
      <c r="F3">
        <v>9</v>
      </c>
      <c r="G3" t="s">
        <v>20</v>
      </c>
      <c r="H3">
        <v>9</v>
      </c>
      <c r="I3">
        <v>10</v>
      </c>
      <c r="J3">
        <v>9</v>
      </c>
      <c r="K3">
        <v>7</v>
      </c>
      <c r="L3">
        <v>8</v>
      </c>
      <c r="M3">
        <v>7</v>
      </c>
      <c r="N3">
        <v>8</v>
      </c>
      <c r="O3">
        <v>10</v>
      </c>
      <c r="P3">
        <v>8</v>
      </c>
      <c r="Q3">
        <v>7</v>
      </c>
      <c r="R3">
        <v>9</v>
      </c>
      <c r="S3">
        <v>10</v>
      </c>
      <c r="U3" s="4">
        <f>(SUM(B3:S3))/17</f>
        <v>8.3529411764705888</v>
      </c>
      <c r="V3" s="4">
        <f t="shared" ref="V3:V5" si="0">MEDIAN(B3:S3)</f>
        <v>8</v>
      </c>
      <c r="W3" s="4">
        <f t="shared" ref="W3:W50" si="1">MODE(B3:S3)</f>
        <v>8</v>
      </c>
      <c r="X3" s="4">
        <f t="shared" ref="X3:X50" si="2">STDEV(B3:S3)</f>
        <v>1.1694644324747701</v>
      </c>
      <c r="Y3" s="5">
        <f t="shared" ref="Y3:Y50" si="3">MIN(B3:S3)</f>
        <v>6</v>
      </c>
      <c r="Z3" s="5">
        <f t="shared" ref="Z3:Z50" si="4">MAX(B3:S3)</f>
        <v>10</v>
      </c>
    </row>
    <row r="4" spans="1:26" ht="17" x14ac:dyDescent="0.2">
      <c r="A4" s="6" t="s">
        <v>2</v>
      </c>
      <c r="B4">
        <v>6</v>
      </c>
      <c r="C4">
        <v>9</v>
      </c>
      <c r="D4">
        <v>8</v>
      </c>
      <c r="E4">
        <v>8</v>
      </c>
      <c r="F4">
        <v>7</v>
      </c>
      <c r="G4" t="s">
        <v>20</v>
      </c>
      <c r="H4">
        <v>7</v>
      </c>
      <c r="I4">
        <v>10</v>
      </c>
      <c r="J4">
        <v>9</v>
      </c>
      <c r="K4">
        <v>8</v>
      </c>
      <c r="L4">
        <v>9</v>
      </c>
      <c r="M4">
        <v>8</v>
      </c>
      <c r="N4">
        <v>8</v>
      </c>
      <c r="O4">
        <v>10</v>
      </c>
      <c r="P4">
        <v>9</v>
      </c>
      <c r="Q4">
        <v>9</v>
      </c>
      <c r="R4">
        <v>9</v>
      </c>
      <c r="S4">
        <v>10</v>
      </c>
      <c r="U4" s="4">
        <f t="shared" ref="U4:U11" si="5">(SUM(B4:S4))/17</f>
        <v>8.4705882352941178</v>
      </c>
      <c r="V4" s="4">
        <f t="shared" si="0"/>
        <v>9</v>
      </c>
      <c r="W4" s="4">
        <f t="shared" si="1"/>
        <v>9</v>
      </c>
      <c r="X4" s="4">
        <f t="shared" si="2"/>
        <v>1.1245914290767745</v>
      </c>
      <c r="Y4" s="5">
        <f t="shared" si="3"/>
        <v>6</v>
      </c>
      <c r="Z4" s="5">
        <f t="shared" si="4"/>
        <v>10</v>
      </c>
    </row>
    <row r="5" spans="1:26" ht="17" x14ac:dyDescent="0.2">
      <c r="A5" s="6" t="s">
        <v>3</v>
      </c>
      <c r="B5">
        <v>7</v>
      </c>
      <c r="C5">
        <v>9</v>
      </c>
      <c r="D5">
        <v>8</v>
      </c>
      <c r="E5">
        <v>8</v>
      </c>
      <c r="F5">
        <v>7</v>
      </c>
      <c r="G5" t="s">
        <v>20</v>
      </c>
      <c r="H5">
        <v>7</v>
      </c>
      <c r="I5">
        <v>10</v>
      </c>
      <c r="J5">
        <v>9</v>
      </c>
      <c r="K5">
        <v>10</v>
      </c>
      <c r="L5">
        <v>9</v>
      </c>
      <c r="M5">
        <v>8</v>
      </c>
      <c r="N5">
        <v>8</v>
      </c>
      <c r="O5">
        <v>10</v>
      </c>
      <c r="P5">
        <v>8</v>
      </c>
      <c r="Q5">
        <v>8</v>
      </c>
      <c r="R5">
        <v>9</v>
      </c>
      <c r="S5">
        <v>10</v>
      </c>
      <c r="U5" s="4">
        <f t="shared" si="5"/>
        <v>8.5294117647058822</v>
      </c>
      <c r="V5" s="4">
        <f t="shared" si="0"/>
        <v>8</v>
      </c>
      <c r="W5" s="4">
        <f t="shared" si="1"/>
        <v>8</v>
      </c>
      <c r="X5" s="4">
        <f t="shared" si="2"/>
        <v>1.0675700831106789</v>
      </c>
      <c r="Y5" s="5">
        <f t="shared" si="3"/>
        <v>7</v>
      </c>
      <c r="Z5" s="5">
        <f t="shared" si="4"/>
        <v>10</v>
      </c>
    </row>
    <row r="6" spans="1:26" x14ac:dyDescent="0.2">
      <c r="U6" s="4" t="s">
        <v>20</v>
      </c>
      <c r="V6" s="4" t="s">
        <v>20</v>
      </c>
      <c r="W6" s="4" t="s">
        <v>20</v>
      </c>
      <c r="X6" s="4" t="s">
        <v>20</v>
      </c>
      <c r="Y6" s="5" t="s">
        <v>20</v>
      </c>
      <c r="Z6" s="5" t="s">
        <v>20</v>
      </c>
    </row>
    <row r="7" spans="1:26" ht="17" x14ac:dyDescent="0.2">
      <c r="A7" s="6" t="s">
        <v>4</v>
      </c>
      <c r="Q7" t="s">
        <v>20</v>
      </c>
      <c r="U7" s="4" t="s">
        <v>20</v>
      </c>
      <c r="V7" s="4" t="s">
        <v>20</v>
      </c>
      <c r="W7" s="4" t="s">
        <v>20</v>
      </c>
      <c r="X7" s="4" t="s">
        <v>20</v>
      </c>
      <c r="Y7" s="5" t="s">
        <v>20</v>
      </c>
      <c r="Z7" s="5" t="s">
        <v>20</v>
      </c>
    </row>
    <row r="8" spans="1:26" ht="34" x14ac:dyDescent="0.2">
      <c r="A8" s="1" t="s">
        <v>5</v>
      </c>
      <c r="B8">
        <v>8</v>
      </c>
      <c r="C8">
        <v>9</v>
      </c>
      <c r="D8">
        <v>8</v>
      </c>
      <c r="E8">
        <v>7</v>
      </c>
      <c r="F8">
        <v>9</v>
      </c>
      <c r="G8" t="s">
        <v>20</v>
      </c>
      <c r="H8">
        <v>9</v>
      </c>
      <c r="I8">
        <v>10</v>
      </c>
      <c r="J8">
        <v>10</v>
      </c>
      <c r="K8">
        <v>8</v>
      </c>
      <c r="L8">
        <v>8</v>
      </c>
      <c r="M8">
        <v>6</v>
      </c>
      <c r="N8">
        <v>8</v>
      </c>
      <c r="O8">
        <v>10</v>
      </c>
      <c r="P8">
        <v>8</v>
      </c>
      <c r="Q8">
        <v>9</v>
      </c>
      <c r="R8">
        <v>8</v>
      </c>
      <c r="S8">
        <v>10</v>
      </c>
      <c r="U8" s="4">
        <f t="shared" si="5"/>
        <v>8.5294117647058822</v>
      </c>
      <c r="V8" s="4">
        <f t="shared" ref="V8:V12" si="6">MEDIAN(B8:S8)</f>
        <v>8</v>
      </c>
      <c r="W8" s="4">
        <f t="shared" si="1"/>
        <v>8</v>
      </c>
      <c r="X8" s="4">
        <f t="shared" si="2"/>
        <v>1.1245914290767745</v>
      </c>
      <c r="Y8" s="5">
        <f t="shared" si="3"/>
        <v>6</v>
      </c>
      <c r="Z8" s="5">
        <f t="shared" si="4"/>
        <v>10</v>
      </c>
    </row>
    <row r="9" spans="1:26" ht="17" x14ac:dyDescent="0.2">
      <c r="A9" s="1" t="s">
        <v>6</v>
      </c>
      <c r="B9">
        <v>5</v>
      </c>
      <c r="C9">
        <v>8</v>
      </c>
      <c r="D9">
        <v>6</v>
      </c>
      <c r="E9">
        <v>8</v>
      </c>
      <c r="F9">
        <v>8</v>
      </c>
      <c r="G9" t="s">
        <v>20</v>
      </c>
      <c r="H9">
        <v>9</v>
      </c>
      <c r="I9">
        <v>10</v>
      </c>
      <c r="J9">
        <v>9</v>
      </c>
      <c r="K9">
        <v>9</v>
      </c>
      <c r="L9">
        <v>9</v>
      </c>
      <c r="M9">
        <v>7</v>
      </c>
      <c r="N9">
        <v>8</v>
      </c>
      <c r="O9">
        <v>9</v>
      </c>
      <c r="P9">
        <v>9</v>
      </c>
      <c r="Q9">
        <v>6</v>
      </c>
      <c r="R9">
        <v>10</v>
      </c>
      <c r="S9">
        <v>9</v>
      </c>
      <c r="U9" s="4">
        <f t="shared" si="5"/>
        <v>8.1764705882352935</v>
      </c>
      <c r="V9" s="4">
        <f t="shared" si="6"/>
        <v>9</v>
      </c>
      <c r="W9" s="4">
        <f t="shared" si="1"/>
        <v>9</v>
      </c>
      <c r="X9" s="4">
        <f t="shared" si="2"/>
        <v>1.4245742398014518</v>
      </c>
      <c r="Y9" s="5">
        <f t="shared" si="3"/>
        <v>5</v>
      </c>
      <c r="Z9" s="5">
        <f t="shared" si="4"/>
        <v>10</v>
      </c>
    </row>
    <row r="10" spans="1:26" ht="34" x14ac:dyDescent="0.2">
      <c r="A10" s="1" t="s">
        <v>7</v>
      </c>
      <c r="B10">
        <v>6</v>
      </c>
      <c r="C10">
        <v>9</v>
      </c>
      <c r="D10">
        <v>5</v>
      </c>
      <c r="E10">
        <v>8</v>
      </c>
      <c r="F10">
        <v>7</v>
      </c>
      <c r="G10">
        <v>10</v>
      </c>
      <c r="H10">
        <v>8</v>
      </c>
      <c r="I10">
        <v>10</v>
      </c>
      <c r="J10">
        <v>9</v>
      </c>
      <c r="K10" t="s">
        <v>20</v>
      </c>
      <c r="L10">
        <v>7</v>
      </c>
      <c r="M10">
        <v>7</v>
      </c>
      <c r="N10">
        <v>8</v>
      </c>
      <c r="O10">
        <v>9</v>
      </c>
      <c r="P10">
        <v>8</v>
      </c>
      <c r="Q10">
        <v>5</v>
      </c>
      <c r="R10">
        <v>8</v>
      </c>
      <c r="S10">
        <v>10</v>
      </c>
      <c r="U10" s="4">
        <f t="shared" si="5"/>
        <v>7.882352941176471</v>
      </c>
      <c r="V10" s="4">
        <f t="shared" si="6"/>
        <v>8</v>
      </c>
      <c r="W10" s="4">
        <f t="shared" si="1"/>
        <v>8</v>
      </c>
      <c r="X10" s="4">
        <f t="shared" si="2"/>
        <v>1.5764815627361641</v>
      </c>
      <c r="Y10" s="5">
        <f t="shared" si="3"/>
        <v>5</v>
      </c>
      <c r="Z10" s="5">
        <f t="shared" si="4"/>
        <v>10</v>
      </c>
    </row>
    <row r="11" spans="1:26" ht="34" x14ac:dyDescent="0.2">
      <c r="A11" s="1" t="s">
        <v>8</v>
      </c>
      <c r="B11">
        <v>6</v>
      </c>
      <c r="C11">
        <v>9</v>
      </c>
      <c r="D11">
        <v>5</v>
      </c>
      <c r="E11">
        <v>8</v>
      </c>
      <c r="F11">
        <v>7</v>
      </c>
      <c r="G11" t="s">
        <v>20</v>
      </c>
      <c r="H11">
        <v>8</v>
      </c>
      <c r="I11">
        <v>10</v>
      </c>
      <c r="J11">
        <v>10</v>
      </c>
      <c r="K11">
        <v>8</v>
      </c>
      <c r="L11">
        <v>8</v>
      </c>
      <c r="M11">
        <v>5</v>
      </c>
      <c r="N11">
        <v>8</v>
      </c>
      <c r="O11">
        <v>10</v>
      </c>
      <c r="P11">
        <v>7</v>
      </c>
      <c r="Q11">
        <v>7</v>
      </c>
      <c r="R11">
        <v>9</v>
      </c>
      <c r="S11">
        <v>10</v>
      </c>
      <c r="U11" s="4">
        <f t="shared" si="5"/>
        <v>7.9411764705882355</v>
      </c>
      <c r="V11" s="4">
        <f t="shared" si="6"/>
        <v>8</v>
      </c>
      <c r="W11" s="4">
        <f t="shared" si="1"/>
        <v>8</v>
      </c>
      <c r="X11" s="4">
        <f t="shared" si="2"/>
        <v>1.638237934309839</v>
      </c>
      <c r="Y11" s="5">
        <f t="shared" si="3"/>
        <v>5</v>
      </c>
      <c r="Z11" s="5">
        <f t="shared" si="4"/>
        <v>10</v>
      </c>
    </row>
    <row r="12" spans="1:26" ht="17" x14ac:dyDescent="0.2">
      <c r="A12" s="1" t="s">
        <v>9</v>
      </c>
      <c r="B12">
        <v>7</v>
      </c>
      <c r="C12">
        <v>9</v>
      </c>
      <c r="D12">
        <v>4</v>
      </c>
      <c r="E12">
        <v>9</v>
      </c>
      <c r="F12">
        <v>8</v>
      </c>
      <c r="G12">
        <v>10</v>
      </c>
      <c r="H12">
        <v>9</v>
      </c>
      <c r="I12">
        <v>10</v>
      </c>
      <c r="J12">
        <v>10</v>
      </c>
      <c r="K12">
        <v>10</v>
      </c>
      <c r="L12">
        <v>8</v>
      </c>
      <c r="M12">
        <v>6</v>
      </c>
      <c r="N12">
        <v>9</v>
      </c>
      <c r="O12">
        <v>10</v>
      </c>
      <c r="P12">
        <v>7</v>
      </c>
      <c r="Q12">
        <v>7</v>
      </c>
      <c r="R12">
        <v>8</v>
      </c>
      <c r="S12">
        <v>10</v>
      </c>
      <c r="U12" s="4">
        <f>(SUM(B12:S12))/18</f>
        <v>8.3888888888888893</v>
      </c>
      <c r="V12" s="4">
        <f t="shared" si="6"/>
        <v>9</v>
      </c>
      <c r="W12" s="4">
        <f t="shared" si="1"/>
        <v>10</v>
      </c>
      <c r="X12" s="4">
        <f t="shared" si="2"/>
        <v>1.68519117047466</v>
      </c>
      <c r="Y12" s="5">
        <f t="shared" si="3"/>
        <v>4</v>
      </c>
      <c r="Z12" s="5">
        <f t="shared" si="4"/>
        <v>10</v>
      </c>
    </row>
    <row r="13" spans="1:26" x14ac:dyDescent="0.2">
      <c r="U13" s="4" t="s">
        <v>20</v>
      </c>
      <c r="V13" s="4" t="s">
        <v>20</v>
      </c>
      <c r="W13" s="4" t="s">
        <v>20</v>
      </c>
      <c r="X13" s="4" t="s">
        <v>20</v>
      </c>
      <c r="Y13" s="5" t="s">
        <v>20</v>
      </c>
      <c r="Z13" s="5" t="s">
        <v>20</v>
      </c>
    </row>
    <row r="14" spans="1:26" ht="17" x14ac:dyDescent="0.2">
      <c r="A14" s="6" t="s">
        <v>10</v>
      </c>
      <c r="U14" s="4" t="s">
        <v>20</v>
      </c>
      <c r="V14" s="4" t="s">
        <v>20</v>
      </c>
      <c r="W14" s="4" t="s">
        <v>20</v>
      </c>
      <c r="X14" s="4" t="s">
        <v>20</v>
      </c>
      <c r="Y14" s="5" t="s">
        <v>20</v>
      </c>
      <c r="Z14" s="5" t="s">
        <v>20</v>
      </c>
    </row>
    <row r="15" spans="1:26" ht="17" x14ac:dyDescent="0.2">
      <c r="A15" s="1" t="s">
        <v>11</v>
      </c>
      <c r="B15">
        <v>7</v>
      </c>
      <c r="C15">
        <v>8</v>
      </c>
      <c r="D15">
        <v>7</v>
      </c>
      <c r="E15">
        <v>8</v>
      </c>
      <c r="F15">
        <v>8</v>
      </c>
      <c r="G15">
        <v>10</v>
      </c>
      <c r="H15">
        <v>7</v>
      </c>
      <c r="I15">
        <v>10</v>
      </c>
      <c r="J15">
        <v>10</v>
      </c>
      <c r="K15">
        <v>8</v>
      </c>
      <c r="L15">
        <v>9</v>
      </c>
      <c r="M15">
        <v>8</v>
      </c>
      <c r="N15">
        <v>8</v>
      </c>
      <c r="O15">
        <v>10</v>
      </c>
      <c r="P15">
        <v>9</v>
      </c>
      <c r="Q15">
        <v>8</v>
      </c>
      <c r="R15">
        <v>8</v>
      </c>
      <c r="S15">
        <v>10</v>
      </c>
      <c r="U15" s="4">
        <f>(SUM(B15:S15))/18</f>
        <v>8.5</v>
      </c>
      <c r="V15" s="4">
        <f t="shared" ref="V15:V18" si="7">MEDIAN(B15:S15)</f>
        <v>8</v>
      </c>
      <c r="W15" s="4">
        <f t="shared" si="1"/>
        <v>8</v>
      </c>
      <c r="X15" s="4">
        <f t="shared" si="2"/>
        <v>1.0981267472114393</v>
      </c>
      <c r="Y15" s="5">
        <f t="shared" si="3"/>
        <v>7</v>
      </c>
      <c r="Z15" s="5">
        <f t="shared" si="4"/>
        <v>10</v>
      </c>
    </row>
    <row r="16" spans="1:26" ht="17" x14ac:dyDescent="0.2">
      <c r="A16" s="1" t="s">
        <v>12</v>
      </c>
      <c r="B16">
        <v>5</v>
      </c>
      <c r="C16">
        <v>9</v>
      </c>
      <c r="D16">
        <v>6</v>
      </c>
      <c r="E16">
        <v>9</v>
      </c>
      <c r="F16">
        <v>7</v>
      </c>
      <c r="G16" t="s">
        <v>20</v>
      </c>
      <c r="H16">
        <v>10</v>
      </c>
      <c r="I16">
        <v>10</v>
      </c>
      <c r="J16">
        <v>9</v>
      </c>
      <c r="K16">
        <v>5</v>
      </c>
      <c r="L16">
        <v>9</v>
      </c>
      <c r="M16">
        <v>7</v>
      </c>
      <c r="N16">
        <v>8</v>
      </c>
      <c r="O16">
        <v>9</v>
      </c>
      <c r="P16">
        <v>9</v>
      </c>
      <c r="Q16">
        <v>7</v>
      </c>
      <c r="R16">
        <v>8</v>
      </c>
      <c r="S16">
        <v>10</v>
      </c>
      <c r="U16" s="4">
        <f>(SUM(B16:S16))/17</f>
        <v>8.0588235294117645</v>
      </c>
      <c r="V16" s="4">
        <f t="shared" si="7"/>
        <v>9</v>
      </c>
      <c r="W16" s="4">
        <f t="shared" si="1"/>
        <v>9</v>
      </c>
      <c r="X16" s="4">
        <f t="shared" si="2"/>
        <v>1.638237934309839</v>
      </c>
      <c r="Y16" s="5">
        <f t="shared" si="3"/>
        <v>5</v>
      </c>
      <c r="Z16" s="5">
        <f t="shared" si="4"/>
        <v>10</v>
      </c>
    </row>
    <row r="17" spans="1:26" ht="34" x14ac:dyDescent="0.2">
      <c r="A17" s="1" t="s">
        <v>13</v>
      </c>
      <c r="B17">
        <v>6</v>
      </c>
      <c r="C17">
        <v>10</v>
      </c>
      <c r="D17">
        <v>9</v>
      </c>
      <c r="E17">
        <v>10</v>
      </c>
      <c r="F17">
        <v>8</v>
      </c>
      <c r="G17" t="s">
        <v>20</v>
      </c>
      <c r="H17">
        <v>9</v>
      </c>
      <c r="I17">
        <v>10</v>
      </c>
      <c r="J17">
        <v>10</v>
      </c>
      <c r="K17">
        <v>10</v>
      </c>
      <c r="L17">
        <v>10</v>
      </c>
      <c r="M17">
        <v>10</v>
      </c>
      <c r="N17">
        <v>10</v>
      </c>
      <c r="O17">
        <v>10</v>
      </c>
      <c r="P17">
        <v>10</v>
      </c>
      <c r="Q17">
        <v>7</v>
      </c>
      <c r="R17">
        <v>10</v>
      </c>
      <c r="S17">
        <v>10</v>
      </c>
      <c r="U17" s="4">
        <f t="shared" ref="U17" si="8">(SUM(B17:S17))/17</f>
        <v>9.3529411764705888</v>
      </c>
      <c r="V17" s="4">
        <f t="shared" si="7"/>
        <v>10</v>
      </c>
      <c r="W17" s="4">
        <f t="shared" si="1"/>
        <v>10</v>
      </c>
      <c r="X17" s="4">
        <f t="shared" si="2"/>
        <v>1.2217393579743332</v>
      </c>
      <c r="Y17" s="5">
        <f t="shared" si="3"/>
        <v>6</v>
      </c>
      <c r="Z17" s="5">
        <f t="shared" si="4"/>
        <v>10</v>
      </c>
    </row>
    <row r="18" spans="1:26" ht="34" x14ac:dyDescent="0.2">
      <c r="A18" s="1" t="s">
        <v>14</v>
      </c>
      <c r="B18">
        <v>7</v>
      </c>
      <c r="C18">
        <v>8</v>
      </c>
      <c r="D18">
        <v>8</v>
      </c>
      <c r="E18">
        <v>10</v>
      </c>
      <c r="F18">
        <v>8</v>
      </c>
      <c r="G18">
        <v>10</v>
      </c>
      <c r="H18">
        <v>9</v>
      </c>
      <c r="I18">
        <v>10</v>
      </c>
      <c r="J18">
        <v>10</v>
      </c>
      <c r="K18">
        <v>10</v>
      </c>
      <c r="L18">
        <v>9</v>
      </c>
      <c r="M18">
        <v>9</v>
      </c>
      <c r="N18">
        <v>9</v>
      </c>
      <c r="O18">
        <v>9</v>
      </c>
      <c r="P18">
        <v>9</v>
      </c>
      <c r="Q18">
        <v>6</v>
      </c>
      <c r="R18">
        <v>8</v>
      </c>
      <c r="S18">
        <v>10</v>
      </c>
      <c r="U18" s="4">
        <f>(SUM(B18:S18))/18</f>
        <v>8.8333333333333339</v>
      </c>
      <c r="V18" s="4">
        <f t="shared" si="7"/>
        <v>9</v>
      </c>
      <c r="W18" s="4">
        <f t="shared" si="1"/>
        <v>10</v>
      </c>
      <c r="X18" s="4">
        <f t="shared" si="2"/>
        <v>1.1504474832710556</v>
      </c>
      <c r="Y18" s="5">
        <f t="shared" si="3"/>
        <v>6</v>
      </c>
      <c r="Z18" s="5">
        <f t="shared" si="4"/>
        <v>10</v>
      </c>
    </row>
    <row r="19" spans="1:26" x14ac:dyDescent="0.2">
      <c r="U19" s="4" t="s">
        <v>20</v>
      </c>
      <c r="V19" s="4" t="s">
        <v>20</v>
      </c>
      <c r="W19" s="4" t="s">
        <v>20</v>
      </c>
      <c r="X19" s="4" t="s">
        <v>20</v>
      </c>
      <c r="Y19" s="5" t="s">
        <v>20</v>
      </c>
      <c r="Z19" s="5" t="s">
        <v>20</v>
      </c>
    </row>
    <row r="20" spans="1:26" ht="17" x14ac:dyDescent="0.2">
      <c r="A20" s="6" t="s">
        <v>27</v>
      </c>
      <c r="U20" s="4" t="s">
        <v>20</v>
      </c>
      <c r="V20" s="4" t="s">
        <v>20</v>
      </c>
      <c r="W20" s="4" t="s">
        <v>20</v>
      </c>
      <c r="X20" s="4" t="s">
        <v>20</v>
      </c>
      <c r="Y20" s="5" t="s">
        <v>20</v>
      </c>
      <c r="Z20" s="5" t="s">
        <v>20</v>
      </c>
    </row>
    <row r="21" spans="1:26" ht="17" x14ac:dyDescent="0.2">
      <c r="A21" s="1" t="s">
        <v>15</v>
      </c>
      <c r="B21">
        <v>8</v>
      </c>
      <c r="C21">
        <v>8</v>
      </c>
      <c r="D21">
        <v>8</v>
      </c>
      <c r="E21" t="s">
        <v>20</v>
      </c>
      <c r="F21">
        <v>8</v>
      </c>
      <c r="G21" t="s">
        <v>20</v>
      </c>
      <c r="H21">
        <v>10</v>
      </c>
      <c r="I21">
        <v>10</v>
      </c>
      <c r="J21">
        <v>10</v>
      </c>
      <c r="K21">
        <v>10</v>
      </c>
      <c r="L21">
        <v>10</v>
      </c>
      <c r="M21" t="s">
        <v>20</v>
      </c>
      <c r="N21">
        <v>10</v>
      </c>
      <c r="O21">
        <v>10</v>
      </c>
      <c r="P21">
        <v>9</v>
      </c>
      <c r="Q21" t="s">
        <v>20</v>
      </c>
      <c r="R21">
        <v>9</v>
      </c>
      <c r="S21">
        <v>10</v>
      </c>
      <c r="U21" s="4">
        <f>(SUM(B21:S21))/14</f>
        <v>9.2857142857142865</v>
      </c>
      <c r="V21" s="4">
        <f t="shared" ref="V21:V24" si="9">MEDIAN(B21:S21)</f>
        <v>10</v>
      </c>
      <c r="W21" s="4">
        <f t="shared" si="1"/>
        <v>10</v>
      </c>
      <c r="X21" s="4">
        <f t="shared" si="2"/>
        <v>0.91387353346337563</v>
      </c>
      <c r="Y21" s="5">
        <f t="shared" si="3"/>
        <v>8</v>
      </c>
      <c r="Z21" s="5">
        <f t="shared" si="4"/>
        <v>10</v>
      </c>
    </row>
    <row r="22" spans="1:26" ht="17" x14ac:dyDescent="0.2">
      <c r="A22" s="1" t="s">
        <v>16</v>
      </c>
      <c r="B22">
        <v>6</v>
      </c>
      <c r="C22">
        <v>8</v>
      </c>
      <c r="D22">
        <v>7</v>
      </c>
      <c r="E22" t="s">
        <v>20</v>
      </c>
      <c r="F22">
        <v>8</v>
      </c>
      <c r="G22" t="s">
        <v>20</v>
      </c>
      <c r="H22">
        <v>9</v>
      </c>
      <c r="I22">
        <v>10</v>
      </c>
      <c r="J22">
        <v>10</v>
      </c>
      <c r="K22">
        <v>10</v>
      </c>
      <c r="L22">
        <v>10</v>
      </c>
      <c r="M22" t="s">
        <v>20</v>
      </c>
      <c r="N22">
        <v>10</v>
      </c>
      <c r="O22">
        <v>10</v>
      </c>
      <c r="P22">
        <v>8</v>
      </c>
      <c r="Q22" t="s">
        <v>20</v>
      </c>
      <c r="R22">
        <v>9</v>
      </c>
      <c r="S22">
        <v>10</v>
      </c>
      <c r="U22" s="4">
        <f>(SUM(B22:S22))/14</f>
        <v>8.9285714285714288</v>
      </c>
      <c r="V22" s="4">
        <f t="shared" si="9"/>
        <v>9.5</v>
      </c>
      <c r="W22" s="4">
        <f t="shared" si="1"/>
        <v>10</v>
      </c>
      <c r="X22" s="4">
        <f t="shared" si="2"/>
        <v>1.3280573269766092</v>
      </c>
      <c r="Y22" s="5">
        <f t="shared" si="3"/>
        <v>6</v>
      </c>
      <c r="Z22" s="5">
        <f t="shared" si="4"/>
        <v>10</v>
      </c>
    </row>
    <row r="23" spans="1:26" ht="34" x14ac:dyDescent="0.2">
      <c r="A23" s="1" t="s">
        <v>17</v>
      </c>
      <c r="B23">
        <v>6</v>
      </c>
      <c r="C23">
        <v>8</v>
      </c>
      <c r="D23">
        <v>7</v>
      </c>
      <c r="E23" t="s">
        <v>20</v>
      </c>
      <c r="F23">
        <v>9</v>
      </c>
      <c r="G23" t="s">
        <v>20</v>
      </c>
      <c r="H23">
        <v>9</v>
      </c>
      <c r="I23">
        <v>10</v>
      </c>
      <c r="J23">
        <v>10</v>
      </c>
      <c r="K23">
        <v>10</v>
      </c>
      <c r="L23">
        <v>10</v>
      </c>
      <c r="M23" t="s">
        <v>20</v>
      </c>
      <c r="N23">
        <v>10</v>
      </c>
      <c r="O23">
        <v>10</v>
      </c>
      <c r="P23">
        <v>8</v>
      </c>
      <c r="Q23" t="s">
        <v>20</v>
      </c>
      <c r="R23">
        <v>9</v>
      </c>
      <c r="S23">
        <v>10</v>
      </c>
      <c r="U23" s="4">
        <f t="shared" ref="U23" si="10">(SUM(B23:S23))/14</f>
        <v>9</v>
      </c>
      <c r="V23" s="4">
        <f t="shared" si="9"/>
        <v>9.5</v>
      </c>
      <c r="W23" s="4">
        <f t="shared" si="1"/>
        <v>10</v>
      </c>
      <c r="X23" s="4">
        <f t="shared" si="2"/>
        <v>1.3008872711759818</v>
      </c>
      <c r="Y23" s="5">
        <f t="shared" si="3"/>
        <v>6</v>
      </c>
      <c r="Z23" s="5">
        <f t="shared" si="4"/>
        <v>10</v>
      </c>
    </row>
    <row r="24" spans="1:26" ht="17" x14ac:dyDescent="0.2">
      <c r="A24" s="1" t="s">
        <v>18</v>
      </c>
      <c r="B24">
        <v>7</v>
      </c>
      <c r="C24">
        <v>8</v>
      </c>
      <c r="D24">
        <v>8</v>
      </c>
      <c r="E24" t="s">
        <v>20</v>
      </c>
      <c r="F24">
        <v>8</v>
      </c>
      <c r="G24">
        <v>9</v>
      </c>
      <c r="H24">
        <v>9</v>
      </c>
      <c r="I24">
        <v>10</v>
      </c>
      <c r="J24">
        <v>10</v>
      </c>
      <c r="K24">
        <v>10</v>
      </c>
      <c r="L24">
        <v>10</v>
      </c>
      <c r="M24" t="s">
        <v>20</v>
      </c>
      <c r="N24">
        <v>10</v>
      </c>
      <c r="O24">
        <v>10</v>
      </c>
      <c r="P24">
        <v>8</v>
      </c>
      <c r="Q24" t="s">
        <v>20</v>
      </c>
      <c r="R24">
        <v>9</v>
      </c>
      <c r="S24">
        <v>10</v>
      </c>
      <c r="U24" s="4">
        <f>(SUM(B24:S24))/15</f>
        <v>9.0666666666666664</v>
      </c>
      <c r="V24" s="4">
        <f t="shared" si="9"/>
        <v>9</v>
      </c>
      <c r="W24" s="4">
        <f t="shared" si="1"/>
        <v>10</v>
      </c>
      <c r="X24" s="4">
        <f t="shared" si="2"/>
        <v>1.0327955589886466</v>
      </c>
      <c r="Y24" s="5">
        <f t="shared" si="3"/>
        <v>7</v>
      </c>
      <c r="Z24" s="5">
        <f t="shared" si="4"/>
        <v>10</v>
      </c>
    </row>
    <row r="25" spans="1:26" x14ac:dyDescent="0.2">
      <c r="U25" s="4" t="s">
        <v>20</v>
      </c>
      <c r="V25" s="4" t="s">
        <v>20</v>
      </c>
      <c r="W25" s="4" t="s">
        <v>20</v>
      </c>
      <c r="X25" s="4" t="s">
        <v>20</v>
      </c>
      <c r="Y25" s="5" t="s">
        <v>20</v>
      </c>
      <c r="Z25" s="5" t="s">
        <v>20</v>
      </c>
    </row>
    <row r="26" spans="1:26" ht="17" x14ac:dyDescent="0.2">
      <c r="A26" s="6" t="s">
        <v>28</v>
      </c>
      <c r="B26" t="s">
        <v>20</v>
      </c>
      <c r="U26" s="4" t="s">
        <v>20</v>
      </c>
      <c r="V26" s="4" t="s">
        <v>20</v>
      </c>
      <c r="W26" s="4" t="s">
        <v>20</v>
      </c>
      <c r="X26" s="4" t="s">
        <v>20</v>
      </c>
      <c r="Y26" s="5" t="s">
        <v>20</v>
      </c>
      <c r="Z26" s="5" t="s">
        <v>20</v>
      </c>
    </row>
    <row r="27" spans="1:26" ht="17" x14ac:dyDescent="0.2">
      <c r="A27" s="1" t="s">
        <v>15</v>
      </c>
      <c r="B27" t="s">
        <v>20</v>
      </c>
      <c r="C27">
        <v>8</v>
      </c>
      <c r="D27" t="s">
        <v>20</v>
      </c>
      <c r="E27" t="s">
        <v>20</v>
      </c>
      <c r="F27">
        <v>7</v>
      </c>
      <c r="G27" t="s">
        <v>20</v>
      </c>
      <c r="H27">
        <v>9</v>
      </c>
      <c r="I27">
        <v>10</v>
      </c>
      <c r="J27">
        <v>10</v>
      </c>
      <c r="K27" t="s">
        <v>20</v>
      </c>
      <c r="L27">
        <v>10</v>
      </c>
      <c r="M27" t="s">
        <v>20</v>
      </c>
      <c r="N27">
        <v>10</v>
      </c>
      <c r="O27">
        <v>10</v>
      </c>
      <c r="P27">
        <v>9</v>
      </c>
      <c r="Q27" t="s">
        <v>20</v>
      </c>
      <c r="R27">
        <v>9</v>
      </c>
      <c r="S27">
        <v>10</v>
      </c>
      <c r="U27" s="4">
        <f>(SUM(B27:S27))/11</f>
        <v>9.2727272727272734</v>
      </c>
      <c r="V27" s="4">
        <f t="shared" ref="V27:V30" si="11">MEDIAN(B27:S27)</f>
        <v>10</v>
      </c>
      <c r="W27" s="4">
        <f t="shared" si="1"/>
        <v>10</v>
      </c>
      <c r="X27" s="4">
        <f t="shared" si="2"/>
        <v>1.0090499582190235</v>
      </c>
      <c r="Y27" s="5">
        <f t="shared" si="3"/>
        <v>7</v>
      </c>
      <c r="Z27" s="5">
        <f t="shared" si="4"/>
        <v>10</v>
      </c>
    </row>
    <row r="28" spans="1:26" ht="17" x14ac:dyDescent="0.2">
      <c r="A28" s="1" t="s">
        <v>16</v>
      </c>
      <c r="B28" t="s">
        <v>20</v>
      </c>
      <c r="C28">
        <v>8</v>
      </c>
      <c r="D28" t="s">
        <v>20</v>
      </c>
      <c r="E28" t="s">
        <v>20</v>
      </c>
      <c r="F28">
        <v>6</v>
      </c>
      <c r="G28" t="s">
        <v>20</v>
      </c>
      <c r="H28">
        <v>6</v>
      </c>
      <c r="I28">
        <v>10</v>
      </c>
      <c r="J28">
        <v>10</v>
      </c>
      <c r="K28" t="s">
        <v>20</v>
      </c>
      <c r="L28">
        <v>10</v>
      </c>
      <c r="M28" t="s">
        <v>20</v>
      </c>
      <c r="N28">
        <v>10</v>
      </c>
      <c r="O28">
        <v>9</v>
      </c>
      <c r="P28">
        <v>8</v>
      </c>
      <c r="Q28" t="s">
        <v>20</v>
      </c>
      <c r="R28">
        <v>9</v>
      </c>
      <c r="S28">
        <v>10</v>
      </c>
      <c r="U28" s="4">
        <f t="shared" ref="U28:U29" si="12">(SUM(B28:S28))/11</f>
        <v>8.7272727272727266</v>
      </c>
      <c r="V28" s="4">
        <f t="shared" si="11"/>
        <v>9</v>
      </c>
      <c r="W28" s="4">
        <f t="shared" si="1"/>
        <v>10</v>
      </c>
      <c r="X28" s="4">
        <f t="shared" si="2"/>
        <v>1.5550504230351545</v>
      </c>
      <c r="Y28" s="5">
        <f t="shared" si="3"/>
        <v>6</v>
      </c>
      <c r="Z28" s="5">
        <f t="shared" si="4"/>
        <v>10</v>
      </c>
    </row>
    <row r="29" spans="1:26" ht="34" x14ac:dyDescent="0.2">
      <c r="A29" s="1" t="s">
        <v>17</v>
      </c>
      <c r="B29" t="s">
        <v>20</v>
      </c>
      <c r="C29">
        <v>8</v>
      </c>
      <c r="D29" t="s">
        <v>20</v>
      </c>
      <c r="E29" t="s">
        <v>20</v>
      </c>
      <c r="F29">
        <v>7</v>
      </c>
      <c r="G29" t="s">
        <v>20</v>
      </c>
      <c r="H29">
        <v>7</v>
      </c>
      <c r="I29">
        <v>10</v>
      </c>
      <c r="J29">
        <v>10</v>
      </c>
      <c r="K29" t="s">
        <v>20</v>
      </c>
      <c r="L29">
        <v>10</v>
      </c>
      <c r="M29" t="s">
        <v>20</v>
      </c>
      <c r="N29">
        <v>10</v>
      </c>
      <c r="O29">
        <v>8</v>
      </c>
      <c r="P29">
        <v>8</v>
      </c>
      <c r="Q29" t="s">
        <v>20</v>
      </c>
      <c r="R29">
        <v>9</v>
      </c>
      <c r="S29">
        <v>10</v>
      </c>
      <c r="U29" s="4">
        <f t="shared" si="12"/>
        <v>8.8181818181818183</v>
      </c>
      <c r="V29" s="4">
        <f t="shared" si="11"/>
        <v>9</v>
      </c>
      <c r="W29" s="4">
        <f t="shared" si="1"/>
        <v>10</v>
      </c>
      <c r="X29" s="4">
        <f t="shared" si="2"/>
        <v>1.2504544628399559</v>
      </c>
      <c r="Y29" s="5">
        <f t="shared" si="3"/>
        <v>7</v>
      </c>
      <c r="Z29" s="5">
        <f t="shared" si="4"/>
        <v>10</v>
      </c>
    </row>
    <row r="30" spans="1:26" ht="17" x14ac:dyDescent="0.2">
      <c r="A30" s="1" t="s">
        <v>18</v>
      </c>
      <c r="B30" t="s">
        <v>20</v>
      </c>
      <c r="C30">
        <v>8</v>
      </c>
      <c r="D30" t="s">
        <v>20</v>
      </c>
      <c r="E30" t="s">
        <v>20</v>
      </c>
      <c r="F30">
        <v>7</v>
      </c>
      <c r="G30">
        <v>7</v>
      </c>
      <c r="H30">
        <v>8</v>
      </c>
      <c r="I30">
        <v>10</v>
      </c>
      <c r="J30">
        <v>10</v>
      </c>
      <c r="K30" t="s">
        <v>20</v>
      </c>
      <c r="L30">
        <v>10</v>
      </c>
      <c r="M30" t="s">
        <v>20</v>
      </c>
      <c r="N30">
        <v>10</v>
      </c>
      <c r="O30">
        <v>9</v>
      </c>
      <c r="P30">
        <v>8</v>
      </c>
      <c r="Q30" t="s">
        <v>20</v>
      </c>
      <c r="R30">
        <v>9</v>
      </c>
      <c r="S30">
        <v>10</v>
      </c>
      <c r="U30" s="4">
        <f>(SUM(B30:S30))/12</f>
        <v>8.8333333333333339</v>
      </c>
      <c r="V30" s="4">
        <f t="shared" si="11"/>
        <v>9</v>
      </c>
      <c r="W30" s="4">
        <f t="shared" si="1"/>
        <v>10</v>
      </c>
      <c r="X30" s="4">
        <f t="shared" si="2"/>
        <v>1.1934162828797086</v>
      </c>
      <c r="Y30" s="5">
        <f t="shared" si="3"/>
        <v>7</v>
      </c>
      <c r="Z30" s="5">
        <f t="shared" si="4"/>
        <v>10</v>
      </c>
    </row>
    <row r="31" spans="1:26" x14ac:dyDescent="0.2">
      <c r="U31" s="4" t="s">
        <v>20</v>
      </c>
      <c r="V31" s="4" t="s">
        <v>20</v>
      </c>
      <c r="W31" s="4" t="s">
        <v>20</v>
      </c>
      <c r="X31" s="4" t="s">
        <v>20</v>
      </c>
      <c r="Y31" s="5" t="s">
        <v>20</v>
      </c>
      <c r="Z31" s="5" t="s">
        <v>20</v>
      </c>
    </row>
    <row r="32" spans="1:26" x14ac:dyDescent="0.2">
      <c r="U32" s="4" t="s">
        <v>20</v>
      </c>
      <c r="V32" s="4" t="s">
        <v>20</v>
      </c>
      <c r="W32" s="4" t="s">
        <v>20</v>
      </c>
      <c r="X32" s="4" t="s">
        <v>20</v>
      </c>
      <c r="Y32" s="5" t="s">
        <v>20</v>
      </c>
      <c r="Z32" s="5" t="s">
        <v>20</v>
      </c>
    </row>
    <row r="33" spans="1:26" ht="17" x14ac:dyDescent="0.2">
      <c r="A33" s="6" t="s">
        <v>19</v>
      </c>
      <c r="U33" s="4" t="s">
        <v>20</v>
      </c>
      <c r="V33" s="4" t="s">
        <v>20</v>
      </c>
      <c r="W33" s="4" t="s">
        <v>20</v>
      </c>
      <c r="X33" s="4" t="s">
        <v>20</v>
      </c>
      <c r="Y33" s="5" t="s">
        <v>20</v>
      </c>
      <c r="Z33" s="5" t="s">
        <v>20</v>
      </c>
    </row>
    <row r="34" spans="1:26" ht="17" x14ac:dyDescent="0.2">
      <c r="A34" s="1" t="s">
        <v>15</v>
      </c>
      <c r="B34" t="s">
        <v>20</v>
      </c>
      <c r="C34">
        <v>8</v>
      </c>
      <c r="E34">
        <v>10</v>
      </c>
      <c r="F34">
        <v>8</v>
      </c>
      <c r="G34" t="s">
        <v>20</v>
      </c>
      <c r="H34">
        <v>9</v>
      </c>
      <c r="I34">
        <v>10</v>
      </c>
      <c r="J34">
        <v>10</v>
      </c>
      <c r="L34">
        <v>10</v>
      </c>
      <c r="M34">
        <v>7</v>
      </c>
      <c r="N34">
        <v>10</v>
      </c>
      <c r="O34">
        <v>10</v>
      </c>
      <c r="P34">
        <v>9</v>
      </c>
      <c r="Q34" t="s">
        <v>20</v>
      </c>
      <c r="R34">
        <v>9</v>
      </c>
      <c r="S34">
        <v>10</v>
      </c>
      <c r="U34" s="4">
        <f>(SUM(B34:S34))/13</f>
        <v>9.2307692307692299</v>
      </c>
      <c r="V34" s="4">
        <f t="shared" ref="V34:V50" si="13">MEDIAN(B34:S34)</f>
        <v>10</v>
      </c>
      <c r="W34" s="4">
        <f t="shared" si="1"/>
        <v>10</v>
      </c>
      <c r="X34" s="4">
        <f t="shared" si="2"/>
        <v>1.0127393670836695</v>
      </c>
      <c r="Y34" s="5">
        <f t="shared" si="3"/>
        <v>7</v>
      </c>
      <c r="Z34" s="5">
        <f t="shared" si="4"/>
        <v>10</v>
      </c>
    </row>
    <row r="35" spans="1:26" ht="17" x14ac:dyDescent="0.2">
      <c r="A35" s="1" t="s">
        <v>16</v>
      </c>
      <c r="B35" t="s">
        <v>20</v>
      </c>
      <c r="C35">
        <v>8</v>
      </c>
      <c r="E35">
        <v>10</v>
      </c>
      <c r="F35">
        <v>8</v>
      </c>
      <c r="G35" t="s">
        <v>20</v>
      </c>
      <c r="H35">
        <v>9</v>
      </c>
      <c r="I35">
        <v>10</v>
      </c>
      <c r="J35">
        <v>10</v>
      </c>
      <c r="L35">
        <v>10</v>
      </c>
      <c r="M35">
        <v>6</v>
      </c>
      <c r="N35">
        <v>10</v>
      </c>
      <c r="O35">
        <v>10</v>
      </c>
      <c r="P35">
        <v>8</v>
      </c>
      <c r="Q35" t="s">
        <v>20</v>
      </c>
      <c r="R35">
        <v>9</v>
      </c>
      <c r="S35">
        <v>10</v>
      </c>
      <c r="U35" s="4">
        <f>(SUM(B35:S35))/13</f>
        <v>9.0769230769230766</v>
      </c>
      <c r="V35" s="4">
        <f t="shared" si="13"/>
        <v>10</v>
      </c>
      <c r="W35" s="4">
        <f t="shared" si="1"/>
        <v>10</v>
      </c>
      <c r="X35" s="4">
        <f t="shared" si="2"/>
        <v>1.2557559782549617</v>
      </c>
      <c r="Y35" s="5">
        <f t="shared" si="3"/>
        <v>6</v>
      </c>
      <c r="Z35" s="5">
        <f t="shared" si="4"/>
        <v>10</v>
      </c>
    </row>
    <row r="36" spans="1:26" ht="34" x14ac:dyDescent="0.2">
      <c r="A36" s="1" t="s">
        <v>17</v>
      </c>
      <c r="B36" t="s">
        <v>20</v>
      </c>
      <c r="C36">
        <v>8</v>
      </c>
      <c r="E36">
        <v>9</v>
      </c>
      <c r="F36">
        <v>9</v>
      </c>
      <c r="G36" t="s">
        <v>20</v>
      </c>
      <c r="H36">
        <v>10</v>
      </c>
      <c r="I36">
        <v>10</v>
      </c>
      <c r="J36">
        <v>10</v>
      </c>
      <c r="L36">
        <v>10</v>
      </c>
      <c r="M36">
        <v>7</v>
      </c>
      <c r="N36">
        <v>10</v>
      </c>
      <c r="O36">
        <v>10</v>
      </c>
      <c r="P36">
        <v>8</v>
      </c>
      <c r="Q36" t="s">
        <v>20</v>
      </c>
      <c r="R36">
        <v>9</v>
      </c>
      <c r="S36">
        <v>10</v>
      </c>
      <c r="U36" s="4">
        <f>(SUM(B36:S36))/13</f>
        <v>9.2307692307692299</v>
      </c>
      <c r="V36" s="4">
        <f t="shared" si="13"/>
        <v>10</v>
      </c>
      <c r="W36" s="4">
        <f t="shared" si="1"/>
        <v>10</v>
      </c>
      <c r="X36" s="4">
        <f t="shared" si="2"/>
        <v>1.0127393670836695</v>
      </c>
      <c r="Y36" s="5">
        <f t="shared" si="3"/>
        <v>7</v>
      </c>
      <c r="Z36" s="5">
        <f t="shared" si="4"/>
        <v>10</v>
      </c>
    </row>
    <row r="37" spans="1:26" ht="17" x14ac:dyDescent="0.2">
      <c r="A37" s="1" t="s">
        <v>18</v>
      </c>
      <c r="B37" t="s">
        <v>20</v>
      </c>
      <c r="C37">
        <v>8</v>
      </c>
      <c r="E37">
        <v>9</v>
      </c>
      <c r="F37">
        <v>8</v>
      </c>
      <c r="G37">
        <v>9</v>
      </c>
      <c r="H37">
        <v>9</v>
      </c>
      <c r="I37">
        <v>10</v>
      </c>
      <c r="J37">
        <v>10</v>
      </c>
      <c r="L37">
        <v>10</v>
      </c>
      <c r="M37">
        <v>7</v>
      </c>
      <c r="N37">
        <v>10</v>
      </c>
      <c r="O37">
        <v>10</v>
      </c>
      <c r="P37">
        <v>8</v>
      </c>
      <c r="Q37" t="s">
        <v>20</v>
      </c>
      <c r="R37">
        <v>9</v>
      </c>
      <c r="S37">
        <v>10</v>
      </c>
      <c r="U37" s="4">
        <f>(SUM(B37:S37))/14</f>
        <v>9.0714285714285712</v>
      </c>
      <c r="V37" s="4">
        <f t="shared" si="13"/>
        <v>9</v>
      </c>
      <c r="W37" s="4">
        <f t="shared" si="1"/>
        <v>10</v>
      </c>
      <c r="X37" s="4">
        <f t="shared" si="2"/>
        <v>0.99724896315087086</v>
      </c>
      <c r="Y37" s="5">
        <f t="shared" si="3"/>
        <v>7</v>
      </c>
      <c r="Z37" s="5">
        <f t="shared" si="4"/>
        <v>10</v>
      </c>
    </row>
    <row r="38" spans="1:26" x14ac:dyDescent="0.2">
      <c r="N38" t="s">
        <v>20</v>
      </c>
      <c r="O38" t="s">
        <v>20</v>
      </c>
      <c r="U38" s="4" t="s">
        <v>20</v>
      </c>
      <c r="V38" s="4" t="s">
        <v>20</v>
      </c>
      <c r="W38" s="4" t="s">
        <v>20</v>
      </c>
      <c r="X38" s="4" t="s">
        <v>20</v>
      </c>
      <c r="Y38" s="5" t="s">
        <v>20</v>
      </c>
      <c r="Z38" s="5" t="s">
        <v>20</v>
      </c>
    </row>
    <row r="39" spans="1:26" x14ac:dyDescent="0.2">
      <c r="U39" s="4" t="s">
        <v>20</v>
      </c>
      <c r="V39" s="4" t="s">
        <v>20</v>
      </c>
      <c r="W39" s="4" t="s">
        <v>20</v>
      </c>
      <c r="X39" s="4" t="s">
        <v>20</v>
      </c>
      <c r="Y39" s="5" t="s">
        <v>20</v>
      </c>
      <c r="Z39" s="5" t="s">
        <v>20</v>
      </c>
    </row>
    <row r="40" spans="1:26" ht="17" x14ac:dyDescent="0.2">
      <c r="A40" s="6" t="s">
        <v>29</v>
      </c>
      <c r="D40" t="s">
        <v>20</v>
      </c>
      <c r="U40" s="4" t="s">
        <v>20</v>
      </c>
      <c r="V40" s="4" t="s">
        <v>20</v>
      </c>
      <c r="W40" s="4" t="s">
        <v>20</v>
      </c>
      <c r="X40" s="4" t="s">
        <v>20</v>
      </c>
      <c r="Y40" s="5" t="s">
        <v>20</v>
      </c>
      <c r="Z40" s="5" t="s">
        <v>20</v>
      </c>
    </row>
    <row r="41" spans="1:26" ht="17" x14ac:dyDescent="0.2">
      <c r="A41" s="1" t="s">
        <v>15</v>
      </c>
      <c r="B41">
        <v>8</v>
      </c>
      <c r="C41">
        <v>10</v>
      </c>
      <c r="D41">
        <v>9</v>
      </c>
      <c r="F41">
        <v>9</v>
      </c>
      <c r="H41">
        <v>10</v>
      </c>
      <c r="I41">
        <v>10</v>
      </c>
      <c r="J41">
        <v>10</v>
      </c>
      <c r="K41">
        <v>10</v>
      </c>
      <c r="L41">
        <v>10</v>
      </c>
      <c r="N41">
        <v>10</v>
      </c>
      <c r="O41">
        <v>10</v>
      </c>
      <c r="P41">
        <v>9</v>
      </c>
      <c r="R41">
        <v>10</v>
      </c>
      <c r="U41" s="4">
        <f>(SUM(B41:S41))/13</f>
        <v>9.615384615384615</v>
      </c>
      <c r="V41" s="4">
        <f t="shared" si="13"/>
        <v>10</v>
      </c>
      <c r="W41" s="4">
        <f t="shared" si="1"/>
        <v>10</v>
      </c>
      <c r="X41" s="4">
        <f t="shared" si="2"/>
        <v>0.65044363558799079</v>
      </c>
      <c r="Y41" s="5">
        <f t="shared" si="3"/>
        <v>8</v>
      </c>
      <c r="Z41" s="5">
        <f t="shared" si="4"/>
        <v>10</v>
      </c>
    </row>
    <row r="42" spans="1:26" ht="17" x14ac:dyDescent="0.2">
      <c r="A42" s="1" t="s">
        <v>16</v>
      </c>
      <c r="B42">
        <v>8</v>
      </c>
      <c r="C42">
        <v>10</v>
      </c>
      <c r="D42">
        <v>10</v>
      </c>
      <c r="F42">
        <v>9</v>
      </c>
      <c r="H42">
        <v>10</v>
      </c>
      <c r="I42">
        <v>10</v>
      </c>
      <c r="J42">
        <v>10</v>
      </c>
      <c r="K42">
        <v>10</v>
      </c>
      <c r="L42">
        <v>10</v>
      </c>
      <c r="N42">
        <v>10</v>
      </c>
      <c r="O42">
        <v>10</v>
      </c>
      <c r="P42">
        <v>9</v>
      </c>
      <c r="R42">
        <v>10</v>
      </c>
      <c r="U42" s="4">
        <f t="shared" ref="U42:U43" si="14">(SUM(B42:S42))/13</f>
        <v>9.6923076923076916</v>
      </c>
      <c r="V42" s="4">
        <f t="shared" si="13"/>
        <v>10</v>
      </c>
      <c r="W42" s="4">
        <f t="shared" si="1"/>
        <v>10</v>
      </c>
      <c r="X42" s="4">
        <f t="shared" si="2"/>
        <v>0.63042517195611525</v>
      </c>
      <c r="Y42" s="5">
        <f t="shared" si="3"/>
        <v>8</v>
      </c>
      <c r="Z42" s="5">
        <f t="shared" si="4"/>
        <v>10</v>
      </c>
    </row>
    <row r="43" spans="1:26" ht="34" x14ac:dyDescent="0.2">
      <c r="A43" s="1" t="s">
        <v>17</v>
      </c>
      <c r="B43">
        <v>8</v>
      </c>
      <c r="C43">
        <v>10</v>
      </c>
      <c r="D43">
        <v>10</v>
      </c>
      <c r="F43">
        <v>9</v>
      </c>
      <c r="H43">
        <v>10</v>
      </c>
      <c r="I43">
        <v>10</v>
      </c>
      <c r="J43">
        <v>10</v>
      </c>
      <c r="K43">
        <v>10</v>
      </c>
      <c r="L43">
        <v>10</v>
      </c>
      <c r="N43">
        <v>10</v>
      </c>
      <c r="O43">
        <v>10</v>
      </c>
      <c r="P43">
        <v>9</v>
      </c>
      <c r="R43">
        <v>10</v>
      </c>
      <c r="U43" s="4">
        <f t="shared" si="14"/>
        <v>9.6923076923076916</v>
      </c>
      <c r="V43" s="4">
        <f t="shared" si="13"/>
        <v>10</v>
      </c>
      <c r="W43" s="4">
        <f t="shared" si="1"/>
        <v>10</v>
      </c>
      <c r="X43" s="4">
        <f t="shared" si="2"/>
        <v>0.63042517195611525</v>
      </c>
      <c r="Y43" s="5">
        <f t="shared" si="3"/>
        <v>8</v>
      </c>
      <c r="Z43" s="5">
        <f t="shared" si="4"/>
        <v>10</v>
      </c>
    </row>
    <row r="44" spans="1:26" ht="17" x14ac:dyDescent="0.2">
      <c r="A44" s="1" t="s">
        <v>18</v>
      </c>
      <c r="B44">
        <v>8</v>
      </c>
      <c r="C44">
        <v>10</v>
      </c>
      <c r="D44">
        <v>9</v>
      </c>
      <c r="F44">
        <v>9</v>
      </c>
      <c r="G44">
        <v>10</v>
      </c>
      <c r="H44">
        <v>10</v>
      </c>
      <c r="I44">
        <v>10</v>
      </c>
      <c r="J44">
        <v>10</v>
      </c>
      <c r="K44">
        <v>10</v>
      </c>
      <c r="L44">
        <v>10</v>
      </c>
      <c r="N44">
        <v>10</v>
      </c>
      <c r="O44">
        <v>10</v>
      </c>
      <c r="P44">
        <v>9</v>
      </c>
      <c r="R44">
        <v>10</v>
      </c>
      <c r="U44" s="4">
        <f>(SUM(B44:S44))/14</f>
        <v>9.6428571428571423</v>
      </c>
      <c r="V44" s="4">
        <f t="shared" si="13"/>
        <v>10</v>
      </c>
      <c r="W44" s="4">
        <f t="shared" si="1"/>
        <v>10</v>
      </c>
      <c r="X44" s="4">
        <f t="shared" si="2"/>
        <v>0.63332369377665088</v>
      </c>
      <c r="Y44" s="5">
        <f t="shared" si="3"/>
        <v>8</v>
      </c>
      <c r="Z44" s="5">
        <f t="shared" si="4"/>
        <v>10</v>
      </c>
    </row>
    <row r="45" spans="1:26" x14ac:dyDescent="0.2">
      <c r="U45" s="4" t="s">
        <v>20</v>
      </c>
      <c r="V45" s="4" t="s">
        <v>20</v>
      </c>
      <c r="W45" s="4" t="s">
        <v>20</v>
      </c>
      <c r="X45" s="4" t="s">
        <v>20</v>
      </c>
      <c r="Y45" s="5" t="s">
        <v>20</v>
      </c>
      <c r="Z45" s="5" t="s">
        <v>20</v>
      </c>
    </row>
    <row r="46" spans="1:26" ht="17" x14ac:dyDescent="0.2">
      <c r="A46" s="6" t="s">
        <v>30</v>
      </c>
      <c r="U46" s="4" t="s">
        <v>20</v>
      </c>
      <c r="V46" s="4" t="s">
        <v>20</v>
      </c>
      <c r="W46" s="4" t="s">
        <v>20</v>
      </c>
      <c r="X46" s="4" t="s">
        <v>20</v>
      </c>
      <c r="Y46" s="5" t="s">
        <v>20</v>
      </c>
      <c r="Z46" s="5" t="s">
        <v>20</v>
      </c>
    </row>
    <row r="47" spans="1:26" ht="17" x14ac:dyDescent="0.2">
      <c r="A47" s="1" t="s">
        <v>15</v>
      </c>
      <c r="B47">
        <v>8</v>
      </c>
      <c r="C47">
        <v>8</v>
      </c>
      <c r="D47">
        <v>9</v>
      </c>
      <c r="F47">
        <v>8</v>
      </c>
      <c r="H47">
        <v>10</v>
      </c>
      <c r="I47">
        <v>10</v>
      </c>
      <c r="J47">
        <v>10</v>
      </c>
      <c r="K47">
        <v>10</v>
      </c>
      <c r="L47">
        <v>10</v>
      </c>
      <c r="N47">
        <v>10</v>
      </c>
      <c r="O47">
        <v>9</v>
      </c>
      <c r="P47">
        <v>9</v>
      </c>
      <c r="R47" t="s">
        <v>20</v>
      </c>
      <c r="U47" s="4">
        <f>(SUM(B47:S47))/13</f>
        <v>8.5384615384615383</v>
      </c>
      <c r="V47" s="4">
        <f t="shared" si="13"/>
        <v>9.5</v>
      </c>
      <c r="W47" s="4">
        <f t="shared" si="1"/>
        <v>10</v>
      </c>
      <c r="X47" s="4">
        <f t="shared" si="2"/>
        <v>0.8660254037844386</v>
      </c>
      <c r="Y47" s="5">
        <f t="shared" si="3"/>
        <v>8</v>
      </c>
      <c r="Z47" s="5">
        <f t="shared" si="4"/>
        <v>10</v>
      </c>
    </row>
    <row r="48" spans="1:26" ht="17" x14ac:dyDescent="0.2">
      <c r="A48" s="1" t="s">
        <v>16</v>
      </c>
      <c r="B48">
        <v>7</v>
      </c>
      <c r="C48">
        <v>8</v>
      </c>
      <c r="D48">
        <v>6</v>
      </c>
      <c r="F48">
        <v>8</v>
      </c>
      <c r="H48">
        <v>10</v>
      </c>
      <c r="I48">
        <v>10</v>
      </c>
      <c r="J48">
        <v>10</v>
      </c>
      <c r="K48">
        <v>10</v>
      </c>
      <c r="L48">
        <v>10</v>
      </c>
      <c r="N48">
        <v>10</v>
      </c>
      <c r="O48">
        <v>10</v>
      </c>
      <c r="P48">
        <v>8</v>
      </c>
      <c r="R48" t="s">
        <v>20</v>
      </c>
      <c r="U48" s="4">
        <f t="shared" ref="U48:U49" si="15">(SUM(B48:S48))/13</f>
        <v>8.2307692307692299</v>
      </c>
      <c r="V48" s="4">
        <f t="shared" si="13"/>
        <v>10</v>
      </c>
      <c r="W48" s="4">
        <f t="shared" si="1"/>
        <v>10</v>
      </c>
      <c r="X48" s="4">
        <f t="shared" si="2"/>
        <v>1.4433756729740632</v>
      </c>
      <c r="Y48" s="5">
        <f t="shared" si="3"/>
        <v>6</v>
      </c>
      <c r="Z48" s="5">
        <f t="shared" si="4"/>
        <v>10</v>
      </c>
    </row>
    <row r="49" spans="1:26" ht="34" x14ac:dyDescent="0.2">
      <c r="A49" s="1" t="s">
        <v>17</v>
      </c>
      <c r="B49">
        <v>7</v>
      </c>
      <c r="C49">
        <v>8</v>
      </c>
      <c r="D49">
        <v>9</v>
      </c>
      <c r="F49">
        <v>8</v>
      </c>
      <c r="H49">
        <v>9</v>
      </c>
      <c r="I49">
        <v>10</v>
      </c>
      <c r="J49">
        <v>10</v>
      </c>
      <c r="K49">
        <v>10</v>
      </c>
      <c r="L49">
        <v>10</v>
      </c>
      <c r="N49">
        <v>10</v>
      </c>
      <c r="O49">
        <v>10</v>
      </c>
      <c r="P49">
        <v>8</v>
      </c>
      <c r="U49" s="4">
        <f t="shared" si="15"/>
        <v>8.384615384615385</v>
      </c>
      <c r="V49" s="4">
        <f t="shared" si="13"/>
        <v>9.5</v>
      </c>
      <c r="W49" s="4">
        <f t="shared" si="1"/>
        <v>10</v>
      </c>
      <c r="X49" s="4">
        <f t="shared" si="2"/>
        <v>1.08362466945083</v>
      </c>
      <c r="Y49" s="5">
        <f t="shared" si="3"/>
        <v>7</v>
      </c>
      <c r="Z49" s="5">
        <f t="shared" si="4"/>
        <v>10</v>
      </c>
    </row>
    <row r="50" spans="1:26" ht="17" x14ac:dyDescent="0.2">
      <c r="A50" s="1" t="s">
        <v>18</v>
      </c>
      <c r="B50">
        <v>7</v>
      </c>
      <c r="C50">
        <v>8</v>
      </c>
      <c r="D50">
        <v>8</v>
      </c>
      <c r="F50">
        <v>8</v>
      </c>
      <c r="G50">
        <v>10</v>
      </c>
      <c r="H50">
        <v>10</v>
      </c>
      <c r="I50">
        <v>10</v>
      </c>
      <c r="J50">
        <v>10</v>
      </c>
      <c r="K50">
        <v>10</v>
      </c>
      <c r="L50">
        <v>10</v>
      </c>
      <c r="N50">
        <v>10</v>
      </c>
      <c r="O50">
        <v>10</v>
      </c>
      <c r="P50">
        <v>8</v>
      </c>
      <c r="U50" s="4">
        <f>(SUM(B50:S50))/14</f>
        <v>8.5</v>
      </c>
      <c r="V50" s="4">
        <f t="shared" si="13"/>
        <v>10</v>
      </c>
      <c r="W50" s="4">
        <f t="shared" si="1"/>
        <v>10</v>
      </c>
      <c r="X50" s="4">
        <f t="shared" si="2"/>
        <v>1.1435437497937286</v>
      </c>
      <c r="Y50" s="5">
        <f t="shared" si="3"/>
        <v>7</v>
      </c>
      <c r="Z50" s="5">
        <f t="shared" si="4"/>
        <v>10</v>
      </c>
    </row>
  </sheetData>
  <printOptions horizontalCentered="1" verticalCentered="1"/>
  <pageMargins left="0.7" right="0.7" top="0.75" bottom="0.75" header="0.3" footer="0.3"/>
  <pageSetup scale="71" orientation="portrait" horizontalDpi="0" verticalDpi="0"/>
  <headerFooter>
    <oddHeader>&amp;C&amp;"System Font,Bold"&amp;10&amp;K000000ENVRIPlus Workshop "Build a sustainable governance and funding model for your Research Infrastructure" - Zandvoort (NL) 14-15 May 2018
CUSTOMER SATISFACTION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Milan</vt:lpstr>
      <vt:lpstr>Zandvoort</vt:lpstr>
      <vt:lpstr>Zandvoort!Print_Area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Jacco Konijn</cp:lastModifiedBy>
  <cp:lastPrinted>2019-07-10T13:04:34Z</cp:lastPrinted>
  <dcterms:created xsi:type="dcterms:W3CDTF">2019-02-08T16:18:47Z</dcterms:created>
  <dcterms:modified xsi:type="dcterms:W3CDTF">2019-07-11T08:41:12Z</dcterms:modified>
</cp:coreProperties>
</file>