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5"/>
  <workbookPr filterPrivacy="1" defaultThemeVersion="166925"/>
  <xr:revisionPtr revIDLastSave="0" documentId="13_ncr:1_{98686A13-E59A-5740-BEC2-2E874D30464F}" xr6:coauthVersionLast="40" xr6:coauthVersionMax="40" xr10:uidLastSave="{00000000-0000-0000-0000-000000000000}"/>
  <bookViews>
    <workbookView xWindow="0" yWindow="460" windowWidth="28800" windowHeight="17460" activeTab="2" xr2:uid="{00000000-000D-0000-FFFF-FFFF00000000}"/>
  </bookViews>
  <sheets>
    <sheet name="rqX-operations-per-type" sheetId="1" r:id="rId1"/>
    <sheet name="rqX-operations-per-type (LaTeX)" sheetId="4" r:id="rId2"/>
    <sheet name="rqX-operations-per-type (csv)" sheetId="6" r:id="rId3"/>
    <sheet name="toggled_projects_waffle" sheetId="5" r:id="rId4"/>
    <sheet name="04_toggled_repositories_round_4" sheetId="3" r:id="rId5"/>
  </sheets>
  <definedNames>
    <definedName name="_xlnm._FilterDatabase" localSheetId="4" hidden="1">'04_toggled_repositories_round_4'!$A$1:$O$321</definedName>
    <definedName name="_xlnm._FilterDatabase" localSheetId="0" hidden="1">'rqX-operations-per-type'!$A$1:$P$32</definedName>
    <definedName name="_xlnm._FilterDatabase" localSheetId="2" hidden="1">'rqX-operations-per-type (csv)'!$A$1:$E$15</definedName>
    <definedName name="_xlnm._FilterDatabase" localSheetId="1" hidden="1">'rqX-operations-per-type (LaTeX)'!$A$4:$E$18</definedName>
    <definedName name="_xlnm._FilterDatabase" localSheetId="3" hidden="1">toggled_projects_waffle!$A$1:$I$94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O20" i="1" l="1"/>
  <c r="P20" i="1" s="1"/>
  <c r="O32" i="1"/>
  <c r="P32" i="1" s="1"/>
  <c r="O17" i="1"/>
  <c r="P17" i="1" s="1"/>
  <c r="O12" i="1"/>
  <c r="P12" i="1" s="1"/>
  <c r="O15" i="1"/>
  <c r="P15" i="1" s="1"/>
  <c r="O25" i="1"/>
  <c r="P25" i="1" s="1"/>
  <c r="O30" i="1"/>
  <c r="P30" i="1" s="1"/>
  <c r="O9" i="1"/>
  <c r="P9" i="1" s="1"/>
  <c r="O19" i="1"/>
  <c r="P19" i="1" s="1"/>
  <c r="O29" i="1"/>
  <c r="P29" i="1" s="1"/>
  <c r="O26" i="1"/>
  <c r="P26" i="1" s="1"/>
  <c r="O5" i="1"/>
  <c r="P5" i="1" s="1"/>
  <c r="O14" i="1"/>
  <c r="P14" i="1" s="1"/>
  <c r="O10" i="1"/>
  <c r="P10" i="1" s="1"/>
  <c r="O2" i="1"/>
  <c r="P2" i="1" s="1"/>
  <c r="O3" i="1"/>
  <c r="P3" i="1" s="1"/>
  <c r="O31" i="1"/>
  <c r="P31" i="1" s="1"/>
  <c r="O21" i="1"/>
  <c r="P21" i="1" s="1"/>
  <c r="O22" i="1"/>
  <c r="P22" i="1" s="1"/>
  <c r="O27" i="1"/>
  <c r="P27" i="1" s="1"/>
  <c r="O13" i="1"/>
  <c r="P13" i="1" s="1"/>
  <c r="O4" i="1"/>
  <c r="P4" i="1" s="1"/>
  <c r="O24" i="1"/>
  <c r="P24" i="1" s="1"/>
  <c r="O16" i="1"/>
  <c r="P16" i="1" s="1"/>
  <c r="O11" i="1"/>
  <c r="P11" i="1" s="1"/>
  <c r="O8" i="1"/>
  <c r="P8" i="1" s="1"/>
  <c r="O7" i="1"/>
  <c r="P7" i="1" s="1"/>
  <c r="O23" i="1"/>
  <c r="P23" i="1" s="1"/>
  <c r="O28" i="1"/>
  <c r="P28" i="1" s="1"/>
  <c r="O18" i="1"/>
  <c r="P18" i="1" s="1"/>
  <c r="O6" i="1"/>
  <c r="P6" i="1" s="1"/>
  <c r="K6" i="1"/>
  <c r="G10" i="4" l="1"/>
  <c r="G11" i="4"/>
  <c r="G7" i="4" l="1"/>
  <c r="H10" i="4"/>
  <c r="H6" i="4" l="1"/>
  <c r="C1" i="4"/>
  <c r="C2" i="4"/>
  <c r="J25" i="1"/>
  <c r="J10" i="1"/>
  <c r="J31" i="1"/>
  <c r="J5" i="1"/>
  <c r="J16" i="1"/>
  <c r="J26" i="1"/>
  <c r="J12" i="1"/>
  <c r="J4" i="1"/>
  <c r="J24" i="1"/>
  <c r="J8" i="1"/>
  <c r="J30" i="1"/>
  <c r="J9" i="1"/>
  <c r="J6" i="1"/>
  <c r="J22" i="1"/>
  <c r="J21" i="1"/>
  <c r="J19" i="1"/>
  <c r="J20" i="1"/>
  <c r="J17" i="1"/>
  <c r="J13" i="1"/>
  <c r="J32" i="1"/>
  <c r="J29" i="1"/>
  <c r="J28" i="1"/>
  <c r="J11" i="1"/>
  <c r="J3" i="1"/>
  <c r="J15" i="1"/>
  <c r="J2" i="1"/>
  <c r="J23" i="1"/>
  <c r="J18" i="1"/>
  <c r="J7" i="1"/>
  <c r="J14" i="1"/>
  <c r="J27" i="1"/>
  <c r="L26" i="1"/>
  <c r="L20" i="1"/>
  <c r="L6" i="1"/>
  <c r="L31" i="1"/>
  <c r="L27" i="1"/>
  <c r="L29" i="1"/>
  <c r="L25" i="1"/>
  <c r="L32" i="1"/>
  <c r="L8" i="1"/>
  <c r="L24" i="1"/>
  <c r="L17" i="1"/>
  <c r="L2" i="1"/>
  <c r="L16" i="1"/>
  <c r="L12" i="1"/>
  <c r="L9" i="1"/>
  <c r="L23" i="1"/>
  <c r="L14" i="1"/>
  <c r="L7" i="1"/>
  <c r="L28" i="1"/>
  <c r="L15" i="1"/>
  <c r="L11" i="1"/>
  <c r="L18" i="1"/>
  <c r="L22" i="1"/>
  <c r="L21" i="1"/>
  <c r="L30" i="1"/>
  <c r="L4" i="1"/>
  <c r="L5" i="1"/>
  <c r="L13" i="1"/>
  <c r="L19" i="1"/>
  <c r="L3" i="1"/>
  <c r="L10" i="1"/>
  <c r="M18" i="1"/>
  <c r="N18" i="1"/>
  <c r="M22" i="1"/>
  <c r="N22" i="1"/>
  <c r="M21" i="1"/>
  <c r="N21" i="1"/>
  <c r="M30" i="1"/>
  <c r="N30" i="1"/>
  <c r="M12" i="1"/>
  <c r="N12" i="1"/>
  <c r="M9" i="1"/>
  <c r="N9" i="1"/>
  <c r="M32" i="1"/>
  <c r="N32" i="1"/>
  <c r="M24" i="1"/>
  <c r="N24" i="1"/>
  <c r="M23" i="1"/>
  <c r="N23" i="1"/>
  <c r="M20" i="1"/>
  <c r="N20" i="1"/>
  <c r="M2" i="1"/>
  <c r="N2" i="1"/>
  <c r="M6" i="1"/>
  <c r="N6" i="1"/>
  <c r="M29" i="1"/>
  <c r="N29" i="1"/>
  <c r="M15" i="1"/>
  <c r="N15" i="1"/>
  <c r="M25" i="1"/>
  <c r="N25" i="1"/>
  <c r="M4" i="1"/>
  <c r="N4" i="1"/>
  <c r="M28" i="1"/>
  <c r="N28" i="1"/>
  <c r="M11" i="1"/>
  <c r="N11" i="1"/>
  <c r="M5" i="1"/>
  <c r="N5" i="1"/>
  <c r="M31" i="1"/>
  <c r="N31" i="1"/>
  <c r="M16" i="1"/>
  <c r="N16" i="1"/>
  <c r="M17" i="1"/>
  <c r="N17" i="1"/>
  <c r="M26" i="1"/>
  <c r="N26" i="1"/>
  <c r="M10" i="1"/>
  <c r="N10" i="1"/>
  <c r="M14" i="1"/>
  <c r="N14" i="1"/>
  <c r="M13" i="1"/>
  <c r="N13" i="1"/>
  <c r="M19" i="1"/>
  <c r="N19" i="1"/>
  <c r="M7" i="1"/>
  <c r="N7" i="1"/>
  <c r="M8" i="1"/>
  <c r="N8" i="1"/>
  <c r="M3" i="1"/>
  <c r="N3" i="1"/>
  <c r="N27" i="1"/>
  <c r="M27" i="1"/>
  <c r="D2" i="4" l="1"/>
  <c r="E2" i="4"/>
  <c r="B2" i="4"/>
  <c r="D1" i="4"/>
  <c r="E1" i="4"/>
  <c r="B1" i="4"/>
  <c r="K31" i="1" l="1"/>
  <c r="K28" i="1"/>
  <c r="K3" i="1"/>
  <c r="B3" i="5" l="1"/>
  <c r="B5" i="5"/>
  <c r="B6" i="5"/>
  <c r="B8" i="5"/>
  <c r="B9" i="5"/>
  <c r="B10" i="5"/>
  <c r="B12" i="5"/>
  <c r="B14" i="5"/>
  <c r="B16" i="5"/>
  <c r="B17" i="5"/>
  <c r="B18" i="5"/>
  <c r="B19" i="5"/>
  <c r="B20" i="5"/>
  <c r="B21" i="5"/>
  <c r="B22" i="5"/>
  <c r="B23" i="5"/>
  <c r="B24" i="5"/>
  <c r="B25" i="5"/>
  <c r="B26" i="5"/>
  <c r="B28" i="5"/>
  <c r="B29" i="5"/>
  <c r="B31" i="5"/>
  <c r="B32" i="5"/>
  <c r="B33" i="5"/>
  <c r="B34" i="5"/>
  <c r="B35" i="5"/>
  <c r="B37" i="5"/>
  <c r="B38" i="5"/>
  <c r="B40" i="5"/>
  <c r="B41" i="5"/>
  <c r="B42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61" i="5"/>
  <c r="B62" i="5"/>
  <c r="B63" i="5"/>
  <c r="B64" i="5"/>
  <c r="B67" i="5"/>
  <c r="B68" i="5"/>
  <c r="B69" i="5"/>
  <c r="B71" i="5"/>
  <c r="B72" i="5"/>
  <c r="B75" i="5"/>
  <c r="B78" i="5"/>
  <c r="B80" i="5"/>
  <c r="B83" i="5"/>
  <c r="B84" i="5"/>
  <c r="B88" i="5"/>
  <c r="B2" i="5"/>
  <c r="K8" i="1"/>
  <c r="K10" i="1"/>
  <c r="K12" i="1"/>
  <c r="K30" i="1"/>
  <c r="K11" i="1"/>
  <c r="K23" i="1"/>
  <c r="K4" i="1"/>
  <c r="K16" i="1"/>
  <c r="K2" i="1"/>
  <c r="K29" i="1"/>
  <c r="B58" i="5"/>
  <c r="K15" i="1"/>
  <c r="K27" i="1"/>
  <c r="K25" i="1"/>
  <c r="K18" i="1"/>
  <c r="K17" i="1"/>
  <c r="K5" i="1"/>
  <c r="K21" i="1"/>
  <c r="K9" i="1"/>
  <c r="K20" i="1"/>
  <c r="K24" i="1"/>
  <c r="K22" i="1"/>
  <c r="K26" i="1"/>
  <c r="K19" i="1"/>
  <c r="K14" i="1"/>
  <c r="K32" i="1"/>
  <c r="K13" i="1"/>
  <c r="K7" i="1"/>
  <c r="B65" i="5" l="1"/>
  <c r="B36" i="5"/>
  <c r="B11" i="5"/>
  <c r="B30" i="5"/>
  <c r="B77" i="5"/>
  <c r="B7" i="5"/>
  <c r="B4" i="5"/>
  <c r="B85" i="5"/>
  <c r="B70" i="5"/>
  <c r="B94" i="5"/>
  <c r="B73" i="5"/>
  <c r="B91" i="5"/>
  <c r="B27" i="5"/>
  <c r="B13" i="5"/>
  <c r="B81" i="5"/>
  <c r="B15" i="5"/>
  <c r="B39" i="5"/>
  <c r="B87" i="5"/>
  <c r="B79" i="5"/>
  <c r="B90" i="5"/>
  <c r="B89" i="5"/>
  <c r="B86" i="5"/>
  <c r="B66" i="5"/>
  <c r="B82" i="5"/>
  <c r="B59" i="5"/>
  <c r="B60" i="5"/>
  <c r="B93" i="5"/>
  <c r="B43" i="5"/>
  <c r="B74" i="5"/>
  <c r="B92" i="5"/>
  <c r="B76" i="5"/>
</calcChain>
</file>

<file path=xl/sharedStrings.xml><?xml version="1.0" encoding="utf-8"?>
<sst xmlns="http://schemas.openxmlformats.org/spreadsheetml/2006/main" count="2062" uniqueCount="887">
  <si>
    <t>repo_name</t>
  </si>
  <si>
    <t>ADDED-Router</t>
  </si>
  <si>
    <t>MODIFIED-Router</t>
  </si>
  <si>
    <t>DELETED-Router</t>
  </si>
  <si>
    <t>ADDED-Point</t>
  </si>
  <si>
    <t>MODIFIED-Point</t>
  </si>
  <si>
    <t>DELETED-Point</t>
  </si>
  <si>
    <t>ccnmtl/capsim</t>
  </si>
  <si>
    <t>ccnmtl/mediathread</t>
  </si>
  <si>
    <t>ccnmtl/ssnm</t>
  </si>
  <si>
    <t>edx/course-discovery</t>
  </si>
  <si>
    <t>edx/credentials</t>
  </si>
  <si>
    <t>edx/ecommerce</t>
  </si>
  <si>
    <t>edx/edx-enterprise</t>
  </si>
  <si>
    <t>edx/edx-platform</t>
  </si>
  <si>
    <t>erudit/eruditorg</t>
  </si>
  <si>
    <t>kh-004-webuipython/Jiller</t>
  </si>
  <si>
    <t>mangroveorg/datawinners</t>
  </si>
  <si>
    <t>mozilla-services/socorro</t>
  </si>
  <si>
    <t>mozilla/bedrock</t>
  </si>
  <si>
    <t>mozilla/fjord</t>
  </si>
  <si>
    <t>mozilla/kitsune</t>
  </si>
  <si>
    <t>mozilla/zamboni</t>
  </si>
  <si>
    <t>mwaaas/django-waffle-session</t>
  </si>
  <si>
    <t>python/pythondotorg</t>
  </si>
  <si>
    <t>thraxil/spokehub</t>
  </si>
  <si>
    <t>tndatacommons/tndata_backend</t>
  </si>
  <si>
    <t>trailhawks/lawrencetrailhawks</t>
  </si>
  <si>
    <t>3954bbec36b8cbd5b81b21d6d19e96aa647d38cf</t>
  </si>
  <si>
    <t>JavaScript,TypeScript</t>
  </si>
  <si>
    <t>unleash-client-node</t>
  </si>
  <si>
    <t>JavaScript</t>
  </si>
  <si>
    <t>Etimo/photo-garden</t>
  </si>
  <si>
    <t>786852065c139ad5f6f5310af6f4d72b519ef80a</t>
  </si>
  <si>
    <t>Python</t>
  </si>
  <si>
    <t>Waffle</t>
  </si>
  <si>
    <t>api/base/waffle_decorators.py</t>
  </si>
  <si>
    <t>CenterForOpenScience/osf.io</t>
  </si>
  <si>
    <t>cc1de22e2621c7fa1199750cf13ba57c937b9d98</t>
  </si>
  <si>
    <t>lms/djangoapps/commerce/utils.py</t>
  </si>
  <si>
    <t>2c501a431613fbd1c4b5be87c510c800f982fa48</t>
  </si>
  <si>
    <t>manage.py</t>
  </si>
  <si>
    <t>cea5391bd9b00b07689671fe6efb873a0c54c15f</t>
  </si>
  <si>
    <t>launchdarkly</t>
  </si>
  <si>
    <t>apiaryio/polls-api</t>
  </si>
  <si>
    <t>315d561d2a20f2b130ee620b3803710a09d6dc02</t>
  </si>
  <si>
    <t>afb5e0c3e1781883a8375ad63f556922c00044ca</t>
  </si>
  <si>
    <t>Ruby</t>
  </si>
  <si>
    <t>Bandiera</t>
  </si>
  <si>
    <t>ukparliament/parliament.uk-lists</t>
  </si>
  <si>
    <t>e62656d458e654d81b972536a5a04187038e86f5</t>
  </si>
  <si>
    <t>datawinners/feature_toggle_demo_secured_endpoint/views.py</t>
  </si>
  <si>
    <t>80ee5a944902cf45ee9f39eb80b6bbbeafda9e1e</t>
  </si>
  <si>
    <t>HTML</t>
  </si>
  <si>
    <t>a7ec78e69cc8611fed01fb06e3f500fcab66acde</t>
  </si>
  <si>
    <t>unicef/rhizome</t>
  </si>
  <si>
    <t>9efd18687a8a1e591ae845c869975190a3e89a1f</t>
  </si>
  <si>
    <t>Feature</t>
  </si>
  <si>
    <t>nilenso/ashoka-user-owner</t>
  </si>
  <si>
    <t>2c0472cf890b9dbfec76fc9d97baf0a7220a60d1</t>
  </si>
  <si>
    <t>97c8a69f015402e495a7740832a0f53844f250b2</t>
  </si>
  <si>
    <t>9b10a4dd5ea26d1855245865085e925f3c66d7db</t>
  </si>
  <si>
    <t>eruditorg/apps/public/book/urls.py</t>
  </si>
  <si>
    <t>72dad815303b8e0c21ca8f564d1aab670f0226f9</t>
  </si>
  <si>
    <t>ccnmtl/dmt</t>
  </si>
  <si>
    <t>c8197fc58b05ee29855afb552ea86202a1190290</t>
  </si>
  <si>
    <t>ccnmtl/blackrock</t>
  </si>
  <si>
    <t>d9b740aea3e75d5bd3211b29631ff7fcbfa47128</t>
  </si>
  <si>
    <t>ccnmtl/wardenclyffe</t>
  </si>
  <si>
    <t>aba928c2d5b464403a3a2d0c70fe816214ea858b</t>
  </si>
  <si>
    <t>7e0c5ace2500e913fef8ab61d1a967badcb8e492</t>
  </si>
  <si>
    <t>ccnmtl/uelc</t>
  </si>
  <si>
    <t>2070f562482bce9768e04325eeb670f9e4c1b251</t>
  </si>
  <si>
    <t>ccnmtl/footprints</t>
  </si>
  <si>
    <t>93d4d7914354325819281f0d799ad83869ebc51f</t>
  </si>
  <si>
    <t>ccnmtl/brownfield_django</t>
  </si>
  <si>
    <t>3dd12f0bd70f2f2653bce428ab927ad84155894e</t>
  </si>
  <si>
    <t>nilenso/ashoka-survey-web</t>
  </si>
  <si>
    <t>a7e5d9a369aadb61ff5a605455b4990faacdaa0e</t>
  </si>
  <si>
    <t>rollout</t>
  </si>
  <si>
    <t>kiddsoftware/srscollector</t>
  </si>
  <si>
    <t>b78a7d2b9013005578ff806925a1d912bb8b1719</t>
  </si>
  <si>
    <t>ccnmtl/nepi</t>
  </si>
  <si>
    <t>c9bb96ea0d7b4a17eb91adaf623898d4cf305122</t>
  </si>
  <si>
    <t>ecommerce/core/management/commands/create_demo_data.py</t>
  </si>
  <si>
    <t>0037cdb85093536e2240b1fb0f3320a13c6ae5c7</t>
  </si>
  <si>
    <t>ccnmtl/worth2</t>
  </si>
  <si>
    <t>dd0d933ba5db0f2022303ab049f8789c24fcf0a0</t>
  </si>
  <si>
    <t>azavea/nyc-trees</t>
  </si>
  <si>
    <t>8d4b5bbb6f89dbafd9872311047cedbb555276ee</t>
  </si>
  <si>
    <t>c192fa275725da9271f323c0a3f77a5e15d1251b</t>
  </si>
  <si>
    <t>ccnmtl/phtc</t>
  </si>
  <si>
    <t>4cf3dea768fa0088e142c36ccf0a349c760f6bbe</t>
  </si>
  <si>
    <t>ccnmtl/smart_sa</t>
  </si>
  <si>
    <t>92583fcd860dd5369aefcf0c27d9031c3c177264</t>
  </si>
  <si>
    <t>edee271c0c77d14ae149305c648bcf02431df467</t>
  </si>
  <si>
    <t>garrettqmartin8/verba</t>
  </si>
  <si>
    <t>758ba0bc3ad737fb7c8913f85e77425bf5099174</t>
  </si>
  <si>
    <t>ccnmtl/tobaccocessation</t>
  </si>
  <si>
    <t>ce45fbb4cd9285621267e01317c4a4593c4b7d8c</t>
  </si>
  <si>
    <t>ccnmtl/plexus</t>
  </si>
  <si>
    <t>20e17a99d820b8b37f6a22408b6fd65034487217</t>
  </si>
  <si>
    <t>Setler</t>
  </si>
  <si>
    <t>rletters/rletters</t>
  </si>
  <si>
    <t>c45285f55134835e8665a4b3c807975623faa74c</t>
  </si>
  <si>
    <t>ministryofjustice/manchester_traffic_offences_pleas</t>
  </si>
  <si>
    <t>7ff983d933131f723bb9b49fed51b3bad6ccf232</t>
  </si>
  <si>
    <t>4f863ccec959595314a76557f67fe0263496cd8b</t>
  </si>
  <si>
    <t>fjord/base/tests/__init__.py</t>
  </si>
  <si>
    <t>621c5c6d5493a503512d355ad0fda33fe261aea6</t>
  </si>
  <si>
    <t>Gargoyle</t>
  </si>
  <si>
    <t>yesimon/classiwhale</t>
  </si>
  <si>
    <t>29ab37c6d8c09481b95a5252d9dee26afabb649d</t>
  </si>
  <si>
    <t>ccnmtl/pump</t>
  </si>
  <si>
    <t>d48fe3ee9ee48e4be06a040dd3ff23c5c2eacc1e</t>
  </si>
  <si>
    <t>ccnmtl/forest</t>
  </si>
  <si>
    <t>8d76951d7e754dc509e3c00bb618010a6edb2b96</t>
  </si>
  <si>
    <t>ccnmtl/meaningfulconsent</t>
  </si>
  <si>
    <t>0c24e5e9fb4e9fa00366579ee18a1d3a4efa4899</t>
  </si>
  <si>
    <t>ccnmtl/carr</t>
  </si>
  <si>
    <t>92c8af7e4487b2406f04693aa576f8495ceb8abe</t>
  </si>
  <si>
    <t>pydotorg/mixins.py</t>
  </si>
  <si>
    <t>793b6125b5380d44d8233ad0245b6d03827aa90e</t>
  </si>
  <si>
    <t>Flask FeatureFlags</t>
  </si>
  <si>
    <t>alphagov/digitalmarketplace-utils</t>
  </si>
  <si>
    <t>f1da238d0d77ff1fbd2c955feb9a2fbbf2cf7952</t>
  </si>
  <si>
    <t>c218d0c47aa64232ee9b1b972c55545c9c8f4ebc</t>
  </si>
  <si>
    <t>analytics_dashboard/courses/tests/test_utils.py</t>
  </si>
  <si>
    <t>edx/edx-analytics-dashboard</t>
  </si>
  <si>
    <t>8d22a2402deb36de29818b918a2588b90f7de631</t>
  </si>
  <si>
    <t>ccnmtl/mvsim</t>
  </si>
  <si>
    <t>36a6a5f029356cc729356a6890112ea19a271820</t>
  </si>
  <si>
    <t>ccnmtl/ccdb</t>
  </si>
  <si>
    <t>b946fa76ed09ac2d6fc502b72e8718a5601bf3a1</t>
  </si>
  <si>
    <t>ccnmtl/wacep</t>
  </si>
  <si>
    <t>cf236144fdc04cb4a6bd61940885533311bb5e3c</t>
  </si>
  <si>
    <t>moneyadviceservice/cms</t>
  </si>
  <si>
    <t>368142e73599a71f017109a34ba95fc7cab0bd44</t>
  </si>
  <si>
    <t>ccnmtl/polarexplorer</t>
  </si>
  <si>
    <t>e8ba209c446870734d8c73389a035ce2d078a9ac</t>
  </si>
  <si>
    <t>tests/test_processing/test_centering.py</t>
  </si>
  <si>
    <t>PynPoint/PynPoint</t>
  </si>
  <si>
    <t>0c7309c58deb00bbb5e8911e234f62130d9a95d0</t>
  </si>
  <si>
    <t>Flip</t>
  </si>
  <si>
    <t>eskimosoup/banner_jones_2016</t>
  </si>
  <si>
    <t>10eca8cedb888491134e25c40c0002541b0082ec</t>
  </si>
  <si>
    <t>CSS</t>
  </si>
  <si>
    <t>ccnmtl/econplayground</t>
  </si>
  <si>
    <t>4239da2fe41edf0abf7d3b6a198fb69a8f305299</t>
  </si>
  <si>
    <t>C++</t>
  </si>
  <si>
    <t>pake.py</t>
  </si>
  <si>
    <t>podusowski/rusted</t>
  </si>
  <si>
    <t>b66bea21582155e4116dbb1c29220b1781807b9b</t>
  </si>
  <si>
    <t>marcosptf/tnt-report</t>
  </si>
  <si>
    <t>63991c2157b508c875ac5faf5b8abbc833fb4607</t>
  </si>
  <si>
    <t>ccnmtl/match</t>
  </si>
  <si>
    <t>7ec963afa05eedcd43479d2b11c7de1ac332a753</t>
  </si>
  <si>
    <t>thraxil/antisocial</t>
  </si>
  <si>
    <t>21150503a6ebe7ecca774d118f59d490cd8490b5</t>
  </si>
  <si>
    <t>moneyadviceservice/frontend</t>
  </si>
  <si>
    <t>5b85d2d1596e3b19dad63f4abdd770a8f45b5311</t>
  </si>
  <si>
    <t>ccnmtl/countryx</t>
  </si>
  <si>
    <t>ec4faf80f8e04732dbbfb92a6ef4bbfd10ef8d3e</t>
  </si>
  <si>
    <t>thraxil/artsho</t>
  </si>
  <si>
    <t>3bb9d57a4ff3114a9d406c5c3dc0d48f02f8e7be</t>
  </si>
  <si>
    <t>ccnmtl/ccnmtldjango</t>
  </si>
  <si>
    <t>401270e54086ac2bd3389f244899af7d6cebc40c</t>
  </si>
  <si>
    <t>ccnmtl/writlarge</t>
  </si>
  <si>
    <t>3a1ac7fd41faea74de431207c93f2640d4c43139</t>
  </si>
  <si>
    <t>engineersftw/website</t>
  </si>
  <si>
    <t>67d1b2a81aea2c257b068309c0fe5fc7f394311d</t>
  </si>
  <si>
    <t>ccnmtl/teachdentistry</t>
  </si>
  <si>
    <t>5db62308e48b3ba922f0e4dbf01ad4306f091149</t>
  </si>
  <si>
    <t>herdup/herd</t>
  </si>
  <si>
    <t>35cf65fe39b3c4aa2683d838a36173bafbb1337f</t>
  </si>
  <si>
    <t>ayrabo/utils/mixins.py</t>
  </si>
  <si>
    <t>hmgoalie35/ayrabo</t>
  </si>
  <si>
    <t>139fbb19a985ebc7f384d05292c66771f5e6cde5</t>
  </si>
  <si>
    <t>ccnmtl/diabeaters</t>
  </si>
  <si>
    <t>8c5dca2e57d7c81aa064450f59654e20e83f3d79</t>
  </si>
  <si>
    <t>ukparliament/parliament.uk-utilities</t>
  </si>
  <si>
    <t>5a74506398ab6ade657d063eef701365f256fca2</t>
  </si>
  <si>
    <t>ccnmtl/wings</t>
  </si>
  <si>
    <t>a0381251ef9d961504de8570bc37f9d422f4ace3</t>
  </si>
  <si>
    <t>ccnmtl/pedialabsnew</t>
  </si>
  <si>
    <t>7c6e0347e0a88ccee0fd1e72e405501c1289a752</t>
  </si>
  <si>
    <t>alphagov/digitalmarketplace-user-frontend</t>
  </si>
  <si>
    <t>d6136ce8ebe8c40ad6968808d804ae9edcd6717c</t>
  </si>
  <si>
    <t>project/decorators.py</t>
  </si>
  <si>
    <t>d8897d80082bcd665485c6473a8e966b0e7f849e</t>
  </si>
  <si>
    <t>ccnmtl/videoanalytics</t>
  </si>
  <si>
    <t>5b6d7f30ab6a83ff27716e4938ef212aeb97e89a</t>
  </si>
  <si>
    <t>acfrmarine/squidle</t>
  </si>
  <si>
    <t>32a7585a4fd58804e95f4192630891ebb77dce62</t>
  </si>
  <si>
    <t>alphagov/digitalmarketplace-brief-responses-frontend</t>
  </si>
  <si>
    <t>549c5c88660b837ff4e602ff2ebe45b81efe8ae4</t>
  </si>
  <si>
    <t>99fb5b7d593759f9a5b8400d23dcd775c40d1564</t>
  </si>
  <si>
    <t>thraxil/mithras</t>
  </si>
  <si>
    <t>46b84ddd255cd9cf6a4e66fd7faade6bd2682739</t>
  </si>
  <si>
    <t>ccnmtl/smilekit</t>
  </si>
  <si>
    <t>d3e2100ef4fe946aff927e268f79f72ebb6e67e9</t>
  </si>
  <si>
    <t>ccnmtl/nynjaetc</t>
  </si>
  <si>
    <t>bf439f48d796414e451daad0d0d7bfc3144ae670</t>
  </si>
  <si>
    <t>thraxil/pixelvore</t>
  </si>
  <si>
    <t>489510c9a3460cd927488526a1746535d6edd5af</t>
  </si>
  <si>
    <t>thraxil/auratus</t>
  </si>
  <si>
    <t>97c260eccadc60f992cbcb8ca4e68074080eca82</t>
  </si>
  <si>
    <t>1a1b65c1d324a2219f22043e7a9505046abf41d9</t>
  </si>
  <si>
    <t>ccnmtl/tala</t>
  </si>
  <si>
    <t>8edbc3b3f8f066c85aa28dc52db6c15ee0fa772e</t>
  </si>
  <si>
    <t>ccnmtl/mediamachine</t>
  </si>
  <si>
    <t>9d07e78515f8a04c5e195935b764068b1a7b28ee</t>
  </si>
  <si>
    <t>44a967e326cc2e670a31b3712e4763b72d65e81b</t>
  </si>
  <si>
    <t>wafflelib/toplevel-wscript.py</t>
  </si>
  <si>
    <t>hwaf/waffle</t>
  </si>
  <si>
    <t>c40edbeafee8754f46a98d7e7dc690df86651a76</t>
  </si>
  <si>
    <t>thraxil/myopica</t>
  </si>
  <si>
    <t>ec4d61f5aa286f91ca26249fb34dc2db6f61fea2</t>
  </si>
  <si>
    <t>thraxil/sebastian</t>
  </si>
  <si>
    <t>e901b3b08ee69b3bc29424a074f0b481ba44325c</t>
  </si>
  <si>
    <t>Flipper</t>
  </si>
  <si>
    <t>Gemfile</t>
  </si>
  <si>
    <t>ndlib/curate_nd</t>
  </si>
  <si>
    <t>031a441b970341917eaa7b0cc8c03939efaf75a0</t>
  </si>
  <si>
    <t>www/gitlab/files/patch-Gemfile</t>
  </si>
  <si>
    <t>cadets/freebsd-ports</t>
  </si>
  <si>
    <t>0659f54247779cae5dffed2c57db6316a4878f71</t>
  </si>
  <si>
    <t>jesusdp/aircasting</t>
  </si>
  <si>
    <t>df540235ac2636c1f355f47863a1af42419b584e</t>
  </si>
  <si>
    <t>LBHackney-IT/maintain-my-home</t>
  </si>
  <si>
    <t>ec3d797344a4083fe67930cf1d3ab6408bd244c6</t>
  </si>
  <si>
    <t>rubyforgood/diaper</t>
  </si>
  <si>
    <t>af7a3e00cb5cd1e73fe61edbe0ebcff913810f3b</t>
  </si>
  <si>
    <t>education/classroom</t>
  </si>
  <si>
    <t>83983032a96023fc97495d7bc7e814fc2a6e0109</t>
  </si>
  <si>
    <t>uktrade/export-opportunities</t>
  </si>
  <si>
    <t>deb0e06d6ff7751e389f082261c8ca92c96aae41</t>
  </si>
  <si>
    <t>zooniverse/caesar</t>
  </si>
  <si>
    <t>1111dc5204ada50ec88bb14333104940205d8eac</t>
  </si>
  <si>
    <t>zooniverse/Panoptes</t>
  </si>
  <si>
    <t>a8a2fcb274b20db0c8184b7da9de145b623c3844</t>
  </si>
  <si>
    <t>minefold/minefold</t>
  </si>
  <si>
    <t>f6edcf738c6eb9c6cf34f653474052f360f71176</t>
  </si>
  <si>
    <t>sergio-fry/youtube-fetcher</t>
  </si>
  <si>
    <t>cd42bf851167e4055335e1e9445e3a5b96d3d2a2</t>
  </si>
  <si>
    <t>gabriprat/hoshinplan</t>
  </si>
  <si>
    <t>93efff945215a4407afcaf0cba15ac601b56df0d</t>
  </si>
  <si>
    <t>gitlabhq/gitlabhq</t>
  </si>
  <si>
    <t>725b46dc1b0cc626fbe095737bff3326306b2b17</t>
  </si>
  <si>
    <t>Nix</t>
  </si>
  <si>
    <t>nix/nixpkgs/pkgs/applications/version-management/gitlab/rubyEnv-ee/Gemfile</t>
  </si>
  <si>
    <t>maxhbr/myconfig</t>
  </si>
  <si>
    <t>2766a4b44ee6eafae03a042801270c7f6b8ed32a</t>
  </si>
  <si>
    <t>pkgs/applications/version-management/gitlab/rubyEnv-ee/Gemfile</t>
  </si>
  <si>
    <t>NixOS/nixpkgs</t>
  </si>
  <si>
    <t>8aa8e24c283f9ed49062705588a748a08a6fdb4e</t>
  </si>
  <si>
    <t>akwanmn/testsite</t>
  </si>
  <si>
    <t>f5fafcbdf001d96ff8eaba25d506207162f03eb8</t>
  </si>
  <si>
    <t>config/initializers/flipper.rb</t>
  </si>
  <si>
    <t>goinvo/ListofDemands</t>
  </si>
  <si>
    <t>cb29d2aec30223c83d76b91178df1b855b2c349b</t>
  </si>
  <si>
    <t>multnomah-fellowship/casecompanion</t>
  </si>
  <si>
    <t>a6c950a318b0452463a454a6d8dfc9f85439e6d0</t>
  </si>
  <si>
    <t>ThinkADRIAN/ThriveSync-Rails</t>
  </si>
  <si>
    <t>278a574d6031c94248eb2d78d61e3ce5fa89fcb8</t>
  </si>
  <si>
    <t>lib/redbrick/feature.rb</t>
  </si>
  <si>
    <t>gearsandwires/redbrick</t>
  </si>
  <si>
    <t>8170972eeafc44299a5de9ceaac19206c912dd6f</t>
  </si>
  <si>
    <t>datacite/lupo</t>
  </si>
  <si>
    <t>797decfb933e826b1c0a17217af52e4a3c4b7666</t>
  </si>
  <si>
    <t>datacite/volpino</t>
  </si>
  <si>
    <t>a7ab4a1fd82722881db033dd0a79af9d6110bd8e</t>
  </si>
  <si>
    <t>archonic/limestone</t>
  </si>
  <si>
    <t>ff36e5b07f1df21b93ecd5846dbc3c8f5965cefa</t>
  </si>
  <si>
    <t>stronglifters/surface</t>
  </si>
  <si>
    <t>bfe1b3a0a8f9b3dfd412867c6c337704fd20227e</t>
  </si>
  <si>
    <t>hhuynhlam/huynhfamily</t>
  </si>
  <si>
    <t>6038a8c3610f9bd5cf4db1b59f95fd650f77b1d2</t>
  </si>
  <si>
    <t>saml-kit/proof</t>
  </si>
  <si>
    <t>b1b3c7b5f4e13ba332d92c962d024a8658b9ee4b</t>
  </si>
  <si>
    <t>gems/alaveteli_features/lib/alaveteli_features.rb</t>
  </si>
  <si>
    <t>mysociety/alaveteli</t>
  </si>
  <si>
    <t>b170c818be05c621155f569fb54432b1da8245b7</t>
  </si>
  <si>
    <t>MAPC/digitalhub</t>
  </si>
  <si>
    <t>4e57cb96800648d3cb3f6fe7e27b08f25f57e6db</t>
  </si>
  <si>
    <t>spec/spec_helper.rb</t>
  </si>
  <si>
    <t>ukparliament/parliament.uk-pugin-components-ruby</t>
  </si>
  <si>
    <t>e3a9029877f5c5723d82b0d57b3d94e339121a33</t>
  </si>
  <si>
    <t>lib/parliament/search/application.rb</t>
  </si>
  <si>
    <t>ukparliament/parliament.uk-search-prototype</t>
  </si>
  <si>
    <t>1492d89b7716873b70d037ee3d516a2d618a5dea</t>
  </si>
  <si>
    <t>syafik/simple-accounting</t>
  </si>
  <si>
    <t>d07569614a83a35052dc0b62e48547599ac43571</t>
  </si>
  <si>
    <t>excellaco/open-cabinet</t>
  </si>
  <si>
    <t>6582c373b4e54d6556c77ee81d36729333d88c92</t>
  </si>
  <si>
    <t>bartlomiejh/workshop</t>
  </si>
  <si>
    <t>a27f0467a8fa238ae546b6bf2f4bb87fa280ba13</t>
  </si>
  <si>
    <t>ryanclark2/good-code-examples</t>
  </si>
  <si>
    <t>b82bdc206a49925b8b71d824ad2c094d43f0b527</t>
  </si>
  <si>
    <t>fantasygame/campaigns</t>
  </si>
  <si>
    <t>c325f4943b3f8eeefa9f1df1e1abf25f5646903d</t>
  </si>
  <si>
    <t>ClayShentrup/iris</t>
  </si>
  <si>
    <t>0936a0e3238830e86ca6e60b9e3bfecc2596f355</t>
  </si>
  <si>
    <t>netguru/people</t>
  </si>
  <si>
    <t>985b32e6fac197c6878253a419fa0cb3f8c35d03</t>
  </si>
  <si>
    <t>betagouv/boussole</t>
  </si>
  <si>
    <t>297296862fd90b67cad41ecb250877311adc478d</t>
  </si>
  <si>
    <t>datagraft/datagraft-portal</t>
  </si>
  <si>
    <t>166dcf193e00798e5e90a2ada1acf5149f480137</t>
  </si>
  <si>
    <t>FeatureFlipper</t>
  </si>
  <si>
    <t>dtulibrary/toshokan</t>
  </si>
  <si>
    <t>732fe001d1ffab7a1ab5bf3ef473ec093c087def</t>
  </si>
  <si>
    <t>lib/travis/features.rb</t>
  </si>
  <si>
    <t>travis-ci/travis-core</t>
  </si>
  <si>
    <t>2243579db63c4f75d6c10a09f8279451d919c506</t>
  </si>
  <si>
    <t>config/features.rb</t>
  </si>
  <si>
    <t>Jupiterrr/Vorlesungsverzeichnis</t>
  </si>
  <si>
    <t>a089702ba033b1af521fc9a817e3c00d34a2708b</t>
  </si>
  <si>
    <t>config/routes.rb</t>
  </si>
  <si>
    <t>department-of-veterans-affairs/vets-api</t>
  </si>
  <si>
    <t>1f7fb164357244b80bc7b362d17877054c0013de</t>
  </si>
  <si>
    <t>Gaolz/rollout-fork</t>
  </si>
  <si>
    <t>858407728b7a04adf5b04af737d971729774b356</t>
  </si>
  <si>
    <t>josephruscio/twke</t>
  </si>
  <si>
    <t>9d21508fd1376f0fe65a90f63c6afa7e96042267</t>
  </si>
  <si>
    <t>mattvanhorn/BJJLife</t>
  </si>
  <si>
    <t>573988e16f364606b2348ab8b8b9daddbc8c550c</t>
  </si>
  <si>
    <t>base/Gemfile</t>
  </si>
  <si>
    <t>yacc/stripemetrics.com</t>
  </si>
  <si>
    <t>9d77d5d0e02777bcb53f7beb30dfdfa69383c5f5</t>
  </si>
  <si>
    <t>travis-ci/travis-hub</t>
  </si>
  <si>
    <t>de1ea7b230fd1d28456291f41b63cf189113a18c</t>
  </si>
  <si>
    <t>episode-315/todo-after-rollout-gem/Gemfile</t>
  </si>
  <si>
    <t>ryanb/railscasts-episodes</t>
  </si>
  <si>
    <t>377b111d32e364e0d286eb1fea0e7bdf55734a0d</t>
  </si>
  <si>
    <t>akinsgre/navigator</t>
  </si>
  <si>
    <t>4d591ae69efa2bf6b2cf48bc2df244f3f62188a9</t>
  </si>
  <si>
    <t>Peterortiz82/expense_pro</t>
  </si>
  <si>
    <t>b792b1d5e5bded33f20282843763a20205e3f3c9</t>
  </si>
  <si>
    <t>vladiim/fitafy</t>
  </si>
  <si>
    <t>d9b1ccfe3e565335c6887d2a39bb3199c92e48c0</t>
  </si>
  <si>
    <t>siphomsiza/noted</t>
  </si>
  <si>
    <t>dae535d87c0fac24a4942903a4487a5431e5e7f7</t>
  </si>
  <si>
    <t>aerobicio/aerobic.io</t>
  </si>
  <si>
    <t>439d1152503ba6ac0c6b6af3197303fe103140de</t>
  </si>
  <si>
    <t>szemek/latajace-kregi</t>
  </si>
  <si>
    <t>b30efd779df31034b9094d33bed041546daf27d0</t>
  </si>
  <si>
    <t>JackBracken/Scryer</t>
  </si>
  <si>
    <t>0755d4c7b023df8b9aaca5f0f80c7127f8a9ff18</t>
  </si>
  <si>
    <t>johnCbogil/voices-web</t>
  </si>
  <si>
    <t>88e6a08032212b0f7e676a5d5729fe1e6d1c2bdc</t>
  </si>
  <si>
    <t>src/supermarket/Gemfile</t>
  </si>
  <si>
    <t>chef/supermarket</t>
  </si>
  <si>
    <t>ec12efc33d5d6ac2c7d83607392979cb76cf0c41</t>
  </si>
  <si>
    <t>shouichi/puppies</t>
  </si>
  <si>
    <t>7a18124ce7c84d9c2593a0fcb48ec77d5aaf3112</t>
  </si>
  <si>
    <t>ilyakatz/werkd</t>
  </si>
  <si>
    <t>0525d642492efdc947fbb8753b362b6a830e92de</t>
  </si>
  <si>
    <t>stantoncharlton/elephant</t>
  </si>
  <si>
    <t>ac1d8d8833c5c146da1f6fcf75d8cac4b52bdd7e</t>
  </si>
  <si>
    <t>edk/tribalknow</t>
  </si>
  <si>
    <t>544dd77195a5fb2953b5363479d81bd3cc111d22</t>
  </si>
  <si>
    <t>ManageIQ/depot.manageiq.org</t>
  </si>
  <si>
    <t>4a6ecc328ab88f15ee2f612dd86a59e7bf521136</t>
  </si>
  <si>
    <t>mattdrees/mpdx</t>
  </si>
  <si>
    <t>5c29457066bbc44c0ea681462830bfb7ce96a402</t>
  </si>
  <si>
    <t>travis-ci/travis-api</t>
  </si>
  <si>
    <t>667c108293973743c35f9683d3aa5d664c77ac3a</t>
  </si>
  <si>
    <t>otwcode/otwarchive</t>
  </si>
  <si>
    <t>e19d0cc62cdfa034fae73f6724e48ab8e26b4869</t>
  </si>
  <si>
    <t>SuperCoder720/bike_index</t>
  </si>
  <si>
    <t>9e22acf08f0cc7dea81a831ddc12fa152a61fffd</t>
  </si>
  <si>
    <t>bikeindex/bike_index</t>
  </si>
  <si>
    <t>37f0b44f12870fe55c92740042cb8fa7775bbe3c</t>
  </si>
  <si>
    <t>yopage-generator/server</t>
  </si>
  <si>
    <t>1664b3e66e98b7bca6dbbaae7adc0488b0c16cf8</t>
  </si>
  <si>
    <t>lib/travis/scheduler/support/features.rb</t>
  </si>
  <si>
    <t>travis-ci/travis-scheduler</t>
  </si>
  <si>
    <t>cceecf41e7724b8aa2db50a99aa1306477a22bd0</t>
  </si>
  <si>
    <t>config/initializers/rollout.rb</t>
  </si>
  <si>
    <t>ysadka/bartendr</t>
  </si>
  <si>
    <t>68f322b418f1a6984b2202c23c779c4829e1f837</t>
  </si>
  <si>
    <t>Objective-C,Swift</t>
  </si>
  <si>
    <t>C</t>
  </si>
  <si>
    <t>Podfile</t>
  </si>
  <si>
    <t>particle-iot/photon-tinker-ios</t>
  </si>
  <si>
    <t>7b53f4ef53c6b1c2b98f067bd1496adc0afdd0db</t>
  </si>
  <si>
    <t>C#,Visual Basic</t>
  </si>
  <si>
    <t>FeatureToggle</t>
  </si>
  <si>
    <t>src/LessIsMoore.Web/LessIsMoore.Web.csproj</t>
  </si>
  <si>
    <t>lessismoore/LIM</t>
  </si>
  <si>
    <t>8e3fa96d7f15b03dd79270b682945d63c9528392</t>
  </si>
  <si>
    <t>C#</t>
  </si>
  <si>
    <t>src/SFA.DAS.EAS.Web/SFA.DAS.EmployerCommitments.Web.csproj</t>
  </si>
  <si>
    <t>SkillsFundingAgency/das-employercommitments</t>
  </si>
  <si>
    <t>5861a21c8e069067b22b9333c35406b5d9ceda19</t>
  </si>
  <si>
    <t>src/VolleyManagement.Backend/VolleyManagement.Crosscutting.Contracts/VolleyManagement.Crosscutting.Contracts.csproj</t>
  </si>
  <si>
    <t>VolleyManagement/volley-management</t>
  </si>
  <si>
    <t>b1bd00f7a498bc9f43e3b2cf63c1bda605a2f4cc</t>
  </si>
  <si>
    <t>Dcubed.Sites.Common/Dcubed.Sites.Common.csproj</t>
  </si>
  <si>
    <t>colindekker/Dcubed.Sites</t>
  </si>
  <si>
    <t>6ce6849dca884e2d2b96ac735c09946892f26502</t>
  </si>
  <si>
    <t>src/SFA.DAS.ProviderApprenticeshipsService.Domain/SFA.DAS.ProviderApprenticeshipsService.Domain.csproj</t>
  </si>
  <si>
    <t>SkillsFundingAgency/das-providerapprenticeshipsservice</t>
  </si>
  <si>
    <t>78883a3e8c1171f9f5946802c7c75042efc883f6</t>
  </si>
  <si>
    <t>src/Sfa.Das.Sas.Infrastructure/packages.config</t>
  </si>
  <si>
    <t>SkillsFundingAgency/das-apprenticeship-programs-indexer</t>
  </si>
  <si>
    <t>e92093170f41531c3466eaba8fec8f9c6b84ab4b</t>
  </si>
  <si>
    <t>MSBuildFixer/packages.config</t>
  </si>
  <si>
    <t>rvorderm/MSBuildFixer</t>
  </si>
  <si>
    <t>21851266760934de3693ab2e0e4a0e48139bd752</t>
  </si>
  <si>
    <t>src/Web/Sfa.Das.Sas.Infrastructure/packages.config</t>
  </si>
  <si>
    <t>SkillsFundingAgency/das-search</t>
  </si>
  <si>
    <t>97a591a180ee0d8ff43af2221281a922c591ce93</t>
  </si>
  <si>
    <t>src/Sfa.Das.ApprenticeshipInfoService.Api/packages.config</t>
  </si>
  <si>
    <t>SkillsFundingAgency/das-apprenticeship-programs-api</t>
  </si>
  <si>
    <t>c7e16912d2862c7f861104774056e62e31afbbb0</t>
  </si>
  <si>
    <t>FeatureToggles/FeatureToggles.csproj</t>
  </si>
  <si>
    <t>danielepo/school-test-builder</t>
  </si>
  <si>
    <t>ad0340ae83ad06a7f7aa6c1d93cea75614119bb9</t>
  </si>
  <si>
    <t>dotnet/AutoX/packages.config</t>
  </si>
  <si>
    <t>send2vinnie/autox</t>
  </si>
  <si>
    <t>794f80026396ea76782e3ec465274366da46e8d3</t>
  </si>
  <si>
    <t>src/Sfa.Roatp.Register.Infrastructure/Sfa.Roatp.Register.Infrastructure.csproj</t>
  </si>
  <si>
    <t>SkillsFundingAgency/roatp-register</t>
  </si>
  <si>
    <t>a2172bcf0e8abfff84fea288016ec497e3987e59</t>
  </si>
  <si>
    <t>src/R.Scheduler.Sql/R.Scheduler.Sql.csproj</t>
  </si>
  <si>
    <t>R-Suite/R.Scheduler</t>
  </si>
  <si>
    <t>bcd2e64405b36ceab771a8bc8513adbb39187c16</t>
  </si>
  <si>
    <t>src/Common/NzPost.Common.csproj</t>
  </si>
  <si>
    <t>vincenzpost/AssurityPOC</t>
  </si>
  <si>
    <t>a4d74e32cfd3f4ad000a4745fcac041851b98c5d</t>
  </si>
  <si>
    <t>NFeature</t>
  </si>
  <si>
    <t>backend/src/SearchParty/packages.config</t>
  </si>
  <si>
    <t>GiveCampUK/CTTSearch</t>
  </si>
  <si>
    <t>e743b14f6c8daf65d040094bfe68daad2a0c75f3</t>
  </si>
  <si>
    <t>homepage/events/views.py</t>
  </si>
  <si>
    <t>ianlewis/homepage</t>
  </si>
  <si>
    <t>606b47999b1afa84b144dd944c9e492cb63aafc3</t>
  </si>
  <si>
    <t>vaxapp/models.py</t>
  </si>
  <si>
    <t>ewheeler/vaxtrack</t>
  </si>
  <si>
    <t>9cd082e5408c84708bc1901861b74ec0d831fce7</t>
  </si>
  <si>
    <t>djAerolith/wordwalls/views.py</t>
  </si>
  <si>
    <t>domino14/Webolith</t>
  </si>
  <si>
    <t>25f36e4d1f4708b32e361cf9c3235a9d95d92bbd</t>
  </si>
  <si>
    <t>scripts/mail.py</t>
  </si>
  <si>
    <t>DavidYKay/disrupt-pharmacy</t>
  </si>
  <si>
    <t>bc6b9937a2281cccbaab31658c43aa8cd6443236</t>
  </si>
  <si>
    <t>mailer/engine.py</t>
  </si>
  <si>
    <t>mvpoland/django-mailer</t>
  </si>
  <si>
    <t>b80b2e4f80bd555a2239d5b5aaeb883ec369808d</t>
  </si>
  <si>
    <t>comics/urls.py</t>
  </si>
  <si>
    <t>ImmaculateObsession/nest</t>
  </si>
  <si>
    <t>4a97f6f0087b07b8e0e9e5f13dd64dbe54f37699</t>
  </si>
  <si>
    <t>incidentstransports/conf/urls.py</t>
  </si>
  <si>
    <t>ogirardot/IncidentsTransports</t>
  </si>
  <si>
    <t>c887adfa80b3f9286b76b7cba053064632ddfe92</t>
  </si>
  <si>
    <t>ORGAN-IZE/register</t>
  </si>
  <si>
    <t>8a6ed5858c0d4aea5086636f3f996e3692cc1aee</t>
  </si>
  <si>
    <t>mozilla-services/push-dev-dashboard</t>
  </si>
  <si>
    <t>6ba720a5088a833e0542ef8540accfb348abca2c</t>
  </si>
  <si>
    <t>ccnmtl/teachrecovery</t>
  </si>
  <si>
    <t>d6a47490629426fab318d3b06f35422b04b9a9bc</t>
  </si>
  <si>
    <t>lib/emulation_system/parsing/antlr_parser/antlr_parser.py</t>
  </si>
  <si>
    <t>moonlighters/webobots</t>
  </si>
  <si>
    <t>16a7fb688f5ade3d4fe5626c1b6420c740d3f4c2</t>
  </si>
  <si>
    <t>edx/programs</t>
  </si>
  <si>
    <t>e1a9b200e1e38dda467703487303f4b481da8f86</t>
  </si>
  <si>
    <t>guizero/Waffle.py</t>
  </si>
  <si>
    <t>lawsie/guizero</t>
  </si>
  <si>
    <t>b9b3815efebddfcc57607d47ba600f50ad04de01</t>
  </si>
  <si>
    <t>scripts/waffle_maker.py</t>
  </si>
  <si>
    <t>podusowski/pake</t>
  </si>
  <si>
    <t>768df9057248b2bb20b8a804c17854d35f6bd255</t>
  </si>
  <si>
    <t>ccnmtl/django-lti-provider-example</t>
  </si>
  <si>
    <t>8c7d6b5a9c8324cd3fe4cefd4aacde6b8313abc4</t>
  </si>
  <si>
    <t>dionyziz/crypto-class</t>
  </si>
  <si>
    <t>d93e67d541132b03e3be6b20de5f58994aa7fee9</t>
  </si>
  <si>
    <t>djangocon/2015.djangocon.us-archived</t>
  </si>
  <si>
    <t>b8e564714804a754a99cf2ba2b72d009200893e5</t>
  </si>
  <si>
    <t>app/eve_api/forms.py</t>
  </si>
  <si>
    <t>nikdoof/test-auth</t>
  </si>
  <si>
    <t>094d37abc2d5a74c41b8be71d5433c34f04fabf3</t>
  </si>
  <si>
    <t>smsgateway/backends/kpnbe.py</t>
  </si>
  <si>
    <t>vikingco/django-smsgateway</t>
  </si>
  <si>
    <t>1a3d81b26587e3afe25ac47785f4f6c2aa8daa31</t>
  </si>
  <si>
    <t>aaronkurtz/gourmand</t>
  </si>
  <si>
    <t>c217fb839fe5a02cd2ca522aa41a194bfe74ff39</t>
  </si>
  <si>
    <t>gargoyle/templatetags/latex.py</t>
  </si>
  <si>
    <t>xiaoxuisaac/stylusv2</t>
  </si>
  <si>
    <t>6e267318d2f6fd4579a66f7149450de4c64e3b11</t>
  </si>
  <si>
    <t>contacts/management/commands/send_contact_reminders.py</t>
  </si>
  <si>
    <t>phildini/logtacts</t>
  </si>
  <si>
    <t>635859ad75e1eb7e684f67bc08f04cdf6508274a</t>
  </si>
  <si>
    <t>thraxil/maut</t>
  </si>
  <si>
    <t>fa9f3e514b89820afc8ffdc7d23fb4d86ea71667</t>
  </si>
  <si>
    <t>status.py</t>
  </si>
  <si>
    <t>BayshoreNetworks/gargoyle</t>
  </si>
  <si>
    <t>792a13f03c058d0f306345b5154f9a77423393ea</t>
  </si>
  <si>
    <t>identityprovider/nexus_modules.py</t>
  </si>
  <si>
    <t>miing/mci_migo</t>
  </si>
  <si>
    <t>84f7ec1f268dc1667d68926816f126d0c19caab4</t>
  </si>
  <si>
    <t>waffle/tests/test_waffle.py</t>
  </si>
  <si>
    <t>b7d9309aebeac21f34d5add4ec7b31427c83de7d</t>
  </si>
  <si>
    <t>dsimandl/teamsurmandl</t>
  </si>
  <si>
    <t>7eec377106d1f4e4faf4ec8774a6b533ef9f8f4f</t>
  </si>
  <si>
    <t>gbozee/pyconng</t>
  </si>
  <si>
    <t>3b7aac60c61e6a3046d93730f13ea8c75e797a2c</t>
  </si>
  <si>
    <t>podusowski/sandbox_expressive</t>
  </si>
  <si>
    <t>2d09814c3654fb19022049f5b35a8201c8d3e3e9</t>
  </si>
  <si>
    <t>timbroder/reader-follow</t>
  </si>
  <si>
    <t>3a41c55494cbad3483eb718bd53b59ec3f92f95f</t>
  </si>
  <si>
    <t>dejwoo/xp_project</t>
  </si>
  <si>
    <t>06360caf88e67c0a36ba69371b7bdc8f8e42a25f</t>
  </si>
  <si>
    <t>shearichard/membaman</t>
  </si>
  <si>
    <t>c19f2f55624dcfcfd23dd3ea5719b00e2f241f70</t>
  </si>
  <si>
    <t>app/stores/views/mixins.py</t>
  </si>
  <si>
    <t>nikdoof/vapemap</t>
  </si>
  <si>
    <t>17ef751dcfac57f9f2d335514bc530202eca8058</t>
  </si>
  <si>
    <t>src/waffle_potential.py</t>
  </si>
  <si>
    <t>buckbaskin/scaling_waffle</t>
  </si>
  <si>
    <t>3f64c5c9ee6f620117073a3f2773d531435acef6</t>
  </si>
  <si>
    <t>run.py</t>
  </si>
  <si>
    <t>whieronymus/slack-bot</t>
  </si>
  <si>
    <t>a7f615dd850528dfee6fb7752d08fdf9a18cd901</t>
  </si>
  <si>
    <t>backend/app/__init__.py</t>
  </si>
  <si>
    <t>govau/orams</t>
  </si>
  <si>
    <t>0a48600796853a10f4ef2fad87d01de2cd5ade4c</t>
  </si>
  <si>
    <t>Java</t>
  </si>
  <si>
    <t>server/app/server.py</t>
  </si>
  <si>
    <t>bambora/na-payment-apis-demo</t>
  </si>
  <si>
    <t>fad34ff7b7767b01e135d296158e86eda02d38c5</t>
  </si>
  <si>
    <t>python/marvin/web/web_utils.py</t>
  </si>
  <si>
    <t>sdss/marvin</t>
  </si>
  <si>
    <t>38d32ead25ce5cb02dd7e2e2664c506ca22c731b</t>
  </si>
  <si>
    <t>backdrop/write/api.py</t>
  </si>
  <si>
    <t>alphagov/backdrop</t>
  </si>
  <si>
    <t>28a5e47f3a67a9d52d1315e2288626f678ef3b52</t>
  </si>
  <si>
    <t>openods/db.py</t>
  </si>
  <si>
    <t>open-ods/open-ods</t>
  </si>
  <si>
    <t>a51cd00e391f44fa00c197cdc4b4eb00cce919b4</t>
  </si>
  <si>
    <t>Gutter</t>
  </si>
  <si>
    <t>gutter/django/nexus_modules.py</t>
  </si>
  <si>
    <t>disqus/gutter-django</t>
  </si>
  <si>
    <t>0df39fed72e7bfd3b4c822777c8f4ec76e9e47fe</t>
  </si>
  <si>
    <t>modules/ServerAPI/src/server/python/createLiveDesignLiveReportForACAS/create_lr_for_acas.py</t>
  </si>
  <si>
    <t>mcneilco/acas</t>
  </si>
  <si>
    <t>572cb47139938d0ec1647f1380c09f19f31dc114</t>
  </si>
  <si>
    <t>venv/work/lib/python2.7/site-packages/ldclient/flag.py</t>
  </si>
  <si>
    <t>creyes17/dotfiles</t>
  </si>
  <si>
    <t>b1c3ac7c08ce34a3164be8d577179ebe12a3e6fd</t>
  </si>
  <si>
    <t>setup.py</t>
  </si>
  <si>
    <t>launchdarkly/SupportService</t>
  </si>
  <si>
    <t>507694f08d443dccee4fce3f6d968ef7658db506</t>
  </si>
  <si>
    <t>PHP</t>
  </si>
  <si>
    <t>Symfony FeatureFlagsBundle</t>
  </si>
  <si>
    <t>composer.json</t>
  </si>
  <si>
    <t>he8us/DAS</t>
  </si>
  <si>
    <t>a17aee86294e54dc1bce270b80a35174cd94e347</t>
  </si>
  <si>
    <t>radhack/php-local</t>
  </si>
  <si>
    <t>b805da9f0e837638eb3ae6e2dfb5f0d2c81f2cc9</t>
  </si>
  <si>
    <t>Kotlin,Java</t>
  </si>
  <si>
    <t>FF4J</t>
  </si>
  <si>
    <t>api/src/test/java/uk/gov/hmcts/payment/api/unit/CallbackServiceImplTest.java</t>
  </si>
  <si>
    <t>hmcts/ccpay-payment-app</t>
  </si>
  <si>
    <t>ca67ecded2de08b63bd72268498f7a3e5344d2eb</t>
  </si>
  <si>
    <t>src/main/java/org/europa/together/utils/TogglePreProcessor.java</t>
  </si>
  <si>
    <t>ElmarDott/TP-CORE</t>
  </si>
  <si>
    <t>59ee04812e9a4cc3bd26b2e0057ea0f251deb158</t>
  </si>
  <si>
    <t>ff4j-console/src/main/java/org/ff4j/console/controller/FeaturesController.java</t>
  </si>
  <si>
    <t>ff4j/ff4j-extra</t>
  </si>
  <si>
    <t>789d1afe8e649a4f018473cd41706efeec30eec5</t>
  </si>
  <si>
    <t>feature-toggle/src/test/java/com/github/wreulicke/spring/FeatureToggleTest.java</t>
  </si>
  <si>
    <t>wreulicke/spring-sandbox</t>
  </si>
  <si>
    <t>36d75145f5e6a2cb44521d8eab545516b57aac85</t>
  </si>
  <si>
    <t>dm-service/src/main/java/org/ngo/think/dm/service/ff4j/FeatureProvider.java</t>
  </si>
  <si>
    <t>rahulyewale/goodwillcoders-plateletapp</t>
  </si>
  <si>
    <t>0956e661fd02cc07bd028046d8a7438333c84237</t>
  </si>
  <si>
    <t>core/src/main/java/pl/pamsoft/imapcloud/rest/FeaturesController.java</t>
  </si>
  <si>
    <t>pmajkutewicz/ImapCloud</t>
  </si>
  <si>
    <t>b4195e5aebac571ee3f7a39940420cbf9f751867</t>
  </si>
  <si>
    <t>api/src/test/java/uk/gov/hmcts/bar/api/data/service/PaymentTypeServiceTest.java</t>
  </si>
  <si>
    <t>hmcts/bar-apps</t>
  </si>
  <si>
    <t>66ae7b228db8b0e002a953ddfe464f8bff5f4e84</t>
  </si>
  <si>
    <t>ff4j-spring-boot-sample/src/main/java/org/ff4j/sample/resources/SampleResource.java</t>
  </si>
  <si>
    <t>paul58914080/ff4j-spring-boot-starter-parent</t>
  </si>
  <si>
    <t>e4f067c723b915753f22e873be16f0191211333e</t>
  </si>
  <si>
    <t>Togglz</t>
  </si>
  <si>
    <t>backend/dom/src/main/java/org/incode/eurocommercial/contactapp/dom/ContactAppFeature.java</t>
  </si>
  <si>
    <t>incodehq/contactapp</t>
  </si>
  <si>
    <t>4cbed56c77ac68f5b27b3b13304f424484265ba9</t>
  </si>
  <si>
    <t>ms-ff4j/pom.xml</t>
  </si>
  <si>
    <t>wangfeishsh/ms-microservice</t>
  </si>
  <si>
    <t>6d8e81bc5ebf6f4e2023542f58e67f378111fea7</t>
  </si>
  <si>
    <t>build.gradle</t>
  </si>
  <si>
    <t>benjaminrclark/cate</t>
  </si>
  <si>
    <t>9b4e90fd2ccab13bef89af7214e57188abbdd140</t>
  </si>
  <si>
    <t>src/main/java/org/openlmis/referencedata/AvailableFeatures.java</t>
  </si>
  <si>
    <t>OpenLMIS/openlmis-referencedata</t>
  </si>
  <si>
    <t>58e11a90a52d42ee225210695af03d512e9ada91</t>
  </si>
  <si>
    <t>estatioapp/app/src/main/java/org/estatio/module/base/spiimpl/togglz/EstatioTogglzFeature.java</t>
  </si>
  <si>
    <t>estatio/estatio</t>
  </si>
  <si>
    <t>8f069af19f67a4b259a6e7e5d0823fd62583531d</t>
  </si>
  <si>
    <t>dom/src/main/java/todoapp/dom/ToDoAppFeature.java</t>
  </si>
  <si>
    <t>isisaddons/isis-app-todoapp</t>
  </si>
  <si>
    <t>f957a3e3cd8aeae1177037304d2a2a2a5ae9819e</t>
  </si>
  <si>
    <t>src/main/java/ru/mystamps/web/support/togglz/Features.java</t>
  </si>
  <si>
    <t>php-coder/mystamps</t>
  </si>
  <si>
    <t>84e6bd05b02259f7cca9161ce2a8e909aea06b2e</t>
  </si>
  <si>
    <t>modules/incubator/samples/src/main/java/io/datafx/samples/featuretoggle/SampleFeatures.java</t>
  </si>
  <si>
    <t>javadsabbagh/datafx</t>
  </si>
  <si>
    <t>856e65f0444c5a91058e3114eed2bcf0f4e763de</t>
  </si>
  <si>
    <t>modules/ext/togglz/fixture/src/main/java/org/isisaddons/module/togglz/fixture/feature/TogglzFeature.java</t>
  </si>
  <si>
    <t>incodehq/incode-platform</t>
  </si>
  <si>
    <t>27fe9be6681af8d181a37a8d6a7d84e71c5990e0</t>
  </si>
  <si>
    <t>core/src/main/java/org/togglz/core/Togglz.java</t>
  </si>
  <si>
    <t>nikitachetia/toggle</t>
  </si>
  <si>
    <t>8752d4f8e11251d3234c3ef994fe65179c145a33</t>
  </si>
  <si>
    <t>de.bund.bfr.knime.fsklab.nodes/src/de/bund/bfr/knime/fsklab/features/SingletonFeatureManagerProvider.java</t>
  </si>
  <si>
    <t>SiLeBAT/FSK-Lab</t>
  </si>
  <si>
    <t>55e5e413e226492c4c09a005ae3cba6ba79a6716</t>
  </si>
  <si>
    <t>hneu-personal-account-webapp/src/main/java/edu/hneu/studentsportal/feature/SiteFeature.java</t>
  </si>
  <si>
    <t>orozdolskyi/hneu-personal-account</t>
  </si>
  <si>
    <t>9af81226398dcf38cbc8416e0c6e94f590217103</t>
  </si>
  <si>
    <t>src/main/java/nl/dias/domein/features/MyTogglzConfiguration.java</t>
  </si>
  <si>
    <t>pheidotting/dejonge</t>
  </si>
  <si>
    <t>bf20264a36ddc892e916c9144dac99f63e423499</t>
  </si>
  <si>
    <t>src/main/java/com/education/togglz/TogglzFeatures.java</t>
  </si>
  <si>
    <t>zhaoyi0113/zaozao</t>
  </si>
  <si>
    <t>e209754519318245e6bf9a2e0137152dcf2d5eb7</t>
  </si>
  <si>
    <t>src/main/java/com/scottwseo/commons/util/Features.java</t>
  </si>
  <si>
    <t>scott-seo/dvdstore-api</t>
  </si>
  <si>
    <t>75a42f59c1d10f18d2201e692f1a7dbcc0825502</t>
  </si>
  <si>
    <t>facade/src/main/java/com/redhat/lightblue/migrator/features/TogglzRandomUserProvider.java</t>
  </si>
  <si>
    <t>lightblue-platform/lightblue-migrator</t>
  </si>
  <si>
    <t>6c8c704aad28a4849c1a37b2d620ba5b90963e0a</t>
  </si>
  <si>
    <t>src/main/java/com/amhzing/activities/ui/feature/AppFeatures.java</t>
  </si>
  <si>
    <t>mahanhz/activities-ui-app</t>
  </si>
  <si>
    <t>f7a67474cace3d1934ff5d5e77fb34079c9917c2</t>
  </si>
  <si>
    <t>src/main/java/org/agorava/socializer/SocialFeature.java</t>
  </si>
  <si>
    <t>agorava/agorava-socializer</t>
  </si>
  <si>
    <t>f09dfaad63f524a46f561e5dff002ce10ced1919</t>
  </si>
  <si>
    <t>PowerShell</t>
  </si>
  <si>
    <t>src/main/java/com/example/workshop/hello/FeatureToggles.java</t>
  </si>
  <si>
    <t>xylene1980/ciworkshop</t>
  </si>
  <si>
    <t>77c36fad028c19235aaabc6c1b494611cca9b1dd</t>
  </si>
  <si>
    <t>Objective-C</t>
  </si>
  <si>
    <t>server/src/main/java/de/mare/mobile/config/ToggleConfiguration.java</t>
  </si>
  <si>
    <t>hypery2k/angular_cordova_app</t>
  </si>
  <si>
    <t>d1759167bada472333bec3e36417274e9c69a027</t>
  </si>
  <si>
    <t>src/main/java/io/securecodebox/zap/togglz/ZapFeature.java</t>
  </si>
  <si>
    <t>secureCodeBox/scanner-webapplication-zap</t>
  </si>
  <si>
    <t>5abfe4e1fb5fae4bbd5fbc340519f52075aff3ff</t>
  </si>
  <si>
    <t>openecomp-be/lib/openecomp-common-lib/src/main/java/org/openecomp/sdc/common/togglz/TogglzConfiguration.java</t>
  </si>
  <si>
    <t>onap/sdc</t>
  </si>
  <si>
    <t>dd795372dd586de9fea010cafacd234c0e8b5767</t>
  </si>
  <si>
    <t>Relatiebeheer/src/main/java/nl/dias/domein/features/MyFeatures.java</t>
  </si>
  <si>
    <t>pheidotting/symplex</t>
  </si>
  <si>
    <t>3e9e6d0ba104bd844da85a9c0e40c53fdd92fba6</t>
  </si>
  <si>
    <t>src/main/java/com/haogrgr/test/main/TogglzTest.java</t>
  </si>
  <si>
    <t>haogrgr/haogrgr-test</t>
  </si>
  <si>
    <t>e8202f56c84a697842b6929c3be64336ef4d8022</t>
  </si>
  <si>
    <t>test-feature-toggle/test-springboot-togglz/src/main/java/fr/an/testspringtogglz/TogglzAppMain.java</t>
  </si>
  <si>
    <t>Arnaud-Nauwynck/test-snippets</t>
  </si>
  <si>
    <t>e710391880101fc72f7f10613469839f0c87b535</t>
  </si>
  <si>
    <t>nurse360/nurse360_workflow/src/main/java/com/cooltoo/Application.java</t>
  </si>
  <si>
    <t>zhaoyi0113/cooltool_backend</t>
  </si>
  <si>
    <t>458b3e094b36d57d28c5b78edc04fd8a3441b858</t>
  </si>
  <si>
    <t>src/main/java/org/zephyrsoft/sdb2/SpringConfiguration.java</t>
  </si>
  <si>
    <t>mathisdt/sdb2</t>
  </si>
  <si>
    <t>0f9fa70ec9725d52fcb236cfb019fa1e4d31e624</t>
  </si>
  <si>
    <t>vid-automation/src/main/java/vid/automation/test/infra/FeaturesTogglingConfiguration.java</t>
  </si>
  <si>
    <t>onap/vid</t>
  </si>
  <si>
    <t>f4c8f79aa5cf87b587c3160edb8c95a4775fa8c7</t>
  </si>
  <si>
    <t>src/main/java/pk/lucidxpo/ynami/spring/features/EnvironmentFeatureMetaData.java</t>
  </si>
  <si>
    <t>faisalazam/YNaMi</t>
  </si>
  <si>
    <t>14260d1f6a07754fb1d602639209350663ac6219</t>
  </si>
  <si>
    <t>accounts/src/main/java/accounts/config/beans/SingletonFeatureManagerProvider.java</t>
  </si>
  <si>
    <t>tylerbenson/vyllage</t>
  </si>
  <si>
    <t>ad35eb9e647473e63688e147422b19fd96abcc38</t>
  </si>
  <si>
    <t>edison-testsupport/src/main/java/de/otto/edison/testsupport/togglz/FeatureManagerSupport.java</t>
  </si>
  <si>
    <t>otto-de/edison-microservice</t>
  </si>
  <si>
    <t>32f7f11b4baa6ea43b84f3d82d4aa7fd7a5c7050</t>
  </si>
  <si>
    <t>tap-svc/src/main/java/com/k12/tap/config/TAPBeanConfiguration.java</t>
  </si>
  <si>
    <t>paulxu/tap</t>
  </si>
  <si>
    <t>5680f283072cfb76ae394c97dc85e82981668a6b</t>
  </si>
  <si>
    <t>src/main/java/com/invitationService/invitationService/Features.java</t>
  </si>
  <si>
    <t>Hobba/invitationserviceTest</t>
  </si>
  <si>
    <t>ac6caea948a978101f619f9f3349cf733c376683</t>
  </si>
  <si>
    <t>logistics-ejb/src/main/java/br/com/esign/logistics/togglz/FeatureManagerSingleton.java</t>
  </si>
  <si>
    <t>esign-consulting/logistics</t>
  </si>
  <si>
    <t>625cb4b5422dc51e3f113ef1372e11f02db14182</t>
  </si>
  <si>
    <t>samples/src/main/java/io/datafx/samples/featuretoggle/SampleFeatures.java</t>
  </si>
  <si>
    <t>guigarage/DataFX</t>
  </si>
  <si>
    <t>b8321e456151ea3bc598862ba64ad5260ffcac23</t>
  </si>
  <si>
    <t>edison-aws-s3/src/main/java/de/otto/edison/aws/s3/togglz/S3StateRepository.java</t>
  </si>
  <si>
    <t>otto-de/edison-aws</t>
  </si>
  <si>
    <t>d3d8f9177a8b54d86052f52147aeecc72905fe6e</t>
  </si>
  <si>
    <t>orcid-core/src/main/java/org/orcid/core/togglz/OrcidTogglzConfiguration.java</t>
  </si>
  <si>
    <t>ORCID/ORCID-Source</t>
  </si>
  <si>
    <t>aafddfd8d1f239a7e53c7971edf2f5303596d90b</t>
  </si>
  <si>
    <t>Kotlin</t>
  </si>
  <si>
    <t>FredBoat/src/main/java/fredboat/feature/togglz/FeatureConfig.java</t>
  </si>
  <si>
    <t>Frederikam/FredBoat</t>
  </si>
  <si>
    <t>a07aa2c8b222e16ba4a8d9c79b88b0e7532addf5</t>
  </si>
  <si>
    <t>src/main/java/com/stumac/financemanager/features/Features.java</t>
  </si>
  <si>
    <t>stumacsolutions/finance-manager</t>
  </si>
  <si>
    <t>c12777edc2fa00443b6218c1d3b38f4bac018b90</t>
  </si>
  <si>
    <t>src/main/java/com/launchdarkly/client/files/FileDataSource.java</t>
  </si>
  <si>
    <t>launchdarkly/java-client</t>
  </si>
  <si>
    <t>1bff906ff40ea87d730d4d8f6712aed2120d5a79</t>
  </si>
  <si>
    <t>unleash-client-java</t>
  </si>
  <si>
    <t>no/finn/unleash/unleash-client-java/maven-metadata.xml</t>
  </si>
  <si>
    <t>hboutemy/mcmm</t>
  </si>
  <si>
    <t>edf8f2dcbf7d465cdf8ab0a82766e07c7cc00f38</t>
  </si>
  <si>
    <t>pom.xml</t>
  </si>
  <si>
    <t>navikt/mia</t>
  </si>
  <si>
    <t>86bc95ed0d265351ff766b75857eb9f3fd7b0815</t>
  </si>
  <si>
    <t>redhat-developer/che-starter</t>
  </si>
  <si>
    <t>d3717cef311e17e57267f1bd35b4c744b5c22e11</t>
  </si>
  <si>
    <t>addons/osio-addon/src/test/resources/io/fabric8/launcher/osio/che/spring-boot/pom.xml</t>
  </si>
  <si>
    <t>fabric8-launcher/launcher-backend</t>
  </si>
  <si>
    <t>62517144368c0eeb2df8638d278df743a28d2d07</t>
  </si>
  <si>
    <t>TypeScript</t>
  </si>
  <si>
    <t>navikt/fo-forenklet-deploy</t>
  </si>
  <si>
    <t>0772a8e7f2afca8aba46289eeb0a1e4f4ee2b7f2</t>
  </si>
  <si>
    <t>redhat-developer/rh-che</t>
  </si>
  <si>
    <t>894720a01b94848c6db92fa3d245de85463533c7</t>
  </si>
  <si>
    <t>launcher-backend/addons/osio-addon/src/test/resources/io/fabric8/launcher/osio/che/spring-boot/pom.xml</t>
  </si>
  <si>
    <t>fabric8-launcher/launcher</t>
  </si>
  <si>
    <t>bfc1225c4b80741e71381e160612f35a8e4f9c4e</t>
  </si>
  <si>
    <t>toggle</t>
  </si>
  <si>
    <t>toggle-sample/src/androidTest/java/cc/soham/togglesample/ToggleNetworkTests.java</t>
  </si>
  <si>
    <t>sohamtriveous/Feature-Toggle</t>
  </si>
  <si>
    <t>b107c9060b78a2d93ec46d396efcbe12e894027b</t>
  </si>
  <si>
    <t>flopflip</t>
  </si>
  <si>
    <t>packages/application-shell/src/components/navbar/navbar.spec.js</t>
  </si>
  <si>
    <t>commercetools/merchant-center-application-kit</t>
  </si>
  <si>
    <t>6288f7f72632f26e396e6993386ac667901121df</t>
  </si>
  <si>
    <t>fflip</t>
  </si>
  <si>
    <t>server/web/middlewares/feature-toggles.js</t>
  </si>
  <si>
    <t>mcahornsirup/gitter</t>
  </si>
  <si>
    <t>ade9657c6445893f8290c0ecf3e1722e56912067</t>
  </si>
  <si>
    <t>app/controllers/index.js</t>
  </si>
  <si>
    <t>phillfarrugia/koi</t>
  </si>
  <si>
    <t>ef984aee08580433e829722647c36afd06fc4049</t>
  </si>
  <si>
    <t>package.json</t>
  </si>
  <si>
    <t>VivekBhat/Flag-Bot</t>
  </si>
  <si>
    <t>cc936f99be293b08c0ca6c97358979e8ba37b55b</t>
  </si>
  <si>
    <t>flipit</t>
  </si>
  <si>
    <t>index.js</t>
  </si>
  <si>
    <t>gregstewart/hearthstone-tracker</t>
  </si>
  <si>
    <t>1f3f31c3927840471bb29410b917c172d8c94611</t>
  </si>
  <si>
    <t>packages/mwp-app-route-plugin/src/index.js</t>
  </si>
  <si>
    <t>meetup/meetup-web-platform</t>
  </si>
  <si>
    <t>31c56b572d358911536fad53e297e218603b1c3f</t>
  </si>
  <si>
    <t>database/Station/package.json</t>
  </si>
  <si>
    <t>AppImage/appimage.github.io</t>
  </si>
  <si>
    <t>646e86916767bdf7c8b5c225fd9977a7cfcb8bc6</t>
  </si>
  <si>
    <t>zotoio/github-task-manager</t>
  </si>
  <si>
    <t>0f96f09b7c5ffd63e528016e95cd235cdcfacf81</t>
  </si>
  <si>
    <t>React Feature Toggles</t>
  </si>
  <si>
    <t>poetapp/explorer-web</t>
  </si>
  <si>
    <t>64aa5d7d9a735bea5876eb724dadfcd7ba509ecc</t>
  </si>
  <si>
    <t>poetapp/frost-web</t>
  </si>
  <si>
    <t>ec1d7b1da3f1f12310035864401db714b26a29c5</t>
  </si>
  <si>
    <t>feature-toggles</t>
  </si>
  <si>
    <t>mattiaerre/homeless-alarm</t>
  </si>
  <si>
    <t>0c02b33f5580b299250f3d3f1e61a9542f1cf110</t>
  </si>
  <si>
    <t>DaWe1992/InvoiceKuGa</t>
  </si>
  <si>
    <t>d98f10915af7c4fa978921aa3eadef88257584ca</t>
  </si>
  <si>
    <t>thanpolas/nodeON</t>
  </si>
  <si>
    <t>baaddbfb7fce18eda37ca83439ebe067e8264706</t>
  </si>
  <si>
    <t>admin/package.json</t>
  </si>
  <si>
    <t>DFEAGILEDEVOPS/MTC</t>
  </si>
  <si>
    <t>6d7076f992a422d44121b65774ae327b4624e214</t>
  </si>
  <si>
    <t>hmcts/ccfr-fees-register-admin-web</t>
  </si>
  <si>
    <t>a0d947c6d705b4f9b0b5df08407fe69171714799</t>
  </si>
  <si>
    <t>realtime/redisSubscriber.js</t>
  </si>
  <si>
    <t>salesforce/refocus</t>
  </si>
  <si>
    <t>e7a46368ae322775fec86a5d5250f2d544e829ef</t>
  </si>
  <si>
    <t>ember-feature-flags</t>
  </si>
  <si>
    <t>backspace/adventure-gathering</t>
  </si>
  <si>
    <t>30653d76de2e947a58ed0ba7ccb5a99bbe4bd1e6</t>
  </si>
  <si>
    <t>aymerick/kowa-client</t>
  </si>
  <si>
    <t>e8ec20105be6d0926281b956f8515362552117ae</t>
  </si>
  <si>
    <t>mwisner/ember-ci-examples</t>
  </si>
  <si>
    <t>10956d98cf6cc64cf67e5dc4b7550f6276cec70c</t>
  </si>
  <si>
    <t>emberobserver/client</t>
  </si>
  <si>
    <t>29cb4bda5fedc1450f597c3d62f4ffb3072a0b60</t>
  </si>
  <si>
    <t>ibroadfo/flowerpot</t>
  </si>
  <si>
    <t>5eb396ebd1d56ece92f3322bae69b04089f76131</t>
  </si>
  <si>
    <t>datacite/bracco</t>
  </si>
  <si>
    <t>dd51ca0033f57c41e74f8a00688d8aa743001861</t>
  </si>
  <si>
    <t>CenterForOpenScience/ember-osf</t>
  </si>
  <si>
    <t>a3f629bd0d54c99450fb41e366c78f4e8f1a7783</t>
  </si>
  <si>
    <t>travis-ci/travis-web</t>
  </si>
  <si>
    <t>33f582e29768f0c8098f1583845c28e2682bb4fd</t>
  </si>
  <si>
    <t>nypublicradio/wnyc-web-client</t>
  </si>
  <si>
    <t>70f8632d9e9a09ffe09ec679353883e61389fb0b</t>
  </si>
  <si>
    <t>UpdraftGroup/CapitolZen-Frontend</t>
  </si>
  <si>
    <t>79fd07f4fe0f086a5a4339134898a4ab939472e5</t>
  </si>
  <si>
    <t>TrueCar/react-launch-darkly</t>
  </si>
  <si>
    <t>dedc5e3c47cf8acadbcd9a44e0adaa4a6995c859</t>
  </si>
  <si>
    <t>test/fixtures/package.json</t>
  </si>
  <si>
    <t>ember-cli/ember-try</t>
  </si>
  <si>
    <t>7dad0d13c0253de88720dd058e96e11905d56911</t>
  </si>
  <si>
    <t>types/ember-feature-flags/services/features.d.ts</t>
  </si>
  <si>
    <t>CenterForOpenScience/ember-osf-web</t>
  </si>
  <si>
    <t>7ae136caa127087bef5508aeafebe4fec349cdc8</t>
  </si>
  <si>
    <t>arnaudlimbourg/formidable-ui</t>
  </si>
  <si>
    <t>f0d0ae9a5d66918eb1a393e2000b9569006fb71d</t>
  </si>
  <si>
    <t>sarupbanskota/get-yalla</t>
  </si>
  <si>
    <t>0141693786c7da1b1a2fdc066576625118b5bfa9</t>
  </si>
  <si>
    <t>aptible/dashboard.aptible.com</t>
  </si>
  <si>
    <t>30a0fecbd5904e83175f4f96fc7499831d631051</t>
  </si>
  <si>
    <t>frontend/components/splash_header/splash_header.jsx</t>
  </si>
  <si>
    <t>slolobdill44/Hamcamp</t>
  </si>
  <si>
    <t>24c5191dd69660f9093ff342788fbac7452772e4</t>
  </si>
  <si>
    <t>src/js/imports/featureGates.js</t>
  </si>
  <si>
    <t>forestryio/forestry.io</t>
  </si>
  <si>
    <t>0eb4ba16776c750729ccf947c53be44f9f5c938d</t>
  </si>
  <si>
    <t>lib/init.js</t>
  </si>
  <si>
    <t>yusinto/ld-redux</t>
  </si>
  <si>
    <t>7a80dfe1684664cefd2923bdbb329dcb9a48dc4f</t>
  </si>
  <si>
    <t>dtacci/launchdarkly-test</t>
  </si>
  <si>
    <t>8ce783acbc8131c12c94dcab107f7fd9a7724947</t>
  </si>
  <si>
    <t>website/package.json</t>
  </si>
  <si>
    <t>varijkapil13/atlaskit</t>
  </si>
  <si>
    <t>4a4a47d5742236e235d537b6952e4075ff55c8fd</t>
  </si>
  <si>
    <t>common/services/unleash/feature-toggles.js</t>
  </si>
  <si>
    <t>wellcometrust/wellcomecollection.org</t>
  </si>
  <si>
    <t>40d6fcbccfb098b485481d5efde1251436cbc3ce</t>
  </si>
  <si>
    <t>Go</t>
  </si>
  <si>
    <t>unleash-client-go</t>
  </si>
  <si>
    <t>toggles/toggles.go</t>
  </si>
  <si>
    <t>fabric8-services/fabric8-tenant</t>
  </si>
  <si>
    <t>f59c2eb25dfbcbb5e1d013fcd1a56a4f0e62d2d0</t>
  </si>
  <si>
    <t>internal/toggles/unleash_toggle.go</t>
  </si>
  <si>
    <t>fabric8-services/fabric8-jenkins-idler</t>
  </si>
  <si>
    <t>9e0298d6645c352fa7da7bb5324613e61200d1af</t>
  </si>
  <si>
    <t>relay_test.go</t>
  </si>
  <si>
    <t>launchdarkly/ld-relay</t>
  </si>
  <si>
    <t>created_at</t>
  </si>
  <si>
    <t>first_commit_sha</t>
  </si>
  <si>
    <t>repo_not_found</t>
  </si>
  <si>
    <t>number_of_contributors</t>
  </si>
  <si>
    <t>number_of_commits</t>
  </si>
  <si>
    <t>forked_from</t>
  </si>
  <si>
    <t>last_commit_ts</t>
  </si>
  <si>
    <t>library_language</t>
  </si>
  <si>
    <t>library</t>
  </si>
  <si>
    <t>size_bytes</t>
  </si>
  <si>
    <t>language</t>
  </si>
  <si>
    <t>path</t>
  </si>
  <si>
    <t>https://github.com/mangroveorg/datawinners/search?l=HTML&amp;q=flag</t>
  </si>
  <si>
    <t>Using other routers in HTML files</t>
  </si>
  <si>
    <t>https://github.com/erudit/eruditorg/search?l=HTML&amp;q=flag</t>
  </si>
  <si>
    <t>https://github.com/ccnmtl/capsim/search?l=HTML&amp;q=flag</t>
  </si>
  <si>
    <t>Not using much toggles, but also using routers in HTML files</t>
  </si>
  <si>
    <t>https://github.com/thraxil/spokehub/search?l=HTML&amp;q=switch</t>
  </si>
  <si>
    <t>https://github.com/python/pythondotorg/blob/59df5040d1b969c44d4877a6852428ff391d5e65/pydotorg/mixins.py</t>
  </si>
  <si>
    <t>Not using much toggles, but also using a wrapper</t>
  </si>
  <si>
    <t>Using routers in HTML and routers without obj call</t>
  </si>
  <si>
    <t>https://github.com/kh-004-webuipython/Jiller/search?l=HTML&amp;q=flag</t>
  </si>
  <si>
    <t>https://github.com/trailhawks/lawrencetrailhawks/search?q=flag&amp;unscoped_q=flag</t>
  </si>
  <si>
    <t>Not using much routers</t>
  </si>
  <si>
    <t>note</t>
  </si>
  <si>
    <t>note_proof</t>
  </si>
  <si>
    <t># of commits</t>
  </si>
  <si>
    <t>toggles_ops</t>
  </si>
  <si>
    <t>Mean</t>
  </si>
  <si>
    <t>Median</t>
  </si>
  <si>
    <t>Routers-%-REMOVED</t>
  </si>
  <si>
    <t>Points-%-REMOVED</t>
  </si>
  <si>
    <t>num_toggles_aprox.</t>
  </si>
  <si>
    <t>% Removed</t>
  </si>
  <si>
    <t>Routers</t>
  </si>
  <si>
    <t>Points</t>
  </si>
  <si>
    <t>fmt_repo_name</t>
  </si>
  <si>
    <t># of toggles</t>
  </si>
  <si>
    <t>Projects</t>
  </si>
  <si>
    <t>commits</t>
  </si>
  <si>
    <t>toggles</t>
  </si>
  <si>
    <t>Removed_Points</t>
  </si>
  <si>
    <t>Removed_Routers</t>
  </si>
  <si>
    <t>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</si>
</sst>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(* #,##0_);_(* \(#,##0\);_(* &quot;-&quot;_);_(@_)"/>
    <numFmt numFmtId="164" formatCode="0.0"/>
  </numFmts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26">
    <xf numFmtId="0" fontId="0" fillId="0" borderId="0" xfId="0"/>
    <xf numFmtId="0" fontId="0" fillId="33" borderId="0" xfId="0" applyFill="1"/>
    <xf numFmtId="0" fontId="0" fillId="34" borderId="0" xfId="0" applyFill="1"/>
    <xf numFmtId="11" fontId="0" fillId="0" borderId="0" xfId="0" applyNumberFormat="1"/>
    <xf numFmtId="0" fontId="0" fillId="35" borderId="0" xfId="0" applyFill="1"/>
    <xf numFmtId="0" fontId="0" fillId="0" borderId="0" xfId="0" applyBorder="1"/>
    <xf numFmtId="0" fontId="0" fillId="0" borderId="13" xfId="0" applyBorder="1"/>
    <xf numFmtId="0" fontId="16" fillId="0" borderId="10" xfId="0" applyFont="1" applyBorder="1"/>
    <xf numFmtId="0" fontId="16" fillId="0" borderId="12" xfId="0" applyFont="1" applyBorder="1"/>
    <xf numFmtId="0" fontId="16" fillId="0" borderId="12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0" fillId="36" borderId="0" xfId="0" applyFill="1"/>
    <xf numFmtId="0" fontId="0" fillId="37" borderId="0" xfId="0" applyFill="1"/>
    <xf numFmtId="0" fontId="16" fillId="0" borderId="14" xfId="0" applyFont="1" applyBorder="1"/>
    <xf numFmtId="9" fontId="0" fillId="0" borderId="13" xfId="42" applyFont="1" applyBorder="1"/>
    <xf numFmtId="9" fontId="0" fillId="0" borderId="0" xfId="42" applyFont="1" applyBorder="1"/>
    <xf numFmtId="9" fontId="0" fillId="0" borderId="0" xfId="42" applyFont="1"/>
    <xf numFmtId="1" fontId="0" fillId="0" borderId="0" xfId="0" applyNumberFormat="1"/>
    <xf numFmtId="0" fontId="16" fillId="0" borderId="11" xfId="0" applyFont="1" applyBorder="1" applyAlignment="1">
      <alignment horizontal="center" vertical="center"/>
    </xf>
    <xf numFmtId="41" fontId="0" fillId="0" borderId="13" xfId="43" applyFont="1" applyBorder="1"/>
    <xf numFmtId="0" fontId="0" fillId="0" borderId="13" xfId="43" applyNumberFormat="1" applyFont="1" applyBorder="1"/>
    <xf numFmtId="0" fontId="0" fillId="0" borderId="0" xfId="43" applyNumberFormat="1" applyFont="1" applyBorder="1"/>
    <xf numFmtId="41" fontId="0" fillId="0" borderId="0" xfId="0" applyNumberFormat="1"/>
    <xf numFmtId="164" fontId="0" fillId="0" borderId="0" xfId="0" applyNumberFormat="1"/>
    <xf numFmtId="0" fontId="16" fillId="0" borderId="11" xfId="0" applyFont="1" applyBorder="1" applyAlignment="1">
      <alignment horizontal="center" vertic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 [0]" xfId="43" builtinId="6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Percent" xfId="42" builtinId="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P32"/>
  <sheetViews>
    <sheetView zoomScale="125" workbookViewId="0">
      <selection activeCell="M19" sqref="M19"/>
    </sheetView>
  </sheetViews>
  <sheetFormatPr baseColWidth="10" defaultRowHeight="16" x14ac:dyDescent="0.2"/>
  <cols>
    <col min="1" max="1" width="28.83203125" bestFit="1" customWidth="1"/>
    <col min="2" max="2" width="13" hidden="1" customWidth="1"/>
    <col min="3" max="3" width="18" hidden="1" customWidth="1"/>
    <col min="4" max="4" width="14.5" hidden="1" customWidth="1"/>
    <col min="5" max="5" width="11.6640625" hidden="1" customWidth="1"/>
    <col min="6" max="6" width="14.33203125" hidden="1" customWidth="1"/>
    <col min="7" max="8" width="13.1640625" hidden="1" customWidth="1"/>
    <col min="9" max="9" width="1.33203125" style="13" customWidth="1"/>
    <col min="10" max="10" width="21" style="5" customWidth="1"/>
    <col min="11" max="11" width="21" bestFit="1" customWidth="1"/>
    <col min="12" max="14" width="13.1640625" customWidth="1"/>
    <col min="15" max="15" width="11.6640625" bestFit="1" customWidth="1"/>
    <col min="16" max="16" width="12.6640625" bestFit="1" customWidth="1"/>
  </cols>
  <sheetData>
    <row r="1" spans="1:16" x14ac:dyDescent="0.2">
      <c r="A1" t="s">
        <v>0</v>
      </c>
      <c r="B1" s="2" t="s">
        <v>1</v>
      </c>
      <c r="C1" s="2" t="s">
        <v>2</v>
      </c>
      <c r="D1" s="2" t="s">
        <v>3</v>
      </c>
      <c r="E1" s="1" t="s">
        <v>4</v>
      </c>
      <c r="F1" s="1" t="s">
        <v>5</v>
      </c>
      <c r="G1" s="1" t="s">
        <v>6</v>
      </c>
      <c r="H1" s="12" t="s">
        <v>875</v>
      </c>
      <c r="J1" s="5" t="s">
        <v>879</v>
      </c>
      <c r="K1" t="s">
        <v>847</v>
      </c>
      <c r="L1" s="12" t="s">
        <v>875</v>
      </c>
      <c r="M1" s="4" t="s">
        <v>873</v>
      </c>
      <c r="N1" s="4" t="s">
        <v>874</v>
      </c>
      <c r="O1" t="s">
        <v>849</v>
      </c>
      <c r="P1" t="s">
        <v>886</v>
      </c>
    </row>
    <row r="2" spans="1:16" hidden="1" x14ac:dyDescent="0.2">
      <c r="A2" t="s">
        <v>510</v>
      </c>
      <c r="B2" s="2">
        <v>4</v>
      </c>
      <c r="C2" s="2">
        <v>0</v>
      </c>
      <c r="D2" s="2">
        <v>2</v>
      </c>
      <c r="E2" s="1">
        <v>4</v>
      </c>
      <c r="F2" s="1">
        <v>14</v>
      </c>
      <c r="G2" s="1">
        <v>2</v>
      </c>
      <c r="H2" s="12">
        <v>4</v>
      </c>
      <c r="J2" s="5" t="str">
        <f t="shared" ref="J2:J32" si="0">A2</f>
        <v>timbroder/reader-follow</v>
      </c>
      <c r="K2">
        <f>VLOOKUP($A2,'04_toggled_repositories_round_4'!A12:M331,9,FALSE)</f>
        <v>138</v>
      </c>
      <c r="L2" s="12">
        <f t="shared" ref="L2:L32" si="1">H2</f>
        <v>4</v>
      </c>
      <c r="M2" s="4">
        <f t="shared" ref="M2:M32" si="2">IF(B2=0,0,D2/B2)</f>
        <v>0.5</v>
      </c>
      <c r="N2" s="4">
        <f t="shared" ref="N2:N32" si="3">IF(E2=0,0,G2/E2)</f>
        <v>0.5</v>
      </c>
      <c r="O2">
        <f>VLOOKUP($A2,'04_toggled_repositories_round_4'!A53:M372,7,FALSE)</f>
        <v>1341184396</v>
      </c>
      <c r="P2" s="24">
        <f t="shared" ref="P2:P32" si="4">(1548385375-O2)/(60*60*24*365)</f>
        <v>6.5702999429223743</v>
      </c>
    </row>
    <row r="3" spans="1:16" hidden="1" x14ac:dyDescent="0.2">
      <c r="A3" t="s">
        <v>517</v>
      </c>
      <c r="B3" s="2">
        <v>4</v>
      </c>
      <c r="C3" s="2">
        <v>0</v>
      </c>
      <c r="D3" s="2">
        <v>0</v>
      </c>
      <c r="E3" s="1">
        <v>0</v>
      </c>
      <c r="F3" s="1">
        <v>0</v>
      </c>
      <c r="G3" s="1">
        <v>0</v>
      </c>
      <c r="H3" s="12">
        <v>4</v>
      </c>
      <c r="J3" s="5" t="str">
        <f t="shared" si="0"/>
        <v>nikdoof/vapemap</v>
      </c>
      <c r="K3">
        <f>VLOOKUP($A3,'04_toggled_repositories_round_4'!A15:M334,9,FALSE)</f>
        <v>117</v>
      </c>
      <c r="L3" s="12">
        <f t="shared" si="1"/>
        <v>4</v>
      </c>
      <c r="M3" s="4">
        <f t="shared" si="2"/>
        <v>0</v>
      </c>
      <c r="N3" s="4">
        <f t="shared" si="3"/>
        <v>0</v>
      </c>
      <c r="O3">
        <f>VLOOKUP($A3,'04_toggled_repositories_round_4'!A54:M373,7,FALSE)</f>
        <v>1397501142</v>
      </c>
      <c r="P3" s="24">
        <f t="shared" si="4"/>
        <v>4.784507642059868</v>
      </c>
    </row>
    <row r="4" spans="1:16" hidden="1" x14ac:dyDescent="0.2">
      <c r="A4" t="s">
        <v>476</v>
      </c>
      <c r="B4" s="2">
        <v>4</v>
      </c>
      <c r="C4" s="2">
        <v>0</v>
      </c>
      <c r="D4" s="2">
        <v>0</v>
      </c>
      <c r="E4" s="1">
        <v>4</v>
      </c>
      <c r="F4" s="1">
        <v>2</v>
      </c>
      <c r="G4" s="1">
        <v>0</v>
      </c>
      <c r="H4" s="12">
        <v>4</v>
      </c>
      <c r="J4" s="5" t="str">
        <f t="shared" si="0"/>
        <v>dionyziz/crypto-class</v>
      </c>
      <c r="K4">
        <f>VLOOKUP($A4,'04_toggled_repositories_round_4'!A25:M344,9,FALSE)</f>
        <v>275</v>
      </c>
      <c r="L4" s="12">
        <f t="shared" si="1"/>
        <v>4</v>
      </c>
      <c r="M4" s="4">
        <f t="shared" si="2"/>
        <v>0</v>
      </c>
      <c r="N4" s="4">
        <f t="shared" si="3"/>
        <v>0</v>
      </c>
      <c r="O4">
        <f>VLOOKUP($A4,'04_toggled_repositories_round_4'!A60:M379,7,FALSE)</f>
        <v>1460582184</v>
      </c>
      <c r="P4" s="24">
        <f t="shared" si="4"/>
        <v>2.7842209221207508</v>
      </c>
    </row>
    <row r="5" spans="1:16" hidden="1" x14ac:dyDescent="0.2">
      <c r="A5" t="s">
        <v>27</v>
      </c>
      <c r="B5" s="2">
        <v>1</v>
      </c>
      <c r="C5" s="2">
        <v>0</v>
      </c>
      <c r="D5" s="2">
        <v>0</v>
      </c>
      <c r="E5" s="1">
        <v>1</v>
      </c>
      <c r="F5" s="1">
        <v>0</v>
      </c>
      <c r="G5" s="1">
        <v>0</v>
      </c>
      <c r="H5" s="12">
        <v>1</v>
      </c>
      <c r="J5" s="5" t="str">
        <f t="shared" si="0"/>
        <v>trailhawks/lawrencetrailhawks</v>
      </c>
      <c r="K5">
        <f>VLOOKUP($A5,'04_toggled_repositories_round_4'!A39:M358,9,FALSE)</f>
        <v>878</v>
      </c>
      <c r="L5" s="12">
        <f t="shared" si="1"/>
        <v>1</v>
      </c>
      <c r="M5" s="4">
        <f t="shared" si="2"/>
        <v>0</v>
      </c>
      <c r="N5" s="4">
        <f t="shared" si="3"/>
        <v>0</v>
      </c>
      <c r="O5">
        <f>VLOOKUP($A5,'04_toggled_repositories_round_4'!A50:M369,7,FALSE)</f>
        <v>1482483499</v>
      </c>
      <c r="P5" s="24">
        <f t="shared" si="4"/>
        <v>2.0897347792998477</v>
      </c>
    </row>
    <row r="6" spans="1:16" hidden="1" x14ac:dyDescent="0.2">
      <c r="A6" t="s">
        <v>20</v>
      </c>
      <c r="B6" s="2">
        <v>9</v>
      </c>
      <c r="C6" s="2">
        <v>0</v>
      </c>
      <c r="D6" s="2">
        <v>5</v>
      </c>
      <c r="E6" s="1">
        <v>8</v>
      </c>
      <c r="F6" s="1">
        <v>2</v>
      </c>
      <c r="G6" s="1">
        <v>4</v>
      </c>
      <c r="H6" s="12">
        <v>9</v>
      </c>
      <c r="J6" s="5" t="str">
        <f t="shared" si="0"/>
        <v>mozilla/fjord</v>
      </c>
      <c r="K6">
        <f>VLOOKUP($A6,'04_toggled_repositories_round_4'!A38:M357,9,FALSE)</f>
        <v>1850</v>
      </c>
      <c r="L6" s="12">
        <f t="shared" si="1"/>
        <v>9</v>
      </c>
      <c r="M6" s="4">
        <f t="shared" si="2"/>
        <v>0.55555555555555558</v>
      </c>
      <c r="N6" s="4">
        <f t="shared" si="3"/>
        <v>0.5</v>
      </c>
      <c r="O6">
        <f>VLOOKUP($A6,'04_toggled_repositories_round_4'!A38:M357,7,FALSE)</f>
        <v>1484079168</v>
      </c>
      <c r="P6" s="24">
        <f t="shared" si="4"/>
        <v>2.0391364472349061</v>
      </c>
    </row>
    <row r="7" spans="1:16" hidden="1" x14ac:dyDescent="0.2">
      <c r="A7" t="s">
        <v>88</v>
      </c>
      <c r="B7" s="2">
        <v>1</v>
      </c>
      <c r="C7" s="2">
        <v>0</v>
      </c>
      <c r="D7" s="2">
        <v>0</v>
      </c>
      <c r="E7" s="1">
        <v>1</v>
      </c>
      <c r="F7" s="1">
        <v>0</v>
      </c>
      <c r="G7" s="1">
        <v>0</v>
      </c>
      <c r="H7" s="12">
        <v>1</v>
      </c>
      <c r="J7" s="5" t="str">
        <f t="shared" si="0"/>
        <v>azavea/nyc-trees</v>
      </c>
      <c r="K7">
        <f>VLOOKUP($A7,'04_toggled_repositories_round_4'!A29:M348,9,FALSE)</f>
        <v>2496</v>
      </c>
      <c r="L7" s="12">
        <f t="shared" si="1"/>
        <v>1</v>
      </c>
      <c r="M7" s="4">
        <f t="shared" si="2"/>
        <v>0</v>
      </c>
      <c r="N7" s="4">
        <f t="shared" si="3"/>
        <v>0</v>
      </c>
      <c r="O7">
        <f>VLOOKUP($A7,'04_toggled_repositories_round_4'!A65:M384,7,FALSE)</f>
        <v>1485196480</v>
      </c>
      <c r="P7" s="24">
        <f t="shared" si="4"/>
        <v>2.0037067161339421</v>
      </c>
    </row>
    <row r="8" spans="1:16" hidden="1" x14ac:dyDescent="0.2">
      <c r="A8" t="s">
        <v>26</v>
      </c>
      <c r="B8" s="2">
        <v>20</v>
      </c>
      <c r="C8" s="2">
        <v>0</v>
      </c>
      <c r="D8" s="2">
        <v>5</v>
      </c>
      <c r="E8" s="1">
        <v>19</v>
      </c>
      <c r="F8" s="1">
        <v>2</v>
      </c>
      <c r="G8" s="1">
        <v>6</v>
      </c>
      <c r="H8" s="12">
        <v>20</v>
      </c>
      <c r="J8" s="5" t="str">
        <f t="shared" si="0"/>
        <v>tndatacommons/tndata_backend</v>
      </c>
      <c r="K8">
        <f>VLOOKUP($A8,'04_toggled_repositories_round_4'!A21:M340,9,FALSE)</f>
        <v>3368</v>
      </c>
      <c r="L8" s="12">
        <f t="shared" si="1"/>
        <v>20</v>
      </c>
      <c r="M8" s="4">
        <f t="shared" si="2"/>
        <v>0.25</v>
      </c>
      <c r="N8" s="4">
        <f t="shared" si="3"/>
        <v>0.31578947368421051</v>
      </c>
      <c r="O8">
        <f>VLOOKUP($A8,'04_toggled_repositories_round_4'!A64:M383,7,FALSE)</f>
        <v>1490595539</v>
      </c>
      <c r="P8" s="24">
        <f t="shared" si="4"/>
        <v>1.8325036783358701</v>
      </c>
    </row>
    <row r="9" spans="1:16" hidden="1" x14ac:dyDescent="0.2">
      <c r="A9" t="s">
        <v>16</v>
      </c>
      <c r="B9" s="2">
        <v>2</v>
      </c>
      <c r="C9" s="2">
        <v>0</v>
      </c>
      <c r="D9" s="2">
        <v>0</v>
      </c>
      <c r="E9" s="1">
        <v>2</v>
      </c>
      <c r="F9" s="1">
        <v>0</v>
      </c>
      <c r="G9" s="1">
        <v>0</v>
      </c>
      <c r="H9" s="12">
        <v>2</v>
      </c>
      <c r="J9" s="5" t="str">
        <f t="shared" si="0"/>
        <v>kh-004-webuipython/Jiller</v>
      </c>
      <c r="K9">
        <f>VLOOKUP($A9,'04_toggled_repositories_round_4'!A14:M333,9,FALSE)</f>
        <v>994</v>
      </c>
      <c r="L9" s="12">
        <f t="shared" si="1"/>
        <v>2</v>
      </c>
      <c r="M9" s="4">
        <f t="shared" si="2"/>
        <v>0</v>
      </c>
      <c r="N9" s="4">
        <f t="shared" si="3"/>
        <v>0</v>
      </c>
      <c r="O9">
        <f>VLOOKUP($A9,'04_toggled_repositories_round_4'!A46:M365,7,FALSE)</f>
        <v>1494009471</v>
      </c>
      <c r="P9" s="24">
        <f t="shared" si="4"/>
        <v>1.7242486047691528</v>
      </c>
    </row>
    <row r="10" spans="1:16" x14ac:dyDescent="0.2">
      <c r="A10" t="s">
        <v>37</v>
      </c>
      <c r="B10" s="2">
        <v>33</v>
      </c>
      <c r="C10" s="2">
        <v>0</v>
      </c>
      <c r="D10" s="2">
        <v>16</v>
      </c>
      <c r="E10" s="1">
        <v>23</v>
      </c>
      <c r="F10" s="1">
        <v>2</v>
      </c>
      <c r="G10" s="1">
        <v>12</v>
      </c>
      <c r="H10" s="12">
        <v>33</v>
      </c>
      <c r="J10" s="5" t="str">
        <f t="shared" si="0"/>
        <v>CenterForOpenScience/osf.io</v>
      </c>
      <c r="K10">
        <f>VLOOKUP($A10,'04_toggled_repositories_round_4'!A23:M342,9,FALSE)</f>
        <v>51555</v>
      </c>
      <c r="L10" s="12">
        <f t="shared" si="1"/>
        <v>33</v>
      </c>
      <c r="M10" s="4">
        <f t="shared" si="2"/>
        <v>0.48484848484848486</v>
      </c>
      <c r="N10" s="4">
        <f t="shared" si="3"/>
        <v>0.52173913043478259</v>
      </c>
      <c r="O10">
        <f>VLOOKUP($A10,'04_toggled_repositories_round_4'!A52:M371,7,FALSE)</f>
        <v>1546653843</v>
      </c>
      <c r="P10" s="24">
        <f t="shared" si="4"/>
        <v>5.4906519533231862E-2</v>
      </c>
    </row>
    <row r="11" spans="1:16" x14ac:dyDescent="0.2">
      <c r="A11" t="s">
        <v>14</v>
      </c>
      <c r="B11" s="2">
        <v>36</v>
      </c>
      <c r="C11" s="2">
        <v>0</v>
      </c>
      <c r="D11" s="2">
        <v>31</v>
      </c>
      <c r="E11" s="1">
        <v>20</v>
      </c>
      <c r="F11" s="1">
        <v>10</v>
      </c>
      <c r="G11" s="1">
        <v>19</v>
      </c>
      <c r="H11" s="12">
        <v>36</v>
      </c>
      <c r="J11" s="5" t="str">
        <f t="shared" si="0"/>
        <v>edx/edx-platform</v>
      </c>
      <c r="K11">
        <f>VLOOKUP($A11,'04_toggled_repositories_round_4'!A26:M345,9,FALSE)</f>
        <v>48190</v>
      </c>
      <c r="L11" s="12">
        <f t="shared" si="1"/>
        <v>36</v>
      </c>
      <c r="M11" s="4">
        <f t="shared" si="2"/>
        <v>0.86111111111111116</v>
      </c>
      <c r="N11" s="4">
        <f t="shared" si="3"/>
        <v>0.95</v>
      </c>
      <c r="O11">
        <f>VLOOKUP($A11,'04_toggled_repositories_round_4'!A63:M382,7,FALSE)</f>
        <v>1546641047</v>
      </c>
      <c r="P11" s="24">
        <f t="shared" si="4"/>
        <v>5.5312278031456115E-2</v>
      </c>
    </row>
    <row r="12" spans="1:16" x14ac:dyDescent="0.2">
      <c r="A12" t="s">
        <v>22</v>
      </c>
      <c r="B12" s="2">
        <v>454</v>
      </c>
      <c r="C12" s="2">
        <v>0</v>
      </c>
      <c r="D12" s="2">
        <v>438</v>
      </c>
      <c r="E12" s="1">
        <v>520</v>
      </c>
      <c r="F12" s="1">
        <v>132</v>
      </c>
      <c r="G12" s="1">
        <v>513</v>
      </c>
      <c r="H12" s="12">
        <v>454</v>
      </c>
      <c r="J12" s="5" t="str">
        <f t="shared" si="0"/>
        <v>mozilla/zamboni</v>
      </c>
      <c r="K12">
        <f>VLOOKUP($A12,'04_toggled_repositories_round_4'!A37:M356,9,FALSE)</f>
        <v>25543</v>
      </c>
      <c r="L12" s="12">
        <f t="shared" si="1"/>
        <v>454</v>
      </c>
      <c r="M12" s="4">
        <f t="shared" si="2"/>
        <v>0.96475770925110127</v>
      </c>
      <c r="N12" s="4">
        <f t="shared" si="3"/>
        <v>0.98653846153846159</v>
      </c>
      <c r="O12">
        <f>VLOOKUP($A12,'04_toggled_repositories_round_4'!A42:M361,7,FALSE)</f>
        <v>1517328846</v>
      </c>
      <c r="P12" s="24">
        <f t="shared" si="4"/>
        <v>0.9847960743277524</v>
      </c>
    </row>
    <row r="13" spans="1:16" hidden="1" x14ac:dyDescent="0.2">
      <c r="A13" t="s">
        <v>486</v>
      </c>
      <c r="B13" s="2">
        <v>1</v>
      </c>
      <c r="C13" s="2">
        <v>0</v>
      </c>
      <c r="D13" s="2">
        <v>0</v>
      </c>
      <c r="E13" s="1">
        <v>1</v>
      </c>
      <c r="F13" s="1">
        <v>0</v>
      </c>
      <c r="G13" s="1">
        <v>0</v>
      </c>
      <c r="H13" s="12">
        <v>1</v>
      </c>
      <c r="J13" s="5" t="str">
        <f t="shared" si="0"/>
        <v>aaronkurtz/gourmand</v>
      </c>
      <c r="K13">
        <f>VLOOKUP($A13,'04_toggled_repositories_round_4'!A24:M343,9,FALSE)</f>
        <v>252</v>
      </c>
      <c r="L13" s="12">
        <f t="shared" si="1"/>
        <v>1</v>
      </c>
      <c r="M13" s="4">
        <f t="shared" si="2"/>
        <v>0</v>
      </c>
      <c r="N13" s="4">
        <f t="shared" si="3"/>
        <v>0</v>
      </c>
      <c r="O13">
        <f>VLOOKUP($A13,'04_toggled_repositories_round_4'!A59:M378,7,FALSE)</f>
        <v>1544722881</v>
      </c>
      <c r="P13" s="24">
        <f t="shared" si="4"/>
        <v>0.1161369228817859</v>
      </c>
    </row>
    <row r="14" spans="1:16" hidden="1" x14ac:dyDescent="0.2">
      <c r="A14" t="s">
        <v>24</v>
      </c>
      <c r="B14" s="2">
        <v>1</v>
      </c>
      <c r="C14" s="2">
        <v>0</v>
      </c>
      <c r="D14" s="2">
        <v>0</v>
      </c>
      <c r="E14" s="1">
        <v>1</v>
      </c>
      <c r="F14" s="1">
        <v>0</v>
      </c>
      <c r="G14" s="1">
        <v>0</v>
      </c>
      <c r="H14" s="12">
        <v>1</v>
      </c>
      <c r="J14" s="5" t="str">
        <f t="shared" si="0"/>
        <v>python/pythondotorg</v>
      </c>
      <c r="K14">
        <f>VLOOKUP($A14,'04_toggled_repositories_round_4'!A20:M339,9,FALSE)</f>
        <v>1683</v>
      </c>
      <c r="L14" s="12">
        <f t="shared" si="1"/>
        <v>1</v>
      </c>
      <c r="M14" s="4">
        <f t="shared" si="2"/>
        <v>0</v>
      </c>
      <c r="N14" s="4">
        <f t="shared" si="3"/>
        <v>0</v>
      </c>
      <c r="O14">
        <f>VLOOKUP($A14,'04_toggled_repositories_round_4'!A51:M370,7,FALSE)</f>
        <v>1544808595</v>
      </c>
      <c r="P14" s="24">
        <f t="shared" si="4"/>
        <v>0.1134189497716895</v>
      </c>
    </row>
    <row r="15" spans="1:16" hidden="1" x14ac:dyDescent="0.2">
      <c r="A15" t="s">
        <v>15</v>
      </c>
      <c r="B15" s="2">
        <v>1</v>
      </c>
      <c r="C15" s="2">
        <v>0</v>
      </c>
      <c r="D15" s="2">
        <v>0</v>
      </c>
      <c r="E15" s="1">
        <v>1</v>
      </c>
      <c r="F15" s="1">
        <v>0</v>
      </c>
      <c r="G15" s="1">
        <v>1</v>
      </c>
      <c r="H15" s="12">
        <v>1</v>
      </c>
      <c r="J15" s="5" t="str">
        <f t="shared" si="0"/>
        <v>erudit/eruditorg</v>
      </c>
      <c r="K15">
        <f>VLOOKUP($A15,'04_toggled_repositories_round_4'!A30:M349,9,FALSE)</f>
        <v>4711</v>
      </c>
      <c r="L15" s="12">
        <f t="shared" si="1"/>
        <v>1</v>
      </c>
      <c r="M15" s="4">
        <f t="shared" si="2"/>
        <v>0</v>
      </c>
      <c r="N15" s="4">
        <f t="shared" si="3"/>
        <v>1</v>
      </c>
      <c r="O15">
        <f>VLOOKUP($A15,'04_toggled_repositories_round_4'!A43:M362,7,FALSE)</f>
        <v>1545255678</v>
      </c>
      <c r="P15" s="24">
        <f t="shared" si="4"/>
        <v>9.9242040842212081E-2</v>
      </c>
    </row>
    <row r="16" spans="1:16" hidden="1" x14ac:dyDescent="0.2">
      <c r="A16" t="s">
        <v>17</v>
      </c>
      <c r="B16" s="2">
        <v>1</v>
      </c>
      <c r="C16" s="2">
        <v>0</v>
      </c>
      <c r="D16" s="2">
        <v>0</v>
      </c>
      <c r="E16" s="1">
        <v>1</v>
      </c>
      <c r="F16" s="1">
        <v>0</v>
      </c>
      <c r="G16" s="1">
        <v>0</v>
      </c>
      <c r="H16" s="12">
        <v>1</v>
      </c>
      <c r="J16" s="5" t="str">
        <f t="shared" si="0"/>
        <v>mangroveorg/datawinners</v>
      </c>
      <c r="K16">
        <f>VLOOKUP($A16,'04_toggled_repositories_round_4'!A11:M330,9,FALSE)</f>
        <v>11856</v>
      </c>
      <c r="L16" s="12">
        <f t="shared" si="1"/>
        <v>1</v>
      </c>
      <c r="M16" s="4">
        <f t="shared" si="2"/>
        <v>0</v>
      </c>
      <c r="N16" s="4">
        <f t="shared" si="3"/>
        <v>0</v>
      </c>
      <c r="O16">
        <f>VLOOKUP($A16,'04_toggled_repositories_round_4'!A62:M381,7,FALSE)</f>
        <v>1545302999</v>
      </c>
      <c r="P16" s="24">
        <f t="shared" si="4"/>
        <v>9.7741501775748349E-2</v>
      </c>
    </row>
    <row r="17" spans="1:16" x14ac:dyDescent="0.2">
      <c r="A17" t="s">
        <v>18</v>
      </c>
      <c r="B17" s="2">
        <v>65</v>
      </c>
      <c r="C17" s="2">
        <v>0</v>
      </c>
      <c r="D17" s="2">
        <v>65</v>
      </c>
      <c r="E17" s="1">
        <v>1</v>
      </c>
      <c r="F17" s="1">
        <v>0</v>
      </c>
      <c r="G17" s="1">
        <v>1</v>
      </c>
      <c r="H17" s="12">
        <v>65</v>
      </c>
      <c r="J17" s="5" t="str">
        <f t="shared" si="0"/>
        <v>mozilla-services/socorro</v>
      </c>
      <c r="K17">
        <f>VLOOKUP($A17,'04_toggled_repositories_round_4'!A34:M353,9,FALSE)</f>
        <v>12276</v>
      </c>
      <c r="L17" s="12">
        <f t="shared" si="1"/>
        <v>65</v>
      </c>
      <c r="M17" s="4">
        <f t="shared" si="2"/>
        <v>1</v>
      </c>
      <c r="N17" s="4">
        <f t="shared" si="3"/>
        <v>1</v>
      </c>
      <c r="O17">
        <f>VLOOKUP($A17,'04_toggled_repositories_round_4'!A41:M360,7,FALSE)</f>
        <v>1546637915</v>
      </c>
      <c r="P17" s="24">
        <f t="shared" si="4"/>
        <v>5.5411593099949266E-2</v>
      </c>
    </row>
    <row r="18" spans="1:16" x14ac:dyDescent="0.2">
      <c r="A18" t="s">
        <v>19</v>
      </c>
      <c r="B18" s="2">
        <v>8</v>
      </c>
      <c r="C18" s="2">
        <v>0</v>
      </c>
      <c r="D18" s="2">
        <v>8</v>
      </c>
      <c r="E18" s="1">
        <v>9</v>
      </c>
      <c r="F18" s="1">
        <v>1</v>
      </c>
      <c r="G18" s="1">
        <v>9</v>
      </c>
      <c r="H18" s="12">
        <v>8</v>
      </c>
      <c r="J18" s="5" t="str">
        <f t="shared" si="0"/>
        <v>mozilla/bedrock</v>
      </c>
      <c r="K18">
        <f>VLOOKUP($A18,'04_toggled_repositories_round_4'!A33:M352,9,FALSE)</f>
        <v>11669</v>
      </c>
      <c r="L18" s="12">
        <f t="shared" si="1"/>
        <v>8</v>
      </c>
      <c r="M18" s="4">
        <f t="shared" si="2"/>
        <v>1</v>
      </c>
      <c r="N18" s="4">
        <f t="shared" si="3"/>
        <v>1</v>
      </c>
      <c r="O18">
        <f>VLOOKUP($A18,'04_toggled_repositories_round_4'!A68:M387,7,FALSE)</f>
        <v>1546642827</v>
      </c>
      <c r="P18" s="24">
        <f t="shared" si="4"/>
        <v>5.5255834601725014E-2</v>
      </c>
    </row>
    <row r="19" spans="1:16" x14ac:dyDescent="0.2">
      <c r="A19" t="s">
        <v>21</v>
      </c>
      <c r="B19" s="2">
        <v>208</v>
      </c>
      <c r="C19" s="2">
        <v>0</v>
      </c>
      <c r="D19" s="2">
        <v>204</v>
      </c>
      <c r="E19" s="1">
        <v>202</v>
      </c>
      <c r="F19" s="1">
        <v>18</v>
      </c>
      <c r="G19" s="1">
        <v>199</v>
      </c>
      <c r="H19" s="12">
        <v>208</v>
      </c>
      <c r="J19" s="5" t="str">
        <f t="shared" si="0"/>
        <v>mozilla/kitsune</v>
      </c>
      <c r="K19">
        <f>VLOOKUP($A19,'04_toggled_repositories_round_4'!A19:M338,9,FALSE)</f>
        <v>6850</v>
      </c>
      <c r="L19" s="12">
        <f t="shared" si="1"/>
        <v>208</v>
      </c>
      <c r="M19" s="4">
        <f t="shared" si="2"/>
        <v>0.98076923076923073</v>
      </c>
      <c r="N19" s="4">
        <f t="shared" si="3"/>
        <v>0.98514851485148514</v>
      </c>
      <c r="O19">
        <f>VLOOKUP($A19,'04_toggled_repositories_round_4'!A47:M366,7,FALSE)</f>
        <v>1546566792</v>
      </c>
      <c r="P19" s="24">
        <f t="shared" si="4"/>
        <v>5.766688863521055E-2</v>
      </c>
    </row>
    <row r="20" spans="1:16" hidden="1" x14ac:dyDescent="0.2">
      <c r="A20" t="s">
        <v>7</v>
      </c>
      <c r="B20" s="2">
        <v>1</v>
      </c>
      <c r="C20" s="2">
        <v>0</v>
      </c>
      <c r="D20" s="2">
        <v>0</v>
      </c>
      <c r="E20" s="1">
        <v>1</v>
      </c>
      <c r="F20" s="1">
        <v>0</v>
      </c>
      <c r="G20" s="1">
        <v>0</v>
      </c>
      <c r="H20" s="12">
        <v>1</v>
      </c>
      <c r="J20" s="5" t="str">
        <f t="shared" si="0"/>
        <v>ccnmtl/capsim</v>
      </c>
      <c r="K20">
        <f>VLOOKUP($A20,'04_toggled_repositories_round_4'!A15:M334,9,FALSE)</f>
        <v>2461</v>
      </c>
      <c r="L20" s="12">
        <f t="shared" si="1"/>
        <v>1</v>
      </c>
      <c r="M20" s="4">
        <f t="shared" si="2"/>
        <v>0</v>
      </c>
      <c r="N20" s="4">
        <f t="shared" si="3"/>
        <v>0</v>
      </c>
      <c r="O20">
        <f>VLOOKUP($A20,'04_toggled_repositories_round_4'!A39:M358,7,FALSE)</f>
        <v>1546621721</v>
      </c>
      <c r="P20" s="24">
        <f t="shared" si="4"/>
        <v>5.5925101471334351E-2</v>
      </c>
    </row>
    <row r="21" spans="1:16" hidden="1" x14ac:dyDescent="0.2">
      <c r="A21" t="s">
        <v>73</v>
      </c>
      <c r="B21" s="2">
        <v>1</v>
      </c>
      <c r="C21" s="2">
        <v>0</v>
      </c>
      <c r="D21" s="2">
        <v>1</v>
      </c>
      <c r="E21" s="1">
        <v>1</v>
      </c>
      <c r="F21" s="1">
        <v>0</v>
      </c>
      <c r="G21" s="1">
        <v>1</v>
      </c>
      <c r="H21" s="12">
        <v>1</v>
      </c>
      <c r="J21" s="5" t="str">
        <f t="shared" si="0"/>
        <v>ccnmtl/footprints</v>
      </c>
      <c r="K21">
        <f>VLOOKUP($A21,'04_toggled_repositories_round_4'!$A$1:$M$328,9,FALSE)</f>
        <v>2818</v>
      </c>
      <c r="L21" s="12">
        <f t="shared" si="1"/>
        <v>1</v>
      </c>
      <c r="M21" s="4">
        <f t="shared" si="2"/>
        <v>1</v>
      </c>
      <c r="N21" s="4">
        <f t="shared" si="3"/>
        <v>1</v>
      </c>
      <c r="O21">
        <f>VLOOKUP($A21,'04_toggled_repositories_round_4'!A56:M375,7,FALSE)</f>
        <v>1546622080</v>
      </c>
      <c r="P21" s="24">
        <f t="shared" si="4"/>
        <v>5.5913717656012177E-2</v>
      </c>
    </row>
    <row r="22" spans="1:16" x14ac:dyDescent="0.2">
      <c r="A22" t="s">
        <v>8</v>
      </c>
      <c r="B22" s="2">
        <v>6</v>
      </c>
      <c r="C22" s="2">
        <v>0</v>
      </c>
      <c r="D22" s="2">
        <v>5</v>
      </c>
      <c r="E22" s="1">
        <v>6</v>
      </c>
      <c r="F22" s="1">
        <v>0</v>
      </c>
      <c r="G22" s="1">
        <v>5</v>
      </c>
      <c r="H22" s="12">
        <v>6</v>
      </c>
      <c r="J22" s="5" t="str">
        <f t="shared" si="0"/>
        <v>ccnmtl/mediathread</v>
      </c>
      <c r="K22">
        <f>VLOOKUP($A22,'04_toggled_repositories_round_4'!A17:M336,9,FALSE)</f>
        <v>6687</v>
      </c>
      <c r="L22" s="12">
        <f t="shared" si="1"/>
        <v>6</v>
      </c>
      <c r="M22" s="4">
        <f t="shared" si="2"/>
        <v>0.83333333333333337</v>
      </c>
      <c r="N22" s="4">
        <f t="shared" si="3"/>
        <v>0.83333333333333337</v>
      </c>
      <c r="O22">
        <f>VLOOKUP($A22,'04_toggled_repositories_round_4'!A57:M376,7,FALSE)</f>
        <v>1546622259</v>
      </c>
      <c r="P22" s="24">
        <f t="shared" si="4"/>
        <v>5.5908041603247083E-2</v>
      </c>
    </row>
    <row r="23" spans="1:16" x14ac:dyDescent="0.2">
      <c r="A23" t="s">
        <v>68</v>
      </c>
      <c r="B23" s="2">
        <v>13</v>
      </c>
      <c r="C23" s="2">
        <v>0</v>
      </c>
      <c r="D23" s="2">
        <v>9</v>
      </c>
      <c r="E23" s="1">
        <v>11</v>
      </c>
      <c r="F23" s="1">
        <v>0</v>
      </c>
      <c r="G23" s="1">
        <v>7</v>
      </c>
      <c r="H23" s="12">
        <v>13</v>
      </c>
      <c r="J23" s="5" t="str">
        <f t="shared" si="0"/>
        <v>ccnmtl/wardenclyffe</v>
      </c>
      <c r="K23">
        <f>VLOOKUP($A23,'04_toggled_repositories_round_4'!A35:M354,9,FALSE)</f>
        <v>3394</v>
      </c>
      <c r="L23" s="12">
        <f t="shared" si="1"/>
        <v>13</v>
      </c>
      <c r="M23" s="4">
        <f t="shared" si="2"/>
        <v>0.69230769230769229</v>
      </c>
      <c r="N23" s="4">
        <f t="shared" si="3"/>
        <v>0.63636363636363635</v>
      </c>
      <c r="O23">
        <f>VLOOKUP($A23,'04_toggled_repositories_round_4'!A66:M385,7,FALSE)</f>
        <v>1546623102</v>
      </c>
      <c r="P23" s="24">
        <f t="shared" si="4"/>
        <v>5.5881310248604772E-2</v>
      </c>
    </row>
    <row r="24" spans="1:16" x14ac:dyDescent="0.2">
      <c r="A24" t="s">
        <v>82</v>
      </c>
      <c r="B24" s="2">
        <v>5</v>
      </c>
      <c r="C24" s="2">
        <v>0</v>
      </c>
      <c r="D24" s="2">
        <v>4</v>
      </c>
      <c r="E24" s="1">
        <v>4</v>
      </c>
      <c r="F24" s="1">
        <v>0</v>
      </c>
      <c r="G24" s="1">
        <v>4</v>
      </c>
      <c r="H24" s="12">
        <v>5</v>
      </c>
      <c r="J24" s="5" t="str">
        <f t="shared" si="0"/>
        <v>ccnmtl/nepi</v>
      </c>
      <c r="K24">
        <f>VLOOKUP($A24,'04_toggled_repositories_round_4'!A16:M335,9,FALSE)</f>
        <v>2679</v>
      </c>
      <c r="L24" s="12">
        <f t="shared" si="1"/>
        <v>5</v>
      </c>
      <c r="M24" s="4">
        <f t="shared" si="2"/>
        <v>0.8</v>
      </c>
      <c r="N24" s="4">
        <f t="shared" si="3"/>
        <v>1</v>
      </c>
      <c r="O24">
        <f>VLOOKUP($A24,'04_toggled_repositories_round_4'!A61:M380,7,FALSE)</f>
        <v>1546622380</v>
      </c>
      <c r="P24" s="24">
        <f t="shared" si="4"/>
        <v>5.5904204718417047E-2</v>
      </c>
    </row>
    <row r="25" spans="1:16" hidden="1" x14ac:dyDescent="0.2">
      <c r="A25" t="s">
        <v>25</v>
      </c>
      <c r="B25" s="2">
        <v>1</v>
      </c>
      <c r="C25" s="2">
        <v>0</v>
      </c>
      <c r="D25" s="2">
        <v>0</v>
      </c>
      <c r="E25" s="1">
        <v>1</v>
      </c>
      <c r="F25" s="1">
        <v>2</v>
      </c>
      <c r="G25" s="1">
        <v>0</v>
      </c>
      <c r="H25" s="12">
        <v>1</v>
      </c>
      <c r="J25" s="5" t="str">
        <f t="shared" si="0"/>
        <v>thraxil/spokehub</v>
      </c>
      <c r="K25">
        <f>VLOOKUP($A25,'04_toggled_repositories_round_4'!A32:M351,9,FALSE)</f>
        <v>2325</v>
      </c>
      <c r="L25" s="12">
        <f t="shared" si="1"/>
        <v>1</v>
      </c>
      <c r="M25" s="4">
        <f t="shared" si="2"/>
        <v>0</v>
      </c>
      <c r="N25" s="4">
        <f t="shared" si="3"/>
        <v>0</v>
      </c>
      <c r="O25">
        <f>VLOOKUP($A25,'04_toggled_repositories_round_4'!A44:M363,7,FALSE)</f>
        <v>1546633241</v>
      </c>
      <c r="P25" s="24">
        <f t="shared" si="4"/>
        <v>5.555980466768138E-2</v>
      </c>
    </row>
    <row r="26" spans="1:16" x14ac:dyDescent="0.2">
      <c r="A26" t="s">
        <v>12</v>
      </c>
      <c r="B26" s="2">
        <v>78</v>
      </c>
      <c r="C26" s="2">
        <v>0</v>
      </c>
      <c r="D26" s="2">
        <v>42</v>
      </c>
      <c r="E26" s="1">
        <v>73</v>
      </c>
      <c r="F26" s="1">
        <v>34</v>
      </c>
      <c r="G26" s="1">
        <v>42</v>
      </c>
      <c r="H26" s="12">
        <v>78</v>
      </c>
      <c r="J26" s="5" t="str">
        <f t="shared" si="0"/>
        <v>edx/ecommerce</v>
      </c>
      <c r="K26">
        <f>VLOOKUP($A26,'04_toggled_repositories_round_4'!A18:M337,9,FALSE)</f>
        <v>2647</v>
      </c>
      <c r="L26" s="12">
        <f t="shared" si="1"/>
        <v>78</v>
      </c>
      <c r="M26" s="4">
        <f t="shared" si="2"/>
        <v>0.53846153846153844</v>
      </c>
      <c r="N26" s="4">
        <f t="shared" si="3"/>
        <v>0.57534246575342463</v>
      </c>
      <c r="O26">
        <f>VLOOKUP($A26,'04_toggled_repositories_round_4'!A49:M368,7,FALSE)</f>
        <v>1546641913</v>
      </c>
      <c r="P26" s="24">
        <f t="shared" si="4"/>
        <v>5.5284817351598174E-2</v>
      </c>
    </row>
    <row r="27" spans="1:16" x14ac:dyDescent="0.2">
      <c r="A27" t="s">
        <v>10</v>
      </c>
      <c r="B27" s="2">
        <v>79</v>
      </c>
      <c r="C27" s="2">
        <v>0</v>
      </c>
      <c r="D27" s="2">
        <v>31</v>
      </c>
      <c r="E27" s="1">
        <v>57</v>
      </c>
      <c r="F27" s="1">
        <v>51</v>
      </c>
      <c r="G27" s="1">
        <v>30</v>
      </c>
      <c r="H27" s="12">
        <v>79</v>
      </c>
      <c r="J27" s="5" t="str">
        <f t="shared" si="0"/>
        <v>edx/course-discovery</v>
      </c>
      <c r="K27">
        <f>VLOOKUP($A27,'04_toggled_repositories_round_4'!A31:M350,9,FALSE)</f>
        <v>1928</v>
      </c>
      <c r="L27" s="12">
        <f t="shared" si="1"/>
        <v>79</v>
      </c>
      <c r="M27" s="4">
        <f t="shared" si="2"/>
        <v>0.39240506329113922</v>
      </c>
      <c r="N27" s="4">
        <f t="shared" si="3"/>
        <v>0.52631578947368418</v>
      </c>
      <c r="O27">
        <f>VLOOKUP($A27,'04_toggled_repositories_round_4'!A58:M377,7,FALSE)</f>
        <v>1546634628</v>
      </c>
      <c r="P27" s="24">
        <f t="shared" si="4"/>
        <v>5.5515823186199902E-2</v>
      </c>
    </row>
    <row r="28" spans="1:16" x14ac:dyDescent="0.2">
      <c r="A28" t="s">
        <v>9</v>
      </c>
      <c r="B28" s="2">
        <v>32</v>
      </c>
      <c r="C28" s="2">
        <v>0</v>
      </c>
      <c r="D28" s="2">
        <v>32</v>
      </c>
      <c r="E28" s="1">
        <v>0</v>
      </c>
      <c r="F28" s="1">
        <v>0</v>
      </c>
      <c r="G28" s="1">
        <v>0</v>
      </c>
      <c r="H28" s="12">
        <v>32</v>
      </c>
      <c r="J28" s="5" t="str">
        <f t="shared" si="0"/>
        <v>ccnmtl/ssnm</v>
      </c>
      <c r="K28">
        <f>VLOOKUP($A28,'04_toggled_repositories_round_4'!A14:M333,9,FALSE)</f>
        <v>1674</v>
      </c>
      <c r="L28" s="12">
        <f t="shared" si="1"/>
        <v>32</v>
      </c>
      <c r="M28" s="4">
        <f t="shared" si="2"/>
        <v>1</v>
      </c>
      <c r="N28" s="4">
        <f t="shared" si="3"/>
        <v>0</v>
      </c>
      <c r="O28">
        <f>VLOOKUP($A28,'04_toggled_repositories_round_4'!A67:M386,7,FALSE)</f>
        <v>1522262332</v>
      </c>
      <c r="P28" s="24">
        <f t="shared" si="4"/>
        <v>0.82835625951293756</v>
      </c>
    </row>
    <row r="29" spans="1:16" x14ac:dyDescent="0.2">
      <c r="A29" t="s">
        <v>128</v>
      </c>
      <c r="B29" s="2">
        <v>37</v>
      </c>
      <c r="C29" s="2">
        <v>0</v>
      </c>
      <c r="D29" s="2">
        <v>19</v>
      </c>
      <c r="E29" s="1">
        <v>22</v>
      </c>
      <c r="F29" s="1">
        <v>12</v>
      </c>
      <c r="G29" s="1">
        <v>11</v>
      </c>
      <c r="H29" s="12">
        <v>37</v>
      </c>
      <c r="J29" s="5" t="str">
        <f t="shared" si="0"/>
        <v>edx/edx-analytics-dashboard</v>
      </c>
      <c r="K29">
        <f>VLOOKUP($A29,'04_toggled_repositories_round_4'!A28:M347,9,FALSE)</f>
        <v>1670</v>
      </c>
      <c r="L29" s="12">
        <f t="shared" si="1"/>
        <v>37</v>
      </c>
      <c r="M29" s="4">
        <f t="shared" si="2"/>
        <v>0.51351351351351349</v>
      </c>
      <c r="N29" s="4">
        <f t="shared" si="3"/>
        <v>0.5</v>
      </c>
      <c r="O29">
        <f>VLOOKUP($A29,'04_toggled_repositories_round_4'!A48:M367,7,FALSE)</f>
        <v>1546530787</v>
      </c>
      <c r="P29" s="24">
        <f t="shared" si="4"/>
        <v>5.8808599695585995E-2</v>
      </c>
    </row>
    <row r="30" spans="1:16" hidden="1" x14ac:dyDescent="0.2">
      <c r="A30" t="s">
        <v>176</v>
      </c>
      <c r="B30" s="2">
        <v>3</v>
      </c>
      <c r="C30" s="2">
        <v>0</v>
      </c>
      <c r="D30" s="2">
        <v>0</v>
      </c>
      <c r="E30" s="1">
        <v>1</v>
      </c>
      <c r="F30" s="1">
        <v>0</v>
      </c>
      <c r="G30" s="1">
        <v>0</v>
      </c>
      <c r="H30" s="12">
        <v>3</v>
      </c>
      <c r="J30" s="5" t="str">
        <f t="shared" si="0"/>
        <v>hmgoalie35/ayrabo</v>
      </c>
      <c r="K30">
        <f>VLOOKUP($A30,'04_toggled_repositories_round_4'!A27:M346,9,FALSE)</f>
        <v>1136</v>
      </c>
      <c r="L30" s="12">
        <f t="shared" si="1"/>
        <v>3</v>
      </c>
      <c r="M30" s="4">
        <f t="shared" si="2"/>
        <v>0</v>
      </c>
      <c r="N30" s="4">
        <f t="shared" si="3"/>
        <v>0</v>
      </c>
      <c r="O30">
        <f>VLOOKUP($A30,'04_toggled_repositories_round_4'!A45:M364,7,FALSE)</f>
        <v>1544323529</v>
      </c>
      <c r="P30" s="24">
        <f t="shared" si="4"/>
        <v>0.12880029173008625</v>
      </c>
    </row>
    <row r="31" spans="1:16" hidden="1" x14ac:dyDescent="0.2">
      <c r="A31" t="s">
        <v>13</v>
      </c>
      <c r="B31" s="2">
        <v>2</v>
      </c>
      <c r="C31" s="2">
        <v>0</v>
      </c>
      <c r="D31" s="2">
        <v>1</v>
      </c>
      <c r="E31" s="1">
        <v>2</v>
      </c>
      <c r="F31" s="1">
        <v>2</v>
      </c>
      <c r="G31" s="1">
        <v>1</v>
      </c>
      <c r="H31" s="12">
        <v>2</v>
      </c>
      <c r="J31" s="5" t="str">
        <f t="shared" si="0"/>
        <v>edx/edx-enterprise</v>
      </c>
      <c r="K31">
        <f>VLOOKUP($A31,'04_toggled_repositories_round_4'!A13:M332,9,FALSE)</f>
        <v>732</v>
      </c>
      <c r="L31" s="12">
        <f t="shared" si="1"/>
        <v>2</v>
      </c>
      <c r="M31" s="4">
        <f t="shared" si="2"/>
        <v>0.5</v>
      </c>
      <c r="N31" s="4">
        <f t="shared" si="3"/>
        <v>0.5</v>
      </c>
      <c r="O31">
        <f>VLOOKUP($A31,'04_toggled_repositories_round_4'!A55:M374,7,FALSE)</f>
        <v>1546595779</v>
      </c>
      <c r="P31" s="24">
        <f t="shared" si="4"/>
        <v>5.6747716894977172E-2</v>
      </c>
    </row>
    <row r="32" spans="1:16" x14ac:dyDescent="0.2">
      <c r="A32" t="s">
        <v>11</v>
      </c>
      <c r="B32" s="2">
        <v>8</v>
      </c>
      <c r="C32" s="2">
        <v>0</v>
      </c>
      <c r="D32" s="2">
        <v>8</v>
      </c>
      <c r="E32" s="1">
        <v>8</v>
      </c>
      <c r="F32" s="1">
        <v>0</v>
      </c>
      <c r="G32" s="1">
        <v>8</v>
      </c>
      <c r="H32" s="12">
        <v>8</v>
      </c>
      <c r="J32" s="5" t="str">
        <f t="shared" si="0"/>
        <v>edx/credentials</v>
      </c>
      <c r="K32">
        <f>VLOOKUP($A32,'04_toggled_repositories_round_4'!A22:M341,9,FALSE)</f>
        <v>645</v>
      </c>
      <c r="L32" s="12">
        <f t="shared" si="1"/>
        <v>8</v>
      </c>
      <c r="M32" s="4">
        <f t="shared" si="2"/>
        <v>1</v>
      </c>
      <c r="N32" s="4">
        <f t="shared" si="3"/>
        <v>1</v>
      </c>
      <c r="O32">
        <f>VLOOKUP($A32,'04_toggled_repositories_round_4'!A40:M359,7,FALSE)</f>
        <v>1546636483</v>
      </c>
      <c r="P32" s="24">
        <f t="shared" si="4"/>
        <v>5.5457001522070018E-2</v>
      </c>
    </row>
  </sheetData>
  <autoFilter ref="A1:P32" xr:uid="{6F7443C6-B43B-B34A-84A1-EA523BD60758}">
    <filterColumn colId="11">
      <customFilters>
        <customFilter operator="greaterThan" val="3"/>
      </customFilters>
    </filterColumn>
    <filterColumn colId="15">
      <customFilters>
        <customFilter operator="lessThanOrEqual" val="1"/>
      </customFilters>
    </filterColumn>
    <sortState ref="A10:P32">
      <sortCondition descending="1" ref="K1:K32"/>
    </sortState>
  </autoFilter>
  <pageMargins left="0.75" right="0.75" top="1" bottom="1" header="0.5" footer="0.5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826DA2-8A38-6447-AAD4-13E9B57A6B4A}">
  <dimension ref="A1:H18"/>
  <sheetViews>
    <sheetView zoomScale="125" workbookViewId="0">
      <selection activeCell="A5" sqref="A5:E18"/>
    </sheetView>
  </sheetViews>
  <sheetFormatPr baseColWidth="10" defaultRowHeight="16" x14ac:dyDescent="0.2"/>
  <cols>
    <col min="1" max="1" width="28.83203125" customWidth="1"/>
    <col min="2" max="3" width="12" customWidth="1"/>
    <col min="4" max="4" width="13" bestFit="1" customWidth="1"/>
    <col min="5" max="5" width="14.5" bestFit="1" customWidth="1"/>
  </cols>
  <sheetData>
    <row r="1" spans="1:8" x14ac:dyDescent="0.2">
      <c r="A1" t="s">
        <v>871</v>
      </c>
      <c r="B1" s="18">
        <f>AVERAGE(B5:B18)</f>
        <v>12671.928571428571</v>
      </c>
      <c r="C1" s="18">
        <f>AVERAGE(C5:C18)</f>
        <v>75.857142857142861</v>
      </c>
      <c r="D1" s="17">
        <f>AVERAGE(D5:D18)</f>
        <v>0.79010769120622459</v>
      </c>
      <c r="E1" s="17">
        <f>AVERAGE(E5:E18)</f>
        <v>0.75105580941062922</v>
      </c>
    </row>
    <row r="2" spans="1:8" x14ac:dyDescent="0.2">
      <c r="A2" t="s">
        <v>872</v>
      </c>
      <c r="B2" s="18">
        <f>MEDIAN(B5:B18)</f>
        <v>5040.5</v>
      </c>
      <c r="C2" s="18">
        <f>MEDIAN(C5:C18)</f>
        <v>34.5</v>
      </c>
      <c r="D2" s="17">
        <f>MEDIAN(D5:D18)</f>
        <v>0.84722222222222232</v>
      </c>
      <c r="E2" s="17">
        <f>MEDIAN(E5:E18)</f>
        <v>0.89166666666666661</v>
      </c>
    </row>
    <row r="3" spans="1:8" x14ac:dyDescent="0.2">
      <c r="A3" s="7"/>
      <c r="B3" s="8"/>
      <c r="C3" s="14"/>
      <c r="D3" s="25" t="s">
        <v>876</v>
      </c>
      <c r="E3" s="25"/>
    </row>
    <row r="4" spans="1:8" x14ac:dyDescent="0.2">
      <c r="A4" s="11" t="s">
        <v>881</v>
      </c>
      <c r="B4" s="9" t="s">
        <v>869</v>
      </c>
      <c r="C4" s="11" t="s">
        <v>880</v>
      </c>
      <c r="D4" s="11" t="s">
        <v>877</v>
      </c>
      <c r="E4" s="10" t="s">
        <v>878</v>
      </c>
    </row>
    <row r="5" spans="1:8" x14ac:dyDescent="0.2">
      <c r="A5" s="6" t="s">
        <v>22</v>
      </c>
      <c r="B5" s="20">
        <v>25543</v>
      </c>
      <c r="C5" s="20">
        <v>454</v>
      </c>
      <c r="D5" s="15">
        <v>0.96475770925110127</v>
      </c>
      <c r="E5" s="16">
        <v>0.98653846153846159</v>
      </c>
    </row>
    <row r="6" spans="1:8" x14ac:dyDescent="0.2">
      <c r="A6" s="6" t="s">
        <v>21</v>
      </c>
      <c r="B6" s="20">
        <v>6850</v>
      </c>
      <c r="C6" s="20">
        <v>208</v>
      </c>
      <c r="D6" s="15">
        <v>0.98076923076923073</v>
      </c>
      <c r="E6" s="16">
        <v>0.98514851485148514</v>
      </c>
      <c r="G6">
        <v>3</v>
      </c>
      <c r="H6">
        <f>G6/G7</f>
        <v>0.21428571428571427</v>
      </c>
    </row>
    <row r="7" spans="1:8" x14ac:dyDescent="0.2">
      <c r="A7" s="6" t="s">
        <v>10</v>
      </c>
      <c r="B7" s="20">
        <v>1928</v>
      </c>
      <c r="C7" s="20">
        <v>79</v>
      </c>
      <c r="D7" s="15">
        <v>0.39240506329113922</v>
      </c>
      <c r="E7" s="16">
        <v>0.52631578947368418</v>
      </c>
      <c r="G7">
        <f>COUNTIF(B5:B18, "&gt;0")</f>
        <v>14</v>
      </c>
    </row>
    <row r="8" spans="1:8" x14ac:dyDescent="0.2">
      <c r="A8" s="6" t="s">
        <v>12</v>
      </c>
      <c r="B8" s="20">
        <v>2647</v>
      </c>
      <c r="C8" s="20">
        <v>78</v>
      </c>
      <c r="D8" s="15">
        <v>0.53846153846153844</v>
      </c>
      <c r="E8" s="16">
        <v>0.57534246575342463</v>
      </c>
    </row>
    <row r="9" spans="1:8" x14ac:dyDescent="0.2">
      <c r="A9" s="6" t="s">
        <v>18</v>
      </c>
      <c r="B9" s="20">
        <v>12276</v>
      </c>
      <c r="C9" s="20">
        <v>65</v>
      </c>
      <c r="D9" s="15">
        <v>1</v>
      </c>
      <c r="E9" s="16">
        <v>1</v>
      </c>
    </row>
    <row r="10" spans="1:8" x14ac:dyDescent="0.2">
      <c r="A10" s="6" t="s">
        <v>128</v>
      </c>
      <c r="B10" s="20">
        <v>1670</v>
      </c>
      <c r="C10" s="20">
        <v>37</v>
      </c>
      <c r="D10" s="15">
        <v>0.51351351351351349</v>
      </c>
      <c r="E10" s="16">
        <v>0.5</v>
      </c>
      <c r="G10" s="23">
        <f>SUM(C5:C9)</f>
        <v>884</v>
      </c>
      <c r="H10">
        <f>G10/G11</f>
        <v>0.83239171374764598</v>
      </c>
    </row>
    <row r="11" spans="1:8" x14ac:dyDescent="0.2">
      <c r="A11" s="6" t="s">
        <v>14</v>
      </c>
      <c r="B11" s="20">
        <v>48190</v>
      </c>
      <c r="C11" s="20">
        <v>36</v>
      </c>
      <c r="D11" s="15">
        <v>0.86111111111111116</v>
      </c>
      <c r="E11" s="16">
        <v>0.95</v>
      </c>
      <c r="G11" s="23">
        <f>SUM(C5:C18)</f>
        <v>1062</v>
      </c>
    </row>
    <row r="12" spans="1:8" x14ac:dyDescent="0.2">
      <c r="A12" s="6" t="s">
        <v>37</v>
      </c>
      <c r="B12" s="20">
        <v>51555</v>
      </c>
      <c r="C12" s="20">
        <v>33</v>
      </c>
      <c r="D12" s="15">
        <v>0.48484848484848486</v>
      </c>
      <c r="E12" s="16">
        <v>0.52173913043478259</v>
      </c>
    </row>
    <row r="13" spans="1:8" x14ac:dyDescent="0.2">
      <c r="A13" s="6" t="s">
        <v>9</v>
      </c>
      <c r="B13" s="20">
        <v>1674</v>
      </c>
      <c r="C13" s="20">
        <v>32</v>
      </c>
      <c r="D13" s="15">
        <v>1</v>
      </c>
      <c r="E13" s="16">
        <v>0</v>
      </c>
    </row>
    <row r="14" spans="1:8" x14ac:dyDescent="0.2">
      <c r="A14" s="6" t="s">
        <v>68</v>
      </c>
      <c r="B14" s="20">
        <v>3394</v>
      </c>
      <c r="C14" s="20">
        <v>13</v>
      </c>
      <c r="D14" s="15">
        <v>0.69230769230769229</v>
      </c>
      <c r="E14" s="16">
        <v>0.63636363636363635</v>
      </c>
    </row>
    <row r="15" spans="1:8" x14ac:dyDescent="0.2">
      <c r="A15" s="6" t="s">
        <v>19</v>
      </c>
      <c r="B15" s="20">
        <v>11669</v>
      </c>
      <c r="C15" s="20">
        <v>8</v>
      </c>
      <c r="D15" s="15">
        <v>1</v>
      </c>
      <c r="E15" s="16">
        <v>1</v>
      </c>
    </row>
    <row r="16" spans="1:8" x14ac:dyDescent="0.2">
      <c r="A16" s="6" t="s">
        <v>11</v>
      </c>
      <c r="B16" s="20">
        <v>645</v>
      </c>
      <c r="C16" s="20">
        <v>8</v>
      </c>
      <c r="D16" s="15">
        <v>1</v>
      </c>
      <c r="E16" s="16">
        <v>1</v>
      </c>
    </row>
    <row r="17" spans="1:5" x14ac:dyDescent="0.2">
      <c r="A17" s="6" t="s">
        <v>8</v>
      </c>
      <c r="B17" s="20">
        <v>6687</v>
      </c>
      <c r="C17" s="20">
        <v>6</v>
      </c>
      <c r="D17" s="15">
        <v>0.83333333333333337</v>
      </c>
      <c r="E17" s="16">
        <v>0.83333333333333337</v>
      </c>
    </row>
    <row r="18" spans="1:5" x14ac:dyDescent="0.2">
      <c r="A18" s="6" t="s">
        <v>82</v>
      </c>
      <c r="B18" s="20">
        <v>2679</v>
      </c>
      <c r="C18" s="20">
        <v>5</v>
      </c>
      <c r="D18" s="15">
        <v>0.8</v>
      </c>
      <c r="E18" s="16">
        <v>1</v>
      </c>
    </row>
  </sheetData>
  <autoFilter ref="A4:E18" xr:uid="{15A06026-E947-7C45-8460-4BCFFDB2FC4D}">
    <sortState ref="A5:E18">
      <sortCondition descending="1" ref="C4:C18"/>
    </sortState>
  </autoFilter>
  <mergeCells count="1">
    <mergeCell ref="D3:E3"/>
  </mergeCells>
  <pageMargins left="0.75" right="0.75" top="1" bottom="1" header="0.5" footer="0.5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09A793-EC77-BD4C-9F1B-6CAF63A04BCD}">
  <dimension ref="A1:E15"/>
  <sheetViews>
    <sheetView tabSelected="1" zoomScale="125" workbookViewId="0">
      <selection activeCell="A6" sqref="A6"/>
    </sheetView>
  </sheetViews>
  <sheetFormatPr baseColWidth="10" defaultRowHeight="16" x14ac:dyDescent="0.2"/>
  <cols>
    <col min="1" max="1" width="28.83203125" customWidth="1"/>
    <col min="2" max="3" width="12" customWidth="1"/>
    <col min="4" max="4" width="13" bestFit="1" customWidth="1"/>
    <col min="5" max="5" width="14.5" bestFit="1" customWidth="1"/>
  </cols>
  <sheetData>
    <row r="1" spans="1:5" x14ac:dyDescent="0.2">
      <c r="A1" s="11" t="s">
        <v>881</v>
      </c>
      <c r="B1" s="11" t="s">
        <v>882</v>
      </c>
      <c r="C1" s="11" t="s">
        <v>883</v>
      </c>
      <c r="D1" s="11" t="s">
        <v>885</v>
      </c>
      <c r="E1" s="19" t="s">
        <v>884</v>
      </c>
    </row>
    <row r="2" spans="1:5" x14ac:dyDescent="0.2">
      <c r="A2" s="6" t="s">
        <v>37</v>
      </c>
      <c r="B2" s="21">
        <v>51555</v>
      </c>
      <c r="C2" s="21">
        <v>33</v>
      </c>
      <c r="D2" s="21">
        <v>0.48484848484848486</v>
      </c>
      <c r="E2" s="22">
        <v>0.52173913043478259</v>
      </c>
    </row>
    <row r="3" spans="1:5" x14ac:dyDescent="0.2">
      <c r="A3" s="6" t="s">
        <v>14</v>
      </c>
      <c r="B3" s="21">
        <v>48190</v>
      </c>
      <c r="C3" s="21">
        <v>36</v>
      </c>
      <c r="D3" s="21">
        <v>0.86111111111111116</v>
      </c>
      <c r="E3" s="22">
        <v>0.95</v>
      </c>
    </row>
    <row r="4" spans="1:5" x14ac:dyDescent="0.2">
      <c r="A4" s="6" t="s">
        <v>22</v>
      </c>
      <c r="B4" s="21">
        <v>25543</v>
      </c>
      <c r="C4" s="21">
        <v>454</v>
      </c>
      <c r="D4" s="21">
        <v>0.96475770925110127</v>
      </c>
      <c r="E4" s="22">
        <v>0.98653846153846159</v>
      </c>
    </row>
    <row r="5" spans="1:5" x14ac:dyDescent="0.2">
      <c r="A5" s="6" t="s">
        <v>18</v>
      </c>
      <c r="B5" s="21">
        <v>12276</v>
      </c>
      <c r="C5" s="21">
        <v>65</v>
      </c>
      <c r="D5" s="21">
        <v>1</v>
      </c>
      <c r="E5" s="22">
        <v>1</v>
      </c>
    </row>
    <row r="6" spans="1:5" x14ac:dyDescent="0.2">
      <c r="A6" s="6" t="s">
        <v>19</v>
      </c>
      <c r="B6" s="21">
        <v>11669</v>
      </c>
      <c r="C6" s="21">
        <v>8</v>
      </c>
      <c r="D6" s="21">
        <v>1</v>
      </c>
      <c r="E6" s="22">
        <v>1</v>
      </c>
    </row>
    <row r="7" spans="1:5" x14ac:dyDescent="0.2">
      <c r="A7" s="6" t="s">
        <v>21</v>
      </c>
      <c r="B7" s="21">
        <v>6850</v>
      </c>
      <c r="C7" s="21">
        <v>208</v>
      </c>
      <c r="D7" s="21">
        <v>0.98076923076923073</v>
      </c>
      <c r="E7" s="22">
        <v>0.98514851485148514</v>
      </c>
    </row>
    <row r="8" spans="1:5" x14ac:dyDescent="0.2">
      <c r="A8" s="6" t="s">
        <v>8</v>
      </c>
      <c r="B8" s="21">
        <v>6687</v>
      </c>
      <c r="C8" s="21">
        <v>6</v>
      </c>
      <c r="D8" s="21">
        <v>0.83333333333333337</v>
      </c>
      <c r="E8" s="22">
        <v>0.83333333333333337</v>
      </c>
    </row>
    <row r="9" spans="1:5" x14ac:dyDescent="0.2">
      <c r="A9" s="6" t="s">
        <v>68</v>
      </c>
      <c r="B9" s="21">
        <v>3394</v>
      </c>
      <c r="C9" s="21">
        <v>13</v>
      </c>
      <c r="D9" s="21">
        <v>0.69230769230769229</v>
      </c>
      <c r="E9" s="22">
        <v>0.63636363636363635</v>
      </c>
    </row>
    <row r="10" spans="1:5" x14ac:dyDescent="0.2">
      <c r="A10" s="6" t="s">
        <v>82</v>
      </c>
      <c r="B10" s="21">
        <v>2679</v>
      </c>
      <c r="C10" s="21">
        <v>5</v>
      </c>
      <c r="D10" s="21">
        <v>0.8</v>
      </c>
      <c r="E10" s="22">
        <v>1</v>
      </c>
    </row>
    <row r="11" spans="1:5" x14ac:dyDescent="0.2">
      <c r="A11" s="6" t="s">
        <v>12</v>
      </c>
      <c r="B11" s="21">
        <v>2647</v>
      </c>
      <c r="C11" s="21">
        <v>78</v>
      </c>
      <c r="D11" s="21">
        <v>0.53846153846153844</v>
      </c>
      <c r="E11" s="22">
        <v>0.57534246575342463</v>
      </c>
    </row>
    <row r="12" spans="1:5" x14ac:dyDescent="0.2">
      <c r="A12" s="6" t="s">
        <v>10</v>
      </c>
      <c r="B12" s="21">
        <v>1928</v>
      </c>
      <c r="C12" s="21">
        <v>79</v>
      </c>
      <c r="D12" s="21">
        <v>0.39240506329113922</v>
      </c>
      <c r="E12" s="22">
        <v>0.52631578947368418</v>
      </c>
    </row>
    <row r="13" spans="1:5" x14ac:dyDescent="0.2">
      <c r="A13" s="6" t="s">
        <v>9</v>
      </c>
      <c r="B13" s="21">
        <v>1674</v>
      </c>
      <c r="C13" s="21">
        <v>32</v>
      </c>
      <c r="D13" s="21">
        <v>1</v>
      </c>
      <c r="E13" s="22">
        <v>0</v>
      </c>
    </row>
    <row r="14" spans="1:5" x14ac:dyDescent="0.2">
      <c r="A14" s="6" t="s">
        <v>128</v>
      </c>
      <c r="B14" s="21">
        <v>1670</v>
      </c>
      <c r="C14" s="21">
        <v>37</v>
      </c>
      <c r="D14" s="21">
        <v>0.51351351351351349</v>
      </c>
      <c r="E14" s="22">
        <v>0.5</v>
      </c>
    </row>
    <row r="15" spans="1:5" x14ac:dyDescent="0.2">
      <c r="A15" s="6" t="s">
        <v>11</v>
      </c>
      <c r="B15" s="21">
        <v>645</v>
      </c>
      <c r="C15" s="21">
        <v>8</v>
      </c>
      <c r="D15" s="21">
        <v>1</v>
      </c>
      <c r="E15" s="22">
        <v>1</v>
      </c>
    </row>
  </sheetData>
  <autoFilter ref="A1:E15" xr:uid="{15A06026-E947-7C45-8460-4BCFFDB2FC4D}">
    <sortState ref="A2:E15">
      <sortCondition descending="1" ref="B1:B15"/>
    </sortState>
  </autoFilter>
  <pageMargins left="0.75" right="0.75" top="1" bottom="1" header="0.5" footer="0.5"/>
  <pageSetup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256231-7294-F341-A4A4-2B1E4A3A3088}">
  <sheetPr filterMode="1"/>
  <dimension ref="A1:I94"/>
  <sheetViews>
    <sheetView workbookViewId="0">
      <selection activeCell="D1" sqref="D1"/>
    </sheetView>
  </sheetViews>
  <sheetFormatPr baseColWidth="10" defaultRowHeight="16" x14ac:dyDescent="0.2"/>
  <cols>
    <col min="1" max="1" width="30.5" customWidth="1"/>
    <col min="4" max="4" width="16.33203125" customWidth="1"/>
    <col min="8" max="8" width="51.5" bestFit="1" customWidth="1"/>
  </cols>
  <sheetData>
    <row r="1" spans="1:9" x14ac:dyDescent="0.2">
      <c r="A1" t="s">
        <v>0</v>
      </c>
      <c r="B1" t="s">
        <v>870</v>
      </c>
      <c r="C1" t="s">
        <v>852</v>
      </c>
      <c r="D1" t="s">
        <v>849</v>
      </c>
      <c r="E1" t="s">
        <v>847</v>
      </c>
      <c r="F1" t="s">
        <v>846</v>
      </c>
      <c r="G1" t="s">
        <v>843</v>
      </c>
      <c r="H1" t="s">
        <v>867</v>
      </c>
      <c r="I1" t="s">
        <v>868</v>
      </c>
    </row>
    <row r="2" spans="1:9" hidden="1" x14ac:dyDescent="0.2">
      <c r="A2" t="s">
        <v>523</v>
      </c>
      <c r="B2" t="e">
        <f>VLOOKUP($A2,'rqX-operations-per-type'!$A$1:$N$30,8,FALSE)</f>
        <v>#N/A</v>
      </c>
      <c r="C2">
        <v>83968</v>
      </c>
      <c r="D2">
        <v>1513802166</v>
      </c>
      <c r="E2">
        <v>100</v>
      </c>
      <c r="F2">
        <v>6</v>
      </c>
      <c r="G2">
        <v>1511636536</v>
      </c>
    </row>
    <row r="3" spans="1:9" hidden="1" x14ac:dyDescent="0.2">
      <c r="A3" t="s">
        <v>520</v>
      </c>
      <c r="B3" t="e">
        <f>VLOOKUP($A3,'rqX-operations-per-type'!$A$1:$N$30,8,FALSE)</f>
        <v>#N/A</v>
      </c>
      <c r="C3">
        <v>244736</v>
      </c>
      <c r="D3">
        <v>1462307884</v>
      </c>
      <c r="E3">
        <v>103</v>
      </c>
      <c r="F3">
        <v>1</v>
      </c>
      <c r="G3">
        <v>1460309336</v>
      </c>
    </row>
    <row r="4" spans="1:9" x14ac:dyDescent="0.2">
      <c r="A4" t="s">
        <v>37</v>
      </c>
      <c r="B4">
        <f>VLOOKUP($A4,'rqX-operations-per-type'!$A$1:$N$30,8,FALSE)</f>
        <v>33</v>
      </c>
      <c r="C4">
        <v>185866240</v>
      </c>
      <c r="D4">
        <v>1546653843</v>
      </c>
      <c r="E4">
        <v>51555</v>
      </c>
      <c r="F4">
        <v>202</v>
      </c>
      <c r="G4">
        <v>1369151617</v>
      </c>
    </row>
    <row r="5" spans="1:9" hidden="1" x14ac:dyDescent="0.2">
      <c r="A5" t="s">
        <v>514</v>
      </c>
      <c r="B5" t="e">
        <f>VLOOKUP($A5,'rqX-operations-per-type'!$A$1:$N$30,8,FALSE)</f>
        <v>#N/A</v>
      </c>
      <c r="C5">
        <v>283648</v>
      </c>
      <c r="D5">
        <v>1449280901</v>
      </c>
      <c r="E5">
        <v>124</v>
      </c>
      <c r="F5">
        <v>1</v>
      </c>
      <c r="G5">
        <v>1408879194</v>
      </c>
    </row>
    <row r="6" spans="1:9" hidden="1" x14ac:dyDescent="0.2">
      <c r="A6" t="s">
        <v>512</v>
      </c>
      <c r="B6" t="e">
        <f>VLOOKUP($A6,'rqX-operations-per-type'!$A$1:$N$30,8,FALSE)</f>
        <v>#N/A</v>
      </c>
      <c r="C6">
        <v>226304</v>
      </c>
      <c r="D6">
        <v>1496919058</v>
      </c>
      <c r="E6">
        <v>129</v>
      </c>
      <c r="F6">
        <v>2</v>
      </c>
      <c r="G6">
        <v>1490620134</v>
      </c>
    </row>
    <row r="7" spans="1:9" x14ac:dyDescent="0.2">
      <c r="A7" t="s">
        <v>14</v>
      </c>
      <c r="B7">
        <f>VLOOKUP($A7,'rqX-operations-per-type'!$A$1:$N$30,8,FALSE)</f>
        <v>36</v>
      </c>
      <c r="C7">
        <v>1026299904</v>
      </c>
      <c r="D7">
        <v>1546641047</v>
      </c>
      <c r="E7">
        <v>48190</v>
      </c>
      <c r="F7">
        <v>704</v>
      </c>
      <c r="G7">
        <v>1369945238</v>
      </c>
    </row>
    <row r="8" spans="1:9" hidden="1" x14ac:dyDescent="0.2">
      <c r="A8" t="s">
        <v>508</v>
      </c>
      <c r="B8" t="e">
        <f>VLOOKUP($A8,'rqX-operations-per-type'!$A$1:$N$30,8,FALSE)</f>
        <v>#N/A</v>
      </c>
      <c r="C8">
        <v>423936</v>
      </c>
      <c r="D8">
        <v>1464960436</v>
      </c>
      <c r="E8">
        <v>158</v>
      </c>
      <c r="F8">
        <v>1</v>
      </c>
      <c r="G8">
        <v>1431377297</v>
      </c>
    </row>
    <row r="9" spans="1:9" hidden="1" x14ac:dyDescent="0.2">
      <c r="A9" t="s">
        <v>506</v>
      </c>
      <c r="B9" t="e">
        <f>VLOOKUP($A9,'rqX-operations-per-type'!$A$1:$N$30,8,FALSE)</f>
        <v>#N/A</v>
      </c>
      <c r="C9">
        <v>6680576</v>
      </c>
      <c r="D9">
        <v>1518159483</v>
      </c>
      <c r="E9">
        <v>194</v>
      </c>
      <c r="F9">
        <v>4</v>
      </c>
      <c r="G9">
        <v>1472012299</v>
      </c>
    </row>
    <row r="10" spans="1:9" hidden="1" x14ac:dyDescent="0.2">
      <c r="A10" t="s">
        <v>504</v>
      </c>
      <c r="B10" t="e">
        <f>VLOOKUP($A10,'rqX-operations-per-type'!$A$1:$N$30,8,FALSE)</f>
        <v>#N/A</v>
      </c>
      <c r="C10">
        <v>3366912</v>
      </c>
      <c r="D10">
        <v>1430365733</v>
      </c>
      <c r="E10">
        <v>217</v>
      </c>
      <c r="F10">
        <v>1</v>
      </c>
      <c r="G10">
        <v>1366594361</v>
      </c>
    </row>
    <row r="11" spans="1:9" x14ac:dyDescent="0.2">
      <c r="A11" t="s">
        <v>22</v>
      </c>
      <c r="B11">
        <f>VLOOKUP($A11,'rqX-operations-per-type'!$A$1:$N$30,8,FALSE)</f>
        <v>454</v>
      </c>
      <c r="C11">
        <v>454925312</v>
      </c>
      <c r="D11">
        <v>1517328846</v>
      </c>
      <c r="E11">
        <v>25543</v>
      </c>
      <c r="F11">
        <v>269</v>
      </c>
      <c r="G11">
        <v>1256326534</v>
      </c>
    </row>
    <row r="12" spans="1:9" hidden="1" x14ac:dyDescent="0.2">
      <c r="A12" t="s">
        <v>494</v>
      </c>
      <c r="B12" t="e">
        <f>VLOOKUP($A12,'rqX-operations-per-type'!$A$1:$N$30,8,FALSE)</f>
        <v>#N/A</v>
      </c>
      <c r="C12">
        <v>56850432</v>
      </c>
      <c r="D12">
        <v>1484665532</v>
      </c>
      <c r="E12">
        <v>232</v>
      </c>
      <c r="F12">
        <v>3</v>
      </c>
      <c r="G12">
        <v>1241808061</v>
      </c>
    </row>
    <row r="13" spans="1:9" x14ac:dyDescent="0.2">
      <c r="A13" t="s">
        <v>18</v>
      </c>
      <c r="B13">
        <f>VLOOKUP($A13,'rqX-operations-per-type'!$A$1:$N$30,8,FALSE)</f>
        <v>65</v>
      </c>
      <c r="C13">
        <v>178706432</v>
      </c>
      <c r="D13">
        <v>1546637915</v>
      </c>
      <c r="E13">
        <v>12276</v>
      </c>
      <c r="F13">
        <v>156</v>
      </c>
      <c r="G13">
        <v>1314213709</v>
      </c>
    </row>
    <row r="14" spans="1:9" hidden="1" x14ac:dyDescent="0.2">
      <c r="A14" t="s">
        <v>478</v>
      </c>
      <c r="B14" t="e">
        <f>VLOOKUP($A14,'rqX-operations-per-type'!$A$1:$N$30,8,FALSE)</f>
        <v>#N/A</v>
      </c>
      <c r="C14">
        <v>33516544</v>
      </c>
      <c r="D14">
        <v>1441306252</v>
      </c>
      <c r="E14">
        <v>275</v>
      </c>
      <c r="F14">
        <v>9</v>
      </c>
      <c r="G14">
        <v>1416426040</v>
      </c>
    </row>
    <row r="15" spans="1:9" x14ac:dyDescent="0.2">
      <c r="A15" t="s">
        <v>17</v>
      </c>
      <c r="B15">
        <f>VLOOKUP($A15,'rqX-operations-per-type'!$A$1:$N$30,8,FALSE)</f>
        <v>1</v>
      </c>
      <c r="C15">
        <v>262884352</v>
      </c>
      <c r="D15">
        <v>1545302999</v>
      </c>
      <c r="E15">
        <v>11856</v>
      </c>
      <c r="F15">
        <v>131</v>
      </c>
      <c r="G15">
        <v>1323953416</v>
      </c>
      <c r="H15" t="s">
        <v>856</v>
      </c>
      <c r="I15" t="s">
        <v>855</v>
      </c>
    </row>
    <row r="16" spans="1:9" hidden="1" x14ac:dyDescent="0.2">
      <c r="A16" t="s">
        <v>474</v>
      </c>
      <c r="B16" t="e">
        <f>VLOOKUP($A16,'rqX-operations-per-type'!$A$1:$N$30,8,FALSE)</f>
        <v>#N/A</v>
      </c>
      <c r="C16">
        <v>2191360</v>
      </c>
      <c r="D16">
        <v>1546621907</v>
      </c>
      <c r="E16">
        <v>327</v>
      </c>
      <c r="F16">
        <v>4</v>
      </c>
      <c r="G16">
        <v>1508511229</v>
      </c>
    </row>
    <row r="17" spans="1:7" hidden="1" x14ac:dyDescent="0.2">
      <c r="A17" t="s">
        <v>472</v>
      </c>
      <c r="B17" t="e">
        <f>VLOOKUP($A17,'rqX-operations-per-type'!$A$1:$N$30,8,FALSE)</f>
        <v>#N/A</v>
      </c>
      <c r="C17">
        <v>886784</v>
      </c>
      <c r="D17">
        <v>1430323543</v>
      </c>
      <c r="E17">
        <v>332</v>
      </c>
      <c r="F17">
        <v>3</v>
      </c>
      <c r="G17">
        <v>1386352134</v>
      </c>
    </row>
    <row r="18" spans="1:7" hidden="1" x14ac:dyDescent="0.2">
      <c r="A18" t="s">
        <v>469</v>
      </c>
      <c r="B18" t="e">
        <f>VLOOKUP($A18,'rqX-operations-per-type'!$A$1:$N$30,8,FALSE)</f>
        <v>#N/A</v>
      </c>
      <c r="C18">
        <v>2202624</v>
      </c>
      <c r="D18">
        <v>1545435571</v>
      </c>
      <c r="E18">
        <v>344</v>
      </c>
      <c r="F18">
        <v>20</v>
      </c>
      <c r="G18">
        <v>1479113703</v>
      </c>
    </row>
    <row r="19" spans="1:7" hidden="1" x14ac:dyDescent="0.2">
      <c r="A19" t="s">
        <v>466</v>
      </c>
      <c r="B19" t="e">
        <f>VLOOKUP($A19,'rqX-operations-per-type'!$A$1:$N$30,8,FALSE)</f>
        <v>#N/A</v>
      </c>
      <c r="C19">
        <v>706560</v>
      </c>
      <c r="D19">
        <v>1546611449</v>
      </c>
      <c r="E19">
        <v>349</v>
      </c>
      <c r="F19">
        <v>26</v>
      </c>
      <c r="G19">
        <v>1441862527</v>
      </c>
    </row>
    <row r="20" spans="1:7" hidden="1" x14ac:dyDescent="0.2">
      <c r="A20" t="s">
        <v>464</v>
      </c>
      <c r="B20" t="e">
        <f>VLOOKUP($A20,'rqX-operations-per-type'!$A$1:$N$30,8,FALSE)</f>
        <v>#N/A</v>
      </c>
      <c r="C20">
        <v>1212416</v>
      </c>
      <c r="D20">
        <v>1295958231</v>
      </c>
      <c r="E20">
        <v>375</v>
      </c>
      <c r="F20">
        <v>3</v>
      </c>
      <c r="G20">
        <v>1278874308</v>
      </c>
    </row>
    <row r="21" spans="1:7" hidden="1" x14ac:dyDescent="0.2">
      <c r="A21" t="s">
        <v>461</v>
      </c>
      <c r="B21" t="e">
        <f>VLOOKUP($A21,'rqX-operations-per-type'!$A$1:$N$30,8,FALSE)</f>
        <v>#N/A</v>
      </c>
      <c r="C21">
        <v>5697536</v>
      </c>
      <c r="D21">
        <v>1446652568</v>
      </c>
      <c r="E21">
        <v>382</v>
      </c>
      <c r="F21">
        <v>16</v>
      </c>
      <c r="G21">
        <v>1415821498</v>
      </c>
    </row>
    <row r="22" spans="1:7" hidden="1" x14ac:dyDescent="0.2">
      <c r="A22" t="s">
        <v>459</v>
      </c>
      <c r="B22" t="e">
        <f>VLOOKUP($A22,'rqX-operations-per-type'!$A$1:$N$30,8,FALSE)</f>
        <v>#N/A</v>
      </c>
      <c r="C22">
        <v>1129472</v>
      </c>
      <c r="D22">
        <v>1475687537</v>
      </c>
      <c r="E22">
        <v>386</v>
      </c>
      <c r="F22">
        <v>6</v>
      </c>
      <c r="G22">
        <v>1453913346</v>
      </c>
    </row>
    <row r="23" spans="1:7" hidden="1" x14ac:dyDescent="0.2">
      <c r="A23" t="s">
        <v>457</v>
      </c>
      <c r="B23" t="e">
        <f>VLOOKUP($A23,'rqX-operations-per-type'!$A$1:$N$30,8,FALSE)</f>
        <v>#N/A</v>
      </c>
      <c r="C23">
        <v>13356032</v>
      </c>
      <c r="D23">
        <v>1485895827</v>
      </c>
      <c r="E23">
        <v>556</v>
      </c>
      <c r="F23">
        <v>10</v>
      </c>
      <c r="G23">
        <v>1411825985</v>
      </c>
    </row>
    <row r="24" spans="1:7" hidden="1" x14ac:dyDescent="0.2">
      <c r="A24" t="s">
        <v>218</v>
      </c>
      <c r="B24" t="e">
        <f>VLOOKUP($A24,'rqX-operations-per-type'!$A$1:$N$30,8,FALSE)</f>
        <v>#N/A</v>
      </c>
      <c r="C24">
        <v>51656704</v>
      </c>
      <c r="D24">
        <v>1546646673</v>
      </c>
      <c r="E24">
        <v>593</v>
      </c>
      <c r="F24">
        <v>4</v>
      </c>
      <c r="G24">
        <v>1228938988</v>
      </c>
    </row>
    <row r="25" spans="1:7" hidden="1" x14ac:dyDescent="0.2">
      <c r="A25" t="s">
        <v>216</v>
      </c>
      <c r="B25" t="e">
        <f>VLOOKUP($A25,'rqX-operations-per-type'!$A$1:$N$30,8,FALSE)</f>
        <v>#N/A</v>
      </c>
      <c r="C25">
        <v>45826048</v>
      </c>
      <c r="D25">
        <v>1546646558</v>
      </c>
      <c r="E25">
        <v>615</v>
      </c>
      <c r="F25">
        <v>5</v>
      </c>
      <c r="G25">
        <v>1228936327</v>
      </c>
    </row>
    <row r="26" spans="1:7" hidden="1" x14ac:dyDescent="0.2">
      <c r="A26" t="s">
        <v>214</v>
      </c>
      <c r="B26" t="e">
        <f>VLOOKUP($A26,'rqX-operations-per-type'!$A$1:$N$30,8,FALSE)</f>
        <v>#N/A</v>
      </c>
      <c r="C26">
        <v>4448256</v>
      </c>
      <c r="D26">
        <v>1381235098</v>
      </c>
      <c r="E26">
        <v>634</v>
      </c>
      <c r="F26">
        <v>18</v>
      </c>
      <c r="G26">
        <v>1351012800</v>
      </c>
    </row>
    <row r="27" spans="1:7" x14ac:dyDescent="0.2">
      <c r="A27" t="s">
        <v>19</v>
      </c>
      <c r="B27">
        <f>VLOOKUP($A27,'rqX-operations-per-type'!$A$1:$N$30,8,FALSE)</f>
        <v>8</v>
      </c>
      <c r="C27">
        <v>510608384</v>
      </c>
      <c r="D27">
        <v>1546642827</v>
      </c>
      <c r="E27">
        <v>11669</v>
      </c>
      <c r="F27">
        <v>251</v>
      </c>
      <c r="G27">
        <v>1302821877</v>
      </c>
    </row>
    <row r="28" spans="1:7" hidden="1" x14ac:dyDescent="0.2">
      <c r="A28" t="s">
        <v>210</v>
      </c>
      <c r="B28" t="e">
        <f>VLOOKUP($A28,'rqX-operations-per-type'!$A$1:$N$30,8,FALSE)</f>
        <v>#N/A</v>
      </c>
      <c r="C28">
        <v>73617408</v>
      </c>
      <c r="D28">
        <v>1497860856</v>
      </c>
      <c r="E28">
        <v>648</v>
      </c>
      <c r="F28">
        <v>7</v>
      </c>
      <c r="G28">
        <v>1415358113</v>
      </c>
    </row>
    <row r="29" spans="1:7" hidden="1" x14ac:dyDescent="0.2">
      <c r="A29" t="s">
        <v>208</v>
      </c>
      <c r="B29" t="e">
        <f>VLOOKUP($A29,'rqX-operations-per-type'!$A$1:$N$30,8,FALSE)</f>
        <v>#N/A</v>
      </c>
      <c r="C29">
        <v>48380928</v>
      </c>
      <c r="D29">
        <v>1487596376</v>
      </c>
      <c r="E29">
        <v>693</v>
      </c>
      <c r="F29">
        <v>8</v>
      </c>
      <c r="G29">
        <v>1415358840</v>
      </c>
    </row>
    <row r="30" spans="1:7" x14ac:dyDescent="0.2">
      <c r="A30" t="s">
        <v>21</v>
      </c>
      <c r="B30">
        <f>VLOOKUP($A30,'rqX-operations-per-type'!$A$1:$N$30,8,FALSE)</f>
        <v>208</v>
      </c>
      <c r="C30">
        <v>122851328</v>
      </c>
      <c r="D30">
        <v>1546566792</v>
      </c>
      <c r="E30">
        <v>6850</v>
      </c>
      <c r="F30">
        <v>107</v>
      </c>
      <c r="G30">
        <v>1264532037</v>
      </c>
    </row>
    <row r="31" spans="1:7" hidden="1" x14ac:dyDescent="0.2">
      <c r="A31" t="s">
        <v>205</v>
      </c>
      <c r="B31" t="e">
        <f>VLOOKUP($A31,'rqX-operations-per-type'!$A$1:$N$30,8,FALSE)</f>
        <v>#N/A</v>
      </c>
      <c r="C31">
        <v>39134208</v>
      </c>
      <c r="D31">
        <v>1546633180</v>
      </c>
      <c r="E31">
        <v>737</v>
      </c>
      <c r="F31">
        <v>5</v>
      </c>
      <c r="G31">
        <v>1343323978</v>
      </c>
    </row>
    <row r="32" spans="1:7" hidden="1" x14ac:dyDescent="0.2">
      <c r="A32" t="s">
        <v>203</v>
      </c>
      <c r="B32" t="e">
        <f>VLOOKUP($A32,'rqX-operations-per-type'!$A$1:$N$30,8,FALSE)</f>
        <v>#N/A</v>
      </c>
      <c r="C32">
        <v>54492160</v>
      </c>
      <c r="D32">
        <v>1546646613</v>
      </c>
      <c r="E32">
        <v>739</v>
      </c>
      <c r="F32">
        <v>5</v>
      </c>
      <c r="G32">
        <v>1301864013</v>
      </c>
    </row>
    <row r="33" spans="1:9" hidden="1" x14ac:dyDescent="0.2">
      <c r="A33" t="s">
        <v>201</v>
      </c>
      <c r="B33" t="e">
        <f>VLOOKUP($A33,'rqX-operations-per-type'!$A$1:$N$30,8,FALSE)</f>
        <v>#N/A</v>
      </c>
      <c r="C33">
        <v>74772480</v>
      </c>
      <c r="D33">
        <v>1445626880</v>
      </c>
      <c r="E33">
        <v>774</v>
      </c>
      <c r="F33">
        <v>14</v>
      </c>
      <c r="G33">
        <v>1417452902</v>
      </c>
    </row>
    <row r="34" spans="1:9" hidden="1" x14ac:dyDescent="0.2">
      <c r="A34" t="s">
        <v>199</v>
      </c>
      <c r="B34" t="e">
        <f>VLOOKUP($A34,'rqX-operations-per-type'!$A$1:$N$30,8,FALSE)</f>
        <v>#N/A</v>
      </c>
      <c r="C34">
        <v>80338944</v>
      </c>
      <c r="D34">
        <v>1436537147</v>
      </c>
      <c r="E34">
        <v>799</v>
      </c>
      <c r="F34">
        <v>13</v>
      </c>
      <c r="G34">
        <v>1415269912</v>
      </c>
    </row>
    <row r="35" spans="1:9" hidden="1" x14ac:dyDescent="0.2">
      <c r="A35" t="s">
        <v>197</v>
      </c>
      <c r="B35" t="e">
        <f>VLOOKUP($A35,'rqX-operations-per-type'!$A$1:$N$30,8,FALSE)</f>
        <v>#N/A</v>
      </c>
      <c r="C35">
        <v>52579328</v>
      </c>
      <c r="D35">
        <v>1546646492</v>
      </c>
      <c r="E35">
        <v>863</v>
      </c>
      <c r="F35">
        <v>6</v>
      </c>
      <c r="G35">
        <v>1228936196</v>
      </c>
    </row>
    <row r="36" spans="1:9" x14ac:dyDescent="0.2">
      <c r="A36" t="s">
        <v>8</v>
      </c>
      <c r="B36">
        <f>VLOOKUP($A36,'rqX-operations-per-type'!$A$1:$N$30,8,FALSE)</f>
        <v>6</v>
      </c>
      <c r="C36">
        <v>308391936</v>
      </c>
      <c r="D36">
        <v>1546622259</v>
      </c>
      <c r="E36">
        <v>6687</v>
      </c>
      <c r="F36">
        <v>54</v>
      </c>
      <c r="G36">
        <v>1262810748</v>
      </c>
    </row>
    <row r="37" spans="1:9" hidden="1" x14ac:dyDescent="0.2">
      <c r="A37" t="s">
        <v>192</v>
      </c>
      <c r="B37" t="e">
        <f>VLOOKUP($A37,'rqX-operations-per-type'!$A$1:$N$30,8,FALSE)</f>
        <v>#N/A</v>
      </c>
      <c r="C37">
        <v>154434560</v>
      </c>
      <c r="D37">
        <v>1530496504</v>
      </c>
      <c r="E37">
        <v>897</v>
      </c>
      <c r="F37">
        <v>8</v>
      </c>
      <c r="G37">
        <v>1391659121</v>
      </c>
    </row>
    <row r="38" spans="1:9" hidden="1" x14ac:dyDescent="0.2">
      <c r="A38" t="s">
        <v>190</v>
      </c>
      <c r="B38" t="e">
        <f>VLOOKUP($A38,'rqX-operations-per-type'!$A$1:$N$30,8,FALSE)</f>
        <v>#N/A</v>
      </c>
      <c r="C38">
        <v>4416512</v>
      </c>
      <c r="D38">
        <v>1533564546</v>
      </c>
      <c r="E38">
        <v>928</v>
      </c>
      <c r="F38">
        <v>11</v>
      </c>
      <c r="G38">
        <v>1472849135</v>
      </c>
    </row>
    <row r="39" spans="1:9" x14ac:dyDescent="0.2">
      <c r="A39" t="s">
        <v>15</v>
      </c>
      <c r="B39">
        <f>VLOOKUP($A39,'rqX-operations-per-type'!$A$1:$N$30,8,FALSE)</f>
        <v>1</v>
      </c>
      <c r="C39">
        <v>35958784</v>
      </c>
      <c r="D39">
        <v>1545255678</v>
      </c>
      <c r="E39">
        <v>4711</v>
      </c>
      <c r="F39">
        <v>21</v>
      </c>
      <c r="G39">
        <v>1445630709</v>
      </c>
      <c r="H39" t="s">
        <v>856</v>
      </c>
      <c r="I39" t="s">
        <v>857</v>
      </c>
    </row>
    <row r="40" spans="1:9" hidden="1" x14ac:dyDescent="0.2">
      <c r="A40" t="s">
        <v>184</v>
      </c>
      <c r="B40" t="e">
        <f>VLOOKUP($A40,'rqX-operations-per-type'!$A$1:$N$30,8,FALSE)</f>
        <v>#N/A</v>
      </c>
      <c r="C40">
        <v>9346048</v>
      </c>
      <c r="D40">
        <v>1546622439</v>
      </c>
      <c r="E40">
        <v>1015</v>
      </c>
      <c r="F40">
        <v>11</v>
      </c>
      <c r="G40">
        <v>1452614586</v>
      </c>
    </row>
    <row r="41" spans="1:9" hidden="1" x14ac:dyDescent="0.2">
      <c r="A41" t="s">
        <v>182</v>
      </c>
      <c r="B41" t="e">
        <f>VLOOKUP($A41,'rqX-operations-per-type'!$A$1:$N$30,8,FALSE)</f>
        <v>#N/A</v>
      </c>
      <c r="C41">
        <v>42984448</v>
      </c>
      <c r="D41">
        <v>1484646699</v>
      </c>
      <c r="E41">
        <v>1054</v>
      </c>
      <c r="F41">
        <v>12</v>
      </c>
      <c r="G41">
        <v>1415363452</v>
      </c>
    </row>
    <row r="42" spans="1:9" hidden="1" x14ac:dyDescent="0.2">
      <c r="A42" t="s">
        <v>178</v>
      </c>
      <c r="B42" t="e">
        <f>VLOOKUP($A42,'rqX-operations-per-type'!$A$1:$N$30,8,FALSE)</f>
        <v>#N/A</v>
      </c>
      <c r="C42">
        <v>89614336</v>
      </c>
      <c r="D42">
        <v>1504185447</v>
      </c>
      <c r="E42">
        <v>1070</v>
      </c>
      <c r="F42">
        <v>14</v>
      </c>
      <c r="G42">
        <v>1304091693</v>
      </c>
    </row>
    <row r="43" spans="1:9" x14ac:dyDescent="0.2">
      <c r="A43" t="s">
        <v>68</v>
      </c>
      <c r="B43">
        <f>VLOOKUP($A43,'rqX-operations-per-type'!$A$1:$N$30,8,FALSE)</f>
        <v>13</v>
      </c>
      <c r="C43">
        <v>85871616</v>
      </c>
      <c r="D43">
        <v>1546623102</v>
      </c>
      <c r="E43">
        <v>3394</v>
      </c>
      <c r="F43">
        <v>18</v>
      </c>
      <c r="G43">
        <v>1405948301</v>
      </c>
    </row>
    <row r="44" spans="1:9" hidden="1" x14ac:dyDescent="0.2">
      <c r="A44" t="s">
        <v>171</v>
      </c>
      <c r="B44" t="e">
        <f>VLOOKUP($A44,'rqX-operations-per-type'!$A$1:$N$30,8,FALSE)</f>
        <v>#N/A</v>
      </c>
      <c r="C44">
        <v>48752640</v>
      </c>
      <c r="D44">
        <v>1501185376</v>
      </c>
      <c r="E44">
        <v>1150</v>
      </c>
      <c r="F44">
        <v>12</v>
      </c>
      <c r="G44">
        <v>1424720747</v>
      </c>
    </row>
    <row r="45" spans="1:9" hidden="1" x14ac:dyDescent="0.2">
      <c r="A45" t="s">
        <v>167</v>
      </c>
      <c r="B45" t="e">
        <f>VLOOKUP($A45,'rqX-operations-per-type'!$A$1:$N$30,8,FALSE)</f>
        <v>#N/A</v>
      </c>
      <c r="C45">
        <v>11925504</v>
      </c>
      <c r="D45">
        <v>1546623219</v>
      </c>
      <c r="E45">
        <v>1172</v>
      </c>
      <c r="F45">
        <v>7</v>
      </c>
      <c r="G45">
        <v>1512596323</v>
      </c>
    </row>
    <row r="46" spans="1:9" hidden="1" x14ac:dyDescent="0.2">
      <c r="A46" t="s">
        <v>165</v>
      </c>
      <c r="B46" t="e">
        <f>VLOOKUP($A46,'rqX-operations-per-type'!$A$1:$N$30,8,FALSE)</f>
        <v>#N/A</v>
      </c>
      <c r="C46">
        <v>97894400</v>
      </c>
      <c r="D46">
        <v>1536650931</v>
      </c>
      <c r="E46">
        <v>1199</v>
      </c>
      <c r="F46">
        <v>16</v>
      </c>
      <c r="G46">
        <v>1239906103</v>
      </c>
    </row>
    <row r="47" spans="1:9" hidden="1" x14ac:dyDescent="0.2">
      <c r="A47" t="s">
        <v>163</v>
      </c>
      <c r="B47" t="e">
        <f>VLOOKUP($A47,'rqX-operations-per-type'!$A$1:$N$30,8,FALSE)</f>
        <v>#N/A</v>
      </c>
      <c r="C47">
        <v>8732672</v>
      </c>
      <c r="D47">
        <v>1546633122</v>
      </c>
      <c r="E47">
        <v>1229</v>
      </c>
      <c r="F47">
        <v>4</v>
      </c>
      <c r="G47">
        <v>1413483974</v>
      </c>
    </row>
    <row r="48" spans="1:9" hidden="1" x14ac:dyDescent="0.2">
      <c r="A48" t="s">
        <v>161</v>
      </c>
      <c r="B48" t="e">
        <f>VLOOKUP($A48,'rqX-operations-per-type'!$A$1:$N$30,8,FALSE)</f>
        <v>#N/A</v>
      </c>
      <c r="C48">
        <v>74911744</v>
      </c>
      <c r="D48">
        <v>1546614393</v>
      </c>
      <c r="E48">
        <v>1314</v>
      </c>
      <c r="F48">
        <v>17</v>
      </c>
      <c r="G48">
        <v>1403790974</v>
      </c>
    </row>
    <row r="49" spans="1:7" hidden="1" x14ac:dyDescent="0.2">
      <c r="A49" t="s">
        <v>157</v>
      </c>
      <c r="B49" t="e">
        <f>VLOOKUP($A49,'rqX-operations-per-type'!$A$1:$N$30,8,FALSE)</f>
        <v>#N/A</v>
      </c>
      <c r="C49">
        <v>43927552</v>
      </c>
      <c r="D49">
        <v>1546633064</v>
      </c>
      <c r="E49">
        <v>1338</v>
      </c>
      <c r="F49">
        <v>4</v>
      </c>
      <c r="G49">
        <v>1363569845</v>
      </c>
    </row>
    <row r="50" spans="1:7" hidden="1" x14ac:dyDescent="0.2">
      <c r="A50" t="s">
        <v>155</v>
      </c>
      <c r="B50" t="e">
        <f>VLOOKUP($A50,'rqX-operations-per-type'!$A$1:$N$30,8,FALSE)</f>
        <v>#N/A</v>
      </c>
      <c r="C50">
        <v>75133952</v>
      </c>
      <c r="D50">
        <v>1504120602</v>
      </c>
      <c r="E50">
        <v>1359</v>
      </c>
      <c r="F50">
        <v>14</v>
      </c>
      <c r="G50">
        <v>1418667790</v>
      </c>
    </row>
    <row r="51" spans="1:7" hidden="1" x14ac:dyDescent="0.2">
      <c r="A51" t="s">
        <v>151</v>
      </c>
      <c r="B51" t="e">
        <f>VLOOKUP($A51,'rqX-operations-per-type'!$A$1:$N$30,8,FALSE)</f>
        <v>#N/A</v>
      </c>
      <c r="C51">
        <v>390209536</v>
      </c>
      <c r="D51">
        <v>1437774567</v>
      </c>
      <c r="E51">
        <v>1384</v>
      </c>
      <c r="F51">
        <v>6</v>
      </c>
      <c r="G51">
        <v>1418069444</v>
      </c>
    </row>
    <row r="52" spans="1:7" hidden="1" x14ac:dyDescent="0.2">
      <c r="A52" t="s">
        <v>147</v>
      </c>
      <c r="B52" t="e">
        <f>VLOOKUP($A52,'rqX-operations-per-type'!$A$1:$N$30,8,FALSE)</f>
        <v>#N/A</v>
      </c>
      <c r="C52">
        <v>9069568</v>
      </c>
      <c r="D52">
        <v>1546622018</v>
      </c>
      <c r="E52">
        <v>1398</v>
      </c>
      <c r="F52">
        <v>7</v>
      </c>
      <c r="G52">
        <v>1503965702</v>
      </c>
    </row>
    <row r="53" spans="1:7" hidden="1" x14ac:dyDescent="0.2">
      <c r="A53" t="s">
        <v>141</v>
      </c>
      <c r="B53" t="e">
        <f>VLOOKUP($A53,'rqX-operations-per-type'!$A$1:$N$30,8,FALSE)</f>
        <v>#N/A</v>
      </c>
      <c r="C53">
        <v>78132224</v>
      </c>
      <c r="D53">
        <v>1545670728</v>
      </c>
      <c r="E53">
        <v>1470</v>
      </c>
      <c r="F53">
        <v>14</v>
      </c>
      <c r="G53">
        <v>1465074003</v>
      </c>
    </row>
    <row r="54" spans="1:7" hidden="1" x14ac:dyDescent="0.2">
      <c r="A54" t="s">
        <v>138</v>
      </c>
      <c r="B54" t="e">
        <f>VLOOKUP($A54,'rqX-operations-per-type'!$A$1:$N$30,8,FALSE)</f>
        <v>#N/A</v>
      </c>
      <c r="C54">
        <v>57565184</v>
      </c>
      <c r="D54">
        <v>1546622559</v>
      </c>
      <c r="E54">
        <v>1526</v>
      </c>
      <c r="F54">
        <v>12</v>
      </c>
      <c r="G54">
        <v>1418319355</v>
      </c>
    </row>
    <row r="55" spans="1:7" hidden="1" x14ac:dyDescent="0.2">
      <c r="A55" t="s">
        <v>134</v>
      </c>
      <c r="B55" t="e">
        <f>VLOOKUP($A55,'rqX-operations-per-type'!$A$1:$N$30,8,FALSE)</f>
        <v>#N/A</v>
      </c>
      <c r="C55">
        <v>113965056</v>
      </c>
      <c r="D55">
        <v>1517841400</v>
      </c>
      <c r="E55">
        <v>1557</v>
      </c>
      <c r="F55">
        <v>20</v>
      </c>
      <c r="G55">
        <v>1414529757</v>
      </c>
    </row>
    <row r="56" spans="1:7" hidden="1" x14ac:dyDescent="0.2">
      <c r="A56" t="s">
        <v>132</v>
      </c>
      <c r="B56" t="e">
        <f>VLOOKUP($A56,'rqX-operations-per-type'!$A$1:$N$30,8,FALSE)</f>
        <v>#N/A</v>
      </c>
      <c r="C56">
        <v>97122304</v>
      </c>
      <c r="D56">
        <v>1546614273</v>
      </c>
      <c r="E56">
        <v>1573</v>
      </c>
      <c r="F56">
        <v>20</v>
      </c>
      <c r="G56">
        <v>1328670402</v>
      </c>
    </row>
    <row r="57" spans="1:7" hidden="1" x14ac:dyDescent="0.2">
      <c r="A57" t="s">
        <v>130</v>
      </c>
      <c r="B57" t="e">
        <f>VLOOKUP($A57,'rqX-operations-per-type'!$A$1:$N$30,8,FALSE)</f>
        <v>#N/A</v>
      </c>
      <c r="C57">
        <v>75141120</v>
      </c>
      <c r="D57">
        <v>1546622320</v>
      </c>
      <c r="E57">
        <v>1667</v>
      </c>
      <c r="F57">
        <v>11</v>
      </c>
      <c r="G57">
        <v>1314302201</v>
      </c>
    </row>
    <row r="58" spans="1:7" x14ac:dyDescent="0.2">
      <c r="A58" t="s">
        <v>26</v>
      </c>
      <c r="B58">
        <f>VLOOKUP($A58,'rqX-operations-per-type'!$A$1:$N$30,8,FALSE)</f>
        <v>20</v>
      </c>
      <c r="C58">
        <v>13073408</v>
      </c>
      <c r="D58">
        <v>1490595539</v>
      </c>
      <c r="E58">
        <v>3368</v>
      </c>
      <c r="F58">
        <v>2</v>
      </c>
      <c r="G58">
        <v>1474052356</v>
      </c>
    </row>
    <row r="59" spans="1:7" x14ac:dyDescent="0.2">
      <c r="A59" t="s">
        <v>73</v>
      </c>
      <c r="B59">
        <f>VLOOKUP($A59,'rqX-operations-per-type'!$A$1:$N$30,8,FALSE)</f>
        <v>1</v>
      </c>
      <c r="C59">
        <v>16422912</v>
      </c>
      <c r="D59">
        <v>1546622080</v>
      </c>
      <c r="E59">
        <v>2818</v>
      </c>
      <c r="F59">
        <v>16</v>
      </c>
      <c r="G59">
        <v>1415027408</v>
      </c>
    </row>
    <row r="60" spans="1:7" x14ac:dyDescent="0.2">
      <c r="A60" t="s">
        <v>82</v>
      </c>
      <c r="B60">
        <f>VLOOKUP($A60,'rqX-operations-per-type'!$A$1:$N$30,8,FALSE)</f>
        <v>5</v>
      </c>
      <c r="C60">
        <v>43811840</v>
      </c>
      <c r="D60">
        <v>1546622380</v>
      </c>
      <c r="E60">
        <v>2679</v>
      </c>
      <c r="F60">
        <v>22</v>
      </c>
      <c r="G60">
        <v>1418674791</v>
      </c>
    </row>
    <row r="61" spans="1:7" hidden="1" x14ac:dyDescent="0.2">
      <c r="A61" t="s">
        <v>119</v>
      </c>
      <c r="B61" t="e">
        <f>VLOOKUP($A61,'rqX-operations-per-type'!$A$1:$N$30,8,FALSE)</f>
        <v>#N/A</v>
      </c>
      <c r="C61">
        <v>67369984</v>
      </c>
      <c r="D61">
        <v>1546614213</v>
      </c>
      <c r="E61">
        <v>1692</v>
      </c>
      <c r="F61">
        <v>19</v>
      </c>
      <c r="G61">
        <v>1415364129</v>
      </c>
    </row>
    <row r="62" spans="1:7" hidden="1" x14ac:dyDescent="0.2">
      <c r="A62" t="s">
        <v>117</v>
      </c>
      <c r="B62" t="e">
        <f>VLOOKUP($A62,'rqX-operations-per-type'!$A$1:$N$30,8,FALSE)</f>
        <v>#N/A</v>
      </c>
      <c r="C62">
        <v>9473024</v>
      </c>
      <c r="D62">
        <v>1546622200</v>
      </c>
      <c r="E62">
        <v>1799</v>
      </c>
      <c r="F62">
        <v>11</v>
      </c>
      <c r="G62">
        <v>1416425997</v>
      </c>
    </row>
    <row r="63" spans="1:7" hidden="1" x14ac:dyDescent="0.2">
      <c r="A63" t="s">
        <v>115</v>
      </c>
      <c r="B63" t="e">
        <f>VLOOKUP($A63,'rqX-operations-per-type'!$A$1:$N$30,8,FALSE)</f>
        <v>#N/A</v>
      </c>
      <c r="C63">
        <v>82968576</v>
      </c>
      <c r="D63">
        <v>1546622137</v>
      </c>
      <c r="E63">
        <v>1806</v>
      </c>
      <c r="F63">
        <v>11</v>
      </c>
      <c r="G63">
        <v>1414673138</v>
      </c>
    </row>
    <row r="64" spans="1:7" hidden="1" x14ac:dyDescent="0.2">
      <c r="A64" t="s">
        <v>113</v>
      </c>
      <c r="B64" t="e">
        <f>VLOOKUP($A64,'rqX-operations-per-type'!$A$1:$N$30,8,FALSE)</f>
        <v>#N/A</v>
      </c>
      <c r="C64">
        <v>15972352</v>
      </c>
      <c r="D64">
        <v>1546622679</v>
      </c>
      <c r="E64">
        <v>1839</v>
      </c>
      <c r="F64">
        <v>13</v>
      </c>
      <c r="G64">
        <v>1418157591</v>
      </c>
    </row>
    <row r="65" spans="1:9" x14ac:dyDescent="0.2">
      <c r="A65" t="s">
        <v>12</v>
      </c>
      <c r="B65">
        <f>VLOOKUP($A65,'rqX-operations-per-type'!$A$1:$N$30,8,FALSE)</f>
        <v>78</v>
      </c>
      <c r="C65">
        <v>15667200</v>
      </c>
      <c r="D65">
        <v>1546641913</v>
      </c>
      <c r="E65">
        <v>2647</v>
      </c>
      <c r="F65">
        <v>123</v>
      </c>
      <c r="G65">
        <v>1422860115</v>
      </c>
    </row>
    <row r="66" spans="1:9" x14ac:dyDescent="0.2">
      <c r="A66" t="s">
        <v>88</v>
      </c>
      <c r="B66">
        <f>VLOOKUP($A66,'rqX-operations-per-type'!$A$1:$N$30,8,FALSE)</f>
        <v>1</v>
      </c>
      <c r="C66">
        <v>221778944</v>
      </c>
      <c r="D66">
        <v>1485196480</v>
      </c>
      <c r="E66">
        <v>2496</v>
      </c>
      <c r="F66">
        <v>14</v>
      </c>
      <c r="G66">
        <v>1412872380</v>
      </c>
    </row>
    <row r="67" spans="1:9" hidden="1" x14ac:dyDescent="0.2">
      <c r="A67" t="s">
        <v>105</v>
      </c>
      <c r="B67" t="e">
        <f>VLOOKUP($A67,'rqX-operations-per-type'!$A$1:$N$30,8,FALSE)</f>
        <v>#N/A</v>
      </c>
      <c r="C67">
        <v>6626304</v>
      </c>
      <c r="D67">
        <v>1546600348</v>
      </c>
      <c r="E67">
        <v>2064</v>
      </c>
      <c r="F67">
        <v>24</v>
      </c>
      <c r="G67">
        <v>1399893180</v>
      </c>
    </row>
    <row r="68" spans="1:9" hidden="1" x14ac:dyDescent="0.2">
      <c r="A68" t="s">
        <v>100</v>
      </c>
      <c r="B68" t="e">
        <f>VLOOKUP($A68,'rqX-operations-per-type'!$A$1:$N$30,8,FALSE)</f>
        <v>#N/A</v>
      </c>
      <c r="C68">
        <v>56896512</v>
      </c>
      <c r="D68">
        <v>1546622500</v>
      </c>
      <c r="E68">
        <v>2141</v>
      </c>
      <c r="F68">
        <v>13</v>
      </c>
      <c r="G68">
        <v>1404222112</v>
      </c>
    </row>
    <row r="69" spans="1:9" hidden="1" x14ac:dyDescent="0.2">
      <c r="A69" t="s">
        <v>98</v>
      </c>
      <c r="B69" t="e">
        <f>VLOOKUP($A69,'rqX-operations-per-type'!$A$1:$N$30,8,FALSE)</f>
        <v>#N/A</v>
      </c>
      <c r="C69">
        <v>108298240</v>
      </c>
      <c r="D69">
        <v>1546622920</v>
      </c>
      <c r="E69">
        <v>2295</v>
      </c>
      <c r="F69">
        <v>19</v>
      </c>
      <c r="G69">
        <v>1416430871</v>
      </c>
    </row>
    <row r="70" spans="1:9" x14ac:dyDescent="0.2">
      <c r="A70" t="s">
        <v>7</v>
      </c>
      <c r="B70">
        <f>VLOOKUP($A70,'rqX-operations-per-type'!$A$1:$N$30,8,FALSE)</f>
        <v>1</v>
      </c>
      <c r="C70">
        <v>39839744</v>
      </c>
      <c r="D70">
        <v>1546621721</v>
      </c>
      <c r="E70">
        <v>2461</v>
      </c>
      <c r="F70">
        <v>12</v>
      </c>
      <c r="G70">
        <v>1378835899</v>
      </c>
      <c r="H70" t="s">
        <v>856</v>
      </c>
      <c r="I70" t="s">
        <v>858</v>
      </c>
    </row>
    <row r="71" spans="1:9" hidden="1" x14ac:dyDescent="0.2">
      <c r="A71" t="s">
        <v>93</v>
      </c>
      <c r="B71" t="e">
        <f>VLOOKUP($A71,'rqX-operations-per-type'!$A$1:$N$30,8,FALSE)</f>
        <v>#N/A</v>
      </c>
      <c r="C71">
        <v>115110912</v>
      </c>
      <c r="D71">
        <v>1546622801</v>
      </c>
      <c r="E71">
        <v>2380</v>
      </c>
      <c r="F71">
        <v>19</v>
      </c>
      <c r="G71">
        <v>1236710637</v>
      </c>
    </row>
    <row r="72" spans="1:9" hidden="1" x14ac:dyDescent="0.2">
      <c r="A72" t="s">
        <v>91</v>
      </c>
      <c r="B72" t="e">
        <f>VLOOKUP($A72,'rqX-operations-per-type'!$A$1:$N$30,8,FALSE)</f>
        <v>#N/A</v>
      </c>
      <c r="C72">
        <v>100500480</v>
      </c>
      <c r="D72">
        <v>1545423893</v>
      </c>
      <c r="E72">
        <v>2434</v>
      </c>
      <c r="F72">
        <v>67</v>
      </c>
      <c r="G72">
        <v>1415802739</v>
      </c>
    </row>
    <row r="73" spans="1:9" x14ac:dyDescent="0.2">
      <c r="A73" t="s">
        <v>25</v>
      </c>
      <c r="B73">
        <f>VLOOKUP($A73,'rqX-operations-per-type'!$A$1:$N$30,8,FALSE)</f>
        <v>1</v>
      </c>
      <c r="C73">
        <v>66670592</v>
      </c>
      <c r="D73">
        <v>1546633241</v>
      </c>
      <c r="E73">
        <v>2325</v>
      </c>
      <c r="F73">
        <v>10</v>
      </c>
      <c r="G73">
        <v>1392352649</v>
      </c>
      <c r="H73" t="s">
        <v>859</v>
      </c>
      <c r="I73" t="s">
        <v>860</v>
      </c>
    </row>
    <row r="74" spans="1:9" x14ac:dyDescent="0.2">
      <c r="A74" t="s">
        <v>10</v>
      </c>
      <c r="B74">
        <f>VLOOKUP($A74,'rqX-operations-per-type'!$A$1:$N$30,8,FALSE)</f>
        <v>79</v>
      </c>
      <c r="C74">
        <v>19569664</v>
      </c>
      <c r="D74">
        <v>1546634628</v>
      </c>
      <c r="E74">
        <v>1928</v>
      </c>
      <c r="F74">
        <v>101</v>
      </c>
      <c r="G74">
        <v>1447102674</v>
      </c>
    </row>
    <row r="75" spans="1:9" hidden="1" x14ac:dyDescent="0.2">
      <c r="A75" t="s">
        <v>86</v>
      </c>
      <c r="B75" t="e">
        <f>VLOOKUP($A75,'rqX-operations-per-type'!$A$1:$N$30,8,FALSE)</f>
        <v>#N/A</v>
      </c>
      <c r="C75">
        <v>29330432</v>
      </c>
      <c r="D75">
        <v>1546623162</v>
      </c>
      <c r="E75">
        <v>2629</v>
      </c>
      <c r="F75">
        <v>16</v>
      </c>
      <c r="G75">
        <v>1416339772</v>
      </c>
    </row>
    <row r="76" spans="1:9" x14ac:dyDescent="0.2">
      <c r="A76" t="s">
        <v>20</v>
      </c>
      <c r="B76">
        <f>VLOOKUP($A76,'rqX-operations-per-type'!$A$1:$N$30,8,FALSE)</f>
        <v>9</v>
      </c>
      <c r="C76">
        <v>71262208</v>
      </c>
      <c r="D76">
        <v>1484079168</v>
      </c>
      <c r="E76">
        <v>1850</v>
      </c>
      <c r="F76">
        <v>24</v>
      </c>
      <c r="G76">
        <v>1343337900</v>
      </c>
    </row>
    <row r="77" spans="1:9" x14ac:dyDescent="0.2">
      <c r="A77" t="s">
        <v>24</v>
      </c>
      <c r="B77">
        <f>VLOOKUP($A77,'rqX-operations-per-type'!$A$1:$N$30,8,FALSE)</f>
        <v>1</v>
      </c>
      <c r="C77">
        <v>21103616</v>
      </c>
      <c r="D77">
        <v>1544808595</v>
      </c>
      <c r="E77">
        <v>1683</v>
      </c>
      <c r="F77">
        <v>78</v>
      </c>
      <c r="G77">
        <v>1349712015</v>
      </c>
      <c r="H77" t="s">
        <v>862</v>
      </c>
      <c r="I77" t="s">
        <v>861</v>
      </c>
    </row>
    <row r="78" spans="1:9" hidden="1" x14ac:dyDescent="0.2">
      <c r="A78" t="s">
        <v>75</v>
      </c>
      <c r="B78" t="e">
        <f>VLOOKUP($A78,'rqX-operations-per-type'!$A$1:$N$30,8,FALSE)</f>
        <v>#N/A</v>
      </c>
      <c r="C78">
        <v>136023040</v>
      </c>
      <c r="D78">
        <v>1546621661</v>
      </c>
      <c r="E78">
        <v>2720</v>
      </c>
      <c r="F78">
        <v>16</v>
      </c>
      <c r="G78">
        <v>1415209581</v>
      </c>
    </row>
    <row r="79" spans="1:9" x14ac:dyDescent="0.2">
      <c r="A79" t="s">
        <v>9</v>
      </c>
      <c r="B79">
        <f>VLOOKUP($A79,'rqX-operations-per-type'!$A$1:$N$30,8,FALSE)</f>
        <v>32</v>
      </c>
      <c r="C79">
        <v>51780608</v>
      </c>
      <c r="D79">
        <v>1522262332</v>
      </c>
      <c r="E79">
        <v>1674</v>
      </c>
      <c r="F79">
        <v>23</v>
      </c>
      <c r="G79">
        <v>1415737705</v>
      </c>
    </row>
    <row r="80" spans="1:9" hidden="1" x14ac:dyDescent="0.2">
      <c r="A80" t="s">
        <v>71</v>
      </c>
      <c r="B80" t="e">
        <f>VLOOKUP($A80,'rqX-operations-per-type'!$A$1:$N$30,8,FALSE)</f>
        <v>#N/A</v>
      </c>
      <c r="C80">
        <v>15676416</v>
      </c>
      <c r="D80">
        <v>1546622980</v>
      </c>
      <c r="E80">
        <v>3284</v>
      </c>
      <c r="F80">
        <v>27</v>
      </c>
      <c r="G80">
        <v>1421161596</v>
      </c>
    </row>
    <row r="81" spans="1:9" x14ac:dyDescent="0.2">
      <c r="A81" t="s">
        <v>128</v>
      </c>
      <c r="B81">
        <f>VLOOKUP($A81,'rqX-operations-per-type'!$A$1:$N$30,8,FALSE)</f>
        <v>37</v>
      </c>
      <c r="C81">
        <v>31910912</v>
      </c>
      <c r="D81">
        <v>1546530787</v>
      </c>
      <c r="E81">
        <v>1670</v>
      </c>
      <c r="F81">
        <v>53</v>
      </c>
      <c r="G81">
        <v>1403043273</v>
      </c>
    </row>
    <row r="82" spans="1:9" x14ac:dyDescent="0.2">
      <c r="A82" t="s">
        <v>176</v>
      </c>
      <c r="B82">
        <f>VLOOKUP($A82,'rqX-operations-per-type'!$A$1:$N$30,8,FALSE)</f>
        <v>3</v>
      </c>
      <c r="C82">
        <v>9365504</v>
      </c>
      <c r="D82">
        <v>1544323529</v>
      </c>
      <c r="E82">
        <v>1136</v>
      </c>
      <c r="F82">
        <v>2</v>
      </c>
      <c r="G82">
        <v>1464798866</v>
      </c>
    </row>
    <row r="83" spans="1:9" hidden="1" x14ac:dyDescent="0.2">
      <c r="A83" t="s">
        <v>66</v>
      </c>
      <c r="B83" t="e">
        <f>VLOOKUP($A83,'rqX-operations-per-type'!$A$1:$N$30,8,FALSE)</f>
        <v>#N/A</v>
      </c>
      <c r="C83">
        <v>251550720</v>
      </c>
      <c r="D83">
        <v>1546614034</v>
      </c>
      <c r="E83">
        <v>3681</v>
      </c>
      <c r="F83">
        <v>34</v>
      </c>
      <c r="G83">
        <v>1418320237</v>
      </c>
    </row>
    <row r="84" spans="1:9" hidden="1" x14ac:dyDescent="0.2">
      <c r="A84" t="s">
        <v>64</v>
      </c>
      <c r="B84" t="e">
        <f>VLOOKUP($A84,'rqX-operations-per-type'!$A$1:$N$30,8,FALSE)</f>
        <v>#N/A</v>
      </c>
      <c r="C84">
        <v>107800576</v>
      </c>
      <c r="D84">
        <v>1546621959</v>
      </c>
      <c r="E84">
        <v>4534</v>
      </c>
      <c r="F84">
        <v>21</v>
      </c>
      <c r="G84">
        <v>1401996271</v>
      </c>
    </row>
    <row r="85" spans="1:9" x14ac:dyDescent="0.2">
      <c r="A85" t="s">
        <v>16</v>
      </c>
      <c r="B85">
        <f>VLOOKUP($A85,'rqX-operations-per-type'!$A$1:$N$30,8,FALSE)</f>
        <v>2</v>
      </c>
      <c r="C85">
        <v>10370048</v>
      </c>
      <c r="D85">
        <v>1494009471</v>
      </c>
      <c r="E85">
        <v>994</v>
      </c>
      <c r="F85">
        <v>10</v>
      </c>
      <c r="G85">
        <v>1484838911</v>
      </c>
      <c r="H85" t="s">
        <v>863</v>
      </c>
      <c r="I85" t="s">
        <v>864</v>
      </c>
    </row>
    <row r="86" spans="1:9" x14ac:dyDescent="0.2">
      <c r="A86" t="s">
        <v>27</v>
      </c>
      <c r="B86">
        <f>VLOOKUP($A86,'rqX-operations-per-type'!$A$1:$N$30,8,FALSE)</f>
        <v>1</v>
      </c>
      <c r="C86">
        <v>5542912</v>
      </c>
      <c r="D86">
        <v>1482483499</v>
      </c>
      <c r="E86">
        <v>878</v>
      </c>
      <c r="F86">
        <v>4</v>
      </c>
      <c r="G86">
        <v>1269476920</v>
      </c>
      <c r="H86" t="s">
        <v>856</v>
      </c>
      <c r="I86" t="s">
        <v>865</v>
      </c>
    </row>
    <row r="87" spans="1:9" x14ac:dyDescent="0.2">
      <c r="A87" t="s">
        <v>13</v>
      </c>
      <c r="B87" t="e">
        <f>VLOOKUP($A87,'rqX-operations-per-type'!$A$1:$N$30,8,FALSE)</f>
        <v>#N/A</v>
      </c>
      <c r="C87">
        <v>3670016</v>
      </c>
      <c r="D87">
        <v>1546595779</v>
      </c>
      <c r="E87">
        <v>732</v>
      </c>
      <c r="F87">
        <v>49</v>
      </c>
      <c r="G87">
        <v>1476280122</v>
      </c>
      <c r="H87" t="s">
        <v>866</v>
      </c>
    </row>
    <row r="88" spans="1:9" hidden="1" x14ac:dyDescent="0.2">
      <c r="A88" t="s">
        <v>55</v>
      </c>
      <c r="B88" t="e">
        <f>VLOOKUP($A88,'rqX-operations-per-type'!$A$1:$N$30,8,FALSE)</f>
        <v>#N/A</v>
      </c>
      <c r="C88">
        <v>57013248</v>
      </c>
      <c r="D88">
        <v>1475700698</v>
      </c>
      <c r="E88">
        <v>9065</v>
      </c>
      <c r="F88">
        <v>29</v>
      </c>
      <c r="G88">
        <v>1442796383</v>
      </c>
    </row>
    <row r="89" spans="1:9" x14ac:dyDescent="0.2">
      <c r="A89" t="s">
        <v>11</v>
      </c>
      <c r="B89" t="e">
        <f>VLOOKUP($A89,'rqX-operations-per-type'!$A$1:$N$30,8,FALSE)</f>
        <v>#N/A</v>
      </c>
      <c r="C89">
        <v>8103936</v>
      </c>
      <c r="D89">
        <v>1546636483</v>
      </c>
      <c r="E89">
        <v>645</v>
      </c>
      <c r="F89">
        <v>56</v>
      </c>
      <c r="G89">
        <v>1449842943</v>
      </c>
    </row>
    <row r="90" spans="1:9" x14ac:dyDescent="0.2">
      <c r="A90" t="s">
        <v>476</v>
      </c>
      <c r="B90">
        <f>VLOOKUP($A90,'rqX-operations-per-type'!$A$1:$N$30,8,FALSE)</f>
        <v>4</v>
      </c>
      <c r="C90">
        <v>23331840</v>
      </c>
      <c r="D90">
        <v>1460582184</v>
      </c>
      <c r="E90">
        <v>275</v>
      </c>
      <c r="F90">
        <v>11</v>
      </c>
      <c r="G90">
        <v>1444700803</v>
      </c>
    </row>
    <row r="91" spans="1:9" x14ac:dyDescent="0.2">
      <c r="A91" t="s">
        <v>486</v>
      </c>
      <c r="B91">
        <f>VLOOKUP($A91,'rqX-operations-per-type'!$A$1:$N$30,8,FALSE)</f>
        <v>1</v>
      </c>
      <c r="C91">
        <v>282624</v>
      </c>
      <c r="D91">
        <v>1544722881</v>
      </c>
      <c r="E91">
        <v>252</v>
      </c>
      <c r="F91">
        <v>1</v>
      </c>
      <c r="G91">
        <v>1446213254</v>
      </c>
    </row>
    <row r="92" spans="1:9" x14ac:dyDescent="0.2">
      <c r="A92" t="s">
        <v>23</v>
      </c>
      <c r="B92" t="e">
        <f>VLOOKUP($A92,'rqX-operations-per-type'!$A$1:$N$30,8,FALSE)</f>
        <v>#N/A</v>
      </c>
      <c r="C92">
        <v>552960</v>
      </c>
      <c r="D92">
        <v>1513168721</v>
      </c>
      <c r="E92">
        <v>230</v>
      </c>
      <c r="F92">
        <v>42</v>
      </c>
      <c r="G92">
        <v>1420708554</v>
      </c>
    </row>
    <row r="93" spans="1:9" x14ac:dyDescent="0.2">
      <c r="A93" t="s">
        <v>510</v>
      </c>
      <c r="B93">
        <f>VLOOKUP($A93,'rqX-operations-per-type'!$A$1:$N$30,8,FALSE)</f>
        <v>4</v>
      </c>
      <c r="C93">
        <v>425984</v>
      </c>
      <c r="D93">
        <v>1341184396</v>
      </c>
      <c r="E93">
        <v>138</v>
      </c>
      <c r="F93">
        <v>1</v>
      </c>
      <c r="G93">
        <v>1320192845</v>
      </c>
    </row>
    <row r="94" spans="1:9" x14ac:dyDescent="0.2">
      <c r="A94" t="s">
        <v>517</v>
      </c>
      <c r="B94">
        <f>VLOOKUP($A94,'rqX-operations-per-type'!$A$1:$N$30,8,FALSE)</f>
        <v>4</v>
      </c>
      <c r="C94">
        <v>380928</v>
      </c>
      <c r="D94">
        <v>1397501142</v>
      </c>
      <c r="E94">
        <v>117</v>
      </c>
      <c r="F94">
        <v>1</v>
      </c>
      <c r="G94">
        <v>1397500916</v>
      </c>
    </row>
  </sheetData>
  <autoFilter ref="A1:I94" xr:uid="{522DB545-C99C-DE4B-94F7-7E529FF1C1C4}">
    <filterColumn colId="1">
      <filters>
        <filter val="117"/>
        <filter val="122"/>
        <filter val="185"/>
        <filter val="2"/>
        <filter val="20"/>
        <filter val="2138"/>
        <filter val="248"/>
        <filter val="2622"/>
        <filter val="277"/>
        <filter val="29"/>
        <filter val="3"/>
        <filter val="32"/>
        <filter val="395"/>
        <filter val="4"/>
        <filter val="42"/>
        <filter val="44"/>
        <filter val="48"/>
        <filter val="52"/>
        <filter val="6"/>
        <filter val="64"/>
        <filter val="74"/>
        <filter val="8"/>
        <filter val="96"/>
      </filters>
    </filterColumn>
    <sortState ref="A4:I94">
      <sortCondition descending="1" ref="E1:E94"/>
    </sortState>
  </autoFilter>
  <pageMargins left="0.7" right="0.7" top="0.75" bottom="0.75" header="0.3" footer="0.3"/>
  <pageSetup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O321"/>
  <sheetViews>
    <sheetView zoomScale="75" workbookViewId="0">
      <selection activeCell="E129" sqref="E129"/>
    </sheetView>
  </sheetViews>
  <sheetFormatPr baseColWidth="10" defaultRowHeight="16" x14ac:dyDescent="0.2"/>
  <cols>
    <col min="1" max="1" width="50.33203125" bestFit="1" customWidth="1"/>
    <col min="2" max="2" width="24.83203125" customWidth="1"/>
    <col min="4" max="4" width="12.6640625" bestFit="1" customWidth="1"/>
    <col min="7" max="7" width="12.6640625" bestFit="1" customWidth="1"/>
    <col min="9" max="10" width="11" bestFit="1" customWidth="1"/>
    <col min="13" max="13" width="12.6640625" bestFit="1" customWidth="1"/>
  </cols>
  <sheetData>
    <row r="1" spans="1:15" x14ac:dyDescent="0.2">
      <c r="A1" t="s">
        <v>0</v>
      </c>
      <c r="B1" t="s">
        <v>854</v>
      </c>
      <c r="C1" t="s">
        <v>853</v>
      </c>
      <c r="D1" t="s">
        <v>852</v>
      </c>
      <c r="E1" t="s">
        <v>851</v>
      </c>
      <c r="F1" t="s">
        <v>850</v>
      </c>
      <c r="G1" t="s">
        <v>849</v>
      </c>
      <c r="H1" t="s">
        <v>848</v>
      </c>
      <c r="I1" t="s">
        <v>847</v>
      </c>
      <c r="J1" t="s">
        <v>846</v>
      </c>
      <c r="K1" t="s">
        <v>845</v>
      </c>
      <c r="L1" t="s">
        <v>844</v>
      </c>
      <c r="M1" t="s">
        <v>843</v>
      </c>
      <c r="N1" t="s">
        <v>867</v>
      </c>
      <c r="O1" t="s">
        <v>868</v>
      </c>
    </row>
    <row r="2" spans="1:15" hidden="1" x14ac:dyDescent="0.2">
      <c r="A2" t="s">
        <v>842</v>
      </c>
      <c r="B2" t="s">
        <v>841</v>
      </c>
      <c r="C2" t="s">
        <v>833</v>
      </c>
      <c r="D2">
        <v>7956480</v>
      </c>
      <c r="E2" t="s">
        <v>43</v>
      </c>
      <c r="F2" t="s">
        <v>833</v>
      </c>
      <c r="G2">
        <v>1545274442</v>
      </c>
      <c r="I2">
        <v>298</v>
      </c>
      <c r="J2">
        <v>15</v>
      </c>
      <c r="L2" t="s">
        <v>840</v>
      </c>
      <c r="M2">
        <v>1469046506</v>
      </c>
    </row>
    <row r="3" spans="1:15" hidden="1" x14ac:dyDescent="0.2">
      <c r="A3" t="s">
        <v>839</v>
      </c>
      <c r="B3" t="s">
        <v>838</v>
      </c>
      <c r="C3" t="s">
        <v>833</v>
      </c>
      <c r="D3">
        <v>533504</v>
      </c>
      <c r="E3" t="s">
        <v>834</v>
      </c>
      <c r="F3" t="s">
        <v>833</v>
      </c>
      <c r="G3">
        <v>1545645141</v>
      </c>
      <c r="I3">
        <v>267</v>
      </c>
      <c r="J3">
        <v>12</v>
      </c>
      <c r="L3" t="s">
        <v>837</v>
      </c>
      <c r="M3">
        <v>1505988274</v>
      </c>
    </row>
    <row r="4" spans="1:15" hidden="1" x14ac:dyDescent="0.2">
      <c r="A4" t="s">
        <v>836</v>
      </c>
      <c r="B4" t="s">
        <v>835</v>
      </c>
      <c r="C4" t="s">
        <v>833</v>
      </c>
      <c r="D4">
        <v>968704</v>
      </c>
      <c r="E4" t="s">
        <v>834</v>
      </c>
      <c r="F4" t="s">
        <v>833</v>
      </c>
      <c r="G4">
        <v>1546625741</v>
      </c>
      <c r="I4">
        <v>879</v>
      </c>
      <c r="J4">
        <v>27</v>
      </c>
      <c r="L4" t="s">
        <v>832</v>
      </c>
      <c r="M4">
        <v>1489598571</v>
      </c>
    </row>
    <row r="5" spans="1:15" hidden="1" x14ac:dyDescent="0.2">
      <c r="A5" t="s">
        <v>831</v>
      </c>
      <c r="B5" t="s">
        <v>830</v>
      </c>
      <c r="C5" t="s">
        <v>31</v>
      </c>
      <c r="D5">
        <v>30752768</v>
      </c>
      <c r="E5" t="s">
        <v>30</v>
      </c>
      <c r="F5" t="s">
        <v>29</v>
      </c>
      <c r="G5">
        <v>1546622461</v>
      </c>
      <c r="I5">
        <v>10062</v>
      </c>
      <c r="J5">
        <v>16</v>
      </c>
      <c r="L5" t="s">
        <v>829</v>
      </c>
      <c r="M5">
        <v>1475576990</v>
      </c>
    </row>
    <row r="6" spans="1:15" hidden="1" x14ac:dyDescent="0.2">
      <c r="A6" t="s">
        <v>828</v>
      </c>
      <c r="B6" t="s">
        <v>827</v>
      </c>
      <c r="C6" t="s">
        <v>723</v>
      </c>
      <c r="D6">
        <v>35141632</v>
      </c>
      <c r="E6" t="s">
        <v>43</v>
      </c>
      <c r="F6" t="s">
        <v>29</v>
      </c>
      <c r="G6">
        <v>1537278887</v>
      </c>
      <c r="I6">
        <v>13684</v>
      </c>
      <c r="J6">
        <v>155</v>
      </c>
      <c r="L6" t="s">
        <v>826</v>
      </c>
      <c r="M6">
        <v>1537271511</v>
      </c>
    </row>
    <row r="7" spans="1:15" hidden="1" x14ac:dyDescent="0.2">
      <c r="A7" t="s">
        <v>825</v>
      </c>
      <c r="B7" t="s">
        <v>746</v>
      </c>
      <c r="C7" t="s">
        <v>146</v>
      </c>
      <c r="D7">
        <v>11542528</v>
      </c>
      <c r="E7" t="s">
        <v>43</v>
      </c>
      <c r="F7" t="s">
        <v>29</v>
      </c>
      <c r="G7">
        <v>1533277889</v>
      </c>
      <c r="I7">
        <v>2323</v>
      </c>
      <c r="J7">
        <v>164</v>
      </c>
      <c r="L7" t="s">
        <v>824</v>
      </c>
      <c r="M7">
        <v>1533245628</v>
      </c>
    </row>
    <row r="8" spans="1:15" hidden="1" x14ac:dyDescent="0.2">
      <c r="A8" t="s">
        <v>823</v>
      </c>
      <c r="B8" t="s">
        <v>822</v>
      </c>
      <c r="C8" t="s">
        <v>31</v>
      </c>
      <c r="D8">
        <v>319488</v>
      </c>
      <c r="E8" t="s">
        <v>43</v>
      </c>
      <c r="F8" t="s">
        <v>29</v>
      </c>
      <c r="G8">
        <v>1545406222</v>
      </c>
      <c r="I8">
        <v>141</v>
      </c>
      <c r="J8">
        <v>11</v>
      </c>
      <c r="L8" t="s">
        <v>821</v>
      </c>
      <c r="M8">
        <v>1475749578</v>
      </c>
    </row>
    <row r="9" spans="1:15" hidden="1" x14ac:dyDescent="0.2">
      <c r="A9" t="s">
        <v>820</v>
      </c>
      <c r="B9" t="s">
        <v>819</v>
      </c>
      <c r="C9" t="s">
        <v>53</v>
      </c>
      <c r="D9">
        <v>564938752</v>
      </c>
      <c r="E9" t="s">
        <v>43</v>
      </c>
      <c r="F9" t="s">
        <v>29</v>
      </c>
      <c r="G9">
        <v>1546512306</v>
      </c>
      <c r="I9">
        <v>2905</v>
      </c>
      <c r="J9">
        <v>28</v>
      </c>
      <c r="L9" t="s">
        <v>818</v>
      </c>
      <c r="M9">
        <v>1513916290</v>
      </c>
    </row>
    <row r="10" spans="1:15" hidden="1" x14ac:dyDescent="0.2">
      <c r="A10" t="s">
        <v>817</v>
      </c>
      <c r="B10" t="s">
        <v>816</v>
      </c>
      <c r="C10" t="s">
        <v>47</v>
      </c>
      <c r="D10">
        <v>11406336</v>
      </c>
      <c r="E10" t="s">
        <v>43</v>
      </c>
      <c r="F10" t="s">
        <v>29</v>
      </c>
      <c r="G10">
        <v>1531804315</v>
      </c>
      <c r="I10">
        <v>145</v>
      </c>
      <c r="J10">
        <v>4</v>
      </c>
      <c r="L10" t="s">
        <v>815</v>
      </c>
      <c r="M10">
        <v>1483766979</v>
      </c>
    </row>
    <row r="11" spans="1:15" hidden="1" x14ac:dyDescent="0.2">
      <c r="A11" t="s">
        <v>814</v>
      </c>
      <c r="B11" t="s">
        <v>746</v>
      </c>
      <c r="C11" t="s">
        <v>31</v>
      </c>
      <c r="D11">
        <v>4263936</v>
      </c>
      <c r="E11" t="s">
        <v>781</v>
      </c>
      <c r="F11" t="s">
        <v>29</v>
      </c>
      <c r="G11">
        <v>1479142800</v>
      </c>
      <c r="I11">
        <v>2157</v>
      </c>
      <c r="J11">
        <v>18</v>
      </c>
      <c r="L11" t="s">
        <v>813</v>
      </c>
      <c r="M11">
        <v>1416244005</v>
      </c>
    </row>
    <row r="12" spans="1:15" hidden="1" x14ac:dyDescent="0.2">
      <c r="A12" t="s">
        <v>812</v>
      </c>
      <c r="B12" t="s">
        <v>746</v>
      </c>
      <c r="C12" t="s">
        <v>31</v>
      </c>
      <c r="D12">
        <v>107520</v>
      </c>
      <c r="E12" t="s">
        <v>781</v>
      </c>
      <c r="F12" t="s">
        <v>29</v>
      </c>
      <c r="G12">
        <v>1496761539</v>
      </c>
      <c r="I12">
        <v>108</v>
      </c>
      <c r="J12">
        <v>2</v>
      </c>
      <c r="L12" t="s">
        <v>811</v>
      </c>
      <c r="M12">
        <v>1493482849</v>
      </c>
    </row>
    <row r="13" spans="1:15" hidden="1" x14ac:dyDescent="0.2">
      <c r="A13" t="s">
        <v>810</v>
      </c>
      <c r="B13" t="s">
        <v>746</v>
      </c>
      <c r="C13" t="s">
        <v>31</v>
      </c>
      <c r="D13">
        <v>622592</v>
      </c>
      <c r="E13" t="s">
        <v>781</v>
      </c>
      <c r="F13" t="s">
        <v>29</v>
      </c>
      <c r="G13">
        <v>1464295893</v>
      </c>
      <c r="I13">
        <v>563</v>
      </c>
      <c r="J13">
        <v>1</v>
      </c>
      <c r="L13" t="s">
        <v>809</v>
      </c>
      <c r="M13">
        <v>1464184962</v>
      </c>
    </row>
    <row r="14" spans="1:15" hidden="1" x14ac:dyDescent="0.2">
      <c r="A14" t="s">
        <v>808</v>
      </c>
      <c r="B14" t="s">
        <v>807</v>
      </c>
      <c r="C14" t="s">
        <v>723</v>
      </c>
      <c r="D14">
        <v>21769216</v>
      </c>
      <c r="E14" t="s">
        <v>781</v>
      </c>
      <c r="F14" t="s">
        <v>29</v>
      </c>
      <c r="G14">
        <v>1546633945</v>
      </c>
      <c r="I14">
        <v>2365</v>
      </c>
      <c r="J14">
        <v>19</v>
      </c>
      <c r="L14" t="s">
        <v>806</v>
      </c>
      <c r="M14">
        <v>1505413541</v>
      </c>
    </row>
    <row r="15" spans="1:15" hidden="1" x14ac:dyDescent="0.2">
      <c r="A15" t="s">
        <v>805</v>
      </c>
      <c r="B15" t="s">
        <v>804</v>
      </c>
      <c r="C15" t="s">
        <v>31</v>
      </c>
      <c r="D15">
        <v>1079296</v>
      </c>
      <c r="E15" t="s">
        <v>781</v>
      </c>
      <c r="F15" t="s">
        <v>29</v>
      </c>
      <c r="G15">
        <v>1546587843</v>
      </c>
      <c r="I15">
        <v>459</v>
      </c>
      <c r="J15">
        <v>33</v>
      </c>
      <c r="L15" t="s">
        <v>803</v>
      </c>
      <c r="M15">
        <v>1427047865</v>
      </c>
    </row>
    <row r="16" spans="1:15" hidden="1" x14ac:dyDescent="0.2">
      <c r="A16" t="s">
        <v>802</v>
      </c>
      <c r="B16" t="s">
        <v>746</v>
      </c>
      <c r="C16" t="s">
        <v>31</v>
      </c>
      <c r="D16">
        <v>329728</v>
      </c>
      <c r="E16" t="s">
        <v>43</v>
      </c>
      <c r="F16" t="s">
        <v>29</v>
      </c>
      <c r="G16">
        <v>1544375099</v>
      </c>
      <c r="I16">
        <v>191</v>
      </c>
      <c r="J16">
        <v>12</v>
      </c>
      <c r="L16" t="s">
        <v>801</v>
      </c>
      <c r="M16">
        <v>1477593370</v>
      </c>
    </row>
    <row r="17" spans="1:13" hidden="1" x14ac:dyDescent="0.2">
      <c r="A17" t="s">
        <v>800</v>
      </c>
      <c r="B17" t="s">
        <v>746</v>
      </c>
      <c r="C17" t="s">
        <v>31</v>
      </c>
      <c r="D17">
        <v>2643968</v>
      </c>
      <c r="E17" t="s">
        <v>781</v>
      </c>
      <c r="F17" t="s">
        <v>29</v>
      </c>
      <c r="G17">
        <v>1534645387</v>
      </c>
      <c r="I17">
        <v>972</v>
      </c>
      <c r="J17">
        <v>3</v>
      </c>
      <c r="L17" t="s">
        <v>799</v>
      </c>
      <c r="M17">
        <v>1493979527</v>
      </c>
    </row>
    <row r="18" spans="1:13" hidden="1" x14ac:dyDescent="0.2">
      <c r="A18" t="s">
        <v>798</v>
      </c>
      <c r="B18" t="s">
        <v>746</v>
      </c>
      <c r="C18" t="s">
        <v>31</v>
      </c>
      <c r="D18">
        <v>28571648</v>
      </c>
      <c r="E18" t="s">
        <v>781</v>
      </c>
      <c r="F18" t="s">
        <v>29</v>
      </c>
      <c r="G18">
        <v>1545948236</v>
      </c>
      <c r="I18">
        <v>4040</v>
      </c>
      <c r="J18">
        <v>22</v>
      </c>
      <c r="L18" t="s">
        <v>797</v>
      </c>
      <c r="M18">
        <v>1477949545</v>
      </c>
    </row>
    <row r="19" spans="1:13" hidden="1" x14ac:dyDescent="0.2">
      <c r="A19" t="s">
        <v>796</v>
      </c>
      <c r="B19" t="s">
        <v>746</v>
      </c>
      <c r="C19" t="s">
        <v>31</v>
      </c>
      <c r="D19">
        <v>101397504</v>
      </c>
      <c r="E19" t="s">
        <v>781</v>
      </c>
      <c r="F19" t="s">
        <v>29</v>
      </c>
      <c r="G19">
        <v>1546533662</v>
      </c>
      <c r="I19">
        <v>5604</v>
      </c>
      <c r="J19">
        <v>125</v>
      </c>
      <c r="L19" t="s">
        <v>795</v>
      </c>
      <c r="M19">
        <v>1339950656</v>
      </c>
    </row>
    <row r="20" spans="1:13" hidden="1" x14ac:dyDescent="0.2">
      <c r="A20" t="s">
        <v>794</v>
      </c>
      <c r="B20" t="s">
        <v>746</v>
      </c>
      <c r="C20" t="s">
        <v>31</v>
      </c>
      <c r="D20">
        <v>10022912</v>
      </c>
      <c r="E20" t="s">
        <v>781</v>
      </c>
      <c r="F20" t="s">
        <v>29</v>
      </c>
      <c r="G20">
        <v>1546560681</v>
      </c>
      <c r="I20">
        <v>2585</v>
      </c>
      <c r="J20">
        <v>30</v>
      </c>
      <c r="L20" t="s">
        <v>793</v>
      </c>
      <c r="M20">
        <v>1459968695</v>
      </c>
    </row>
    <row r="21" spans="1:13" hidden="1" x14ac:dyDescent="0.2">
      <c r="A21" t="s">
        <v>792</v>
      </c>
      <c r="B21" t="s">
        <v>746</v>
      </c>
      <c r="C21" t="s">
        <v>31</v>
      </c>
      <c r="D21">
        <v>2568192</v>
      </c>
      <c r="E21" t="s">
        <v>781</v>
      </c>
      <c r="F21" t="s">
        <v>29</v>
      </c>
      <c r="G21">
        <v>1546619026</v>
      </c>
      <c r="I21">
        <v>1070</v>
      </c>
      <c r="J21">
        <v>3</v>
      </c>
      <c r="L21" t="s">
        <v>791</v>
      </c>
      <c r="M21">
        <v>1499230618</v>
      </c>
    </row>
    <row r="22" spans="1:13" hidden="1" x14ac:dyDescent="0.2">
      <c r="A22" t="s">
        <v>790</v>
      </c>
      <c r="B22" t="s">
        <v>746</v>
      </c>
      <c r="C22" t="s">
        <v>31</v>
      </c>
      <c r="D22">
        <v>521216</v>
      </c>
      <c r="E22" t="s">
        <v>781</v>
      </c>
      <c r="F22" t="s">
        <v>29</v>
      </c>
      <c r="G22">
        <v>1496063516</v>
      </c>
      <c r="I22">
        <v>343</v>
      </c>
      <c r="J22">
        <v>4</v>
      </c>
      <c r="L22" t="s">
        <v>789</v>
      </c>
      <c r="M22">
        <v>1457560815</v>
      </c>
    </row>
    <row r="23" spans="1:13" hidden="1" x14ac:dyDescent="0.2">
      <c r="A23" t="s">
        <v>788</v>
      </c>
      <c r="B23" t="s">
        <v>746</v>
      </c>
      <c r="C23" t="s">
        <v>31</v>
      </c>
      <c r="D23">
        <v>2130944</v>
      </c>
      <c r="E23" t="s">
        <v>781</v>
      </c>
      <c r="F23" t="s">
        <v>29</v>
      </c>
      <c r="G23">
        <v>1543636069</v>
      </c>
      <c r="I23">
        <v>615</v>
      </c>
      <c r="J23">
        <v>22</v>
      </c>
      <c r="L23" t="s">
        <v>787</v>
      </c>
      <c r="M23">
        <v>1422817187</v>
      </c>
    </row>
    <row r="24" spans="1:13" hidden="1" x14ac:dyDescent="0.2">
      <c r="A24" t="s">
        <v>786</v>
      </c>
      <c r="B24" t="s">
        <v>746</v>
      </c>
      <c r="C24" t="s">
        <v>31</v>
      </c>
      <c r="D24">
        <v>3750912</v>
      </c>
      <c r="E24" t="s">
        <v>781</v>
      </c>
      <c r="F24" t="s">
        <v>29</v>
      </c>
      <c r="G24">
        <v>1546564537</v>
      </c>
      <c r="I24">
        <v>123</v>
      </c>
      <c r="J24">
        <v>4</v>
      </c>
      <c r="L24" t="s">
        <v>785</v>
      </c>
      <c r="M24">
        <v>1504801972</v>
      </c>
    </row>
    <row r="25" spans="1:13" hidden="1" x14ac:dyDescent="0.2">
      <c r="A25" t="s">
        <v>784</v>
      </c>
      <c r="B25" t="s">
        <v>746</v>
      </c>
      <c r="C25" t="s">
        <v>31</v>
      </c>
      <c r="D25">
        <v>1011712</v>
      </c>
      <c r="E25" t="s">
        <v>781</v>
      </c>
      <c r="F25" t="s">
        <v>29</v>
      </c>
      <c r="G25">
        <v>1443687467</v>
      </c>
      <c r="I25">
        <v>459</v>
      </c>
      <c r="J25">
        <v>1</v>
      </c>
      <c r="L25" t="s">
        <v>783</v>
      </c>
      <c r="M25">
        <v>1426523610</v>
      </c>
    </row>
    <row r="26" spans="1:13" hidden="1" x14ac:dyDescent="0.2">
      <c r="A26" t="s">
        <v>782</v>
      </c>
      <c r="B26" t="s">
        <v>746</v>
      </c>
      <c r="C26" t="s">
        <v>31</v>
      </c>
      <c r="D26">
        <v>1287168</v>
      </c>
      <c r="E26" t="s">
        <v>781</v>
      </c>
      <c r="F26" t="s">
        <v>29</v>
      </c>
      <c r="G26">
        <v>1519520605</v>
      </c>
      <c r="I26">
        <v>355</v>
      </c>
      <c r="J26">
        <v>2</v>
      </c>
      <c r="L26" t="s">
        <v>780</v>
      </c>
      <c r="M26">
        <v>1450543745</v>
      </c>
    </row>
    <row r="27" spans="1:13" hidden="1" x14ac:dyDescent="0.2">
      <c r="A27" t="s">
        <v>779</v>
      </c>
      <c r="B27" t="s">
        <v>778</v>
      </c>
      <c r="C27" t="s">
        <v>31</v>
      </c>
      <c r="D27">
        <v>12676096</v>
      </c>
      <c r="E27" t="s">
        <v>766</v>
      </c>
      <c r="F27" t="s">
        <v>29</v>
      </c>
      <c r="G27">
        <v>1546649407</v>
      </c>
      <c r="I27">
        <v>903</v>
      </c>
      <c r="J27">
        <v>27</v>
      </c>
      <c r="L27" t="s">
        <v>777</v>
      </c>
      <c r="M27">
        <v>1469827660</v>
      </c>
    </row>
    <row r="28" spans="1:13" hidden="1" x14ac:dyDescent="0.2">
      <c r="A28" t="s">
        <v>776</v>
      </c>
      <c r="B28" t="s">
        <v>746</v>
      </c>
      <c r="C28" t="s">
        <v>723</v>
      </c>
      <c r="D28">
        <v>863232</v>
      </c>
      <c r="E28" t="s">
        <v>766</v>
      </c>
      <c r="F28" t="s">
        <v>29</v>
      </c>
      <c r="G28">
        <v>1546536112</v>
      </c>
      <c r="I28">
        <v>468</v>
      </c>
      <c r="J28">
        <v>20</v>
      </c>
      <c r="L28" t="s">
        <v>775</v>
      </c>
      <c r="M28">
        <v>1512661867</v>
      </c>
    </row>
    <row r="29" spans="1:13" hidden="1" x14ac:dyDescent="0.2">
      <c r="A29" t="s">
        <v>774</v>
      </c>
      <c r="B29" t="s">
        <v>773</v>
      </c>
      <c r="C29" t="s">
        <v>31</v>
      </c>
      <c r="D29">
        <v>22048768</v>
      </c>
      <c r="E29" t="s">
        <v>766</v>
      </c>
      <c r="F29" t="s">
        <v>29</v>
      </c>
      <c r="G29">
        <v>1546514984</v>
      </c>
      <c r="I29">
        <v>2046</v>
      </c>
      <c r="J29">
        <v>13</v>
      </c>
      <c r="L29" t="s">
        <v>772</v>
      </c>
      <c r="M29">
        <v>1484584220</v>
      </c>
    </row>
    <row r="30" spans="1:13" hidden="1" x14ac:dyDescent="0.2">
      <c r="A30" t="s">
        <v>771</v>
      </c>
      <c r="B30" t="s">
        <v>746</v>
      </c>
      <c r="C30" t="s">
        <v>31</v>
      </c>
      <c r="D30">
        <v>2765824</v>
      </c>
      <c r="E30" t="s">
        <v>766</v>
      </c>
      <c r="F30" t="s">
        <v>29</v>
      </c>
      <c r="G30">
        <v>1428174142</v>
      </c>
      <c r="I30">
        <v>203</v>
      </c>
      <c r="J30">
        <v>1</v>
      </c>
      <c r="L30" t="s">
        <v>770</v>
      </c>
      <c r="M30">
        <v>1402929516</v>
      </c>
    </row>
    <row r="31" spans="1:13" hidden="1" x14ac:dyDescent="0.2">
      <c r="A31" t="s">
        <v>769</v>
      </c>
      <c r="B31" t="s">
        <v>746</v>
      </c>
      <c r="C31" t="s">
        <v>31</v>
      </c>
      <c r="D31">
        <v>38112256</v>
      </c>
      <c r="E31" t="s">
        <v>766</v>
      </c>
      <c r="F31" t="s">
        <v>29</v>
      </c>
      <c r="G31">
        <v>1506955346</v>
      </c>
      <c r="I31">
        <v>107</v>
      </c>
      <c r="J31">
        <v>1</v>
      </c>
      <c r="L31" t="s">
        <v>768</v>
      </c>
      <c r="M31">
        <v>1470929547</v>
      </c>
    </row>
    <row r="32" spans="1:13" hidden="1" x14ac:dyDescent="0.2">
      <c r="A32" t="s">
        <v>767</v>
      </c>
      <c r="B32" t="s">
        <v>746</v>
      </c>
      <c r="C32" t="s">
        <v>31</v>
      </c>
      <c r="D32">
        <v>1296384</v>
      </c>
      <c r="E32" t="s">
        <v>766</v>
      </c>
      <c r="F32" t="s">
        <v>29</v>
      </c>
      <c r="G32">
        <v>1479165291</v>
      </c>
      <c r="I32">
        <v>101</v>
      </c>
      <c r="J32">
        <v>1</v>
      </c>
      <c r="L32" t="s">
        <v>765</v>
      </c>
      <c r="M32">
        <v>1468159244</v>
      </c>
    </row>
    <row r="33" spans="1:13" hidden="1" x14ac:dyDescent="0.2">
      <c r="A33" t="s">
        <v>764</v>
      </c>
      <c r="B33" t="s">
        <v>746</v>
      </c>
      <c r="C33" t="s">
        <v>723</v>
      </c>
      <c r="D33">
        <v>3911680</v>
      </c>
      <c r="E33" t="s">
        <v>761</v>
      </c>
      <c r="F33" t="s">
        <v>29</v>
      </c>
      <c r="G33">
        <v>1546481852</v>
      </c>
      <c r="I33">
        <v>462</v>
      </c>
      <c r="J33">
        <v>9</v>
      </c>
      <c r="L33" t="s">
        <v>763</v>
      </c>
      <c r="M33">
        <v>1516062087</v>
      </c>
    </row>
    <row r="34" spans="1:13" hidden="1" x14ac:dyDescent="0.2">
      <c r="A34" t="s">
        <v>762</v>
      </c>
      <c r="B34" t="s">
        <v>746</v>
      </c>
      <c r="C34" t="s">
        <v>723</v>
      </c>
      <c r="D34">
        <v>5242880</v>
      </c>
      <c r="E34" t="s">
        <v>761</v>
      </c>
      <c r="F34" t="s">
        <v>29</v>
      </c>
      <c r="G34">
        <v>1545186626</v>
      </c>
      <c r="I34">
        <v>326</v>
      </c>
      <c r="J34">
        <v>10</v>
      </c>
      <c r="L34" t="s">
        <v>760</v>
      </c>
      <c r="M34">
        <v>1498165498</v>
      </c>
    </row>
    <row r="35" spans="1:13" hidden="1" x14ac:dyDescent="0.2">
      <c r="A35" t="s">
        <v>759</v>
      </c>
      <c r="B35" t="s">
        <v>746</v>
      </c>
      <c r="C35" t="s">
        <v>31</v>
      </c>
      <c r="D35">
        <v>4657152</v>
      </c>
      <c r="E35" t="s">
        <v>43</v>
      </c>
      <c r="F35" t="s">
        <v>29</v>
      </c>
      <c r="G35">
        <v>1546612540</v>
      </c>
      <c r="I35">
        <v>547</v>
      </c>
      <c r="J35">
        <v>5</v>
      </c>
      <c r="L35" s="3" t="s">
        <v>758</v>
      </c>
      <c r="M35">
        <v>1511770664</v>
      </c>
    </row>
    <row r="36" spans="1:13" hidden="1" x14ac:dyDescent="0.2">
      <c r="A36" t="s">
        <v>757</v>
      </c>
      <c r="B36" t="s">
        <v>756</v>
      </c>
      <c r="C36" t="s">
        <v>146</v>
      </c>
      <c r="D36">
        <v>42932224</v>
      </c>
      <c r="E36" t="s">
        <v>43</v>
      </c>
      <c r="F36" t="s">
        <v>29</v>
      </c>
      <c r="G36">
        <v>1546645119</v>
      </c>
      <c r="I36">
        <v>3635</v>
      </c>
      <c r="J36">
        <v>41</v>
      </c>
      <c r="L36" t="s">
        <v>755</v>
      </c>
      <c r="M36">
        <v>1502036662</v>
      </c>
    </row>
    <row r="37" spans="1:13" hidden="1" x14ac:dyDescent="0.2">
      <c r="A37" t="s">
        <v>754</v>
      </c>
      <c r="B37" t="s">
        <v>753</v>
      </c>
      <c r="C37" t="s">
        <v>31</v>
      </c>
      <c r="D37">
        <v>6915072</v>
      </c>
      <c r="E37" t="s">
        <v>43</v>
      </c>
      <c r="F37" t="s">
        <v>29</v>
      </c>
      <c r="G37">
        <v>1546550982</v>
      </c>
      <c r="I37">
        <v>2932</v>
      </c>
      <c r="J37">
        <v>34</v>
      </c>
      <c r="L37" t="s">
        <v>752</v>
      </c>
      <c r="M37">
        <v>1471996762</v>
      </c>
    </row>
    <row r="38" spans="1:13" hidden="1" x14ac:dyDescent="0.2">
      <c r="A38" t="s">
        <v>751</v>
      </c>
      <c r="B38" t="s">
        <v>750</v>
      </c>
      <c r="C38" t="s">
        <v>31</v>
      </c>
      <c r="D38">
        <v>5182464</v>
      </c>
      <c r="E38" t="s">
        <v>749</v>
      </c>
      <c r="F38" t="s">
        <v>29</v>
      </c>
      <c r="G38">
        <v>1546474997</v>
      </c>
      <c r="I38">
        <v>1364</v>
      </c>
      <c r="J38">
        <v>3</v>
      </c>
      <c r="L38" t="s">
        <v>748</v>
      </c>
      <c r="M38">
        <v>1451821045</v>
      </c>
    </row>
    <row r="39" spans="1:13" hidden="1" x14ac:dyDescent="0.2">
      <c r="A39" t="s">
        <v>747</v>
      </c>
      <c r="B39" t="s">
        <v>746</v>
      </c>
      <c r="C39" t="s">
        <v>31</v>
      </c>
      <c r="D39">
        <v>81934336</v>
      </c>
      <c r="E39" t="s">
        <v>43</v>
      </c>
      <c r="F39" t="s">
        <v>29</v>
      </c>
      <c r="G39">
        <v>1480810683</v>
      </c>
      <c r="I39">
        <v>186</v>
      </c>
      <c r="J39">
        <v>6</v>
      </c>
      <c r="L39" t="s">
        <v>745</v>
      </c>
      <c r="M39">
        <v>1480637972</v>
      </c>
    </row>
    <row r="40" spans="1:13" hidden="1" x14ac:dyDescent="0.2">
      <c r="A40" t="s">
        <v>744</v>
      </c>
      <c r="B40" t="s">
        <v>743</v>
      </c>
      <c r="C40" t="s">
        <v>31</v>
      </c>
      <c r="D40">
        <v>1208320</v>
      </c>
      <c r="E40" t="s">
        <v>739</v>
      </c>
      <c r="F40" t="s">
        <v>29</v>
      </c>
      <c r="G40">
        <v>1428129231</v>
      </c>
      <c r="I40">
        <v>157</v>
      </c>
      <c r="J40">
        <v>1</v>
      </c>
      <c r="L40" t="s">
        <v>742</v>
      </c>
      <c r="M40">
        <v>1424734360</v>
      </c>
    </row>
    <row r="41" spans="1:13" hidden="1" x14ac:dyDescent="0.2">
      <c r="A41" t="s">
        <v>741</v>
      </c>
      <c r="B41" t="s">
        <v>740</v>
      </c>
      <c r="C41" t="s">
        <v>31</v>
      </c>
      <c r="D41">
        <v>211385344</v>
      </c>
      <c r="E41" t="s">
        <v>739</v>
      </c>
      <c r="F41" t="s">
        <v>29</v>
      </c>
      <c r="G41">
        <v>1499169593</v>
      </c>
      <c r="I41">
        <v>44198</v>
      </c>
      <c r="J41">
        <v>16</v>
      </c>
      <c r="L41" t="s">
        <v>738</v>
      </c>
      <c r="M41">
        <v>1499168754</v>
      </c>
    </row>
    <row r="42" spans="1:13" hidden="1" x14ac:dyDescent="0.2">
      <c r="A42" t="s">
        <v>737</v>
      </c>
      <c r="B42" t="s">
        <v>736</v>
      </c>
      <c r="C42" t="s">
        <v>31</v>
      </c>
      <c r="D42">
        <v>4988928</v>
      </c>
      <c r="E42" t="s">
        <v>735</v>
      </c>
      <c r="F42" t="s">
        <v>29</v>
      </c>
      <c r="G42">
        <v>1546616969</v>
      </c>
      <c r="I42">
        <v>2712</v>
      </c>
      <c r="J42">
        <v>19</v>
      </c>
      <c r="L42" t="s">
        <v>734</v>
      </c>
      <c r="M42">
        <v>1539007278</v>
      </c>
    </row>
    <row r="43" spans="1:13" hidden="1" x14ac:dyDescent="0.2">
      <c r="A43" t="s">
        <v>733</v>
      </c>
      <c r="B43" t="s">
        <v>732</v>
      </c>
      <c r="C43" t="s">
        <v>528</v>
      </c>
      <c r="D43">
        <v>279552</v>
      </c>
      <c r="E43" t="s">
        <v>731</v>
      </c>
      <c r="F43" t="s">
        <v>561</v>
      </c>
      <c r="G43">
        <v>1476507590</v>
      </c>
      <c r="I43">
        <v>111</v>
      </c>
      <c r="J43">
        <v>2</v>
      </c>
      <c r="L43" t="s">
        <v>730</v>
      </c>
      <c r="M43">
        <v>1452762502</v>
      </c>
    </row>
    <row r="44" spans="1:13" hidden="1" x14ac:dyDescent="0.2">
      <c r="A44" t="s">
        <v>729</v>
      </c>
      <c r="B44" t="s">
        <v>728</v>
      </c>
      <c r="C44" t="s">
        <v>528</v>
      </c>
      <c r="D44">
        <v>51831808</v>
      </c>
      <c r="E44" t="s">
        <v>711</v>
      </c>
      <c r="F44" t="s">
        <v>561</v>
      </c>
      <c r="G44">
        <v>1541707249</v>
      </c>
      <c r="I44">
        <v>2889</v>
      </c>
      <c r="J44">
        <v>33</v>
      </c>
      <c r="L44" t="s">
        <v>727</v>
      </c>
      <c r="M44">
        <v>1541705234</v>
      </c>
    </row>
    <row r="45" spans="1:13" hidden="1" x14ac:dyDescent="0.2">
      <c r="A45" t="s">
        <v>726</v>
      </c>
      <c r="B45" t="s">
        <v>715</v>
      </c>
      <c r="C45" t="s">
        <v>528</v>
      </c>
      <c r="D45">
        <v>4413440</v>
      </c>
      <c r="E45" t="s">
        <v>711</v>
      </c>
      <c r="F45" t="s">
        <v>561</v>
      </c>
      <c r="G45">
        <v>1546526540</v>
      </c>
      <c r="I45">
        <v>730</v>
      </c>
      <c r="J45">
        <v>37</v>
      </c>
      <c r="L45" t="s">
        <v>725</v>
      </c>
      <c r="M45">
        <v>1478614177</v>
      </c>
    </row>
    <row r="46" spans="1:13" hidden="1" x14ac:dyDescent="0.2">
      <c r="A46" t="s">
        <v>724</v>
      </c>
      <c r="B46" t="s">
        <v>715</v>
      </c>
      <c r="C46" t="s">
        <v>723</v>
      </c>
      <c r="D46">
        <v>925696</v>
      </c>
      <c r="E46" t="s">
        <v>711</v>
      </c>
      <c r="F46" t="s">
        <v>561</v>
      </c>
      <c r="G46">
        <v>1545305057</v>
      </c>
      <c r="I46">
        <v>371</v>
      </c>
      <c r="J46">
        <v>17</v>
      </c>
      <c r="L46" t="s">
        <v>722</v>
      </c>
      <c r="M46">
        <v>1512461281</v>
      </c>
    </row>
    <row r="47" spans="1:13" hidden="1" x14ac:dyDescent="0.2">
      <c r="A47" t="s">
        <v>721</v>
      </c>
      <c r="B47" t="s">
        <v>720</v>
      </c>
      <c r="C47" t="s">
        <v>528</v>
      </c>
      <c r="D47">
        <v>37652480</v>
      </c>
      <c r="E47" t="s">
        <v>711</v>
      </c>
      <c r="F47" t="s">
        <v>561</v>
      </c>
      <c r="G47">
        <v>1546533833</v>
      </c>
      <c r="I47">
        <v>1496</v>
      </c>
      <c r="J47">
        <v>22</v>
      </c>
      <c r="L47" t="s">
        <v>719</v>
      </c>
      <c r="M47">
        <v>1511256955</v>
      </c>
    </row>
    <row r="48" spans="1:13" hidden="1" x14ac:dyDescent="0.2">
      <c r="A48" t="s">
        <v>718</v>
      </c>
      <c r="B48" t="s">
        <v>715</v>
      </c>
      <c r="C48" t="s">
        <v>528</v>
      </c>
      <c r="D48">
        <v>665600</v>
      </c>
      <c r="E48" t="s">
        <v>711</v>
      </c>
      <c r="F48" t="s">
        <v>561</v>
      </c>
      <c r="G48">
        <v>1544545752</v>
      </c>
      <c r="I48">
        <v>382</v>
      </c>
      <c r="J48">
        <v>14</v>
      </c>
      <c r="L48" t="s">
        <v>717</v>
      </c>
      <c r="M48">
        <v>1486378752</v>
      </c>
    </row>
    <row r="49" spans="1:13" hidden="1" x14ac:dyDescent="0.2">
      <c r="A49" t="s">
        <v>716</v>
      </c>
      <c r="B49" t="s">
        <v>715</v>
      </c>
      <c r="C49" t="s">
        <v>31</v>
      </c>
      <c r="D49">
        <v>28481536</v>
      </c>
      <c r="E49" t="s">
        <v>711</v>
      </c>
      <c r="F49" t="s">
        <v>561</v>
      </c>
      <c r="G49">
        <v>1544623525</v>
      </c>
      <c r="I49">
        <v>767</v>
      </c>
      <c r="J49">
        <v>8</v>
      </c>
      <c r="L49" t="s">
        <v>714</v>
      </c>
      <c r="M49">
        <v>1527067729</v>
      </c>
    </row>
    <row r="50" spans="1:13" hidden="1" x14ac:dyDescent="0.2">
      <c r="A50" t="s">
        <v>713</v>
      </c>
      <c r="B50" t="s">
        <v>712</v>
      </c>
      <c r="D50">
        <v>272347136</v>
      </c>
      <c r="E50" t="s">
        <v>711</v>
      </c>
      <c r="F50" t="s">
        <v>561</v>
      </c>
      <c r="G50">
        <v>1546579773</v>
      </c>
      <c r="I50">
        <v>564</v>
      </c>
      <c r="J50">
        <v>1</v>
      </c>
      <c r="L50" t="s">
        <v>710</v>
      </c>
      <c r="M50">
        <v>1495594242</v>
      </c>
    </row>
    <row r="51" spans="1:13" hidden="1" x14ac:dyDescent="0.2">
      <c r="A51" t="s">
        <v>709</v>
      </c>
      <c r="B51" t="s">
        <v>708</v>
      </c>
      <c r="C51" t="s">
        <v>528</v>
      </c>
      <c r="D51">
        <v>2956288</v>
      </c>
      <c r="E51" t="s">
        <v>43</v>
      </c>
      <c r="F51" t="s">
        <v>561</v>
      </c>
      <c r="G51">
        <v>1544667394</v>
      </c>
      <c r="I51">
        <v>647</v>
      </c>
      <c r="J51">
        <v>23</v>
      </c>
      <c r="L51" t="s">
        <v>707</v>
      </c>
      <c r="M51">
        <v>1407264444</v>
      </c>
    </row>
    <row r="52" spans="1:13" hidden="1" x14ac:dyDescent="0.2">
      <c r="A52" t="s">
        <v>706</v>
      </c>
      <c r="B52" t="s">
        <v>705</v>
      </c>
      <c r="C52" t="s">
        <v>528</v>
      </c>
      <c r="D52">
        <v>464896</v>
      </c>
      <c r="E52" t="s">
        <v>587</v>
      </c>
      <c r="F52" t="s">
        <v>561</v>
      </c>
      <c r="G52">
        <v>1535300321</v>
      </c>
      <c r="I52">
        <v>191</v>
      </c>
      <c r="J52">
        <v>2</v>
      </c>
      <c r="L52" t="s">
        <v>704</v>
      </c>
      <c r="M52">
        <v>1482770714</v>
      </c>
    </row>
    <row r="53" spans="1:13" hidden="1" x14ac:dyDescent="0.2">
      <c r="A53" t="s">
        <v>703</v>
      </c>
      <c r="B53" t="s">
        <v>702</v>
      </c>
      <c r="C53" t="s">
        <v>701</v>
      </c>
      <c r="D53">
        <v>13522944</v>
      </c>
      <c r="E53" t="s">
        <v>587</v>
      </c>
      <c r="F53" t="s">
        <v>561</v>
      </c>
      <c r="G53">
        <v>1546100994</v>
      </c>
      <c r="I53">
        <v>2443</v>
      </c>
      <c r="J53">
        <v>29</v>
      </c>
      <c r="L53" t="s">
        <v>700</v>
      </c>
      <c r="M53">
        <v>1457095863</v>
      </c>
    </row>
    <row r="54" spans="1:13" hidden="1" x14ac:dyDescent="0.2">
      <c r="A54" t="s">
        <v>699</v>
      </c>
      <c r="B54" t="s">
        <v>698</v>
      </c>
      <c r="C54" t="s">
        <v>528</v>
      </c>
      <c r="D54">
        <v>137872384</v>
      </c>
      <c r="E54" t="s">
        <v>587</v>
      </c>
      <c r="F54" t="s">
        <v>561</v>
      </c>
      <c r="G54">
        <v>1546646651</v>
      </c>
      <c r="I54">
        <v>20318</v>
      </c>
      <c r="J54">
        <v>56</v>
      </c>
      <c r="L54" t="s">
        <v>697</v>
      </c>
      <c r="M54">
        <v>1362074221</v>
      </c>
    </row>
    <row r="55" spans="1:13" hidden="1" x14ac:dyDescent="0.2">
      <c r="A55" t="s">
        <v>696</v>
      </c>
      <c r="B55" t="s">
        <v>695</v>
      </c>
      <c r="C55" t="s">
        <v>528</v>
      </c>
      <c r="D55">
        <v>314368</v>
      </c>
      <c r="E55" t="s">
        <v>587</v>
      </c>
      <c r="F55" t="s">
        <v>561</v>
      </c>
      <c r="G55">
        <v>1537537537</v>
      </c>
      <c r="I55">
        <v>137</v>
      </c>
      <c r="J55">
        <v>22</v>
      </c>
      <c r="L55" t="s">
        <v>694</v>
      </c>
      <c r="M55">
        <v>1508426987</v>
      </c>
    </row>
    <row r="56" spans="1:13" hidden="1" x14ac:dyDescent="0.2">
      <c r="A56" t="s">
        <v>693</v>
      </c>
      <c r="B56" t="s">
        <v>692</v>
      </c>
      <c r="C56" t="s">
        <v>528</v>
      </c>
      <c r="D56">
        <v>2765824</v>
      </c>
      <c r="E56" t="s">
        <v>587</v>
      </c>
      <c r="F56" t="s">
        <v>561</v>
      </c>
      <c r="G56">
        <v>1527106315</v>
      </c>
      <c r="I56">
        <v>474</v>
      </c>
      <c r="J56">
        <v>12</v>
      </c>
      <c r="L56" t="s">
        <v>691</v>
      </c>
      <c r="M56">
        <v>1484592743</v>
      </c>
    </row>
    <row r="57" spans="1:13" hidden="1" x14ac:dyDescent="0.2">
      <c r="A57" t="s">
        <v>690</v>
      </c>
      <c r="B57" t="s">
        <v>689</v>
      </c>
      <c r="C57" t="s">
        <v>528</v>
      </c>
      <c r="D57">
        <v>310272</v>
      </c>
      <c r="E57" t="s">
        <v>587</v>
      </c>
      <c r="F57" t="s">
        <v>561</v>
      </c>
      <c r="G57">
        <v>1546513917</v>
      </c>
      <c r="I57">
        <v>102</v>
      </c>
      <c r="J57">
        <v>3</v>
      </c>
      <c r="L57" t="s">
        <v>688</v>
      </c>
      <c r="M57">
        <v>1443324639</v>
      </c>
    </row>
    <row r="58" spans="1:13" hidden="1" x14ac:dyDescent="0.2">
      <c r="A58" t="s">
        <v>687</v>
      </c>
      <c r="B58" t="s">
        <v>686</v>
      </c>
      <c r="C58" t="s">
        <v>528</v>
      </c>
      <c r="D58">
        <v>12651520</v>
      </c>
      <c r="E58" t="s">
        <v>587</v>
      </c>
      <c r="F58" t="s">
        <v>561</v>
      </c>
      <c r="G58">
        <v>1520600947</v>
      </c>
      <c r="I58">
        <v>273</v>
      </c>
      <c r="J58">
        <v>15</v>
      </c>
      <c r="L58" t="s">
        <v>685</v>
      </c>
      <c r="M58">
        <v>1520600853</v>
      </c>
    </row>
    <row r="59" spans="1:13" hidden="1" x14ac:dyDescent="0.2">
      <c r="A59" t="s">
        <v>684</v>
      </c>
      <c r="B59" t="s">
        <v>683</v>
      </c>
      <c r="C59" t="s">
        <v>31</v>
      </c>
      <c r="D59">
        <v>22358016</v>
      </c>
      <c r="E59" t="s">
        <v>587</v>
      </c>
      <c r="F59" t="s">
        <v>561</v>
      </c>
      <c r="G59">
        <v>1499956672</v>
      </c>
      <c r="I59">
        <v>2041</v>
      </c>
      <c r="J59">
        <v>50</v>
      </c>
      <c r="L59" t="s">
        <v>682</v>
      </c>
      <c r="M59">
        <v>1499954434</v>
      </c>
    </row>
    <row r="60" spans="1:13" hidden="1" x14ac:dyDescent="0.2">
      <c r="A60" t="s">
        <v>681</v>
      </c>
      <c r="B60" t="s">
        <v>680</v>
      </c>
      <c r="C60" t="s">
        <v>528</v>
      </c>
      <c r="D60">
        <v>3075072</v>
      </c>
      <c r="E60" t="s">
        <v>587</v>
      </c>
      <c r="F60" t="s">
        <v>561</v>
      </c>
      <c r="G60">
        <v>1546612998</v>
      </c>
      <c r="I60">
        <v>1166</v>
      </c>
      <c r="J60">
        <v>69</v>
      </c>
      <c r="L60" t="s">
        <v>679</v>
      </c>
      <c r="M60">
        <v>1423746301</v>
      </c>
    </row>
    <row r="61" spans="1:13" hidden="1" x14ac:dyDescent="0.2">
      <c r="A61" t="s">
        <v>678</v>
      </c>
      <c r="B61" t="s">
        <v>677</v>
      </c>
      <c r="C61" t="s">
        <v>528</v>
      </c>
      <c r="D61">
        <v>54240256</v>
      </c>
      <c r="E61" t="s">
        <v>587</v>
      </c>
      <c r="F61" t="s">
        <v>561</v>
      </c>
      <c r="G61">
        <v>1465162005</v>
      </c>
      <c r="I61">
        <v>3644</v>
      </c>
      <c r="J61">
        <v>16</v>
      </c>
      <c r="L61" t="s">
        <v>676</v>
      </c>
      <c r="M61">
        <v>1414268079</v>
      </c>
    </row>
    <row r="62" spans="1:13" hidden="1" x14ac:dyDescent="0.2">
      <c r="A62" t="s">
        <v>675</v>
      </c>
      <c r="B62" t="s">
        <v>674</v>
      </c>
      <c r="C62" t="s">
        <v>528</v>
      </c>
      <c r="D62">
        <v>303005696</v>
      </c>
      <c r="E62" t="s">
        <v>587</v>
      </c>
      <c r="F62" t="s">
        <v>561</v>
      </c>
      <c r="G62">
        <v>1537657622</v>
      </c>
      <c r="I62">
        <v>159</v>
      </c>
      <c r="J62">
        <v>1</v>
      </c>
      <c r="L62" t="s">
        <v>673</v>
      </c>
      <c r="M62">
        <v>1532802955</v>
      </c>
    </row>
    <row r="63" spans="1:13" hidden="1" x14ac:dyDescent="0.2">
      <c r="A63" t="s">
        <v>672</v>
      </c>
      <c r="B63" t="s">
        <v>671</v>
      </c>
      <c r="C63" t="s">
        <v>528</v>
      </c>
      <c r="D63">
        <v>16611328</v>
      </c>
      <c r="E63" t="s">
        <v>587</v>
      </c>
      <c r="F63" t="s">
        <v>561</v>
      </c>
      <c r="G63">
        <v>1545916542</v>
      </c>
      <c r="I63">
        <v>329</v>
      </c>
      <c r="J63">
        <v>33</v>
      </c>
      <c r="L63" t="s">
        <v>670</v>
      </c>
      <c r="M63">
        <v>1514592975</v>
      </c>
    </row>
    <row r="64" spans="1:13" hidden="1" x14ac:dyDescent="0.2">
      <c r="A64" t="s">
        <v>669</v>
      </c>
      <c r="B64" t="s">
        <v>668</v>
      </c>
      <c r="C64" t="s">
        <v>528</v>
      </c>
      <c r="D64">
        <v>52842496</v>
      </c>
      <c r="E64" t="s">
        <v>587</v>
      </c>
      <c r="F64" t="s">
        <v>561</v>
      </c>
      <c r="G64">
        <v>1544738223</v>
      </c>
      <c r="I64">
        <v>250</v>
      </c>
      <c r="J64">
        <v>2</v>
      </c>
      <c r="L64" t="s">
        <v>667</v>
      </c>
      <c r="M64">
        <v>1389471883</v>
      </c>
    </row>
    <row r="65" spans="1:13" hidden="1" x14ac:dyDescent="0.2">
      <c r="A65" t="s">
        <v>666</v>
      </c>
      <c r="B65" t="s">
        <v>665</v>
      </c>
      <c r="C65" t="s">
        <v>528</v>
      </c>
      <c r="D65">
        <v>14393344</v>
      </c>
      <c r="E65" t="s">
        <v>587</v>
      </c>
      <c r="F65" t="s">
        <v>561</v>
      </c>
      <c r="G65">
        <v>1523675491</v>
      </c>
      <c r="I65">
        <v>1439</v>
      </c>
      <c r="J65">
        <v>5</v>
      </c>
      <c r="L65" t="s">
        <v>664</v>
      </c>
      <c r="M65">
        <v>1523675280</v>
      </c>
    </row>
    <row r="66" spans="1:13" hidden="1" x14ac:dyDescent="0.2">
      <c r="A66" t="s">
        <v>663</v>
      </c>
      <c r="B66" t="s">
        <v>662</v>
      </c>
      <c r="C66" t="s">
        <v>31</v>
      </c>
      <c r="D66">
        <v>3125248</v>
      </c>
      <c r="E66" t="s">
        <v>587</v>
      </c>
      <c r="F66" t="s">
        <v>561</v>
      </c>
      <c r="G66">
        <v>1544785820</v>
      </c>
      <c r="I66">
        <v>117</v>
      </c>
      <c r="J66">
        <v>1</v>
      </c>
      <c r="L66" t="s">
        <v>661</v>
      </c>
      <c r="M66">
        <v>1352940741</v>
      </c>
    </row>
    <row r="67" spans="1:13" hidden="1" x14ac:dyDescent="0.2">
      <c r="A67" t="s">
        <v>660</v>
      </c>
      <c r="B67" t="s">
        <v>659</v>
      </c>
      <c r="C67" t="s">
        <v>528</v>
      </c>
      <c r="D67">
        <v>795648</v>
      </c>
      <c r="E67" t="s">
        <v>587</v>
      </c>
      <c r="F67" t="s">
        <v>561</v>
      </c>
      <c r="G67">
        <v>1537955301</v>
      </c>
      <c r="I67">
        <v>307</v>
      </c>
      <c r="J67">
        <v>6</v>
      </c>
      <c r="L67" t="s">
        <v>658</v>
      </c>
      <c r="M67">
        <v>1396414862</v>
      </c>
    </row>
    <row r="68" spans="1:13" hidden="1" x14ac:dyDescent="0.2">
      <c r="A68" t="s">
        <v>657</v>
      </c>
      <c r="B68" t="s">
        <v>656</v>
      </c>
      <c r="C68" t="s">
        <v>528</v>
      </c>
      <c r="D68">
        <v>92582912</v>
      </c>
      <c r="E68" t="s">
        <v>587</v>
      </c>
      <c r="F68" t="s">
        <v>561</v>
      </c>
      <c r="G68">
        <v>1544554044</v>
      </c>
      <c r="I68">
        <v>1470</v>
      </c>
      <c r="J68">
        <v>1</v>
      </c>
      <c r="L68" t="s">
        <v>655</v>
      </c>
      <c r="M68">
        <v>1509565036</v>
      </c>
    </row>
    <row r="69" spans="1:13" hidden="1" x14ac:dyDescent="0.2">
      <c r="A69" t="s">
        <v>654</v>
      </c>
      <c r="B69" t="s">
        <v>653</v>
      </c>
      <c r="C69" t="s">
        <v>528</v>
      </c>
      <c r="D69">
        <v>189306880</v>
      </c>
      <c r="E69" t="s">
        <v>587</v>
      </c>
      <c r="F69" t="s">
        <v>561</v>
      </c>
      <c r="G69">
        <v>1546432651</v>
      </c>
      <c r="I69">
        <v>1590</v>
      </c>
      <c r="J69">
        <v>100</v>
      </c>
      <c r="L69" t="s">
        <v>652</v>
      </c>
      <c r="M69">
        <v>1513910653</v>
      </c>
    </row>
    <row r="70" spans="1:13" hidden="1" x14ac:dyDescent="0.2">
      <c r="A70" t="s">
        <v>651</v>
      </c>
      <c r="B70" t="s">
        <v>650</v>
      </c>
      <c r="C70" t="s">
        <v>528</v>
      </c>
      <c r="D70">
        <v>407552</v>
      </c>
      <c r="E70" t="s">
        <v>587</v>
      </c>
      <c r="F70" t="s">
        <v>561</v>
      </c>
      <c r="G70">
        <v>1546613138</v>
      </c>
      <c r="I70">
        <v>174</v>
      </c>
      <c r="J70">
        <v>10</v>
      </c>
      <c r="L70" t="s">
        <v>649</v>
      </c>
      <c r="M70">
        <v>1523359049</v>
      </c>
    </row>
    <row r="71" spans="1:13" hidden="1" x14ac:dyDescent="0.2">
      <c r="A71" t="s">
        <v>648</v>
      </c>
      <c r="B71" t="s">
        <v>647</v>
      </c>
      <c r="C71" t="s">
        <v>646</v>
      </c>
      <c r="D71">
        <v>4648960</v>
      </c>
      <c r="E71" t="s">
        <v>587</v>
      </c>
      <c r="F71" t="s">
        <v>561</v>
      </c>
      <c r="G71">
        <v>1436281022</v>
      </c>
      <c r="I71">
        <v>108</v>
      </c>
      <c r="J71">
        <v>1</v>
      </c>
      <c r="L71" t="s">
        <v>645</v>
      </c>
      <c r="M71">
        <v>1398334739</v>
      </c>
    </row>
    <row r="72" spans="1:13" hidden="1" x14ac:dyDescent="0.2">
      <c r="A72" t="s">
        <v>644</v>
      </c>
      <c r="B72" t="s">
        <v>643</v>
      </c>
      <c r="C72" t="s">
        <v>642</v>
      </c>
      <c r="D72">
        <v>59392</v>
      </c>
      <c r="E72" t="s">
        <v>587</v>
      </c>
      <c r="F72" t="s">
        <v>561</v>
      </c>
      <c r="G72">
        <v>1538550608</v>
      </c>
      <c r="I72">
        <v>101</v>
      </c>
      <c r="J72">
        <v>3</v>
      </c>
      <c r="L72" t="s">
        <v>641</v>
      </c>
      <c r="M72">
        <v>1535706953</v>
      </c>
    </row>
    <row r="73" spans="1:13" hidden="1" x14ac:dyDescent="0.2">
      <c r="A73" t="s">
        <v>640</v>
      </c>
      <c r="B73" t="s">
        <v>639</v>
      </c>
      <c r="C73" t="s">
        <v>53</v>
      </c>
      <c r="D73">
        <v>1163264</v>
      </c>
      <c r="E73" t="s">
        <v>587</v>
      </c>
      <c r="F73" t="s">
        <v>561</v>
      </c>
      <c r="G73">
        <v>1527171490</v>
      </c>
      <c r="I73">
        <v>116</v>
      </c>
      <c r="J73">
        <v>4</v>
      </c>
      <c r="L73" t="s">
        <v>638</v>
      </c>
      <c r="M73">
        <v>1336728085</v>
      </c>
    </row>
    <row r="74" spans="1:13" hidden="1" x14ac:dyDescent="0.2">
      <c r="A74" t="s">
        <v>637</v>
      </c>
      <c r="B74" t="s">
        <v>636</v>
      </c>
      <c r="C74" t="s">
        <v>528</v>
      </c>
      <c r="D74">
        <v>285696</v>
      </c>
      <c r="E74" t="s">
        <v>587</v>
      </c>
      <c r="F74" t="s">
        <v>561</v>
      </c>
      <c r="G74">
        <v>1479319191</v>
      </c>
      <c r="I74">
        <v>117</v>
      </c>
      <c r="J74">
        <v>1</v>
      </c>
      <c r="L74" t="s">
        <v>635</v>
      </c>
      <c r="M74">
        <v>1475922976</v>
      </c>
    </row>
    <row r="75" spans="1:13" hidden="1" x14ac:dyDescent="0.2">
      <c r="A75" t="s">
        <v>634</v>
      </c>
      <c r="B75" t="s">
        <v>633</v>
      </c>
      <c r="C75" t="s">
        <v>528</v>
      </c>
      <c r="D75">
        <v>1591296</v>
      </c>
      <c r="E75" t="s">
        <v>587</v>
      </c>
      <c r="F75" t="s">
        <v>561</v>
      </c>
      <c r="G75">
        <v>1536679829</v>
      </c>
      <c r="I75">
        <v>1134</v>
      </c>
      <c r="J75">
        <v>15</v>
      </c>
      <c r="L75" t="s">
        <v>632</v>
      </c>
      <c r="M75">
        <v>1413396442</v>
      </c>
    </row>
    <row r="76" spans="1:13" hidden="1" x14ac:dyDescent="0.2">
      <c r="A76" t="s">
        <v>631</v>
      </c>
      <c r="B76" t="s">
        <v>630</v>
      </c>
      <c r="C76" t="s">
        <v>528</v>
      </c>
      <c r="D76">
        <v>2900992</v>
      </c>
      <c r="E76" t="s">
        <v>587</v>
      </c>
      <c r="F76" t="s">
        <v>561</v>
      </c>
      <c r="G76">
        <v>1479221489</v>
      </c>
      <c r="I76">
        <v>187</v>
      </c>
      <c r="J76">
        <v>1</v>
      </c>
      <c r="L76" t="s">
        <v>629</v>
      </c>
      <c r="M76">
        <v>1474470186</v>
      </c>
    </row>
    <row r="77" spans="1:13" hidden="1" x14ac:dyDescent="0.2">
      <c r="A77" t="s">
        <v>628</v>
      </c>
      <c r="B77" t="s">
        <v>627</v>
      </c>
      <c r="C77" t="s">
        <v>528</v>
      </c>
      <c r="D77">
        <v>68934656</v>
      </c>
      <c r="E77" t="s">
        <v>587</v>
      </c>
      <c r="F77" t="s">
        <v>561</v>
      </c>
      <c r="G77">
        <v>1454398621</v>
      </c>
      <c r="I77">
        <v>167</v>
      </c>
      <c r="J77">
        <v>2</v>
      </c>
      <c r="L77" t="s">
        <v>626</v>
      </c>
      <c r="M77">
        <v>1446345922</v>
      </c>
    </row>
    <row r="78" spans="1:13" hidden="1" x14ac:dyDescent="0.2">
      <c r="A78" t="s">
        <v>625</v>
      </c>
      <c r="B78" t="s">
        <v>624</v>
      </c>
      <c r="C78" t="s">
        <v>528</v>
      </c>
      <c r="D78">
        <v>4902912</v>
      </c>
      <c r="E78" t="s">
        <v>587</v>
      </c>
      <c r="F78" t="s">
        <v>561</v>
      </c>
      <c r="G78">
        <v>1509561470</v>
      </c>
      <c r="I78">
        <v>1129</v>
      </c>
      <c r="J78">
        <v>1</v>
      </c>
      <c r="L78" t="s">
        <v>623</v>
      </c>
      <c r="M78">
        <v>1397584896</v>
      </c>
    </row>
    <row r="79" spans="1:13" hidden="1" x14ac:dyDescent="0.2">
      <c r="A79" t="s">
        <v>622</v>
      </c>
      <c r="B79" t="s">
        <v>621</v>
      </c>
      <c r="C79" t="s">
        <v>53</v>
      </c>
      <c r="D79">
        <v>16533504</v>
      </c>
      <c r="E79" t="s">
        <v>587</v>
      </c>
      <c r="F79" t="s">
        <v>561</v>
      </c>
      <c r="G79">
        <v>1537007933</v>
      </c>
      <c r="I79">
        <v>328</v>
      </c>
      <c r="J79">
        <v>7</v>
      </c>
      <c r="L79" t="s">
        <v>620</v>
      </c>
      <c r="M79">
        <v>1489572382</v>
      </c>
    </row>
    <row r="80" spans="1:13" hidden="1" x14ac:dyDescent="0.2">
      <c r="A80" t="s">
        <v>619</v>
      </c>
      <c r="B80" t="s">
        <v>618</v>
      </c>
      <c r="C80" t="s">
        <v>528</v>
      </c>
      <c r="D80">
        <v>269466624</v>
      </c>
      <c r="E80" t="s">
        <v>587</v>
      </c>
      <c r="F80" t="s">
        <v>561</v>
      </c>
      <c r="G80">
        <v>1545307408</v>
      </c>
      <c r="I80">
        <v>1381</v>
      </c>
      <c r="J80">
        <v>7</v>
      </c>
      <c r="L80" t="s">
        <v>617</v>
      </c>
      <c r="M80">
        <v>1478869962</v>
      </c>
    </row>
    <row r="81" spans="1:13" hidden="1" x14ac:dyDescent="0.2">
      <c r="A81" t="s">
        <v>616</v>
      </c>
      <c r="B81" t="s">
        <v>615</v>
      </c>
      <c r="C81" t="s">
        <v>528</v>
      </c>
      <c r="D81">
        <v>1381376</v>
      </c>
      <c r="E81" t="s">
        <v>587</v>
      </c>
      <c r="F81" t="s">
        <v>561</v>
      </c>
      <c r="G81">
        <v>1507532140</v>
      </c>
      <c r="I81">
        <v>670</v>
      </c>
      <c r="J81">
        <v>51</v>
      </c>
      <c r="L81" t="s">
        <v>614</v>
      </c>
      <c r="M81">
        <v>1507532107</v>
      </c>
    </row>
    <row r="82" spans="1:13" hidden="1" x14ac:dyDescent="0.2">
      <c r="A82" t="s">
        <v>613</v>
      </c>
      <c r="B82" t="s">
        <v>612</v>
      </c>
      <c r="C82" t="s">
        <v>31</v>
      </c>
      <c r="D82">
        <v>116910080</v>
      </c>
      <c r="E82" t="s">
        <v>587</v>
      </c>
      <c r="F82" t="s">
        <v>561</v>
      </c>
      <c r="G82">
        <v>1539921358</v>
      </c>
      <c r="I82">
        <v>3945</v>
      </c>
      <c r="J82">
        <v>14</v>
      </c>
      <c r="L82" t="s">
        <v>611</v>
      </c>
      <c r="M82">
        <v>1496584500</v>
      </c>
    </row>
    <row r="83" spans="1:13" hidden="1" x14ac:dyDescent="0.2">
      <c r="A83" t="s">
        <v>610</v>
      </c>
      <c r="B83" t="s">
        <v>609</v>
      </c>
      <c r="C83" t="s">
        <v>528</v>
      </c>
      <c r="D83">
        <v>1345536</v>
      </c>
      <c r="E83" t="s">
        <v>587</v>
      </c>
      <c r="F83" t="s">
        <v>561</v>
      </c>
      <c r="G83">
        <v>1467107707</v>
      </c>
      <c r="I83">
        <v>459</v>
      </c>
      <c r="J83">
        <v>10</v>
      </c>
      <c r="L83" t="s">
        <v>608</v>
      </c>
      <c r="M83">
        <v>1467107276</v>
      </c>
    </row>
    <row r="84" spans="1:13" hidden="1" x14ac:dyDescent="0.2">
      <c r="A84" t="s">
        <v>607</v>
      </c>
      <c r="B84" t="s">
        <v>606</v>
      </c>
      <c r="C84" t="s">
        <v>528</v>
      </c>
      <c r="D84">
        <v>22006784</v>
      </c>
      <c r="E84" t="s">
        <v>587</v>
      </c>
      <c r="F84" t="s">
        <v>561</v>
      </c>
      <c r="G84">
        <v>1546553914</v>
      </c>
      <c r="I84">
        <v>3330</v>
      </c>
      <c r="J84">
        <v>16</v>
      </c>
      <c r="L84" t="s">
        <v>605</v>
      </c>
      <c r="M84">
        <v>1289160026</v>
      </c>
    </row>
    <row r="85" spans="1:13" hidden="1" x14ac:dyDescent="0.2">
      <c r="A85" t="s">
        <v>604</v>
      </c>
      <c r="B85" t="s">
        <v>603</v>
      </c>
      <c r="C85" t="s">
        <v>528</v>
      </c>
      <c r="D85">
        <v>4037632</v>
      </c>
      <c r="E85" t="s">
        <v>587</v>
      </c>
      <c r="F85" t="s">
        <v>561</v>
      </c>
      <c r="G85">
        <v>1500631581</v>
      </c>
      <c r="I85">
        <v>155</v>
      </c>
      <c r="J85">
        <v>5</v>
      </c>
      <c r="L85" t="s">
        <v>602</v>
      </c>
      <c r="M85">
        <v>1423641554</v>
      </c>
    </row>
    <row r="86" spans="1:13" hidden="1" x14ac:dyDescent="0.2">
      <c r="A86" t="s">
        <v>601</v>
      </c>
      <c r="B86" t="s">
        <v>600</v>
      </c>
      <c r="C86" t="s">
        <v>528</v>
      </c>
      <c r="D86">
        <v>45467648</v>
      </c>
      <c r="E86" t="s">
        <v>587</v>
      </c>
      <c r="F86" t="s">
        <v>561</v>
      </c>
      <c r="G86">
        <v>1546513954</v>
      </c>
      <c r="I86">
        <v>4262</v>
      </c>
      <c r="J86">
        <v>17</v>
      </c>
      <c r="L86" t="s">
        <v>599</v>
      </c>
      <c r="M86">
        <v>1372780141</v>
      </c>
    </row>
    <row r="87" spans="1:13" hidden="1" x14ac:dyDescent="0.2">
      <c r="A87" t="s">
        <v>598</v>
      </c>
      <c r="B87" t="s">
        <v>597</v>
      </c>
      <c r="C87" t="s">
        <v>528</v>
      </c>
      <c r="D87">
        <v>17756160</v>
      </c>
      <c r="E87" t="s">
        <v>587</v>
      </c>
      <c r="F87" t="s">
        <v>561</v>
      </c>
      <c r="G87">
        <v>1544636897</v>
      </c>
      <c r="I87">
        <v>2346</v>
      </c>
      <c r="J87">
        <v>38</v>
      </c>
      <c r="L87" t="s">
        <v>596</v>
      </c>
      <c r="M87">
        <v>1472081999</v>
      </c>
    </row>
    <row r="88" spans="1:13" hidden="1" x14ac:dyDescent="0.2">
      <c r="A88" t="s">
        <v>595</v>
      </c>
      <c r="B88" t="s">
        <v>594</v>
      </c>
      <c r="C88" t="s">
        <v>528</v>
      </c>
      <c r="D88">
        <v>7155712</v>
      </c>
      <c r="E88" t="s">
        <v>562</v>
      </c>
      <c r="F88" t="s">
        <v>561</v>
      </c>
      <c r="G88">
        <v>1540585855</v>
      </c>
      <c r="I88">
        <v>130</v>
      </c>
      <c r="J88">
        <v>3</v>
      </c>
      <c r="L88" t="s">
        <v>593</v>
      </c>
      <c r="M88">
        <v>1383316790</v>
      </c>
    </row>
    <row r="89" spans="1:13" hidden="1" x14ac:dyDescent="0.2">
      <c r="A89" t="s">
        <v>592</v>
      </c>
      <c r="B89" t="s">
        <v>591</v>
      </c>
      <c r="C89" t="s">
        <v>528</v>
      </c>
      <c r="D89">
        <v>2983936</v>
      </c>
      <c r="E89" t="s">
        <v>562</v>
      </c>
      <c r="F89" t="s">
        <v>561</v>
      </c>
      <c r="G89">
        <v>1530696038</v>
      </c>
      <c r="I89">
        <v>108</v>
      </c>
      <c r="J89">
        <v>4</v>
      </c>
      <c r="L89" t="s">
        <v>590</v>
      </c>
      <c r="M89">
        <v>1484143266</v>
      </c>
    </row>
    <row r="90" spans="1:13" hidden="1" x14ac:dyDescent="0.2">
      <c r="A90" t="s">
        <v>589</v>
      </c>
      <c r="B90" t="s">
        <v>588</v>
      </c>
      <c r="C90" t="s">
        <v>31</v>
      </c>
      <c r="D90">
        <v>6412288</v>
      </c>
      <c r="E90" t="s">
        <v>587</v>
      </c>
      <c r="F90" t="s">
        <v>561</v>
      </c>
      <c r="G90">
        <v>1544599670</v>
      </c>
      <c r="I90">
        <v>357</v>
      </c>
      <c r="J90">
        <v>5</v>
      </c>
      <c r="L90" t="s">
        <v>586</v>
      </c>
      <c r="M90">
        <v>1448654460</v>
      </c>
    </row>
    <row r="91" spans="1:13" hidden="1" x14ac:dyDescent="0.2">
      <c r="A91" t="s">
        <v>585</v>
      </c>
      <c r="B91" t="s">
        <v>584</v>
      </c>
      <c r="C91" t="s">
        <v>528</v>
      </c>
      <c r="D91">
        <v>371712</v>
      </c>
      <c r="E91" t="s">
        <v>562</v>
      </c>
      <c r="F91" t="s">
        <v>561</v>
      </c>
      <c r="G91">
        <v>1544250907</v>
      </c>
      <c r="I91">
        <v>160</v>
      </c>
      <c r="J91">
        <v>5</v>
      </c>
      <c r="L91" t="s">
        <v>583</v>
      </c>
      <c r="M91">
        <v>1459403253</v>
      </c>
    </row>
    <row r="92" spans="1:13" hidden="1" x14ac:dyDescent="0.2">
      <c r="A92" t="s">
        <v>582</v>
      </c>
      <c r="B92" t="s">
        <v>581</v>
      </c>
      <c r="C92" t="s">
        <v>528</v>
      </c>
      <c r="D92">
        <v>2046976</v>
      </c>
      <c r="E92" t="s">
        <v>562</v>
      </c>
      <c r="F92" t="s">
        <v>561</v>
      </c>
      <c r="G92">
        <v>1546618010</v>
      </c>
      <c r="I92">
        <v>624</v>
      </c>
      <c r="J92">
        <v>27</v>
      </c>
      <c r="L92" t="s">
        <v>580</v>
      </c>
      <c r="M92">
        <v>1512724813</v>
      </c>
    </row>
    <row r="93" spans="1:13" hidden="1" x14ac:dyDescent="0.2">
      <c r="A93" t="s">
        <v>579</v>
      </c>
      <c r="B93" t="s">
        <v>578</v>
      </c>
      <c r="C93" t="s">
        <v>528</v>
      </c>
      <c r="D93">
        <v>1295360</v>
      </c>
      <c r="E93" t="s">
        <v>562</v>
      </c>
      <c r="F93" t="s">
        <v>561</v>
      </c>
      <c r="G93">
        <v>1523540059</v>
      </c>
      <c r="I93">
        <v>315</v>
      </c>
      <c r="J93">
        <v>2</v>
      </c>
      <c r="L93" s="3" t="s">
        <v>577</v>
      </c>
      <c r="M93">
        <v>1479647751</v>
      </c>
    </row>
    <row r="94" spans="1:13" hidden="1" x14ac:dyDescent="0.2">
      <c r="A94" t="s">
        <v>576</v>
      </c>
      <c r="B94" t="s">
        <v>575</v>
      </c>
      <c r="C94" t="s">
        <v>528</v>
      </c>
      <c r="D94">
        <v>7585792</v>
      </c>
      <c r="E94" t="s">
        <v>562</v>
      </c>
      <c r="F94" t="s">
        <v>561</v>
      </c>
      <c r="G94">
        <v>1437994017</v>
      </c>
      <c r="I94">
        <v>161</v>
      </c>
      <c r="J94">
        <v>9</v>
      </c>
      <c r="L94" t="s">
        <v>574</v>
      </c>
      <c r="M94">
        <v>1422597004</v>
      </c>
    </row>
    <row r="95" spans="1:13" hidden="1" x14ac:dyDescent="0.2">
      <c r="A95" t="s">
        <v>573</v>
      </c>
      <c r="B95" t="s">
        <v>572</v>
      </c>
      <c r="C95" t="s">
        <v>31</v>
      </c>
      <c r="D95">
        <v>850944</v>
      </c>
      <c r="E95" t="s">
        <v>562</v>
      </c>
      <c r="F95" t="s">
        <v>561</v>
      </c>
      <c r="G95">
        <v>1541172050</v>
      </c>
      <c r="I95">
        <v>244</v>
      </c>
      <c r="J95">
        <v>3</v>
      </c>
      <c r="L95" t="s">
        <v>571</v>
      </c>
      <c r="M95">
        <v>1486076855</v>
      </c>
    </row>
    <row r="96" spans="1:13" hidden="1" x14ac:dyDescent="0.2">
      <c r="A96" t="s">
        <v>570</v>
      </c>
      <c r="B96" t="s">
        <v>569</v>
      </c>
      <c r="C96" t="s">
        <v>528</v>
      </c>
      <c r="D96">
        <v>20267008</v>
      </c>
      <c r="E96" t="s">
        <v>562</v>
      </c>
      <c r="F96" t="s">
        <v>561</v>
      </c>
      <c r="G96">
        <v>1516829548</v>
      </c>
      <c r="I96">
        <v>104</v>
      </c>
      <c r="J96">
        <v>6</v>
      </c>
      <c r="L96" t="s">
        <v>568</v>
      </c>
      <c r="M96">
        <v>1385151012</v>
      </c>
    </row>
    <row r="97" spans="1:13" hidden="1" x14ac:dyDescent="0.2">
      <c r="A97" t="s">
        <v>567</v>
      </c>
      <c r="B97" t="s">
        <v>566</v>
      </c>
      <c r="C97" t="s">
        <v>528</v>
      </c>
      <c r="D97">
        <v>569344</v>
      </c>
      <c r="E97" t="s">
        <v>562</v>
      </c>
      <c r="F97" t="s">
        <v>561</v>
      </c>
      <c r="G97">
        <v>1546582283</v>
      </c>
      <c r="I97">
        <v>142</v>
      </c>
      <c r="J97">
        <v>4</v>
      </c>
      <c r="L97" t="s">
        <v>565</v>
      </c>
      <c r="M97">
        <v>1518549747</v>
      </c>
    </row>
    <row r="98" spans="1:13" hidden="1" x14ac:dyDescent="0.2">
      <c r="A98" t="s">
        <v>564</v>
      </c>
      <c r="B98" t="s">
        <v>563</v>
      </c>
      <c r="C98" t="s">
        <v>528</v>
      </c>
      <c r="D98">
        <v>5945344</v>
      </c>
      <c r="E98" t="s">
        <v>562</v>
      </c>
      <c r="F98" t="s">
        <v>561</v>
      </c>
      <c r="G98">
        <v>1546508054</v>
      </c>
      <c r="I98">
        <v>1331</v>
      </c>
      <c r="J98">
        <v>31</v>
      </c>
      <c r="L98" t="s">
        <v>560</v>
      </c>
      <c r="M98">
        <v>1512662392</v>
      </c>
    </row>
    <row r="99" spans="1:13" hidden="1" x14ac:dyDescent="0.2">
      <c r="A99" t="s">
        <v>559</v>
      </c>
      <c r="B99" t="s">
        <v>556</v>
      </c>
      <c r="C99" t="s">
        <v>554</v>
      </c>
      <c r="D99">
        <v>487424</v>
      </c>
      <c r="E99" t="s">
        <v>43</v>
      </c>
      <c r="F99" t="s">
        <v>554</v>
      </c>
      <c r="G99">
        <v>1533918994</v>
      </c>
      <c r="I99">
        <v>141</v>
      </c>
      <c r="J99">
        <v>1</v>
      </c>
      <c r="L99" t="s">
        <v>558</v>
      </c>
      <c r="M99">
        <v>1495080830</v>
      </c>
    </row>
    <row r="100" spans="1:13" hidden="1" x14ac:dyDescent="0.2">
      <c r="A100" t="s">
        <v>557</v>
      </c>
      <c r="B100" t="s">
        <v>556</v>
      </c>
      <c r="C100" t="s">
        <v>554</v>
      </c>
      <c r="D100">
        <v>7164928</v>
      </c>
      <c r="E100" t="s">
        <v>555</v>
      </c>
      <c r="F100" t="s">
        <v>554</v>
      </c>
      <c r="G100">
        <v>1509128671</v>
      </c>
      <c r="I100">
        <v>112</v>
      </c>
      <c r="J100">
        <v>2</v>
      </c>
      <c r="L100" t="s">
        <v>553</v>
      </c>
      <c r="M100">
        <v>1476284982</v>
      </c>
    </row>
    <row r="101" spans="1:13" hidden="1" x14ac:dyDescent="0.2">
      <c r="A101" t="s">
        <v>552</v>
      </c>
      <c r="B101" t="s">
        <v>551</v>
      </c>
      <c r="C101" t="s">
        <v>53</v>
      </c>
      <c r="D101">
        <v>8978432</v>
      </c>
      <c r="E101" t="s">
        <v>43</v>
      </c>
      <c r="F101" t="s">
        <v>34</v>
      </c>
      <c r="G101">
        <v>1546626926</v>
      </c>
      <c r="I101">
        <v>161</v>
      </c>
      <c r="J101">
        <v>10</v>
      </c>
      <c r="L101" t="s">
        <v>550</v>
      </c>
      <c r="M101">
        <v>1530635360</v>
      </c>
    </row>
    <row r="102" spans="1:13" hidden="1" x14ac:dyDescent="0.2">
      <c r="A102" t="s">
        <v>549</v>
      </c>
      <c r="B102" t="s">
        <v>548</v>
      </c>
      <c r="C102" t="s">
        <v>34</v>
      </c>
      <c r="D102">
        <v>84501504</v>
      </c>
      <c r="E102" t="s">
        <v>43</v>
      </c>
      <c r="F102" t="s">
        <v>34</v>
      </c>
      <c r="G102">
        <v>1542757943</v>
      </c>
      <c r="I102">
        <v>144</v>
      </c>
      <c r="J102">
        <v>3</v>
      </c>
      <c r="L102" t="s">
        <v>547</v>
      </c>
      <c r="M102">
        <v>1477964353</v>
      </c>
    </row>
    <row r="103" spans="1:13" hidden="1" x14ac:dyDescent="0.2">
      <c r="A103" t="s">
        <v>546</v>
      </c>
      <c r="B103" t="s">
        <v>545</v>
      </c>
      <c r="C103" t="s">
        <v>31</v>
      </c>
      <c r="D103">
        <v>47881216</v>
      </c>
      <c r="E103" t="s">
        <v>43</v>
      </c>
      <c r="F103" t="s">
        <v>34</v>
      </c>
      <c r="G103">
        <v>1546650178</v>
      </c>
      <c r="I103">
        <v>995</v>
      </c>
      <c r="J103">
        <v>14</v>
      </c>
      <c r="L103" t="s">
        <v>544</v>
      </c>
      <c r="M103">
        <v>1477694340</v>
      </c>
    </row>
    <row r="104" spans="1:13" hidden="1" x14ac:dyDescent="0.2">
      <c r="A104" t="s">
        <v>543</v>
      </c>
      <c r="B104" t="s">
        <v>542</v>
      </c>
      <c r="C104" t="s">
        <v>34</v>
      </c>
      <c r="D104">
        <v>950272</v>
      </c>
      <c r="E104" t="s">
        <v>541</v>
      </c>
      <c r="F104" t="s">
        <v>34</v>
      </c>
      <c r="G104">
        <v>1454446445</v>
      </c>
      <c r="I104">
        <v>404</v>
      </c>
      <c r="J104">
        <v>16</v>
      </c>
      <c r="L104" t="s">
        <v>540</v>
      </c>
      <c r="M104">
        <v>1356720011</v>
      </c>
    </row>
    <row r="105" spans="1:13" hidden="1" x14ac:dyDescent="0.2">
      <c r="A105" t="s">
        <v>539</v>
      </c>
      <c r="B105" t="s">
        <v>538</v>
      </c>
      <c r="C105" t="s">
        <v>34</v>
      </c>
      <c r="D105">
        <v>47424512</v>
      </c>
      <c r="E105" t="s">
        <v>123</v>
      </c>
      <c r="F105" t="s">
        <v>34</v>
      </c>
      <c r="G105">
        <v>1545029683</v>
      </c>
      <c r="I105">
        <v>703</v>
      </c>
      <c r="J105">
        <v>6</v>
      </c>
      <c r="L105" t="s">
        <v>537</v>
      </c>
      <c r="M105">
        <v>1446219918</v>
      </c>
    </row>
    <row r="106" spans="1:13" hidden="1" x14ac:dyDescent="0.2">
      <c r="A106" t="s">
        <v>536</v>
      </c>
      <c r="B106" t="s">
        <v>535</v>
      </c>
      <c r="C106" t="s">
        <v>34</v>
      </c>
      <c r="D106">
        <v>4030464</v>
      </c>
      <c r="E106" t="s">
        <v>123</v>
      </c>
      <c r="F106" t="s">
        <v>34</v>
      </c>
      <c r="G106">
        <v>1536247391</v>
      </c>
      <c r="I106">
        <v>1947</v>
      </c>
      <c r="J106">
        <v>46</v>
      </c>
      <c r="L106" t="s">
        <v>534</v>
      </c>
      <c r="M106">
        <v>1363714545</v>
      </c>
    </row>
    <row r="107" spans="1:13" hidden="1" x14ac:dyDescent="0.2">
      <c r="A107" t="s">
        <v>533</v>
      </c>
      <c r="B107" t="s">
        <v>532</v>
      </c>
      <c r="C107" t="s">
        <v>34</v>
      </c>
      <c r="D107">
        <v>66994176</v>
      </c>
      <c r="E107" t="s">
        <v>123</v>
      </c>
      <c r="F107" t="s">
        <v>34</v>
      </c>
      <c r="G107">
        <v>1546636844</v>
      </c>
      <c r="I107">
        <v>5193</v>
      </c>
      <c r="J107">
        <v>18</v>
      </c>
      <c r="L107" t="s">
        <v>531</v>
      </c>
      <c r="M107">
        <v>1476995415</v>
      </c>
    </row>
    <row r="108" spans="1:13" hidden="1" x14ac:dyDescent="0.2">
      <c r="A108" t="s">
        <v>530</v>
      </c>
      <c r="B108" t="s">
        <v>529</v>
      </c>
      <c r="C108" t="s">
        <v>528</v>
      </c>
      <c r="D108">
        <v>1257472</v>
      </c>
      <c r="E108" t="s">
        <v>123</v>
      </c>
      <c r="F108" t="s">
        <v>34</v>
      </c>
      <c r="G108">
        <v>1545434045</v>
      </c>
      <c r="I108">
        <v>187</v>
      </c>
      <c r="J108">
        <v>17</v>
      </c>
      <c r="L108" t="s">
        <v>527</v>
      </c>
      <c r="M108">
        <v>1484100974</v>
      </c>
    </row>
    <row r="109" spans="1:13" hidden="1" x14ac:dyDescent="0.2">
      <c r="A109" t="s">
        <v>526</v>
      </c>
      <c r="B109" t="s">
        <v>525</v>
      </c>
      <c r="C109" t="s">
        <v>31</v>
      </c>
      <c r="D109">
        <v>9034752</v>
      </c>
      <c r="E109" t="s">
        <v>123</v>
      </c>
      <c r="F109" t="s">
        <v>34</v>
      </c>
      <c r="G109">
        <v>1539562674</v>
      </c>
      <c r="I109">
        <v>515</v>
      </c>
      <c r="J109">
        <v>10</v>
      </c>
      <c r="L109" t="s">
        <v>524</v>
      </c>
      <c r="M109">
        <v>1526263412</v>
      </c>
    </row>
    <row r="110" spans="1:13" x14ac:dyDescent="0.2">
      <c r="A110" t="s">
        <v>523</v>
      </c>
      <c r="B110" t="s">
        <v>522</v>
      </c>
      <c r="C110" t="s">
        <v>34</v>
      </c>
      <c r="D110">
        <v>83968</v>
      </c>
      <c r="E110" t="s">
        <v>35</v>
      </c>
      <c r="F110" t="s">
        <v>34</v>
      </c>
      <c r="G110">
        <v>1513802166</v>
      </c>
      <c r="I110">
        <v>100</v>
      </c>
      <c r="J110">
        <v>6</v>
      </c>
      <c r="L110" t="s">
        <v>521</v>
      </c>
      <c r="M110">
        <v>1511636536</v>
      </c>
    </row>
    <row r="111" spans="1:13" x14ac:dyDescent="0.2">
      <c r="A111" t="s">
        <v>520</v>
      </c>
      <c r="B111" t="s">
        <v>519</v>
      </c>
      <c r="C111" t="s">
        <v>34</v>
      </c>
      <c r="D111">
        <v>244736</v>
      </c>
      <c r="E111" t="s">
        <v>35</v>
      </c>
      <c r="F111" t="s">
        <v>34</v>
      </c>
      <c r="G111">
        <v>1462307884</v>
      </c>
      <c r="I111">
        <v>103</v>
      </c>
      <c r="J111">
        <v>1</v>
      </c>
      <c r="L111" t="s">
        <v>518</v>
      </c>
      <c r="M111">
        <v>1460309336</v>
      </c>
    </row>
    <row r="112" spans="1:13" x14ac:dyDescent="0.2">
      <c r="A112" t="s">
        <v>517</v>
      </c>
      <c r="B112" t="s">
        <v>516</v>
      </c>
      <c r="C112" t="s">
        <v>34</v>
      </c>
      <c r="D112">
        <v>380928</v>
      </c>
      <c r="E112" t="s">
        <v>35</v>
      </c>
      <c r="F112" t="s">
        <v>34</v>
      </c>
      <c r="G112">
        <v>1397501142</v>
      </c>
      <c r="I112">
        <v>117</v>
      </c>
      <c r="J112">
        <v>1</v>
      </c>
      <c r="L112" t="s">
        <v>515</v>
      </c>
      <c r="M112">
        <v>1397500916</v>
      </c>
    </row>
    <row r="113" spans="1:13" x14ac:dyDescent="0.2">
      <c r="A113" t="s">
        <v>514</v>
      </c>
      <c r="C113" t="s">
        <v>34</v>
      </c>
      <c r="D113">
        <v>283648</v>
      </c>
      <c r="E113" t="s">
        <v>35</v>
      </c>
      <c r="F113" t="s">
        <v>34</v>
      </c>
      <c r="G113">
        <v>1449280901</v>
      </c>
      <c r="I113">
        <v>124</v>
      </c>
      <c r="J113">
        <v>1</v>
      </c>
      <c r="L113" t="s">
        <v>513</v>
      </c>
      <c r="M113">
        <v>1408879194</v>
      </c>
    </row>
    <row r="114" spans="1:13" x14ac:dyDescent="0.2">
      <c r="A114" t="s">
        <v>512</v>
      </c>
      <c r="C114" t="s">
        <v>34</v>
      </c>
      <c r="D114">
        <v>226304</v>
      </c>
      <c r="E114" t="s">
        <v>35</v>
      </c>
      <c r="F114" t="s">
        <v>34</v>
      </c>
      <c r="G114">
        <v>1496919058</v>
      </c>
      <c r="I114">
        <v>129</v>
      </c>
      <c r="J114">
        <v>2</v>
      </c>
      <c r="L114" t="s">
        <v>511</v>
      </c>
      <c r="M114">
        <v>1490620134</v>
      </c>
    </row>
    <row r="115" spans="1:13" x14ac:dyDescent="0.2">
      <c r="A115" t="s">
        <v>510</v>
      </c>
      <c r="C115" t="s">
        <v>34</v>
      </c>
      <c r="D115">
        <v>425984</v>
      </c>
      <c r="E115" t="s">
        <v>35</v>
      </c>
      <c r="F115" t="s">
        <v>34</v>
      </c>
      <c r="G115">
        <v>1341184396</v>
      </c>
      <c r="I115">
        <v>138</v>
      </c>
      <c r="J115">
        <v>1</v>
      </c>
      <c r="L115" t="s">
        <v>509</v>
      </c>
      <c r="M115">
        <v>1320192845</v>
      </c>
    </row>
    <row r="116" spans="1:13" x14ac:dyDescent="0.2">
      <c r="A116" t="s">
        <v>508</v>
      </c>
      <c r="B116" t="s">
        <v>150</v>
      </c>
      <c r="C116" t="s">
        <v>149</v>
      </c>
      <c r="D116">
        <v>423936</v>
      </c>
      <c r="E116" t="s">
        <v>35</v>
      </c>
      <c r="F116" t="s">
        <v>34</v>
      </c>
      <c r="G116">
        <v>1464960436</v>
      </c>
      <c r="I116">
        <v>158</v>
      </c>
      <c r="J116">
        <v>1</v>
      </c>
      <c r="L116" t="s">
        <v>507</v>
      </c>
      <c r="M116">
        <v>1431377297</v>
      </c>
    </row>
    <row r="117" spans="1:13" x14ac:dyDescent="0.2">
      <c r="A117" t="s">
        <v>506</v>
      </c>
      <c r="C117" t="s">
        <v>146</v>
      </c>
      <c r="D117">
        <v>6680576</v>
      </c>
      <c r="E117" t="s">
        <v>35</v>
      </c>
      <c r="F117" t="s">
        <v>34</v>
      </c>
      <c r="G117">
        <v>1518159483</v>
      </c>
      <c r="I117">
        <v>194</v>
      </c>
      <c r="J117">
        <v>4</v>
      </c>
      <c r="L117" t="s">
        <v>505</v>
      </c>
      <c r="M117">
        <v>1472012299</v>
      </c>
    </row>
    <row r="118" spans="1:13" x14ac:dyDescent="0.2">
      <c r="A118" t="s">
        <v>504</v>
      </c>
      <c r="C118" t="s">
        <v>34</v>
      </c>
      <c r="D118">
        <v>3366912</v>
      </c>
      <c r="E118" t="s">
        <v>35</v>
      </c>
      <c r="F118" t="s">
        <v>34</v>
      </c>
      <c r="G118">
        <v>1430365733</v>
      </c>
      <c r="I118">
        <v>217</v>
      </c>
      <c r="J118">
        <v>1</v>
      </c>
      <c r="L118" t="s">
        <v>503</v>
      </c>
      <c r="M118">
        <v>1366594361</v>
      </c>
    </row>
    <row r="119" spans="1:13" x14ac:dyDescent="0.2">
      <c r="A119" t="s">
        <v>23</v>
      </c>
      <c r="B119" t="s">
        <v>502</v>
      </c>
      <c r="C119" t="s">
        <v>34</v>
      </c>
      <c r="D119">
        <v>552960</v>
      </c>
      <c r="E119" t="s">
        <v>35</v>
      </c>
      <c r="F119" t="s">
        <v>34</v>
      </c>
      <c r="G119">
        <v>1513168721</v>
      </c>
      <c r="I119">
        <v>230</v>
      </c>
      <c r="J119">
        <v>42</v>
      </c>
      <c r="L119" t="s">
        <v>501</v>
      </c>
      <c r="M119">
        <v>1420708554</v>
      </c>
    </row>
    <row r="120" spans="1:13" hidden="1" x14ac:dyDescent="0.2">
      <c r="A120" t="s">
        <v>500</v>
      </c>
      <c r="B120" t="s">
        <v>499</v>
      </c>
      <c r="C120" t="s">
        <v>31</v>
      </c>
      <c r="D120">
        <v>10665984</v>
      </c>
      <c r="E120" t="s">
        <v>110</v>
      </c>
      <c r="F120" t="s">
        <v>34</v>
      </c>
      <c r="G120">
        <v>1369498877</v>
      </c>
      <c r="I120">
        <v>123</v>
      </c>
      <c r="J120">
        <v>1</v>
      </c>
      <c r="L120" t="s">
        <v>498</v>
      </c>
      <c r="M120">
        <v>1363835625</v>
      </c>
    </row>
    <row r="121" spans="1:13" hidden="1" x14ac:dyDescent="0.2">
      <c r="A121" t="s">
        <v>497</v>
      </c>
      <c r="B121" t="s">
        <v>496</v>
      </c>
      <c r="C121" t="s">
        <v>149</v>
      </c>
      <c r="D121">
        <v>671744</v>
      </c>
      <c r="E121" t="s">
        <v>110</v>
      </c>
      <c r="F121" t="s">
        <v>34</v>
      </c>
      <c r="G121">
        <v>1540483739</v>
      </c>
      <c r="I121">
        <v>445</v>
      </c>
      <c r="J121">
        <v>7</v>
      </c>
      <c r="L121" t="s">
        <v>495</v>
      </c>
      <c r="M121">
        <v>1484135340</v>
      </c>
    </row>
    <row r="122" spans="1:13" x14ac:dyDescent="0.2">
      <c r="A122" t="s">
        <v>494</v>
      </c>
      <c r="C122" t="s">
        <v>53</v>
      </c>
      <c r="D122">
        <v>56850432</v>
      </c>
      <c r="E122" t="s">
        <v>35</v>
      </c>
      <c r="F122" t="s">
        <v>34</v>
      </c>
      <c r="G122">
        <v>1484665532</v>
      </c>
      <c r="I122">
        <v>232</v>
      </c>
      <c r="J122">
        <v>3</v>
      </c>
      <c r="L122" t="s">
        <v>493</v>
      </c>
      <c r="M122">
        <v>1241808061</v>
      </c>
    </row>
    <row r="123" spans="1:13" hidden="1" x14ac:dyDescent="0.2">
      <c r="A123" t="s">
        <v>492</v>
      </c>
      <c r="B123" t="s">
        <v>491</v>
      </c>
      <c r="C123" t="s">
        <v>34</v>
      </c>
      <c r="D123">
        <v>2384896</v>
      </c>
      <c r="E123" t="s">
        <v>110</v>
      </c>
      <c r="F123" t="s">
        <v>34</v>
      </c>
      <c r="G123">
        <v>1512972679</v>
      </c>
      <c r="I123">
        <v>523</v>
      </c>
      <c r="J123">
        <v>6</v>
      </c>
      <c r="L123" s="3" t="s">
        <v>490</v>
      </c>
      <c r="M123">
        <v>1409962175</v>
      </c>
    </row>
    <row r="124" spans="1:13" hidden="1" x14ac:dyDescent="0.2">
      <c r="A124" t="s">
        <v>489</v>
      </c>
      <c r="B124" t="s">
        <v>488</v>
      </c>
      <c r="C124" t="s">
        <v>34</v>
      </c>
      <c r="D124">
        <v>1951744</v>
      </c>
      <c r="E124" t="s">
        <v>110</v>
      </c>
      <c r="F124" t="s">
        <v>34</v>
      </c>
      <c r="G124">
        <v>1525561802</v>
      </c>
      <c r="I124">
        <v>100</v>
      </c>
      <c r="J124">
        <v>1</v>
      </c>
      <c r="L124" t="s">
        <v>487</v>
      </c>
      <c r="M124">
        <v>1494718391</v>
      </c>
    </row>
    <row r="125" spans="1:13" x14ac:dyDescent="0.2">
      <c r="A125" t="s">
        <v>486</v>
      </c>
      <c r="C125" t="s">
        <v>34</v>
      </c>
      <c r="D125">
        <v>282624</v>
      </c>
      <c r="E125" t="s">
        <v>35</v>
      </c>
      <c r="F125" t="s">
        <v>34</v>
      </c>
      <c r="G125">
        <v>1544722881</v>
      </c>
      <c r="I125">
        <v>252</v>
      </c>
      <c r="J125">
        <v>1</v>
      </c>
      <c r="L125" t="s">
        <v>485</v>
      </c>
      <c r="M125">
        <v>1446213254</v>
      </c>
    </row>
    <row r="126" spans="1:13" hidden="1" x14ac:dyDescent="0.2">
      <c r="A126" t="s">
        <v>484</v>
      </c>
      <c r="B126" t="s">
        <v>483</v>
      </c>
      <c r="C126" t="s">
        <v>34</v>
      </c>
      <c r="D126">
        <v>900096</v>
      </c>
      <c r="E126" t="s">
        <v>110</v>
      </c>
      <c r="F126" t="s">
        <v>34</v>
      </c>
      <c r="G126">
        <v>1531386920</v>
      </c>
      <c r="I126">
        <v>116</v>
      </c>
      <c r="J126">
        <v>22</v>
      </c>
      <c r="L126" t="s">
        <v>482</v>
      </c>
      <c r="M126">
        <v>1324297402</v>
      </c>
    </row>
    <row r="127" spans="1:13" hidden="1" x14ac:dyDescent="0.2">
      <c r="A127" t="s">
        <v>481</v>
      </c>
      <c r="B127" t="s">
        <v>480</v>
      </c>
      <c r="C127" t="s">
        <v>34</v>
      </c>
      <c r="D127">
        <v>2109440</v>
      </c>
      <c r="E127" t="s">
        <v>110</v>
      </c>
      <c r="F127" t="s">
        <v>34</v>
      </c>
      <c r="G127">
        <v>1397116394</v>
      </c>
      <c r="I127">
        <v>1604</v>
      </c>
      <c r="J127">
        <v>9</v>
      </c>
      <c r="L127" t="s">
        <v>479</v>
      </c>
      <c r="M127">
        <v>1397107420</v>
      </c>
    </row>
    <row r="128" spans="1:13" x14ac:dyDescent="0.2">
      <c r="A128" t="s">
        <v>478</v>
      </c>
      <c r="C128" t="s">
        <v>53</v>
      </c>
      <c r="D128">
        <v>33516544</v>
      </c>
      <c r="E128" t="s">
        <v>35</v>
      </c>
      <c r="F128" t="s">
        <v>34</v>
      </c>
      <c r="G128">
        <v>1441306252</v>
      </c>
      <c r="I128">
        <v>275</v>
      </c>
      <c r="J128">
        <v>9</v>
      </c>
      <c r="L128" t="s">
        <v>477</v>
      </c>
      <c r="M128">
        <v>1416426040</v>
      </c>
    </row>
    <row r="129" spans="1:13" x14ac:dyDescent="0.2">
      <c r="A129" t="s">
        <v>476</v>
      </c>
      <c r="C129" t="s">
        <v>34</v>
      </c>
      <c r="D129">
        <v>23331840</v>
      </c>
      <c r="E129" t="s">
        <v>35</v>
      </c>
      <c r="F129" t="s">
        <v>34</v>
      </c>
      <c r="G129">
        <v>1460582184</v>
      </c>
      <c r="I129">
        <v>275</v>
      </c>
      <c r="J129">
        <v>11</v>
      </c>
      <c r="L129" t="s">
        <v>475</v>
      </c>
      <c r="M129">
        <v>1444700803</v>
      </c>
    </row>
    <row r="130" spans="1:13" x14ac:dyDescent="0.2">
      <c r="A130" t="s">
        <v>474</v>
      </c>
      <c r="C130" t="s">
        <v>34</v>
      </c>
      <c r="D130">
        <v>2191360</v>
      </c>
      <c r="E130" t="s">
        <v>35</v>
      </c>
      <c r="F130" t="s">
        <v>34</v>
      </c>
      <c r="G130">
        <v>1546621907</v>
      </c>
      <c r="I130">
        <v>327</v>
      </c>
      <c r="J130">
        <v>4</v>
      </c>
      <c r="L130" t="s">
        <v>473</v>
      </c>
      <c r="M130">
        <v>1508511229</v>
      </c>
    </row>
    <row r="131" spans="1:13" x14ac:dyDescent="0.2">
      <c r="A131" t="s">
        <v>472</v>
      </c>
      <c r="B131" t="s">
        <v>471</v>
      </c>
      <c r="C131" t="s">
        <v>34</v>
      </c>
      <c r="D131">
        <v>886784</v>
      </c>
      <c r="E131" t="s">
        <v>35</v>
      </c>
      <c r="F131" t="s">
        <v>34</v>
      </c>
      <c r="G131">
        <v>1430323543</v>
      </c>
      <c r="I131">
        <v>332</v>
      </c>
      <c r="J131">
        <v>3</v>
      </c>
      <c r="L131" t="s">
        <v>470</v>
      </c>
      <c r="M131">
        <v>1386352134</v>
      </c>
    </row>
    <row r="132" spans="1:13" x14ac:dyDescent="0.2">
      <c r="A132" t="s">
        <v>469</v>
      </c>
      <c r="B132" t="s">
        <v>468</v>
      </c>
      <c r="C132" t="s">
        <v>34</v>
      </c>
      <c r="D132">
        <v>2202624</v>
      </c>
      <c r="E132" t="s">
        <v>35</v>
      </c>
      <c r="F132" t="s">
        <v>34</v>
      </c>
      <c r="G132">
        <v>1545435571</v>
      </c>
      <c r="I132">
        <v>344</v>
      </c>
      <c r="J132">
        <v>20</v>
      </c>
      <c r="L132" t="s">
        <v>467</v>
      </c>
      <c r="M132">
        <v>1479113703</v>
      </c>
    </row>
    <row r="133" spans="1:13" x14ac:dyDescent="0.2">
      <c r="A133" t="s">
        <v>466</v>
      </c>
      <c r="C133" t="s">
        <v>34</v>
      </c>
      <c r="D133">
        <v>706560</v>
      </c>
      <c r="E133" t="s">
        <v>35</v>
      </c>
      <c r="F133" t="s">
        <v>34</v>
      </c>
      <c r="G133">
        <v>1546611449</v>
      </c>
      <c r="I133">
        <v>349</v>
      </c>
      <c r="J133">
        <v>26</v>
      </c>
      <c r="L133" t="s">
        <v>465</v>
      </c>
      <c r="M133">
        <v>1441862527</v>
      </c>
    </row>
    <row r="134" spans="1:13" x14ac:dyDescent="0.2">
      <c r="A134" t="s">
        <v>464</v>
      </c>
      <c r="B134" t="s">
        <v>463</v>
      </c>
      <c r="C134" t="s">
        <v>47</v>
      </c>
      <c r="D134">
        <v>1212416</v>
      </c>
      <c r="E134" t="s">
        <v>35</v>
      </c>
      <c r="F134" t="s">
        <v>34</v>
      </c>
      <c r="G134">
        <v>1295958231</v>
      </c>
      <c r="I134">
        <v>375</v>
      </c>
      <c r="J134">
        <v>3</v>
      </c>
      <c r="L134" t="s">
        <v>462</v>
      </c>
      <c r="M134">
        <v>1278874308</v>
      </c>
    </row>
    <row r="135" spans="1:13" x14ac:dyDescent="0.2">
      <c r="A135" t="s">
        <v>461</v>
      </c>
      <c r="C135" t="s">
        <v>31</v>
      </c>
      <c r="D135">
        <v>5697536</v>
      </c>
      <c r="E135" t="s">
        <v>35</v>
      </c>
      <c r="F135" t="s">
        <v>34</v>
      </c>
      <c r="G135">
        <v>1446652568</v>
      </c>
      <c r="I135">
        <v>382</v>
      </c>
      <c r="J135">
        <v>16</v>
      </c>
      <c r="L135" t="s">
        <v>460</v>
      </c>
      <c r="M135">
        <v>1415821498</v>
      </c>
    </row>
    <row r="136" spans="1:13" x14ac:dyDescent="0.2">
      <c r="A136" t="s">
        <v>459</v>
      </c>
      <c r="C136" t="s">
        <v>34</v>
      </c>
      <c r="D136">
        <v>1129472</v>
      </c>
      <c r="E136" t="s">
        <v>35</v>
      </c>
      <c r="F136" t="s">
        <v>34</v>
      </c>
      <c r="G136">
        <v>1475687537</v>
      </c>
      <c r="I136">
        <v>386</v>
      </c>
      <c r="J136">
        <v>6</v>
      </c>
      <c r="L136" t="s">
        <v>458</v>
      </c>
      <c r="M136">
        <v>1453913346</v>
      </c>
    </row>
    <row r="137" spans="1:13" x14ac:dyDescent="0.2">
      <c r="A137" t="s">
        <v>457</v>
      </c>
      <c r="C137" t="s">
        <v>34</v>
      </c>
      <c r="D137">
        <v>13356032</v>
      </c>
      <c r="E137" t="s">
        <v>35</v>
      </c>
      <c r="F137" t="s">
        <v>34</v>
      </c>
      <c r="G137">
        <v>1485895827</v>
      </c>
      <c r="I137">
        <v>556</v>
      </c>
      <c r="J137">
        <v>10</v>
      </c>
      <c r="L137" t="s">
        <v>456</v>
      </c>
      <c r="M137">
        <v>1411825985</v>
      </c>
    </row>
    <row r="138" spans="1:13" hidden="1" x14ac:dyDescent="0.2">
      <c r="A138" t="s">
        <v>455</v>
      </c>
      <c r="B138" t="s">
        <v>454</v>
      </c>
      <c r="C138" t="s">
        <v>31</v>
      </c>
      <c r="D138">
        <v>26518528</v>
      </c>
      <c r="E138" t="s">
        <v>110</v>
      </c>
      <c r="F138" t="s">
        <v>34</v>
      </c>
      <c r="G138">
        <v>1474093667</v>
      </c>
      <c r="I138">
        <v>209</v>
      </c>
      <c r="J138">
        <v>6</v>
      </c>
      <c r="L138" t="s">
        <v>453</v>
      </c>
      <c r="M138">
        <v>1303848741</v>
      </c>
    </row>
    <row r="139" spans="1:13" hidden="1" x14ac:dyDescent="0.2">
      <c r="A139" t="s">
        <v>452</v>
      </c>
      <c r="B139" t="s">
        <v>451</v>
      </c>
      <c r="C139" t="s">
        <v>146</v>
      </c>
      <c r="D139">
        <v>2031616</v>
      </c>
      <c r="E139" t="s">
        <v>110</v>
      </c>
      <c r="F139" t="s">
        <v>34</v>
      </c>
      <c r="G139">
        <v>1426893370</v>
      </c>
      <c r="I139">
        <v>405</v>
      </c>
      <c r="J139">
        <v>1</v>
      </c>
      <c r="L139" t="s">
        <v>450</v>
      </c>
      <c r="M139">
        <v>1377801653</v>
      </c>
    </row>
    <row r="140" spans="1:13" hidden="1" x14ac:dyDescent="0.2">
      <c r="A140" t="s">
        <v>449</v>
      </c>
      <c r="B140" t="s">
        <v>448</v>
      </c>
      <c r="C140" t="s">
        <v>34</v>
      </c>
      <c r="D140">
        <v>123904</v>
      </c>
      <c r="E140" t="s">
        <v>110</v>
      </c>
      <c r="F140" t="s">
        <v>34</v>
      </c>
      <c r="G140">
        <v>1525769052</v>
      </c>
      <c r="I140">
        <v>109</v>
      </c>
      <c r="J140">
        <v>19</v>
      </c>
      <c r="L140" t="s">
        <v>447</v>
      </c>
      <c r="M140">
        <v>1458834746</v>
      </c>
    </row>
    <row r="141" spans="1:13" hidden="1" x14ac:dyDescent="0.2">
      <c r="A141" t="s">
        <v>446</v>
      </c>
      <c r="B141" t="s">
        <v>445</v>
      </c>
      <c r="C141" t="s">
        <v>146</v>
      </c>
      <c r="D141">
        <v>2373632</v>
      </c>
      <c r="E141" t="s">
        <v>110</v>
      </c>
      <c r="F141" t="s">
        <v>34</v>
      </c>
      <c r="G141">
        <v>1465300750</v>
      </c>
      <c r="I141">
        <v>225</v>
      </c>
      <c r="J141">
        <v>3</v>
      </c>
      <c r="L141" t="s">
        <v>444</v>
      </c>
      <c r="M141">
        <v>1463120420</v>
      </c>
    </row>
    <row r="142" spans="1:13" hidden="1" x14ac:dyDescent="0.2">
      <c r="A142" t="s">
        <v>443</v>
      </c>
      <c r="B142" t="s">
        <v>442</v>
      </c>
      <c r="C142" t="s">
        <v>34</v>
      </c>
      <c r="D142">
        <v>8400896</v>
      </c>
      <c r="E142" t="s">
        <v>110</v>
      </c>
      <c r="F142" t="s">
        <v>34</v>
      </c>
      <c r="G142">
        <v>1545753311</v>
      </c>
      <c r="I142">
        <v>1225</v>
      </c>
      <c r="J142">
        <v>4</v>
      </c>
      <c r="L142" t="s">
        <v>441</v>
      </c>
      <c r="M142">
        <v>1307233426</v>
      </c>
    </row>
    <row r="143" spans="1:13" hidden="1" x14ac:dyDescent="0.2">
      <c r="A143" t="s">
        <v>440</v>
      </c>
      <c r="B143" t="s">
        <v>439</v>
      </c>
      <c r="C143" t="s">
        <v>34</v>
      </c>
      <c r="D143">
        <v>1040384</v>
      </c>
      <c r="E143" t="s">
        <v>110</v>
      </c>
      <c r="F143" t="s">
        <v>34</v>
      </c>
      <c r="G143">
        <v>1387301239</v>
      </c>
      <c r="I143">
        <v>362</v>
      </c>
      <c r="J143">
        <v>2</v>
      </c>
      <c r="L143" t="s">
        <v>438</v>
      </c>
      <c r="M143">
        <v>1285361735</v>
      </c>
    </row>
    <row r="144" spans="1:13" hidden="1" x14ac:dyDescent="0.2">
      <c r="A144" t="s">
        <v>437</v>
      </c>
      <c r="B144" t="s">
        <v>436</v>
      </c>
      <c r="C144" t="s">
        <v>34</v>
      </c>
      <c r="D144">
        <v>43297792</v>
      </c>
      <c r="E144" t="s">
        <v>110</v>
      </c>
      <c r="F144" t="s">
        <v>34</v>
      </c>
      <c r="G144">
        <v>1540628703</v>
      </c>
      <c r="I144">
        <v>909</v>
      </c>
      <c r="J144">
        <v>2</v>
      </c>
      <c r="L144" t="s">
        <v>435</v>
      </c>
      <c r="M144">
        <v>1446354049</v>
      </c>
    </row>
    <row r="145" spans="1:13" hidden="1" x14ac:dyDescent="0.2">
      <c r="A145" t="s">
        <v>434</v>
      </c>
      <c r="B145" t="s">
        <v>433</v>
      </c>
      <c r="C145" t="s">
        <v>31</v>
      </c>
      <c r="D145">
        <v>21555200</v>
      </c>
      <c r="E145" t="s">
        <v>432</v>
      </c>
      <c r="F145" t="s">
        <v>387</v>
      </c>
      <c r="G145">
        <v>1319366702</v>
      </c>
      <c r="I145">
        <v>232</v>
      </c>
      <c r="J145">
        <v>8</v>
      </c>
      <c r="L145" t="s">
        <v>431</v>
      </c>
      <c r="M145">
        <v>1319233169</v>
      </c>
    </row>
    <row r="146" spans="1:13" hidden="1" x14ac:dyDescent="0.2">
      <c r="A146" t="s">
        <v>430</v>
      </c>
      <c r="B146" t="s">
        <v>429</v>
      </c>
      <c r="C146" t="s">
        <v>392</v>
      </c>
      <c r="D146">
        <v>9472000</v>
      </c>
      <c r="E146" t="s">
        <v>388</v>
      </c>
      <c r="F146" t="s">
        <v>387</v>
      </c>
      <c r="G146">
        <v>1537482339</v>
      </c>
      <c r="I146">
        <v>2642</v>
      </c>
      <c r="J146">
        <v>43</v>
      </c>
      <c r="L146" t="s">
        <v>428</v>
      </c>
      <c r="M146">
        <v>1537481908</v>
      </c>
    </row>
    <row r="147" spans="1:13" hidden="1" x14ac:dyDescent="0.2">
      <c r="A147" t="s">
        <v>427</v>
      </c>
      <c r="B147" t="s">
        <v>426</v>
      </c>
      <c r="C147" t="s">
        <v>392</v>
      </c>
      <c r="D147">
        <v>8442880</v>
      </c>
      <c r="E147" t="s">
        <v>388</v>
      </c>
      <c r="F147" t="s">
        <v>387</v>
      </c>
      <c r="G147">
        <v>1527172449</v>
      </c>
      <c r="I147">
        <v>248</v>
      </c>
      <c r="J147">
        <v>3</v>
      </c>
      <c r="L147" t="s">
        <v>425</v>
      </c>
      <c r="M147">
        <v>1396475494</v>
      </c>
    </row>
    <row r="148" spans="1:13" hidden="1" x14ac:dyDescent="0.2">
      <c r="A148" t="s">
        <v>424</v>
      </c>
      <c r="B148" t="s">
        <v>423</v>
      </c>
      <c r="C148" t="s">
        <v>146</v>
      </c>
      <c r="D148">
        <v>2968576</v>
      </c>
      <c r="E148" t="s">
        <v>388</v>
      </c>
      <c r="F148" t="s">
        <v>387</v>
      </c>
      <c r="G148">
        <v>1543853056</v>
      </c>
      <c r="I148">
        <v>230</v>
      </c>
      <c r="J148">
        <v>14</v>
      </c>
      <c r="L148" t="s">
        <v>422</v>
      </c>
      <c r="M148">
        <v>1486570026</v>
      </c>
    </row>
    <row r="149" spans="1:13" hidden="1" x14ac:dyDescent="0.2">
      <c r="A149" t="s">
        <v>421</v>
      </c>
      <c r="B149" t="s">
        <v>420</v>
      </c>
      <c r="C149" t="s">
        <v>392</v>
      </c>
      <c r="D149">
        <v>95825920</v>
      </c>
      <c r="E149" t="s">
        <v>388</v>
      </c>
      <c r="F149" t="s">
        <v>387</v>
      </c>
      <c r="G149">
        <v>1426233526</v>
      </c>
      <c r="I149">
        <v>158</v>
      </c>
      <c r="J149">
        <v>2</v>
      </c>
      <c r="L149" t="s">
        <v>419</v>
      </c>
      <c r="M149">
        <v>1426227238</v>
      </c>
    </row>
    <row r="150" spans="1:13" hidden="1" x14ac:dyDescent="0.2">
      <c r="A150" t="s">
        <v>418</v>
      </c>
      <c r="B150" t="s">
        <v>417</v>
      </c>
      <c r="C150" t="s">
        <v>31</v>
      </c>
      <c r="D150">
        <v>3179520</v>
      </c>
      <c r="E150" t="s">
        <v>388</v>
      </c>
      <c r="F150" t="s">
        <v>387</v>
      </c>
      <c r="G150">
        <v>1495055560</v>
      </c>
      <c r="I150">
        <v>160</v>
      </c>
      <c r="J150">
        <v>3</v>
      </c>
      <c r="L150" t="s">
        <v>416</v>
      </c>
      <c r="M150">
        <v>1493360443</v>
      </c>
    </row>
    <row r="151" spans="1:13" hidden="1" x14ac:dyDescent="0.2">
      <c r="A151" t="s">
        <v>415</v>
      </c>
      <c r="B151" t="s">
        <v>414</v>
      </c>
      <c r="C151" t="s">
        <v>146</v>
      </c>
      <c r="D151">
        <v>40147968</v>
      </c>
      <c r="E151" t="s">
        <v>388</v>
      </c>
      <c r="F151" t="s">
        <v>387</v>
      </c>
      <c r="G151">
        <v>1545389882</v>
      </c>
      <c r="I151">
        <v>671</v>
      </c>
      <c r="J151">
        <v>15</v>
      </c>
      <c r="L151" t="s">
        <v>413</v>
      </c>
      <c r="M151">
        <v>1476894299</v>
      </c>
    </row>
    <row r="152" spans="1:13" hidden="1" x14ac:dyDescent="0.2">
      <c r="A152" t="s">
        <v>412</v>
      </c>
      <c r="B152" t="s">
        <v>411</v>
      </c>
      <c r="C152" t="s">
        <v>392</v>
      </c>
      <c r="D152">
        <v>66048000</v>
      </c>
      <c r="E152" t="s">
        <v>388</v>
      </c>
      <c r="F152" t="s">
        <v>387</v>
      </c>
      <c r="G152">
        <v>1546614730</v>
      </c>
      <c r="I152">
        <v>3611</v>
      </c>
      <c r="J152">
        <v>35</v>
      </c>
      <c r="L152" t="s">
        <v>410</v>
      </c>
      <c r="M152">
        <v>1449589960</v>
      </c>
    </row>
    <row r="153" spans="1:13" hidden="1" x14ac:dyDescent="0.2">
      <c r="A153" t="s">
        <v>409</v>
      </c>
      <c r="B153" t="s">
        <v>408</v>
      </c>
      <c r="C153" t="s">
        <v>392</v>
      </c>
      <c r="D153">
        <v>334848</v>
      </c>
      <c r="E153" t="s">
        <v>388</v>
      </c>
      <c r="F153" t="s">
        <v>387</v>
      </c>
      <c r="G153">
        <v>1499459781</v>
      </c>
      <c r="I153">
        <v>121</v>
      </c>
      <c r="J153">
        <v>2</v>
      </c>
      <c r="L153" t="s">
        <v>407</v>
      </c>
      <c r="M153">
        <v>1457030232</v>
      </c>
    </row>
    <row r="154" spans="1:13" hidden="1" x14ac:dyDescent="0.2">
      <c r="A154" t="s">
        <v>406</v>
      </c>
      <c r="B154" t="s">
        <v>405</v>
      </c>
      <c r="C154" t="s">
        <v>392</v>
      </c>
      <c r="D154">
        <v>84167680</v>
      </c>
      <c r="E154" t="s">
        <v>388</v>
      </c>
      <c r="F154" t="s">
        <v>387</v>
      </c>
      <c r="G154">
        <v>1545389819</v>
      </c>
      <c r="I154">
        <v>887</v>
      </c>
      <c r="J154">
        <v>14</v>
      </c>
      <c r="L154" t="s">
        <v>404</v>
      </c>
      <c r="M154">
        <v>1476970140</v>
      </c>
    </row>
    <row r="155" spans="1:13" hidden="1" x14ac:dyDescent="0.2">
      <c r="A155" t="s">
        <v>403</v>
      </c>
      <c r="B155" t="s">
        <v>402</v>
      </c>
      <c r="C155" t="s">
        <v>392</v>
      </c>
      <c r="D155">
        <v>5772288</v>
      </c>
      <c r="E155" t="s">
        <v>388</v>
      </c>
      <c r="F155" t="s">
        <v>387</v>
      </c>
      <c r="G155">
        <v>1546510278</v>
      </c>
      <c r="I155">
        <v>1512</v>
      </c>
      <c r="J155">
        <v>38</v>
      </c>
      <c r="L155" t="s">
        <v>401</v>
      </c>
      <c r="M155">
        <v>1473864298</v>
      </c>
    </row>
    <row r="156" spans="1:13" hidden="1" x14ac:dyDescent="0.2">
      <c r="A156" t="s">
        <v>400</v>
      </c>
      <c r="B156" t="s">
        <v>399</v>
      </c>
      <c r="C156" t="s">
        <v>392</v>
      </c>
      <c r="D156">
        <v>6424576</v>
      </c>
      <c r="E156" t="s">
        <v>388</v>
      </c>
      <c r="F156" t="s">
        <v>387</v>
      </c>
      <c r="G156">
        <v>1497444281</v>
      </c>
      <c r="I156">
        <v>235</v>
      </c>
      <c r="J156">
        <v>2</v>
      </c>
      <c r="L156" t="s">
        <v>398</v>
      </c>
      <c r="M156">
        <v>1491017228</v>
      </c>
    </row>
    <row r="157" spans="1:13" hidden="1" x14ac:dyDescent="0.2">
      <c r="A157" t="s">
        <v>397</v>
      </c>
      <c r="B157" t="s">
        <v>396</v>
      </c>
      <c r="C157" t="s">
        <v>392</v>
      </c>
      <c r="D157">
        <v>8444928</v>
      </c>
      <c r="E157" t="s">
        <v>388</v>
      </c>
      <c r="F157" t="s">
        <v>387</v>
      </c>
      <c r="G157">
        <v>1537217750</v>
      </c>
      <c r="I157">
        <v>3225</v>
      </c>
      <c r="J157">
        <v>59</v>
      </c>
      <c r="L157" t="s">
        <v>395</v>
      </c>
      <c r="M157">
        <v>1516191131</v>
      </c>
    </row>
    <row r="158" spans="1:13" hidden="1" x14ac:dyDescent="0.2">
      <c r="A158" t="s">
        <v>394</v>
      </c>
      <c r="B158" t="s">
        <v>393</v>
      </c>
      <c r="C158" t="s">
        <v>392</v>
      </c>
      <c r="D158">
        <v>48306176</v>
      </c>
      <c r="E158" t="s">
        <v>388</v>
      </c>
      <c r="F158" t="s">
        <v>387</v>
      </c>
      <c r="G158">
        <v>1545308295</v>
      </c>
      <c r="I158">
        <v>5030</v>
      </c>
      <c r="J158">
        <v>41</v>
      </c>
      <c r="L158" t="s">
        <v>391</v>
      </c>
      <c r="M158">
        <v>1499425507</v>
      </c>
    </row>
    <row r="159" spans="1:13" hidden="1" x14ac:dyDescent="0.2">
      <c r="A159" t="s">
        <v>390</v>
      </c>
      <c r="B159" t="s">
        <v>389</v>
      </c>
      <c r="C159" t="s">
        <v>146</v>
      </c>
      <c r="D159">
        <v>66904064</v>
      </c>
      <c r="E159" t="s">
        <v>388</v>
      </c>
      <c r="F159" t="s">
        <v>387</v>
      </c>
      <c r="G159">
        <v>1537761470</v>
      </c>
      <c r="I159">
        <v>116</v>
      </c>
      <c r="J159">
        <v>2</v>
      </c>
      <c r="L159" t="s">
        <v>386</v>
      </c>
      <c r="M159">
        <v>1536956121</v>
      </c>
    </row>
    <row r="160" spans="1:13" hidden="1" x14ac:dyDescent="0.2">
      <c r="A160" t="s">
        <v>385</v>
      </c>
      <c r="B160" t="s">
        <v>384</v>
      </c>
      <c r="C160" t="s">
        <v>383</v>
      </c>
      <c r="D160">
        <v>69318656</v>
      </c>
      <c r="E160" t="s">
        <v>43</v>
      </c>
      <c r="F160" t="s">
        <v>382</v>
      </c>
      <c r="G160">
        <v>1546546372</v>
      </c>
      <c r="I160">
        <v>522</v>
      </c>
      <c r="J160">
        <v>3</v>
      </c>
      <c r="L160" t="s">
        <v>381</v>
      </c>
      <c r="M160">
        <v>1429224429</v>
      </c>
    </row>
    <row r="161" spans="1:13" hidden="1" x14ac:dyDescent="0.2">
      <c r="A161" t="s">
        <v>380</v>
      </c>
      <c r="B161" t="s">
        <v>379</v>
      </c>
      <c r="C161" t="s">
        <v>31</v>
      </c>
      <c r="D161">
        <v>2979840</v>
      </c>
      <c r="E161" t="s">
        <v>79</v>
      </c>
      <c r="F161" t="s">
        <v>47</v>
      </c>
      <c r="G161">
        <v>1387848903</v>
      </c>
      <c r="I161">
        <v>120</v>
      </c>
      <c r="J161">
        <v>3</v>
      </c>
      <c r="L161" t="s">
        <v>378</v>
      </c>
      <c r="M161">
        <v>1383979824</v>
      </c>
    </row>
    <row r="162" spans="1:13" hidden="1" x14ac:dyDescent="0.2">
      <c r="A162" t="s">
        <v>377</v>
      </c>
      <c r="B162" t="s">
        <v>376</v>
      </c>
      <c r="C162" t="s">
        <v>47</v>
      </c>
      <c r="D162">
        <v>782336</v>
      </c>
      <c r="E162" t="s">
        <v>79</v>
      </c>
      <c r="F162" t="s">
        <v>47</v>
      </c>
      <c r="G162">
        <v>1544737803</v>
      </c>
      <c r="I162">
        <v>678</v>
      </c>
      <c r="J162">
        <v>22</v>
      </c>
      <c r="L162" t="s">
        <v>375</v>
      </c>
      <c r="M162">
        <v>1351175532</v>
      </c>
    </row>
    <row r="163" spans="1:13" hidden="1" x14ac:dyDescent="0.2">
      <c r="A163" t="s">
        <v>374</v>
      </c>
      <c r="B163" t="s">
        <v>221</v>
      </c>
      <c r="C163" t="s">
        <v>47</v>
      </c>
      <c r="D163">
        <v>15083520</v>
      </c>
      <c r="E163" t="s">
        <v>79</v>
      </c>
      <c r="F163" t="s">
        <v>47</v>
      </c>
      <c r="G163">
        <v>1504716952</v>
      </c>
      <c r="I163">
        <v>817</v>
      </c>
      <c r="J163">
        <v>5</v>
      </c>
      <c r="L163" t="s">
        <v>373</v>
      </c>
      <c r="M163">
        <v>1453138230</v>
      </c>
    </row>
    <row r="164" spans="1:13" hidden="1" x14ac:dyDescent="0.2">
      <c r="A164" t="s">
        <v>372</v>
      </c>
      <c r="B164" t="s">
        <v>221</v>
      </c>
      <c r="C164" t="s">
        <v>47</v>
      </c>
      <c r="D164">
        <v>88207360</v>
      </c>
      <c r="E164" t="s">
        <v>79</v>
      </c>
      <c r="F164" t="s">
        <v>47</v>
      </c>
      <c r="G164">
        <v>1546647148</v>
      </c>
      <c r="I164">
        <v>2148</v>
      </c>
      <c r="J164">
        <v>17</v>
      </c>
      <c r="L164" t="s">
        <v>371</v>
      </c>
      <c r="M164">
        <v>1374789146</v>
      </c>
    </row>
    <row r="165" spans="1:13" hidden="1" x14ac:dyDescent="0.2">
      <c r="A165" t="s">
        <v>370</v>
      </c>
      <c r="B165" t="s">
        <v>221</v>
      </c>
      <c r="C165" t="s">
        <v>47</v>
      </c>
      <c r="D165">
        <v>82441216</v>
      </c>
      <c r="E165" t="s">
        <v>79</v>
      </c>
      <c r="F165" t="s">
        <v>47</v>
      </c>
      <c r="G165">
        <v>1520914939</v>
      </c>
      <c r="I165">
        <v>2042</v>
      </c>
      <c r="J165">
        <v>15</v>
      </c>
      <c r="L165" t="s">
        <v>369</v>
      </c>
      <c r="M165">
        <v>1520914681</v>
      </c>
    </row>
    <row r="166" spans="1:13" hidden="1" x14ac:dyDescent="0.2">
      <c r="A166" t="s">
        <v>368</v>
      </c>
      <c r="B166" t="s">
        <v>221</v>
      </c>
      <c r="C166" t="s">
        <v>47</v>
      </c>
      <c r="D166">
        <v>58739712</v>
      </c>
      <c r="E166" t="s">
        <v>79</v>
      </c>
      <c r="F166" t="s">
        <v>47</v>
      </c>
      <c r="G166">
        <v>1546653836</v>
      </c>
      <c r="I166">
        <v>14021</v>
      </c>
      <c r="J166">
        <v>129</v>
      </c>
      <c r="L166" t="s">
        <v>367</v>
      </c>
      <c r="M166">
        <v>1297090258</v>
      </c>
    </row>
    <row r="167" spans="1:13" hidden="1" x14ac:dyDescent="0.2">
      <c r="A167" t="s">
        <v>366</v>
      </c>
      <c r="B167" t="s">
        <v>312</v>
      </c>
      <c r="C167" t="s">
        <v>47</v>
      </c>
      <c r="D167">
        <v>7879680</v>
      </c>
      <c r="E167" t="s">
        <v>79</v>
      </c>
      <c r="F167" t="s">
        <v>47</v>
      </c>
      <c r="G167">
        <v>1546603415</v>
      </c>
      <c r="I167">
        <v>4007</v>
      </c>
      <c r="J167">
        <v>55</v>
      </c>
      <c r="L167" t="s">
        <v>365</v>
      </c>
      <c r="M167">
        <v>1342616146</v>
      </c>
    </row>
    <row r="168" spans="1:13" hidden="1" x14ac:dyDescent="0.2">
      <c r="A168" t="s">
        <v>364</v>
      </c>
      <c r="B168" t="s">
        <v>221</v>
      </c>
      <c r="C168" t="s">
        <v>47</v>
      </c>
      <c r="D168">
        <v>188326912</v>
      </c>
      <c r="E168" t="s">
        <v>79</v>
      </c>
      <c r="F168" t="s">
        <v>47</v>
      </c>
      <c r="G168">
        <v>1377528526</v>
      </c>
      <c r="I168">
        <v>812</v>
      </c>
      <c r="J168">
        <v>6</v>
      </c>
      <c r="L168" t="s">
        <v>363</v>
      </c>
      <c r="M168">
        <v>1377293354</v>
      </c>
    </row>
    <row r="169" spans="1:13" hidden="1" x14ac:dyDescent="0.2">
      <c r="A169" t="s">
        <v>362</v>
      </c>
      <c r="B169" t="s">
        <v>221</v>
      </c>
      <c r="C169" t="s">
        <v>47</v>
      </c>
      <c r="D169">
        <v>1459200</v>
      </c>
      <c r="E169" t="s">
        <v>79</v>
      </c>
      <c r="F169" t="s">
        <v>47</v>
      </c>
      <c r="G169">
        <v>1520029084</v>
      </c>
      <c r="I169">
        <v>548</v>
      </c>
      <c r="J169">
        <v>8</v>
      </c>
      <c r="L169" t="s">
        <v>361</v>
      </c>
      <c r="M169">
        <v>1437587523</v>
      </c>
    </row>
    <row r="170" spans="1:13" hidden="1" x14ac:dyDescent="0.2">
      <c r="A170" t="s">
        <v>360</v>
      </c>
      <c r="B170" t="s">
        <v>221</v>
      </c>
      <c r="C170" t="s">
        <v>31</v>
      </c>
      <c r="D170">
        <v>1650688</v>
      </c>
      <c r="E170" t="s">
        <v>79</v>
      </c>
      <c r="F170" t="s">
        <v>47</v>
      </c>
      <c r="G170">
        <v>1546550936</v>
      </c>
      <c r="I170">
        <v>505</v>
      </c>
      <c r="J170">
        <v>9</v>
      </c>
      <c r="L170" t="s">
        <v>359</v>
      </c>
      <c r="M170">
        <v>1373260887</v>
      </c>
    </row>
    <row r="171" spans="1:13" hidden="1" x14ac:dyDescent="0.2">
      <c r="A171" t="s">
        <v>358</v>
      </c>
      <c r="B171" t="s">
        <v>221</v>
      </c>
      <c r="C171" t="s">
        <v>47</v>
      </c>
      <c r="D171">
        <v>181473280</v>
      </c>
      <c r="E171" t="s">
        <v>79</v>
      </c>
      <c r="F171" t="s">
        <v>47</v>
      </c>
      <c r="G171">
        <v>1410225307</v>
      </c>
      <c r="I171">
        <v>1442</v>
      </c>
      <c r="J171">
        <v>3</v>
      </c>
      <c r="L171" t="s">
        <v>357</v>
      </c>
      <c r="M171">
        <v>1409917240</v>
      </c>
    </row>
    <row r="172" spans="1:13" hidden="1" x14ac:dyDescent="0.2">
      <c r="A172" t="s">
        <v>356</v>
      </c>
      <c r="B172" t="s">
        <v>221</v>
      </c>
      <c r="C172" t="s">
        <v>31</v>
      </c>
      <c r="D172">
        <v>2162688</v>
      </c>
      <c r="E172" t="s">
        <v>79</v>
      </c>
      <c r="F172" t="s">
        <v>47</v>
      </c>
      <c r="G172">
        <v>1406082222</v>
      </c>
      <c r="I172">
        <v>688</v>
      </c>
      <c r="J172">
        <v>4</v>
      </c>
      <c r="L172" t="s">
        <v>355</v>
      </c>
      <c r="M172">
        <v>1406082185</v>
      </c>
    </row>
    <row r="173" spans="1:13" hidden="1" x14ac:dyDescent="0.2">
      <c r="A173" t="s">
        <v>354</v>
      </c>
      <c r="B173" t="s">
        <v>221</v>
      </c>
      <c r="C173" t="s">
        <v>47</v>
      </c>
      <c r="D173">
        <v>2228224</v>
      </c>
      <c r="E173" t="s">
        <v>79</v>
      </c>
      <c r="F173" t="s">
        <v>47</v>
      </c>
      <c r="G173">
        <v>1431437327</v>
      </c>
      <c r="I173">
        <v>1353</v>
      </c>
      <c r="J173">
        <v>3</v>
      </c>
      <c r="L173" t="s">
        <v>353</v>
      </c>
      <c r="M173">
        <v>1431437267</v>
      </c>
    </row>
    <row r="174" spans="1:13" hidden="1" x14ac:dyDescent="0.2">
      <c r="A174" t="s">
        <v>352</v>
      </c>
      <c r="B174" t="s">
        <v>351</v>
      </c>
      <c r="C174" t="s">
        <v>47</v>
      </c>
      <c r="D174">
        <v>9075712</v>
      </c>
      <c r="E174" t="s">
        <v>79</v>
      </c>
      <c r="F174" t="s">
        <v>47</v>
      </c>
      <c r="G174">
        <v>1546049825</v>
      </c>
      <c r="I174">
        <v>3733</v>
      </c>
      <c r="J174">
        <v>89</v>
      </c>
      <c r="L174" t="s">
        <v>350</v>
      </c>
      <c r="M174">
        <v>1381964093</v>
      </c>
    </row>
    <row r="175" spans="1:13" hidden="1" x14ac:dyDescent="0.2">
      <c r="A175" t="s">
        <v>349</v>
      </c>
      <c r="B175" t="s">
        <v>221</v>
      </c>
      <c r="C175" t="s">
        <v>47</v>
      </c>
      <c r="D175">
        <v>41487360</v>
      </c>
      <c r="E175" t="s">
        <v>79</v>
      </c>
      <c r="F175" t="s">
        <v>47</v>
      </c>
      <c r="G175">
        <v>1519879485</v>
      </c>
      <c r="I175">
        <v>405</v>
      </c>
      <c r="J175">
        <v>3</v>
      </c>
      <c r="L175" t="s">
        <v>348</v>
      </c>
      <c r="M175">
        <v>1489246825</v>
      </c>
    </row>
    <row r="176" spans="1:13" hidden="1" x14ac:dyDescent="0.2">
      <c r="A176" t="s">
        <v>347</v>
      </c>
      <c r="B176" t="s">
        <v>221</v>
      </c>
      <c r="C176" t="s">
        <v>47</v>
      </c>
      <c r="D176">
        <v>3143680</v>
      </c>
      <c r="E176" t="s">
        <v>79</v>
      </c>
      <c r="F176" t="s">
        <v>47</v>
      </c>
      <c r="G176">
        <v>1421209280</v>
      </c>
      <c r="I176">
        <v>184</v>
      </c>
      <c r="J176">
        <v>2</v>
      </c>
      <c r="L176" t="s">
        <v>346</v>
      </c>
      <c r="M176">
        <v>1421892126</v>
      </c>
    </row>
    <row r="177" spans="1:13" hidden="1" x14ac:dyDescent="0.2">
      <c r="A177" t="s">
        <v>345</v>
      </c>
      <c r="B177" t="s">
        <v>221</v>
      </c>
      <c r="C177" t="s">
        <v>47</v>
      </c>
      <c r="D177">
        <v>2961408</v>
      </c>
      <c r="E177" t="s">
        <v>79</v>
      </c>
      <c r="F177" t="s">
        <v>47</v>
      </c>
      <c r="G177">
        <v>1544082406</v>
      </c>
      <c r="I177">
        <v>434</v>
      </c>
      <c r="J177">
        <v>2</v>
      </c>
      <c r="L177" t="s">
        <v>344</v>
      </c>
      <c r="M177">
        <v>1403374512</v>
      </c>
    </row>
    <row r="178" spans="1:13" hidden="1" x14ac:dyDescent="0.2">
      <c r="A178" t="s">
        <v>343</v>
      </c>
      <c r="B178" t="s">
        <v>221</v>
      </c>
      <c r="C178" t="s">
        <v>47</v>
      </c>
      <c r="D178">
        <v>18139136</v>
      </c>
      <c r="E178" t="s">
        <v>79</v>
      </c>
      <c r="F178" t="s">
        <v>47</v>
      </c>
      <c r="G178">
        <v>1467159810</v>
      </c>
      <c r="I178">
        <v>1213</v>
      </c>
      <c r="J178">
        <v>2</v>
      </c>
      <c r="L178" t="s">
        <v>342</v>
      </c>
      <c r="M178">
        <v>1372153674</v>
      </c>
    </row>
    <row r="179" spans="1:13" hidden="1" x14ac:dyDescent="0.2">
      <c r="A179" t="s">
        <v>341</v>
      </c>
      <c r="B179" t="s">
        <v>221</v>
      </c>
      <c r="C179" t="s">
        <v>53</v>
      </c>
      <c r="D179">
        <v>17000448</v>
      </c>
      <c r="E179" t="s">
        <v>79</v>
      </c>
      <c r="F179" t="s">
        <v>47</v>
      </c>
      <c r="G179">
        <v>1499098554</v>
      </c>
      <c r="I179">
        <v>338</v>
      </c>
      <c r="J179">
        <v>5</v>
      </c>
      <c r="L179" t="s">
        <v>340</v>
      </c>
      <c r="M179">
        <v>1499091904</v>
      </c>
    </row>
    <row r="180" spans="1:13" hidden="1" x14ac:dyDescent="0.2">
      <c r="A180" t="s">
        <v>339</v>
      </c>
      <c r="B180" t="s">
        <v>221</v>
      </c>
      <c r="C180" t="s">
        <v>47</v>
      </c>
      <c r="D180">
        <v>4039680</v>
      </c>
      <c r="E180" t="s">
        <v>79</v>
      </c>
      <c r="F180" t="s">
        <v>47</v>
      </c>
      <c r="G180">
        <v>1367321034</v>
      </c>
      <c r="I180">
        <v>663</v>
      </c>
      <c r="J180">
        <v>2</v>
      </c>
      <c r="L180" t="s">
        <v>338</v>
      </c>
      <c r="M180">
        <v>1338378015</v>
      </c>
    </row>
    <row r="181" spans="1:13" hidden="1" x14ac:dyDescent="0.2">
      <c r="A181" t="s">
        <v>337</v>
      </c>
      <c r="B181" t="s">
        <v>221</v>
      </c>
      <c r="C181" t="s">
        <v>31</v>
      </c>
      <c r="D181">
        <v>972800</v>
      </c>
      <c r="E181" t="s">
        <v>79</v>
      </c>
      <c r="F181" t="s">
        <v>47</v>
      </c>
      <c r="G181">
        <v>1542758199</v>
      </c>
      <c r="I181">
        <v>173</v>
      </c>
      <c r="J181">
        <v>1</v>
      </c>
      <c r="L181" t="s">
        <v>336</v>
      </c>
      <c r="M181">
        <v>1447961435</v>
      </c>
    </row>
    <row r="182" spans="1:13" hidden="1" x14ac:dyDescent="0.2">
      <c r="A182" t="s">
        <v>335</v>
      </c>
      <c r="B182" t="s">
        <v>221</v>
      </c>
      <c r="C182" t="s">
        <v>31</v>
      </c>
      <c r="D182">
        <v>7319552</v>
      </c>
      <c r="E182" t="s">
        <v>79</v>
      </c>
      <c r="F182" t="s">
        <v>47</v>
      </c>
      <c r="G182">
        <v>1426452819</v>
      </c>
      <c r="I182">
        <v>364</v>
      </c>
      <c r="J182">
        <v>3</v>
      </c>
      <c r="L182" t="s">
        <v>334</v>
      </c>
      <c r="M182">
        <v>1316090118</v>
      </c>
    </row>
    <row r="183" spans="1:13" hidden="1" x14ac:dyDescent="0.2">
      <c r="A183" t="s">
        <v>333</v>
      </c>
      <c r="B183" t="s">
        <v>332</v>
      </c>
      <c r="C183" t="s">
        <v>47</v>
      </c>
      <c r="D183">
        <v>11058176</v>
      </c>
      <c r="E183" t="s">
        <v>79</v>
      </c>
      <c r="F183" t="s">
        <v>47</v>
      </c>
      <c r="G183">
        <v>1540786327</v>
      </c>
      <c r="I183">
        <v>316</v>
      </c>
      <c r="J183">
        <v>3</v>
      </c>
      <c r="L183" t="s">
        <v>331</v>
      </c>
      <c r="M183">
        <v>1210747868</v>
      </c>
    </row>
    <row r="184" spans="1:13" hidden="1" x14ac:dyDescent="0.2">
      <c r="A184" t="s">
        <v>330</v>
      </c>
      <c r="B184" t="s">
        <v>221</v>
      </c>
      <c r="C184" t="s">
        <v>47</v>
      </c>
      <c r="D184">
        <v>3974144</v>
      </c>
      <c r="E184" t="s">
        <v>79</v>
      </c>
      <c r="F184" t="s">
        <v>47</v>
      </c>
      <c r="G184">
        <v>1544119948</v>
      </c>
      <c r="I184">
        <v>1757</v>
      </c>
      <c r="J184">
        <v>33</v>
      </c>
      <c r="L184" t="s">
        <v>329</v>
      </c>
      <c r="M184">
        <v>1320792709</v>
      </c>
    </row>
    <row r="185" spans="1:13" hidden="1" x14ac:dyDescent="0.2">
      <c r="A185" t="s">
        <v>328</v>
      </c>
      <c r="B185" t="s">
        <v>327</v>
      </c>
      <c r="C185" t="s">
        <v>31</v>
      </c>
      <c r="D185">
        <v>17549312</v>
      </c>
      <c r="E185" t="s">
        <v>79</v>
      </c>
      <c r="F185" t="s">
        <v>47</v>
      </c>
      <c r="G185">
        <v>1544119808</v>
      </c>
      <c r="I185">
        <v>183</v>
      </c>
      <c r="J185">
        <v>1</v>
      </c>
      <c r="L185" t="s">
        <v>326</v>
      </c>
      <c r="M185">
        <v>1363361737</v>
      </c>
    </row>
    <row r="186" spans="1:13" hidden="1" x14ac:dyDescent="0.2">
      <c r="A186" t="s">
        <v>325</v>
      </c>
      <c r="B186" t="s">
        <v>221</v>
      </c>
      <c r="C186" t="s">
        <v>47</v>
      </c>
      <c r="D186">
        <v>2305024</v>
      </c>
      <c r="E186" t="s">
        <v>79</v>
      </c>
      <c r="F186" t="s">
        <v>47</v>
      </c>
      <c r="G186">
        <v>1409176375</v>
      </c>
      <c r="I186">
        <v>261</v>
      </c>
      <c r="J186">
        <v>2</v>
      </c>
      <c r="L186" t="s">
        <v>324</v>
      </c>
      <c r="M186">
        <v>1336873101</v>
      </c>
    </row>
    <row r="187" spans="1:13" hidden="1" x14ac:dyDescent="0.2">
      <c r="A187" t="s">
        <v>323</v>
      </c>
      <c r="B187" t="s">
        <v>221</v>
      </c>
      <c r="C187" t="s">
        <v>47</v>
      </c>
      <c r="D187">
        <v>559104</v>
      </c>
      <c r="E187" t="s">
        <v>79</v>
      </c>
      <c r="F187" t="s">
        <v>47</v>
      </c>
      <c r="G187">
        <v>1419887431</v>
      </c>
      <c r="I187">
        <v>160</v>
      </c>
      <c r="J187">
        <v>12</v>
      </c>
      <c r="L187" t="s">
        <v>322</v>
      </c>
      <c r="M187">
        <v>1316928160</v>
      </c>
    </row>
    <row r="188" spans="1:13" hidden="1" x14ac:dyDescent="0.2">
      <c r="A188" t="s">
        <v>321</v>
      </c>
      <c r="B188" t="s">
        <v>285</v>
      </c>
      <c r="C188" t="s">
        <v>47</v>
      </c>
      <c r="D188">
        <v>79872</v>
      </c>
      <c r="E188" t="s">
        <v>79</v>
      </c>
      <c r="F188" t="s">
        <v>47</v>
      </c>
      <c r="G188">
        <v>1502755531</v>
      </c>
      <c r="I188">
        <v>132</v>
      </c>
      <c r="J188">
        <v>1</v>
      </c>
      <c r="L188" t="s">
        <v>320</v>
      </c>
      <c r="M188">
        <v>1502411233</v>
      </c>
    </row>
    <row r="189" spans="1:13" hidden="1" x14ac:dyDescent="0.2">
      <c r="A189" t="s">
        <v>319</v>
      </c>
      <c r="B189" t="s">
        <v>318</v>
      </c>
      <c r="C189" t="s">
        <v>47</v>
      </c>
      <c r="D189">
        <v>90550272</v>
      </c>
      <c r="E189" t="s">
        <v>309</v>
      </c>
      <c r="F189" t="s">
        <v>47</v>
      </c>
      <c r="G189">
        <v>1546658171</v>
      </c>
      <c r="I189">
        <v>3715</v>
      </c>
      <c r="J189">
        <v>81</v>
      </c>
      <c r="L189" t="s">
        <v>317</v>
      </c>
      <c r="M189">
        <v>1467394399</v>
      </c>
    </row>
    <row r="190" spans="1:13" hidden="1" x14ac:dyDescent="0.2">
      <c r="A190" t="s">
        <v>316</v>
      </c>
      <c r="B190" t="s">
        <v>315</v>
      </c>
      <c r="C190" t="s">
        <v>31</v>
      </c>
      <c r="D190">
        <v>20855808</v>
      </c>
      <c r="E190" t="s">
        <v>309</v>
      </c>
      <c r="F190" t="s">
        <v>47</v>
      </c>
      <c r="G190">
        <v>1458509825</v>
      </c>
      <c r="I190">
        <v>334</v>
      </c>
      <c r="J190">
        <v>1</v>
      </c>
      <c r="L190" t="s">
        <v>314</v>
      </c>
      <c r="M190">
        <v>1368918101</v>
      </c>
    </row>
    <row r="191" spans="1:13" hidden="1" x14ac:dyDescent="0.2">
      <c r="A191" t="s">
        <v>313</v>
      </c>
      <c r="B191" t="s">
        <v>312</v>
      </c>
      <c r="C191" t="s">
        <v>47</v>
      </c>
      <c r="D191">
        <v>9168896</v>
      </c>
      <c r="E191" t="s">
        <v>79</v>
      </c>
      <c r="F191" t="s">
        <v>47</v>
      </c>
      <c r="G191">
        <v>1520337640</v>
      </c>
      <c r="I191">
        <v>3551</v>
      </c>
      <c r="J191">
        <v>71</v>
      </c>
      <c r="L191" t="s">
        <v>311</v>
      </c>
      <c r="M191">
        <v>1320628511</v>
      </c>
    </row>
    <row r="192" spans="1:13" hidden="1" x14ac:dyDescent="0.2">
      <c r="A192" t="s">
        <v>310</v>
      </c>
      <c r="B192" t="s">
        <v>221</v>
      </c>
      <c r="C192" t="s">
        <v>47</v>
      </c>
      <c r="D192">
        <v>52020224</v>
      </c>
      <c r="E192" t="s">
        <v>309</v>
      </c>
      <c r="F192" t="s">
        <v>47</v>
      </c>
      <c r="G192">
        <v>1483711010</v>
      </c>
      <c r="I192">
        <v>1115</v>
      </c>
      <c r="J192">
        <v>13</v>
      </c>
      <c r="L192" t="s">
        <v>308</v>
      </c>
      <c r="M192">
        <v>1343385561</v>
      </c>
    </row>
    <row r="193" spans="1:13" hidden="1" x14ac:dyDescent="0.2">
      <c r="A193" t="s">
        <v>307</v>
      </c>
      <c r="B193" t="s">
        <v>221</v>
      </c>
      <c r="C193" t="s">
        <v>47</v>
      </c>
      <c r="D193">
        <v>19961856</v>
      </c>
      <c r="E193" t="s">
        <v>143</v>
      </c>
      <c r="F193" t="s">
        <v>47</v>
      </c>
      <c r="G193">
        <v>1536664673</v>
      </c>
      <c r="I193">
        <v>657</v>
      </c>
      <c r="J193">
        <v>8</v>
      </c>
      <c r="L193" t="s">
        <v>306</v>
      </c>
      <c r="M193">
        <v>1469713753</v>
      </c>
    </row>
    <row r="194" spans="1:13" hidden="1" x14ac:dyDescent="0.2">
      <c r="A194" t="s">
        <v>305</v>
      </c>
      <c r="B194" t="s">
        <v>221</v>
      </c>
      <c r="C194" t="s">
        <v>47</v>
      </c>
      <c r="D194">
        <v>2329600</v>
      </c>
      <c r="E194" t="s">
        <v>143</v>
      </c>
      <c r="F194" t="s">
        <v>47</v>
      </c>
      <c r="G194">
        <v>1500999099</v>
      </c>
      <c r="I194">
        <v>594</v>
      </c>
      <c r="J194">
        <v>4</v>
      </c>
      <c r="L194" t="s">
        <v>304</v>
      </c>
      <c r="M194">
        <v>1467131004</v>
      </c>
    </row>
    <row r="195" spans="1:13" hidden="1" x14ac:dyDescent="0.2">
      <c r="A195" t="s">
        <v>303</v>
      </c>
      <c r="B195" t="s">
        <v>221</v>
      </c>
      <c r="C195" t="s">
        <v>47</v>
      </c>
      <c r="D195">
        <v>5379072</v>
      </c>
      <c r="E195" t="s">
        <v>143</v>
      </c>
      <c r="F195" t="s">
        <v>47</v>
      </c>
      <c r="G195">
        <v>1511430230</v>
      </c>
      <c r="I195">
        <v>4092</v>
      </c>
      <c r="J195">
        <v>79</v>
      </c>
      <c r="L195" t="s">
        <v>302</v>
      </c>
      <c r="M195">
        <v>1385974529</v>
      </c>
    </row>
    <row r="196" spans="1:13" hidden="1" x14ac:dyDescent="0.2">
      <c r="A196" t="s">
        <v>301</v>
      </c>
      <c r="B196" t="s">
        <v>221</v>
      </c>
      <c r="C196" t="s">
        <v>47</v>
      </c>
      <c r="D196">
        <v>3912704</v>
      </c>
      <c r="E196" t="s">
        <v>143</v>
      </c>
      <c r="F196" t="s">
        <v>47</v>
      </c>
      <c r="G196">
        <v>1491760549</v>
      </c>
      <c r="I196">
        <v>1022</v>
      </c>
      <c r="J196">
        <v>81</v>
      </c>
      <c r="L196" t="s">
        <v>300</v>
      </c>
      <c r="M196">
        <v>1491760381</v>
      </c>
    </row>
    <row r="197" spans="1:13" hidden="1" x14ac:dyDescent="0.2">
      <c r="A197" t="s">
        <v>299</v>
      </c>
      <c r="B197" t="s">
        <v>221</v>
      </c>
      <c r="C197" t="s">
        <v>47</v>
      </c>
      <c r="D197">
        <v>456704</v>
      </c>
      <c r="E197" t="s">
        <v>143</v>
      </c>
      <c r="F197" t="s">
        <v>47</v>
      </c>
      <c r="G197">
        <v>1485630140</v>
      </c>
      <c r="I197">
        <v>506</v>
      </c>
      <c r="J197">
        <v>3</v>
      </c>
      <c r="L197" t="s">
        <v>298</v>
      </c>
      <c r="M197">
        <v>1417624351</v>
      </c>
    </row>
    <row r="198" spans="1:13" hidden="1" x14ac:dyDescent="0.2">
      <c r="A198" t="s">
        <v>297</v>
      </c>
      <c r="B198" t="s">
        <v>221</v>
      </c>
      <c r="C198" t="s">
        <v>47</v>
      </c>
      <c r="D198">
        <v>988160</v>
      </c>
      <c r="E198" t="s">
        <v>143</v>
      </c>
      <c r="F198" t="s">
        <v>47</v>
      </c>
      <c r="G198">
        <v>1457128876</v>
      </c>
      <c r="I198">
        <v>208</v>
      </c>
      <c r="J198">
        <v>8</v>
      </c>
      <c r="L198" t="s">
        <v>296</v>
      </c>
      <c r="M198">
        <v>1457128843</v>
      </c>
    </row>
    <row r="199" spans="1:13" hidden="1" x14ac:dyDescent="0.2">
      <c r="A199" t="s">
        <v>295</v>
      </c>
      <c r="B199" t="s">
        <v>221</v>
      </c>
      <c r="C199" t="s">
        <v>47</v>
      </c>
      <c r="D199">
        <v>589824</v>
      </c>
      <c r="E199" t="s">
        <v>143</v>
      </c>
      <c r="F199" t="s">
        <v>47</v>
      </c>
      <c r="G199">
        <v>1435147198</v>
      </c>
      <c r="I199">
        <v>265</v>
      </c>
      <c r="J199">
        <v>14</v>
      </c>
      <c r="L199" t="s">
        <v>294</v>
      </c>
      <c r="M199">
        <v>1433946941</v>
      </c>
    </row>
    <row r="200" spans="1:13" hidden="1" x14ac:dyDescent="0.2">
      <c r="A200" t="s">
        <v>293</v>
      </c>
      <c r="B200" t="s">
        <v>221</v>
      </c>
      <c r="C200" t="s">
        <v>47</v>
      </c>
      <c r="D200">
        <v>45297664</v>
      </c>
      <c r="E200" t="s">
        <v>143</v>
      </c>
      <c r="F200" t="s">
        <v>47</v>
      </c>
      <c r="G200">
        <v>1525204177</v>
      </c>
      <c r="I200">
        <v>582</v>
      </c>
      <c r="J200">
        <v>10</v>
      </c>
      <c r="L200" t="s">
        <v>292</v>
      </c>
      <c r="M200">
        <v>1434595067</v>
      </c>
    </row>
    <row r="201" spans="1:13" hidden="1" x14ac:dyDescent="0.2">
      <c r="A201" t="s">
        <v>291</v>
      </c>
      <c r="B201" t="s">
        <v>221</v>
      </c>
      <c r="C201" t="s">
        <v>31</v>
      </c>
      <c r="D201">
        <v>4299776</v>
      </c>
      <c r="E201" t="s">
        <v>102</v>
      </c>
      <c r="F201" t="s">
        <v>47</v>
      </c>
      <c r="G201">
        <v>1464848578</v>
      </c>
      <c r="I201">
        <v>304</v>
      </c>
      <c r="J201">
        <v>11</v>
      </c>
      <c r="L201" t="s">
        <v>290</v>
      </c>
      <c r="M201">
        <v>1390296121</v>
      </c>
    </row>
    <row r="202" spans="1:13" hidden="1" x14ac:dyDescent="0.2">
      <c r="A202" t="s">
        <v>289</v>
      </c>
      <c r="B202" t="s">
        <v>288</v>
      </c>
      <c r="C202" t="s">
        <v>47</v>
      </c>
      <c r="D202">
        <v>168960</v>
      </c>
      <c r="E202" t="s">
        <v>48</v>
      </c>
      <c r="F202" t="s">
        <v>47</v>
      </c>
      <c r="G202">
        <v>1503502353</v>
      </c>
      <c r="I202">
        <v>112</v>
      </c>
      <c r="J202">
        <v>13</v>
      </c>
      <c r="L202" t="s">
        <v>287</v>
      </c>
      <c r="M202">
        <v>1490354252</v>
      </c>
    </row>
    <row r="203" spans="1:13" hidden="1" x14ac:dyDescent="0.2">
      <c r="A203" t="s">
        <v>286</v>
      </c>
      <c r="B203" t="s">
        <v>285</v>
      </c>
      <c r="C203" t="s">
        <v>47</v>
      </c>
      <c r="D203">
        <v>655360</v>
      </c>
      <c r="E203" t="s">
        <v>48</v>
      </c>
      <c r="F203" t="s">
        <v>47</v>
      </c>
      <c r="G203">
        <v>1545656688</v>
      </c>
      <c r="I203">
        <v>689</v>
      </c>
      <c r="J203">
        <v>18</v>
      </c>
      <c r="L203" t="s">
        <v>284</v>
      </c>
      <c r="M203">
        <v>1477052550</v>
      </c>
    </row>
    <row r="204" spans="1:13" hidden="1" x14ac:dyDescent="0.2">
      <c r="A204" t="s">
        <v>283</v>
      </c>
      <c r="B204" t="s">
        <v>258</v>
      </c>
      <c r="C204" t="s">
        <v>47</v>
      </c>
      <c r="D204">
        <v>1088512</v>
      </c>
      <c r="E204" t="s">
        <v>220</v>
      </c>
      <c r="F204" t="s">
        <v>47</v>
      </c>
      <c r="G204">
        <v>1546639509</v>
      </c>
      <c r="I204">
        <v>221</v>
      </c>
      <c r="J204">
        <v>4</v>
      </c>
      <c r="L204" t="s">
        <v>282</v>
      </c>
      <c r="M204">
        <v>1534259322</v>
      </c>
    </row>
    <row r="205" spans="1:13" hidden="1" x14ac:dyDescent="0.2">
      <c r="A205" t="s">
        <v>281</v>
      </c>
      <c r="B205" t="s">
        <v>280</v>
      </c>
      <c r="C205" t="s">
        <v>47</v>
      </c>
      <c r="D205">
        <v>119185408</v>
      </c>
      <c r="E205" t="s">
        <v>220</v>
      </c>
      <c r="F205" t="s">
        <v>47</v>
      </c>
      <c r="G205">
        <v>1546611036</v>
      </c>
      <c r="I205">
        <v>14320</v>
      </c>
      <c r="J205">
        <v>79</v>
      </c>
      <c r="L205" t="s">
        <v>279</v>
      </c>
      <c r="M205">
        <v>1291122699</v>
      </c>
    </row>
    <row r="206" spans="1:13" hidden="1" x14ac:dyDescent="0.2">
      <c r="A206" t="s">
        <v>278</v>
      </c>
      <c r="B206" t="s">
        <v>258</v>
      </c>
      <c r="C206" t="s">
        <v>47</v>
      </c>
      <c r="D206">
        <v>1134592</v>
      </c>
      <c r="E206" t="s">
        <v>220</v>
      </c>
      <c r="F206" t="s">
        <v>47</v>
      </c>
      <c r="G206">
        <v>1544248519</v>
      </c>
      <c r="I206">
        <v>496</v>
      </c>
      <c r="J206">
        <v>1</v>
      </c>
      <c r="L206" t="s">
        <v>277</v>
      </c>
      <c r="M206">
        <v>1513978297</v>
      </c>
    </row>
    <row r="207" spans="1:13" hidden="1" x14ac:dyDescent="0.2">
      <c r="A207" t="s">
        <v>276</v>
      </c>
      <c r="B207" t="s">
        <v>258</v>
      </c>
      <c r="C207" t="s">
        <v>47</v>
      </c>
      <c r="D207">
        <v>102190080</v>
      </c>
      <c r="E207" t="s">
        <v>220</v>
      </c>
      <c r="F207" t="s">
        <v>47</v>
      </c>
      <c r="G207">
        <v>1540785755</v>
      </c>
      <c r="I207">
        <v>264</v>
      </c>
      <c r="J207">
        <v>5</v>
      </c>
      <c r="L207" t="s">
        <v>275</v>
      </c>
      <c r="M207">
        <v>1413490992</v>
      </c>
    </row>
    <row r="208" spans="1:13" hidden="1" x14ac:dyDescent="0.2">
      <c r="A208" t="s">
        <v>274</v>
      </c>
      <c r="B208" t="s">
        <v>258</v>
      </c>
      <c r="C208" t="s">
        <v>47</v>
      </c>
      <c r="D208">
        <v>1510400</v>
      </c>
      <c r="E208" t="s">
        <v>220</v>
      </c>
      <c r="F208" t="s">
        <v>47</v>
      </c>
      <c r="G208">
        <v>1486838742</v>
      </c>
      <c r="I208">
        <v>959</v>
      </c>
      <c r="J208">
        <v>4</v>
      </c>
      <c r="L208" t="s">
        <v>273</v>
      </c>
      <c r="M208">
        <v>1431972430</v>
      </c>
    </row>
    <row r="209" spans="1:13" hidden="1" x14ac:dyDescent="0.2">
      <c r="A209" t="s">
        <v>272</v>
      </c>
      <c r="B209" t="s">
        <v>258</v>
      </c>
      <c r="C209" t="s">
        <v>47</v>
      </c>
      <c r="D209">
        <v>748544</v>
      </c>
      <c r="E209" t="s">
        <v>220</v>
      </c>
      <c r="F209" t="s">
        <v>47</v>
      </c>
      <c r="G209">
        <v>1543795215</v>
      </c>
      <c r="I209">
        <v>193</v>
      </c>
      <c r="J209">
        <v>2</v>
      </c>
      <c r="L209" t="s">
        <v>271</v>
      </c>
      <c r="M209">
        <v>1474838392</v>
      </c>
    </row>
    <row r="210" spans="1:13" hidden="1" x14ac:dyDescent="0.2">
      <c r="A210" t="s">
        <v>270</v>
      </c>
      <c r="B210" t="s">
        <v>258</v>
      </c>
      <c r="C210" t="s">
        <v>47</v>
      </c>
      <c r="D210">
        <v>19632128</v>
      </c>
      <c r="E210" t="s">
        <v>220</v>
      </c>
      <c r="F210" t="s">
        <v>47</v>
      </c>
      <c r="G210">
        <v>1546194956</v>
      </c>
      <c r="I210">
        <v>757</v>
      </c>
      <c r="J210">
        <v>4</v>
      </c>
      <c r="L210" t="s">
        <v>269</v>
      </c>
      <c r="M210">
        <v>1445880929</v>
      </c>
    </row>
    <row r="211" spans="1:13" hidden="1" x14ac:dyDescent="0.2">
      <c r="A211" t="s">
        <v>268</v>
      </c>
      <c r="B211" t="s">
        <v>258</v>
      </c>
      <c r="C211" t="s">
        <v>47</v>
      </c>
      <c r="D211">
        <v>2196480</v>
      </c>
      <c r="E211" t="s">
        <v>220</v>
      </c>
      <c r="F211" t="s">
        <v>47</v>
      </c>
      <c r="G211">
        <v>1546611500</v>
      </c>
      <c r="I211">
        <v>1264</v>
      </c>
      <c r="J211">
        <v>3</v>
      </c>
      <c r="L211" t="s">
        <v>267</v>
      </c>
      <c r="M211">
        <v>1495118844</v>
      </c>
    </row>
    <row r="212" spans="1:13" hidden="1" x14ac:dyDescent="0.2">
      <c r="A212" t="s">
        <v>266</v>
      </c>
      <c r="B212" t="s">
        <v>265</v>
      </c>
      <c r="C212" t="s">
        <v>47</v>
      </c>
      <c r="D212">
        <v>175104</v>
      </c>
      <c r="E212" t="s">
        <v>220</v>
      </c>
      <c r="F212" t="s">
        <v>47</v>
      </c>
      <c r="G212">
        <v>1507737584</v>
      </c>
      <c r="I212">
        <v>124</v>
      </c>
      <c r="J212">
        <v>1</v>
      </c>
      <c r="L212" t="s">
        <v>264</v>
      </c>
      <c r="M212">
        <v>1488953817</v>
      </c>
    </row>
    <row r="213" spans="1:13" hidden="1" x14ac:dyDescent="0.2">
      <c r="A213" t="s">
        <v>263</v>
      </c>
      <c r="B213" t="s">
        <v>258</v>
      </c>
      <c r="C213" t="s">
        <v>31</v>
      </c>
      <c r="D213">
        <v>85225472</v>
      </c>
      <c r="E213" t="s">
        <v>220</v>
      </c>
      <c r="F213" t="s">
        <v>47</v>
      </c>
      <c r="G213">
        <v>1472611484</v>
      </c>
      <c r="I213">
        <v>1717</v>
      </c>
      <c r="J213">
        <v>1</v>
      </c>
      <c r="L213" t="s">
        <v>262</v>
      </c>
      <c r="M213">
        <v>1432412477</v>
      </c>
    </row>
    <row r="214" spans="1:13" hidden="1" x14ac:dyDescent="0.2">
      <c r="A214" t="s">
        <v>261</v>
      </c>
      <c r="B214" t="s">
        <v>221</v>
      </c>
      <c r="C214" t="s">
        <v>47</v>
      </c>
      <c r="D214">
        <v>10135552</v>
      </c>
      <c r="E214" t="s">
        <v>220</v>
      </c>
      <c r="F214" t="s">
        <v>47</v>
      </c>
      <c r="G214">
        <v>1527400326</v>
      </c>
      <c r="I214">
        <v>931</v>
      </c>
      <c r="J214">
        <v>3</v>
      </c>
      <c r="L214" t="s">
        <v>260</v>
      </c>
      <c r="M214">
        <v>1490377019</v>
      </c>
    </row>
    <row r="215" spans="1:13" hidden="1" x14ac:dyDescent="0.2">
      <c r="A215" t="s">
        <v>259</v>
      </c>
      <c r="B215" t="s">
        <v>258</v>
      </c>
      <c r="C215" t="s">
        <v>47</v>
      </c>
      <c r="D215">
        <v>5514240</v>
      </c>
      <c r="E215" t="s">
        <v>220</v>
      </c>
      <c r="F215" t="s">
        <v>47</v>
      </c>
      <c r="G215">
        <v>1533226020</v>
      </c>
      <c r="I215">
        <v>259</v>
      </c>
      <c r="J215">
        <v>4</v>
      </c>
      <c r="L215" t="s">
        <v>257</v>
      </c>
      <c r="M215">
        <v>1502464986</v>
      </c>
    </row>
    <row r="216" spans="1:13" hidden="1" x14ac:dyDescent="0.2">
      <c r="A216" t="s">
        <v>256</v>
      </c>
      <c r="B216" t="s">
        <v>221</v>
      </c>
      <c r="C216" t="s">
        <v>31</v>
      </c>
      <c r="D216">
        <v>24715264</v>
      </c>
      <c r="E216" t="s">
        <v>220</v>
      </c>
      <c r="F216" t="s">
        <v>47</v>
      </c>
      <c r="G216">
        <v>1389682431</v>
      </c>
      <c r="I216">
        <v>349</v>
      </c>
      <c r="J216">
        <v>3</v>
      </c>
      <c r="L216" t="s">
        <v>255</v>
      </c>
      <c r="M216">
        <v>1389679973</v>
      </c>
    </row>
    <row r="217" spans="1:13" hidden="1" x14ac:dyDescent="0.2">
      <c r="A217" t="s">
        <v>254</v>
      </c>
      <c r="B217" t="s">
        <v>253</v>
      </c>
      <c r="C217" t="s">
        <v>249</v>
      </c>
      <c r="D217">
        <v>928953344</v>
      </c>
      <c r="E217" t="s">
        <v>220</v>
      </c>
      <c r="F217" t="s">
        <v>47</v>
      </c>
      <c r="G217">
        <v>1546662210</v>
      </c>
      <c r="I217">
        <v>165172</v>
      </c>
      <c r="J217">
        <v>2854</v>
      </c>
      <c r="L217" t="s">
        <v>252</v>
      </c>
      <c r="M217">
        <v>1338778186</v>
      </c>
    </row>
    <row r="218" spans="1:13" hidden="1" x14ac:dyDescent="0.2">
      <c r="A218" t="s">
        <v>251</v>
      </c>
      <c r="B218" t="s">
        <v>250</v>
      </c>
      <c r="C218" t="s">
        <v>249</v>
      </c>
      <c r="D218">
        <v>30486528</v>
      </c>
      <c r="E218" t="s">
        <v>220</v>
      </c>
      <c r="F218" t="s">
        <v>47</v>
      </c>
      <c r="G218">
        <v>1545491116</v>
      </c>
      <c r="I218">
        <v>574</v>
      </c>
      <c r="J218">
        <v>2</v>
      </c>
      <c r="L218" t="s">
        <v>248</v>
      </c>
      <c r="M218">
        <v>1354645592</v>
      </c>
    </row>
    <row r="219" spans="1:13" hidden="1" x14ac:dyDescent="0.2">
      <c r="A219" t="s">
        <v>247</v>
      </c>
      <c r="B219" t="s">
        <v>221</v>
      </c>
      <c r="C219" t="s">
        <v>47</v>
      </c>
      <c r="D219">
        <v>550338560</v>
      </c>
      <c r="E219" t="s">
        <v>220</v>
      </c>
      <c r="F219" t="s">
        <v>47</v>
      </c>
      <c r="G219">
        <v>1546646479</v>
      </c>
      <c r="I219">
        <v>86770</v>
      </c>
      <c r="J219">
        <v>2424</v>
      </c>
      <c r="L219" t="s">
        <v>246</v>
      </c>
      <c r="M219">
        <v>1317572727</v>
      </c>
    </row>
    <row r="220" spans="1:13" hidden="1" x14ac:dyDescent="0.2">
      <c r="A220" t="s">
        <v>245</v>
      </c>
      <c r="B220" t="s">
        <v>221</v>
      </c>
      <c r="C220" t="s">
        <v>47</v>
      </c>
      <c r="D220">
        <v>198604800</v>
      </c>
      <c r="E220" t="s">
        <v>220</v>
      </c>
      <c r="F220" t="s">
        <v>47</v>
      </c>
      <c r="G220">
        <v>1546073637</v>
      </c>
      <c r="I220">
        <v>2273</v>
      </c>
      <c r="J220">
        <v>7</v>
      </c>
      <c r="L220" t="s">
        <v>244</v>
      </c>
      <c r="M220">
        <v>1366574726</v>
      </c>
    </row>
    <row r="221" spans="1:13" hidden="1" x14ac:dyDescent="0.2">
      <c r="A221" t="s">
        <v>243</v>
      </c>
      <c r="B221" t="s">
        <v>221</v>
      </c>
      <c r="C221" t="s">
        <v>47</v>
      </c>
      <c r="D221">
        <v>5722112</v>
      </c>
      <c r="E221" t="s">
        <v>220</v>
      </c>
      <c r="F221" t="s">
        <v>47</v>
      </c>
      <c r="G221">
        <v>1543955674</v>
      </c>
      <c r="I221">
        <v>341</v>
      </c>
      <c r="J221">
        <v>2</v>
      </c>
      <c r="L221" t="s">
        <v>242</v>
      </c>
      <c r="M221">
        <v>1499163490</v>
      </c>
    </row>
    <row r="222" spans="1:13" hidden="1" x14ac:dyDescent="0.2">
      <c r="A222" t="s">
        <v>241</v>
      </c>
      <c r="B222" t="s">
        <v>221</v>
      </c>
      <c r="C222" t="s">
        <v>47</v>
      </c>
      <c r="D222">
        <v>22097920</v>
      </c>
      <c r="E222" t="s">
        <v>220</v>
      </c>
      <c r="F222" t="s">
        <v>47</v>
      </c>
      <c r="G222">
        <v>1382207759</v>
      </c>
      <c r="I222">
        <v>2829</v>
      </c>
      <c r="J222">
        <v>3</v>
      </c>
      <c r="L222" t="s">
        <v>240</v>
      </c>
      <c r="M222">
        <v>1353009587</v>
      </c>
    </row>
    <row r="223" spans="1:13" hidden="1" x14ac:dyDescent="0.2">
      <c r="A223" t="s">
        <v>239</v>
      </c>
      <c r="B223" t="s">
        <v>221</v>
      </c>
      <c r="C223" t="s">
        <v>47</v>
      </c>
      <c r="D223">
        <v>8417280</v>
      </c>
      <c r="E223" t="s">
        <v>220</v>
      </c>
      <c r="F223" t="s">
        <v>47</v>
      </c>
      <c r="G223">
        <v>1545647055</v>
      </c>
      <c r="I223">
        <v>4287</v>
      </c>
      <c r="J223">
        <v>22</v>
      </c>
      <c r="L223" t="s">
        <v>238</v>
      </c>
      <c r="M223">
        <v>1398183362</v>
      </c>
    </row>
    <row r="224" spans="1:13" hidden="1" x14ac:dyDescent="0.2">
      <c r="A224" t="s">
        <v>237</v>
      </c>
      <c r="B224" t="s">
        <v>221</v>
      </c>
      <c r="C224" t="s">
        <v>47</v>
      </c>
      <c r="D224">
        <v>1536000</v>
      </c>
      <c r="E224" t="s">
        <v>220</v>
      </c>
      <c r="F224" t="s">
        <v>47</v>
      </c>
      <c r="G224">
        <v>1546597522</v>
      </c>
      <c r="I224">
        <v>1058</v>
      </c>
      <c r="J224">
        <v>10</v>
      </c>
      <c r="L224" t="s">
        <v>236</v>
      </c>
      <c r="M224">
        <v>1484215954</v>
      </c>
    </row>
    <row r="225" spans="1:14" hidden="1" x14ac:dyDescent="0.2">
      <c r="A225" t="s">
        <v>235</v>
      </c>
      <c r="B225" t="s">
        <v>221</v>
      </c>
      <c r="C225" t="s">
        <v>47</v>
      </c>
      <c r="D225">
        <v>153185280</v>
      </c>
      <c r="E225" t="s">
        <v>220</v>
      </c>
      <c r="F225" t="s">
        <v>47</v>
      </c>
      <c r="G225">
        <v>1546623921</v>
      </c>
      <c r="I225">
        <v>1166</v>
      </c>
      <c r="J225">
        <v>12</v>
      </c>
      <c r="L225" t="s">
        <v>234</v>
      </c>
      <c r="M225">
        <v>1491991241</v>
      </c>
    </row>
    <row r="226" spans="1:14" hidden="1" x14ac:dyDescent="0.2">
      <c r="A226" t="s">
        <v>233</v>
      </c>
      <c r="B226" t="s">
        <v>221</v>
      </c>
      <c r="C226" t="s">
        <v>47</v>
      </c>
      <c r="D226">
        <v>58087424</v>
      </c>
      <c r="E226" t="s">
        <v>220</v>
      </c>
      <c r="F226" t="s">
        <v>47</v>
      </c>
      <c r="G226">
        <v>1546468475</v>
      </c>
      <c r="I226">
        <v>4590</v>
      </c>
      <c r="J226">
        <v>49</v>
      </c>
      <c r="L226" t="s">
        <v>232</v>
      </c>
      <c r="M226">
        <v>1430804030</v>
      </c>
    </row>
    <row r="227" spans="1:14" hidden="1" x14ac:dyDescent="0.2">
      <c r="A227" t="s">
        <v>231</v>
      </c>
      <c r="B227" t="s">
        <v>221</v>
      </c>
      <c r="C227" t="s">
        <v>47</v>
      </c>
      <c r="D227">
        <v>21727232</v>
      </c>
      <c r="E227" t="s">
        <v>220</v>
      </c>
      <c r="F227" t="s">
        <v>47</v>
      </c>
      <c r="G227">
        <v>1546584446</v>
      </c>
      <c r="I227">
        <v>1469</v>
      </c>
      <c r="J227">
        <v>75</v>
      </c>
      <c r="L227" t="s">
        <v>230</v>
      </c>
      <c r="M227">
        <v>1492823473</v>
      </c>
    </row>
    <row r="228" spans="1:14" hidden="1" x14ac:dyDescent="0.2">
      <c r="A228" t="s">
        <v>229</v>
      </c>
      <c r="B228" t="s">
        <v>221</v>
      </c>
      <c r="C228" t="s">
        <v>47</v>
      </c>
      <c r="D228">
        <v>648192</v>
      </c>
      <c r="E228" t="s">
        <v>220</v>
      </c>
      <c r="F228" t="s">
        <v>47</v>
      </c>
      <c r="G228">
        <v>1533549682</v>
      </c>
      <c r="I228">
        <v>498</v>
      </c>
      <c r="J228">
        <v>10</v>
      </c>
      <c r="L228" t="s">
        <v>228</v>
      </c>
      <c r="M228">
        <v>1504176786</v>
      </c>
    </row>
    <row r="229" spans="1:14" hidden="1" x14ac:dyDescent="0.2">
      <c r="A229" t="s">
        <v>227</v>
      </c>
      <c r="B229" t="s">
        <v>221</v>
      </c>
      <c r="C229" t="s">
        <v>47</v>
      </c>
      <c r="D229">
        <v>6563840</v>
      </c>
      <c r="E229" t="s">
        <v>220</v>
      </c>
      <c r="F229" t="s">
        <v>47</v>
      </c>
      <c r="G229">
        <v>1493691106</v>
      </c>
      <c r="I229">
        <v>1125</v>
      </c>
      <c r="J229">
        <v>28</v>
      </c>
      <c r="L229" t="s">
        <v>226</v>
      </c>
      <c r="M229">
        <v>1491426108</v>
      </c>
    </row>
    <row r="230" spans="1:14" hidden="1" x14ac:dyDescent="0.2">
      <c r="A230" t="s">
        <v>225</v>
      </c>
      <c r="B230" t="s">
        <v>224</v>
      </c>
      <c r="D230">
        <v>1155135488</v>
      </c>
      <c r="E230" t="s">
        <v>220</v>
      </c>
      <c r="F230" t="s">
        <v>47</v>
      </c>
      <c r="G230">
        <v>1538571838</v>
      </c>
      <c r="I230">
        <v>478377</v>
      </c>
      <c r="J230">
        <v>581</v>
      </c>
      <c r="L230" t="s">
        <v>223</v>
      </c>
      <c r="M230">
        <v>1459435623</v>
      </c>
    </row>
    <row r="231" spans="1:14" hidden="1" x14ac:dyDescent="0.2">
      <c r="A231" t="s">
        <v>222</v>
      </c>
      <c r="B231" t="s">
        <v>221</v>
      </c>
      <c r="C231" t="s">
        <v>47</v>
      </c>
      <c r="D231">
        <v>7853056</v>
      </c>
      <c r="E231" t="s">
        <v>220</v>
      </c>
      <c r="F231" t="s">
        <v>47</v>
      </c>
      <c r="G231">
        <v>1546644992</v>
      </c>
      <c r="I231">
        <v>5389</v>
      </c>
      <c r="J231">
        <v>18</v>
      </c>
      <c r="L231" t="s">
        <v>219</v>
      </c>
      <c r="M231">
        <v>1362759579</v>
      </c>
    </row>
    <row r="232" spans="1:14" x14ac:dyDescent="0.2">
      <c r="A232" t="s">
        <v>218</v>
      </c>
      <c r="C232" t="s">
        <v>34</v>
      </c>
      <c r="D232">
        <v>51656704</v>
      </c>
      <c r="E232" t="s">
        <v>35</v>
      </c>
      <c r="F232" t="s">
        <v>34</v>
      </c>
      <c r="G232">
        <v>1546646673</v>
      </c>
      <c r="I232">
        <v>593</v>
      </c>
      <c r="J232">
        <v>4</v>
      </c>
      <c r="L232" t="s">
        <v>217</v>
      </c>
      <c r="M232">
        <v>1228938988</v>
      </c>
    </row>
    <row r="233" spans="1:14" x14ac:dyDescent="0.2">
      <c r="A233" t="s">
        <v>216</v>
      </c>
      <c r="C233" t="s">
        <v>53</v>
      </c>
      <c r="D233">
        <v>45826048</v>
      </c>
      <c r="E233" t="s">
        <v>35</v>
      </c>
      <c r="F233" t="s">
        <v>34</v>
      </c>
      <c r="G233">
        <v>1546646558</v>
      </c>
      <c r="I233">
        <v>615</v>
      </c>
      <c r="J233">
        <v>5</v>
      </c>
      <c r="L233" t="s">
        <v>215</v>
      </c>
      <c r="M233">
        <v>1228936327</v>
      </c>
    </row>
    <row r="234" spans="1:14" x14ac:dyDescent="0.2">
      <c r="A234" t="s">
        <v>214</v>
      </c>
      <c r="B234" t="s">
        <v>213</v>
      </c>
      <c r="C234" t="s">
        <v>34</v>
      </c>
      <c r="D234">
        <v>4448256</v>
      </c>
      <c r="E234" t="s">
        <v>35</v>
      </c>
      <c r="F234" t="s">
        <v>34</v>
      </c>
      <c r="G234">
        <v>1381235098</v>
      </c>
      <c r="I234">
        <v>634</v>
      </c>
      <c r="J234">
        <v>18</v>
      </c>
      <c r="L234" t="s">
        <v>212</v>
      </c>
      <c r="M234">
        <v>1351012800</v>
      </c>
    </row>
    <row r="235" spans="1:14" x14ac:dyDescent="0.2">
      <c r="A235" t="s">
        <v>11</v>
      </c>
      <c r="C235" t="s">
        <v>34</v>
      </c>
      <c r="D235">
        <v>8103936</v>
      </c>
      <c r="E235" t="s">
        <v>35</v>
      </c>
      <c r="F235" t="s">
        <v>34</v>
      </c>
      <c r="G235">
        <v>1546636483</v>
      </c>
      <c r="I235">
        <v>645</v>
      </c>
      <c r="J235">
        <v>56</v>
      </c>
      <c r="L235" t="s">
        <v>211</v>
      </c>
      <c r="M235">
        <v>1449842943</v>
      </c>
    </row>
    <row r="236" spans="1:14" x14ac:dyDescent="0.2">
      <c r="A236" t="s">
        <v>210</v>
      </c>
      <c r="C236" t="s">
        <v>34</v>
      </c>
      <c r="D236">
        <v>73617408</v>
      </c>
      <c r="E236" t="s">
        <v>35</v>
      </c>
      <c r="F236" t="s">
        <v>34</v>
      </c>
      <c r="G236">
        <v>1497860856</v>
      </c>
      <c r="I236">
        <v>648</v>
      </c>
      <c r="J236">
        <v>7</v>
      </c>
      <c r="L236" t="s">
        <v>209</v>
      </c>
      <c r="M236">
        <v>1415358113</v>
      </c>
    </row>
    <row r="237" spans="1:14" x14ac:dyDescent="0.2">
      <c r="A237" t="s">
        <v>208</v>
      </c>
      <c r="C237" t="s">
        <v>34</v>
      </c>
      <c r="D237">
        <v>48380928</v>
      </c>
      <c r="E237" t="s">
        <v>35</v>
      </c>
      <c r="F237" t="s">
        <v>34</v>
      </c>
      <c r="G237">
        <v>1487596376</v>
      </c>
      <c r="I237">
        <v>693</v>
      </c>
      <c r="J237">
        <v>8</v>
      </c>
      <c r="L237" t="s">
        <v>207</v>
      </c>
      <c r="M237">
        <v>1415358840</v>
      </c>
    </row>
    <row r="238" spans="1:14" x14ac:dyDescent="0.2">
      <c r="A238" t="s">
        <v>13</v>
      </c>
      <c r="C238" t="s">
        <v>34</v>
      </c>
      <c r="D238">
        <v>3670016</v>
      </c>
      <c r="E238" t="s">
        <v>35</v>
      </c>
      <c r="F238" t="s">
        <v>34</v>
      </c>
      <c r="G238">
        <v>1546595779</v>
      </c>
      <c r="I238">
        <v>732</v>
      </c>
      <c r="J238">
        <v>49</v>
      </c>
      <c r="L238" t="s">
        <v>206</v>
      </c>
      <c r="M238">
        <v>1476280122</v>
      </c>
      <c r="N238" t="s">
        <v>866</v>
      </c>
    </row>
    <row r="239" spans="1:14" x14ac:dyDescent="0.2">
      <c r="A239" t="s">
        <v>205</v>
      </c>
      <c r="C239" t="s">
        <v>31</v>
      </c>
      <c r="D239">
        <v>39134208</v>
      </c>
      <c r="E239" t="s">
        <v>35</v>
      </c>
      <c r="F239" t="s">
        <v>34</v>
      </c>
      <c r="G239">
        <v>1546633180</v>
      </c>
      <c r="I239">
        <v>737</v>
      </c>
      <c r="J239">
        <v>5</v>
      </c>
      <c r="L239" t="s">
        <v>204</v>
      </c>
      <c r="M239">
        <v>1343323978</v>
      </c>
    </row>
    <row r="240" spans="1:14" x14ac:dyDescent="0.2">
      <c r="A240" t="s">
        <v>203</v>
      </c>
      <c r="C240" t="s">
        <v>34</v>
      </c>
      <c r="D240">
        <v>54492160</v>
      </c>
      <c r="E240" t="s">
        <v>35</v>
      </c>
      <c r="F240" t="s">
        <v>34</v>
      </c>
      <c r="G240">
        <v>1546646613</v>
      </c>
      <c r="I240">
        <v>739</v>
      </c>
      <c r="J240">
        <v>5</v>
      </c>
      <c r="L240" t="s">
        <v>202</v>
      </c>
      <c r="M240">
        <v>1301864013</v>
      </c>
    </row>
    <row r="241" spans="1:15" x14ac:dyDescent="0.2">
      <c r="A241" t="s">
        <v>201</v>
      </c>
      <c r="C241" t="s">
        <v>34</v>
      </c>
      <c r="D241">
        <v>74772480</v>
      </c>
      <c r="E241" t="s">
        <v>35</v>
      </c>
      <c r="F241" t="s">
        <v>34</v>
      </c>
      <c r="G241">
        <v>1445626880</v>
      </c>
      <c r="I241">
        <v>774</v>
      </c>
      <c r="J241">
        <v>14</v>
      </c>
      <c r="L241" t="s">
        <v>200</v>
      </c>
      <c r="M241">
        <v>1417452902</v>
      </c>
    </row>
    <row r="242" spans="1:15" x14ac:dyDescent="0.2">
      <c r="A242" t="s">
        <v>199</v>
      </c>
      <c r="C242" t="s">
        <v>31</v>
      </c>
      <c r="D242">
        <v>80338944</v>
      </c>
      <c r="E242" t="s">
        <v>35</v>
      </c>
      <c r="F242" t="s">
        <v>34</v>
      </c>
      <c r="G242">
        <v>1436537147</v>
      </c>
      <c r="I242">
        <v>799</v>
      </c>
      <c r="J242">
        <v>13</v>
      </c>
      <c r="L242" t="s">
        <v>198</v>
      </c>
      <c r="M242">
        <v>1415269912</v>
      </c>
    </row>
    <row r="243" spans="1:15" x14ac:dyDescent="0.2">
      <c r="A243" t="s">
        <v>197</v>
      </c>
      <c r="C243" t="s">
        <v>34</v>
      </c>
      <c r="D243">
        <v>52579328</v>
      </c>
      <c r="E243" t="s">
        <v>35</v>
      </c>
      <c r="F243" t="s">
        <v>34</v>
      </c>
      <c r="G243">
        <v>1546646492</v>
      </c>
      <c r="I243">
        <v>863</v>
      </c>
      <c r="J243">
        <v>6</v>
      </c>
      <c r="L243" t="s">
        <v>196</v>
      </c>
      <c r="M243">
        <v>1228936196</v>
      </c>
    </row>
    <row r="244" spans="1:15" x14ac:dyDescent="0.2">
      <c r="A244" t="s">
        <v>27</v>
      </c>
      <c r="C244" t="s">
        <v>53</v>
      </c>
      <c r="D244">
        <v>5542912</v>
      </c>
      <c r="E244" t="s">
        <v>35</v>
      </c>
      <c r="F244" t="s">
        <v>34</v>
      </c>
      <c r="G244">
        <v>1482483499</v>
      </c>
      <c r="I244">
        <v>878</v>
      </c>
      <c r="J244">
        <v>4</v>
      </c>
      <c r="L244" t="s">
        <v>195</v>
      </c>
      <c r="M244">
        <v>1269476920</v>
      </c>
      <c r="N244" t="s">
        <v>856</v>
      </c>
      <c r="O244" t="s">
        <v>865</v>
      </c>
    </row>
    <row r="245" spans="1:15" hidden="1" x14ac:dyDescent="0.2">
      <c r="A245" t="s">
        <v>194</v>
      </c>
      <c r="C245" t="s">
        <v>34</v>
      </c>
      <c r="D245">
        <v>2856960</v>
      </c>
      <c r="E245" t="s">
        <v>123</v>
      </c>
      <c r="F245" t="s">
        <v>34</v>
      </c>
      <c r="G245">
        <v>1546595078</v>
      </c>
      <c r="I245">
        <v>3034</v>
      </c>
      <c r="J245">
        <v>32</v>
      </c>
      <c r="L245" t="s">
        <v>193</v>
      </c>
      <c r="M245">
        <v>1500996225</v>
      </c>
    </row>
    <row r="246" spans="1:15" x14ac:dyDescent="0.2">
      <c r="A246" t="s">
        <v>192</v>
      </c>
      <c r="C246" t="s">
        <v>31</v>
      </c>
      <c r="D246">
        <v>154434560</v>
      </c>
      <c r="E246" t="s">
        <v>35</v>
      </c>
      <c r="F246" t="s">
        <v>34</v>
      </c>
      <c r="G246">
        <v>1530496504</v>
      </c>
      <c r="I246">
        <v>897</v>
      </c>
      <c r="J246">
        <v>8</v>
      </c>
      <c r="L246" t="s">
        <v>191</v>
      </c>
      <c r="M246">
        <v>1391659121</v>
      </c>
    </row>
    <row r="247" spans="1:15" x14ac:dyDescent="0.2">
      <c r="A247" t="s">
        <v>190</v>
      </c>
      <c r="C247" t="s">
        <v>34</v>
      </c>
      <c r="D247">
        <v>4416512</v>
      </c>
      <c r="E247" t="s">
        <v>35</v>
      </c>
      <c r="F247" t="s">
        <v>34</v>
      </c>
      <c r="G247">
        <v>1533564546</v>
      </c>
      <c r="I247">
        <v>928</v>
      </c>
      <c r="J247">
        <v>11</v>
      </c>
      <c r="L247" t="s">
        <v>189</v>
      </c>
      <c r="M247">
        <v>1472849135</v>
      </c>
    </row>
    <row r="248" spans="1:15" x14ac:dyDescent="0.2">
      <c r="A248" t="s">
        <v>16</v>
      </c>
      <c r="B248" t="s">
        <v>188</v>
      </c>
      <c r="C248" t="s">
        <v>146</v>
      </c>
      <c r="D248">
        <v>10370048</v>
      </c>
      <c r="E248" t="s">
        <v>35</v>
      </c>
      <c r="F248" t="s">
        <v>34</v>
      </c>
      <c r="G248">
        <v>1494009471</v>
      </c>
      <c r="I248">
        <v>994</v>
      </c>
      <c r="J248">
        <v>10</v>
      </c>
      <c r="L248" t="s">
        <v>187</v>
      </c>
      <c r="M248">
        <v>1484838911</v>
      </c>
      <c r="N248" t="s">
        <v>863</v>
      </c>
      <c r="O248" t="s">
        <v>864</v>
      </c>
    </row>
    <row r="249" spans="1:15" hidden="1" x14ac:dyDescent="0.2">
      <c r="A249" t="s">
        <v>186</v>
      </c>
      <c r="C249" t="s">
        <v>34</v>
      </c>
      <c r="D249">
        <v>481280</v>
      </c>
      <c r="E249" t="s">
        <v>123</v>
      </c>
      <c r="F249" t="s">
        <v>34</v>
      </c>
      <c r="G249">
        <v>1546511861</v>
      </c>
      <c r="I249">
        <v>281</v>
      </c>
      <c r="J249">
        <v>13</v>
      </c>
      <c r="L249" t="s">
        <v>185</v>
      </c>
      <c r="M249">
        <v>1503401382</v>
      </c>
    </row>
    <row r="250" spans="1:15" x14ac:dyDescent="0.2">
      <c r="A250" t="s">
        <v>184</v>
      </c>
      <c r="C250" t="s">
        <v>31</v>
      </c>
      <c r="D250">
        <v>9346048</v>
      </c>
      <c r="E250" t="s">
        <v>35</v>
      </c>
      <c r="F250" t="s">
        <v>34</v>
      </c>
      <c r="G250">
        <v>1546622439</v>
      </c>
      <c r="I250">
        <v>1015</v>
      </c>
      <c r="J250">
        <v>11</v>
      </c>
      <c r="L250" t="s">
        <v>183</v>
      </c>
      <c r="M250">
        <v>1452614586</v>
      </c>
    </row>
    <row r="251" spans="1:15" x14ac:dyDescent="0.2">
      <c r="A251" t="s">
        <v>182</v>
      </c>
      <c r="C251" t="s">
        <v>31</v>
      </c>
      <c r="D251">
        <v>42984448</v>
      </c>
      <c r="E251" t="s">
        <v>35</v>
      </c>
      <c r="F251" t="s">
        <v>34</v>
      </c>
      <c r="G251">
        <v>1484646699</v>
      </c>
      <c r="I251">
        <v>1054</v>
      </c>
      <c r="J251">
        <v>12</v>
      </c>
      <c r="L251" t="s">
        <v>181</v>
      </c>
      <c r="M251">
        <v>1415363452</v>
      </c>
    </row>
    <row r="252" spans="1:15" hidden="1" x14ac:dyDescent="0.2">
      <c r="A252" t="s">
        <v>180</v>
      </c>
      <c r="C252" t="s">
        <v>53</v>
      </c>
      <c r="D252">
        <v>714752</v>
      </c>
      <c r="E252" t="s">
        <v>48</v>
      </c>
      <c r="F252" t="s">
        <v>47</v>
      </c>
      <c r="G252">
        <v>1545666332</v>
      </c>
      <c r="I252">
        <v>375</v>
      </c>
      <c r="J252">
        <v>23</v>
      </c>
      <c r="L252" t="s">
        <v>179</v>
      </c>
      <c r="M252">
        <v>1499703047</v>
      </c>
    </row>
    <row r="253" spans="1:15" x14ac:dyDescent="0.2">
      <c r="A253" t="s">
        <v>178</v>
      </c>
      <c r="C253" t="s">
        <v>53</v>
      </c>
      <c r="D253">
        <v>89614336</v>
      </c>
      <c r="E253" t="s">
        <v>35</v>
      </c>
      <c r="F253" t="s">
        <v>34</v>
      </c>
      <c r="G253">
        <v>1504185447</v>
      </c>
      <c r="I253">
        <v>1070</v>
      </c>
      <c r="J253">
        <v>14</v>
      </c>
      <c r="L253" t="s">
        <v>177</v>
      </c>
      <c r="M253">
        <v>1304091693</v>
      </c>
    </row>
    <row r="254" spans="1:15" x14ac:dyDescent="0.2">
      <c r="A254" t="s">
        <v>176</v>
      </c>
      <c r="B254" t="s">
        <v>175</v>
      </c>
      <c r="C254" t="s">
        <v>34</v>
      </c>
      <c r="D254">
        <v>9365504</v>
      </c>
      <c r="E254" t="s">
        <v>35</v>
      </c>
      <c r="F254" t="s">
        <v>34</v>
      </c>
      <c r="G254">
        <v>1544323529</v>
      </c>
      <c r="I254">
        <v>1136</v>
      </c>
      <c r="J254">
        <v>2</v>
      </c>
      <c r="L254" t="s">
        <v>174</v>
      </c>
      <c r="M254">
        <v>1464798866</v>
      </c>
    </row>
    <row r="255" spans="1:15" hidden="1" x14ac:dyDescent="0.2">
      <c r="A255" t="s">
        <v>173</v>
      </c>
      <c r="C255" t="s">
        <v>47</v>
      </c>
      <c r="D255">
        <v>1581056</v>
      </c>
      <c r="E255" t="s">
        <v>143</v>
      </c>
      <c r="F255" t="s">
        <v>47</v>
      </c>
      <c r="G255">
        <v>1492584745</v>
      </c>
      <c r="I255">
        <v>484</v>
      </c>
      <c r="J255">
        <v>6</v>
      </c>
      <c r="L255" t="s">
        <v>172</v>
      </c>
      <c r="M255">
        <v>1405470445</v>
      </c>
    </row>
    <row r="256" spans="1:15" x14ac:dyDescent="0.2">
      <c r="A256" t="s">
        <v>171</v>
      </c>
      <c r="C256" t="s">
        <v>31</v>
      </c>
      <c r="D256">
        <v>48752640</v>
      </c>
      <c r="E256" t="s">
        <v>35</v>
      </c>
      <c r="F256" t="s">
        <v>34</v>
      </c>
      <c r="G256">
        <v>1501185376</v>
      </c>
      <c r="I256">
        <v>1150</v>
      </c>
      <c r="J256">
        <v>12</v>
      </c>
      <c r="L256" t="s">
        <v>170</v>
      </c>
      <c r="M256">
        <v>1424720747</v>
      </c>
    </row>
    <row r="257" spans="1:13" hidden="1" x14ac:dyDescent="0.2">
      <c r="A257" t="s">
        <v>169</v>
      </c>
      <c r="C257" t="s">
        <v>31</v>
      </c>
      <c r="D257">
        <v>1208320</v>
      </c>
      <c r="E257" t="s">
        <v>57</v>
      </c>
      <c r="F257" t="s">
        <v>47</v>
      </c>
      <c r="G257">
        <v>1544092007</v>
      </c>
      <c r="I257">
        <v>374</v>
      </c>
      <c r="J257">
        <v>20</v>
      </c>
      <c r="L257" t="s">
        <v>168</v>
      </c>
      <c r="M257">
        <v>1415601163</v>
      </c>
    </row>
    <row r="258" spans="1:13" x14ac:dyDescent="0.2">
      <c r="A258" t="s">
        <v>167</v>
      </c>
      <c r="C258" t="s">
        <v>31</v>
      </c>
      <c r="D258">
        <v>11925504</v>
      </c>
      <c r="E258" t="s">
        <v>35</v>
      </c>
      <c r="F258" t="s">
        <v>34</v>
      </c>
      <c r="G258">
        <v>1546623219</v>
      </c>
      <c r="I258">
        <v>1172</v>
      </c>
      <c r="J258">
        <v>7</v>
      </c>
      <c r="L258" s="3" t="s">
        <v>166</v>
      </c>
      <c r="M258">
        <v>1512596323</v>
      </c>
    </row>
    <row r="259" spans="1:13" x14ac:dyDescent="0.2">
      <c r="A259" t="s">
        <v>165</v>
      </c>
      <c r="C259" t="s">
        <v>53</v>
      </c>
      <c r="D259">
        <v>97894400</v>
      </c>
      <c r="E259" t="s">
        <v>35</v>
      </c>
      <c r="F259" t="s">
        <v>34</v>
      </c>
      <c r="G259">
        <v>1536650931</v>
      </c>
      <c r="I259">
        <v>1199</v>
      </c>
      <c r="J259">
        <v>16</v>
      </c>
      <c r="L259" t="s">
        <v>164</v>
      </c>
      <c r="M259">
        <v>1239906103</v>
      </c>
    </row>
    <row r="260" spans="1:13" x14ac:dyDescent="0.2">
      <c r="A260" t="s">
        <v>163</v>
      </c>
      <c r="C260" t="s">
        <v>34</v>
      </c>
      <c r="D260">
        <v>8732672</v>
      </c>
      <c r="E260" t="s">
        <v>35</v>
      </c>
      <c r="F260" t="s">
        <v>34</v>
      </c>
      <c r="G260">
        <v>1546633122</v>
      </c>
      <c r="I260">
        <v>1229</v>
      </c>
      <c r="J260">
        <v>4</v>
      </c>
      <c r="L260" t="s">
        <v>162</v>
      </c>
      <c r="M260">
        <v>1413483974</v>
      </c>
    </row>
    <row r="261" spans="1:13" x14ac:dyDescent="0.2">
      <c r="A261" t="s">
        <v>161</v>
      </c>
      <c r="C261" t="s">
        <v>53</v>
      </c>
      <c r="D261">
        <v>74911744</v>
      </c>
      <c r="E261" t="s">
        <v>35</v>
      </c>
      <c r="F261" t="s">
        <v>34</v>
      </c>
      <c r="G261">
        <v>1546614393</v>
      </c>
      <c r="I261">
        <v>1314</v>
      </c>
      <c r="J261">
        <v>17</v>
      </c>
      <c r="L261" t="s">
        <v>160</v>
      </c>
      <c r="M261">
        <v>1403790974</v>
      </c>
    </row>
    <row r="262" spans="1:13" hidden="1" x14ac:dyDescent="0.2">
      <c r="A262" t="s">
        <v>159</v>
      </c>
      <c r="C262" t="s">
        <v>47</v>
      </c>
      <c r="D262">
        <v>48665600</v>
      </c>
      <c r="E262" t="s">
        <v>57</v>
      </c>
      <c r="F262" t="s">
        <v>47</v>
      </c>
      <c r="G262">
        <v>1546617625</v>
      </c>
      <c r="I262">
        <v>8342</v>
      </c>
      <c r="J262">
        <v>85</v>
      </c>
      <c r="L262" t="s">
        <v>158</v>
      </c>
      <c r="M262">
        <v>1387466721</v>
      </c>
    </row>
    <row r="263" spans="1:13" x14ac:dyDescent="0.2">
      <c r="A263" t="s">
        <v>157</v>
      </c>
      <c r="C263" t="s">
        <v>34</v>
      </c>
      <c r="D263">
        <v>43927552</v>
      </c>
      <c r="E263" t="s">
        <v>35</v>
      </c>
      <c r="F263" t="s">
        <v>34</v>
      </c>
      <c r="G263">
        <v>1546633064</v>
      </c>
      <c r="I263">
        <v>1338</v>
      </c>
      <c r="J263">
        <v>4</v>
      </c>
      <c r="L263" t="s">
        <v>156</v>
      </c>
      <c r="M263">
        <v>1363569845</v>
      </c>
    </row>
    <row r="264" spans="1:13" x14ac:dyDescent="0.2">
      <c r="A264" t="s">
        <v>155</v>
      </c>
      <c r="C264" t="s">
        <v>34</v>
      </c>
      <c r="D264">
        <v>75133952</v>
      </c>
      <c r="E264" t="s">
        <v>35</v>
      </c>
      <c r="F264" t="s">
        <v>34</v>
      </c>
      <c r="G264">
        <v>1504120602</v>
      </c>
      <c r="I264">
        <v>1359</v>
      </c>
      <c r="J264">
        <v>14</v>
      </c>
      <c r="L264" t="s">
        <v>154</v>
      </c>
      <c r="M264">
        <v>1418667790</v>
      </c>
    </row>
    <row r="265" spans="1:13" hidden="1" x14ac:dyDescent="0.2">
      <c r="A265" t="s">
        <v>153</v>
      </c>
      <c r="C265" t="s">
        <v>53</v>
      </c>
      <c r="D265">
        <v>40562688</v>
      </c>
      <c r="E265" t="s">
        <v>123</v>
      </c>
      <c r="F265" t="s">
        <v>34</v>
      </c>
      <c r="G265">
        <v>1442699411</v>
      </c>
      <c r="I265">
        <v>115</v>
      </c>
      <c r="J265">
        <v>1</v>
      </c>
      <c r="L265" t="s">
        <v>152</v>
      </c>
      <c r="M265">
        <v>1408743705</v>
      </c>
    </row>
    <row r="266" spans="1:13" x14ac:dyDescent="0.2">
      <c r="A266" t="s">
        <v>151</v>
      </c>
      <c r="B266" t="s">
        <v>150</v>
      </c>
      <c r="C266" t="s">
        <v>149</v>
      </c>
      <c r="D266">
        <v>390209536</v>
      </c>
      <c r="E266" t="s">
        <v>35</v>
      </c>
      <c r="F266" t="s">
        <v>34</v>
      </c>
      <c r="G266">
        <v>1437774567</v>
      </c>
      <c r="I266">
        <v>1384</v>
      </c>
      <c r="J266">
        <v>6</v>
      </c>
      <c r="L266" t="s">
        <v>148</v>
      </c>
      <c r="M266">
        <v>1418069444</v>
      </c>
    </row>
    <row r="267" spans="1:13" x14ac:dyDescent="0.2">
      <c r="A267" t="s">
        <v>147</v>
      </c>
      <c r="C267" t="s">
        <v>146</v>
      </c>
      <c r="D267">
        <v>9069568</v>
      </c>
      <c r="E267" t="s">
        <v>35</v>
      </c>
      <c r="F267" t="s">
        <v>34</v>
      </c>
      <c r="G267">
        <v>1546622018</v>
      </c>
      <c r="I267">
        <v>1398</v>
      </c>
      <c r="J267">
        <v>7</v>
      </c>
      <c r="L267" t="s">
        <v>145</v>
      </c>
      <c r="M267">
        <v>1503965702</v>
      </c>
    </row>
    <row r="268" spans="1:13" hidden="1" x14ac:dyDescent="0.2">
      <c r="A268" t="s">
        <v>144</v>
      </c>
      <c r="C268" t="s">
        <v>53</v>
      </c>
      <c r="D268">
        <v>19727360</v>
      </c>
      <c r="E268" t="s">
        <v>143</v>
      </c>
      <c r="F268" t="s">
        <v>47</v>
      </c>
      <c r="G268">
        <v>1529079043</v>
      </c>
      <c r="I268">
        <v>1324</v>
      </c>
      <c r="J268">
        <v>6</v>
      </c>
      <c r="L268" t="s">
        <v>142</v>
      </c>
      <c r="M268">
        <v>1455114168</v>
      </c>
    </row>
    <row r="269" spans="1:13" x14ac:dyDescent="0.2">
      <c r="A269" t="s">
        <v>141</v>
      </c>
      <c r="B269" t="s">
        <v>140</v>
      </c>
      <c r="C269" t="s">
        <v>34</v>
      </c>
      <c r="D269">
        <v>78132224</v>
      </c>
      <c r="E269" t="s">
        <v>35</v>
      </c>
      <c r="F269" t="s">
        <v>34</v>
      </c>
      <c r="G269">
        <v>1545670728</v>
      </c>
      <c r="I269">
        <v>1470</v>
      </c>
      <c r="J269">
        <v>14</v>
      </c>
      <c r="L269" t="s">
        <v>139</v>
      </c>
      <c r="M269">
        <v>1465074003</v>
      </c>
    </row>
    <row r="270" spans="1:13" x14ac:dyDescent="0.2">
      <c r="A270" t="s">
        <v>138</v>
      </c>
      <c r="C270" t="s">
        <v>31</v>
      </c>
      <c r="D270">
        <v>57565184</v>
      </c>
      <c r="E270" t="s">
        <v>35</v>
      </c>
      <c r="F270" t="s">
        <v>34</v>
      </c>
      <c r="G270">
        <v>1546622559</v>
      </c>
      <c r="I270">
        <v>1526</v>
      </c>
      <c r="J270">
        <v>12</v>
      </c>
      <c r="L270" s="3" t="s">
        <v>137</v>
      </c>
      <c r="M270">
        <v>1418319355</v>
      </c>
    </row>
    <row r="271" spans="1:13" hidden="1" x14ac:dyDescent="0.2">
      <c r="A271" t="s">
        <v>136</v>
      </c>
      <c r="C271" t="s">
        <v>47</v>
      </c>
      <c r="D271">
        <v>5732352</v>
      </c>
      <c r="E271" t="s">
        <v>57</v>
      </c>
      <c r="F271" t="s">
        <v>47</v>
      </c>
      <c r="G271">
        <v>1542534521</v>
      </c>
      <c r="I271">
        <v>2280</v>
      </c>
      <c r="J271">
        <v>46</v>
      </c>
      <c r="L271" t="s">
        <v>135</v>
      </c>
      <c r="M271">
        <v>1403781985</v>
      </c>
    </row>
    <row r="272" spans="1:13" x14ac:dyDescent="0.2">
      <c r="A272" t="s">
        <v>134</v>
      </c>
      <c r="C272" t="s">
        <v>34</v>
      </c>
      <c r="D272">
        <v>113965056</v>
      </c>
      <c r="E272" t="s">
        <v>35</v>
      </c>
      <c r="F272" t="s">
        <v>34</v>
      </c>
      <c r="G272">
        <v>1517841400</v>
      </c>
      <c r="I272">
        <v>1557</v>
      </c>
      <c r="J272">
        <v>20</v>
      </c>
      <c r="L272" t="s">
        <v>133</v>
      </c>
      <c r="M272">
        <v>1414529757</v>
      </c>
    </row>
    <row r="273" spans="1:15" x14ac:dyDescent="0.2">
      <c r="A273" t="s">
        <v>132</v>
      </c>
      <c r="C273" t="s">
        <v>53</v>
      </c>
      <c r="D273">
        <v>97122304</v>
      </c>
      <c r="E273" t="s">
        <v>35</v>
      </c>
      <c r="F273" t="s">
        <v>34</v>
      </c>
      <c r="G273">
        <v>1546614273</v>
      </c>
      <c r="I273">
        <v>1573</v>
      </c>
      <c r="J273">
        <v>20</v>
      </c>
      <c r="L273" t="s">
        <v>131</v>
      </c>
      <c r="M273">
        <v>1328670402</v>
      </c>
    </row>
    <row r="274" spans="1:15" x14ac:dyDescent="0.2">
      <c r="A274" t="s">
        <v>130</v>
      </c>
      <c r="C274" t="s">
        <v>31</v>
      </c>
      <c r="D274">
        <v>75141120</v>
      </c>
      <c r="E274" t="s">
        <v>35</v>
      </c>
      <c r="F274" t="s">
        <v>34</v>
      </c>
      <c r="G274">
        <v>1546622320</v>
      </c>
      <c r="I274">
        <v>1667</v>
      </c>
      <c r="J274">
        <v>11</v>
      </c>
      <c r="L274" t="s">
        <v>129</v>
      </c>
      <c r="M274">
        <v>1314302201</v>
      </c>
    </row>
    <row r="275" spans="1:15" x14ac:dyDescent="0.2">
      <c r="A275" t="s">
        <v>128</v>
      </c>
      <c r="B275" t="s">
        <v>127</v>
      </c>
      <c r="C275" t="s">
        <v>34</v>
      </c>
      <c r="D275">
        <v>31910912</v>
      </c>
      <c r="E275" t="s">
        <v>35</v>
      </c>
      <c r="F275" t="s">
        <v>34</v>
      </c>
      <c r="G275">
        <v>1546530787</v>
      </c>
      <c r="I275">
        <v>1670</v>
      </c>
      <c r="J275">
        <v>53</v>
      </c>
      <c r="L275" t="s">
        <v>126</v>
      </c>
      <c r="M275">
        <v>1403043273</v>
      </c>
    </row>
    <row r="276" spans="1:15" x14ac:dyDescent="0.2">
      <c r="A276" t="s">
        <v>9</v>
      </c>
      <c r="C276" t="s">
        <v>34</v>
      </c>
      <c r="D276">
        <v>51780608</v>
      </c>
      <c r="E276" t="s">
        <v>35</v>
      </c>
      <c r="F276" t="s">
        <v>34</v>
      </c>
      <c r="G276">
        <v>1522262332</v>
      </c>
      <c r="I276">
        <v>1674</v>
      </c>
      <c r="J276">
        <v>23</v>
      </c>
      <c r="L276" t="s">
        <v>125</v>
      </c>
      <c r="M276">
        <v>1415737705</v>
      </c>
    </row>
    <row r="277" spans="1:15" hidden="1" x14ac:dyDescent="0.2">
      <c r="A277" t="s">
        <v>124</v>
      </c>
      <c r="C277" t="s">
        <v>34</v>
      </c>
      <c r="D277">
        <v>1369088</v>
      </c>
      <c r="E277" t="s">
        <v>123</v>
      </c>
      <c r="F277" t="s">
        <v>34</v>
      </c>
      <c r="G277">
        <v>1546597180</v>
      </c>
      <c r="I277">
        <v>1628</v>
      </c>
      <c r="J277">
        <v>23</v>
      </c>
      <c r="L277" t="s">
        <v>122</v>
      </c>
      <c r="M277">
        <v>1429714065</v>
      </c>
    </row>
    <row r="278" spans="1:15" x14ac:dyDescent="0.2">
      <c r="A278" t="s">
        <v>24</v>
      </c>
      <c r="B278" t="s">
        <v>121</v>
      </c>
      <c r="C278" t="s">
        <v>34</v>
      </c>
      <c r="D278">
        <v>21103616</v>
      </c>
      <c r="E278" t="s">
        <v>35</v>
      </c>
      <c r="F278" t="s">
        <v>34</v>
      </c>
      <c r="G278">
        <v>1544808595</v>
      </c>
      <c r="I278">
        <v>1683</v>
      </c>
      <c r="J278">
        <v>78</v>
      </c>
      <c r="L278" t="s">
        <v>120</v>
      </c>
      <c r="M278">
        <v>1349712015</v>
      </c>
      <c r="N278" t="s">
        <v>862</v>
      </c>
      <c r="O278" t="s">
        <v>861</v>
      </c>
    </row>
    <row r="279" spans="1:15" x14ac:dyDescent="0.2">
      <c r="A279" t="s">
        <v>119</v>
      </c>
      <c r="C279" t="s">
        <v>31</v>
      </c>
      <c r="D279">
        <v>67369984</v>
      </c>
      <c r="E279" t="s">
        <v>35</v>
      </c>
      <c r="F279" t="s">
        <v>34</v>
      </c>
      <c r="G279">
        <v>1546614213</v>
      </c>
      <c r="I279">
        <v>1692</v>
      </c>
      <c r="J279">
        <v>19</v>
      </c>
      <c r="L279" t="s">
        <v>118</v>
      </c>
      <c r="M279">
        <v>1415364129</v>
      </c>
    </row>
    <row r="280" spans="1:15" x14ac:dyDescent="0.2">
      <c r="A280" t="s">
        <v>117</v>
      </c>
      <c r="C280" t="s">
        <v>34</v>
      </c>
      <c r="D280">
        <v>9473024</v>
      </c>
      <c r="E280" t="s">
        <v>35</v>
      </c>
      <c r="F280" t="s">
        <v>34</v>
      </c>
      <c r="G280">
        <v>1546622200</v>
      </c>
      <c r="I280">
        <v>1799</v>
      </c>
      <c r="J280">
        <v>11</v>
      </c>
      <c r="L280" t="s">
        <v>116</v>
      </c>
      <c r="M280">
        <v>1416425997</v>
      </c>
    </row>
    <row r="281" spans="1:15" x14ac:dyDescent="0.2">
      <c r="A281" t="s">
        <v>115</v>
      </c>
      <c r="C281" t="s">
        <v>34</v>
      </c>
      <c r="D281">
        <v>82968576</v>
      </c>
      <c r="E281" t="s">
        <v>35</v>
      </c>
      <c r="F281" t="s">
        <v>34</v>
      </c>
      <c r="G281">
        <v>1546622137</v>
      </c>
      <c r="I281">
        <v>1806</v>
      </c>
      <c r="J281">
        <v>11</v>
      </c>
      <c r="L281" t="s">
        <v>114</v>
      </c>
      <c r="M281">
        <v>1414673138</v>
      </c>
    </row>
    <row r="282" spans="1:15" x14ac:dyDescent="0.2">
      <c r="A282" t="s">
        <v>113</v>
      </c>
      <c r="C282" t="s">
        <v>53</v>
      </c>
      <c r="D282">
        <v>15972352</v>
      </c>
      <c r="E282" t="s">
        <v>35</v>
      </c>
      <c r="F282" t="s">
        <v>34</v>
      </c>
      <c r="G282">
        <v>1546622679</v>
      </c>
      <c r="I282">
        <v>1839</v>
      </c>
      <c r="J282">
        <v>13</v>
      </c>
      <c r="L282" t="s">
        <v>112</v>
      </c>
      <c r="M282">
        <v>1418157591</v>
      </c>
    </row>
    <row r="283" spans="1:15" hidden="1" x14ac:dyDescent="0.2">
      <c r="A283" t="s">
        <v>111</v>
      </c>
      <c r="C283" t="s">
        <v>31</v>
      </c>
      <c r="D283">
        <v>21413888</v>
      </c>
      <c r="E283" t="s">
        <v>110</v>
      </c>
      <c r="F283" t="s">
        <v>34</v>
      </c>
      <c r="G283">
        <v>1333067966</v>
      </c>
      <c r="I283">
        <v>337</v>
      </c>
      <c r="J283">
        <v>24</v>
      </c>
      <c r="L283" t="s">
        <v>109</v>
      </c>
      <c r="M283">
        <v>1329710752</v>
      </c>
    </row>
    <row r="284" spans="1:15" x14ac:dyDescent="0.2">
      <c r="A284" t="s">
        <v>20</v>
      </c>
      <c r="B284" t="s">
        <v>108</v>
      </c>
      <c r="C284" t="s">
        <v>34</v>
      </c>
      <c r="D284">
        <v>71262208</v>
      </c>
      <c r="E284" t="s">
        <v>35</v>
      </c>
      <c r="F284" t="s">
        <v>34</v>
      </c>
      <c r="G284">
        <v>1484079168</v>
      </c>
      <c r="I284">
        <v>1850</v>
      </c>
      <c r="J284">
        <v>24</v>
      </c>
      <c r="L284" t="s">
        <v>107</v>
      </c>
      <c r="M284">
        <v>1343337900</v>
      </c>
    </row>
    <row r="285" spans="1:15" x14ac:dyDescent="0.2">
      <c r="A285" t="s">
        <v>10</v>
      </c>
      <c r="C285" t="s">
        <v>34</v>
      </c>
      <c r="D285">
        <v>19569664</v>
      </c>
      <c r="E285" t="s">
        <v>35</v>
      </c>
      <c r="F285" t="s">
        <v>34</v>
      </c>
      <c r="G285">
        <v>1546634628</v>
      </c>
      <c r="I285">
        <v>1928</v>
      </c>
      <c r="J285">
        <v>101</v>
      </c>
      <c r="L285" t="s">
        <v>106</v>
      </c>
      <c r="M285">
        <v>1447102674</v>
      </c>
    </row>
    <row r="286" spans="1:15" x14ac:dyDescent="0.2">
      <c r="A286" t="s">
        <v>105</v>
      </c>
      <c r="C286" t="s">
        <v>34</v>
      </c>
      <c r="D286">
        <v>6626304</v>
      </c>
      <c r="E286" t="s">
        <v>35</v>
      </c>
      <c r="F286" t="s">
        <v>34</v>
      </c>
      <c r="G286">
        <v>1546600348</v>
      </c>
      <c r="I286">
        <v>2064</v>
      </c>
      <c r="J286">
        <v>24</v>
      </c>
      <c r="L286" t="s">
        <v>104</v>
      </c>
      <c r="M286">
        <v>1399893180</v>
      </c>
    </row>
    <row r="287" spans="1:15" hidden="1" x14ac:dyDescent="0.2">
      <c r="A287" t="s">
        <v>103</v>
      </c>
      <c r="C287" t="s">
        <v>47</v>
      </c>
      <c r="D287">
        <v>12965888</v>
      </c>
      <c r="E287" t="s">
        <v>102</v>
      </c>
      <c r="F287" t="s">
        <v>47</v>
      </c>
      <c r="G287">
        <v>1545280982</v>
      </c>
      <c r="I287">
        <v>2353</v>
      </c>
      <c r="J287">
        <v>5</v>
      </c>
      <c r="L287" t="s">
        <v>101</v>
      </c>
      <c r="M287">
        <v>1305596034</v>
      </c>
    </row>
    <row r="288" spans="1:15" x14ac:dyDescent="0.2">
      <c r="A288" t="s">
        <v>100</v>
      </c>
      <c r="C288" t="s">
        <v>34</v>
      </c>
      <c r="D288">
        <v>56896512</v>
      </c>
      <c r="E288" t="s">
        <v>35</v>
      </c>
      <c r="F288" t="s">
        <v>34</v>
      </c>
      <c r="G288">
        <v>1546622500</v>
      </c>
      <c r="I288">
        <v>2141</v>
      </c>
      <c r="J288">
        <v>13</v>
      </c>
      <c r="L288" t="s">
        <v>99</v>
      </c>
      <c r="M288">
        <v>1404222112</v>
      </c>
    </row>
    <row r="289" spans="1:15" x14ac:dyDescent="0.2">
      <c r="A289" t="s">
        <v>98</v>
      </c>
      <c r="C289" t="s">
        <v>31</v>
      </c>
      <c r="D289">
        <v>108298240</v>
      </c>
      <c r="E289" t="s">
        <v>35</v>
      </c>
      <c r="F289" t="s">
        <v>34</v>
      </c>
      <c r="G289">
        <v>1546622920</v>
      </c>
      <c r="I289">
        <v>2295</v>
      </c>
      <c r="J289">
        <v>19</v>
      </c>
      <c r="L289" t="s">
        <v>97</v>
      </c>
      <c r="M289">
        <v>1416430871</v>
      </c>
    </row>
    <row r="290" spans="1:15" hidden="1" x14ac:dyDescent="0.2">
      <c r="A290" t="s">
        <v>96</v>
      </c>
      <c r="C290" t="s">
        <v>47</v>
      </c>
      <c r="D290">
        <v>3108864</v>
      </c>
      <c r="E290" t="s">
        <v>57</v>
      </c>
      <c r="F290" t="s">
        <v>47</v>
      </c>
      <c r="G290">
        <v>1437849978</v>
      </c>
      <c r="I290">
        <v>342</v>
      </c>
      <c r="J290">
        <v>7</v>
      </c>
      <c r="L290" t="s">
        <v>95</v>
      </c>
      <c r="M290">
        <v>1405889833</v>
      </c>
    </row>
    <row r="291" spans="1:15" x14ac:dyDescent="0.2">
      <c r="A291" t="s">
        <v>25</v>
      </c>
      <c r="C291" t="s">
        <v>34</v>
      </c>
      <c r="D291">
        <v>66670592</v>
      </c>
      <c r="E291" t="s">
        <v>35</v>
      </c>
      <c r="F291" t="s">
        <v>34</v>
      </c>
      <c r="G291">
        <v>1546633241</v>
      </c>
      <c r="I291">
        <v>2325</v>
      </c>
      <c r="J291">
        <v>10</v>
      </c>
      <c r="L291" t="s">
        <v>94</v>
      </c>
      <c r="M291">
        <v>1392352649</v>
      </c>
      <c r="N291" t="s">
        <v>859</v>
      </c>
      <c r="O291" t="s">
        <v>860</v>
      </c>
    </row>
    <row r="292" spans="1:15" x14ac:dyDescent="0.2">
      <c r="A292" t="s">
        <v>93</v>
      </c>
      <c r="C292" t="s">
        <v>31</v>
      </c>
      <c r="D292">
        <v>115110912</v>
      </c>
      <c r="E292" t="s">
        <v>35</v>
      </c>
      <c r="F292" t="s">
        <v>34</v>
      </c>
      <c r="G292">
        <v>1546622801</v>
      </c>
      <c r="I292">
        <v>2380</v>
      </c>
      <c r="J292">
        <v>19</v>
      </c>
      <c r="L292" t="s">
        <v>92</v>
      </c>
      <c r="M292">
        <v>1236710637</v>
      </c>
    </row>
    <row r="293" spans="1:15" x14ac:dyDescent="0.2">
      <c r="A293" t="s">
        <v>91</v>
      </c>
      <c r="C293" t="s">
        <v>34</v>
      </c>
      <c r="D293">
        <v>100500480</v>
      </c>
      <c r="E293" t="s">
        <v>35</v>
      </c>
      <c r="F293" t="s">
        <v>34</v>
      </c>
      <c r="G293">
        <v>1545423893</v>
      </c>
      <c r="I293">
        <v>2434</v>
      </c>
      <c r="J293">
        <v>67</v>
      </c>
      <c r="L293" t="s">
        <v>90</v>
      </c>
      <c r="M293">
        <v>1415802739</v>
      </c>
    </row>
    <row r="294" spans="1:15" x14ac:dyDescent="0.2">
      <c r="A294" t="s">
        <v>7</v>
      </c>
      <c r="C294" t="s">
        <v>34</v>
      </c>
      <c r="D294">
        <v>39839744</v>
      </c>
      <c r="E294" t="s">
        <v>35</v>
      </c>
      <c r="F294" t="s">
        <v>34</v>
      </c>
      <c r="G294">
        <v>1546621721</v>
      </c>
      <c r="I294">
        <v>2461</v>
      </c>
      <c r="J294">
        <v>12</v>
      </c>
      <c r="L294" t="s">
        <v>89</v>
      </c>
      <c r="M294">
        <v>1378835899</v>
      </c>
      <c r="N294" t="s">
        <v>856</v>
      </c>
      <c r="O294" t="s">
        <v>858</v>
      </c>
    </row>
    <row r="295" spans="1:15" x14ac:dyDescent="0.2">
      <c r="A295" t="s">
        <v>88</v>
      </c>
      <c r="C295" t="s">
        <v>34</v>
      </c>
      <c r="D295">
        <v>221778944</v>
      </c>
      <c r="E295" t="s">
        <v>35</v>
      </c>
      <c r="F295" t="s">
        <v>34</v>
      </c>
      <c r="G295">
        <v>1485196480</v>
      </c>
      <c r="I295">
        <v>2496</v>
      </c>
      <c r="J295">
        <v>14</v>
      </c>
      <c r="L295" t="s">
        <v>87</v>
      </c>
      <c r="M295">
        <v>1412872380</v>
      </c>
    </row>
    <row r="296" spans="1:15" x14ac:dyDescent="0.2">
      <c r="A296" t="s">
        <v>86</v>
      </c>
      <c r="C296" t="s">
        <v>31</v>
      </c>
      <c r="D296">
        <v>29330432</v>
      </c>
      <c r="E296" t="s">
        <v>35</v>
      </c>
      <c r="F296" t="s">
        <v>34</v>
      </c>
      <c r="G296">
        <v>1546623162</v>
      </c>
      <c r="I296">
        <v>2629</v>
      </c>
      <c r="J296">
        <v>16</v>
      </c>
      <c r="L296" t="s">
        <v>85</v>
      </c>
      <c r="M296">
        <v>1416339772</v>
      </c>
    </row>
    <row r="297" spans="1:15" x14ac:dyDescent="0.2">
      <c r="A297" t="s">
        <v>12</v>
      </c>
      <c r="B297" t="s">
        <v>84</v>
      </c>
      <c r="C297" t="s">
        <v>34</v>
      </c>
      <c r="D297">
        <v>15667200</v>
      </c>
      <c r="E297" t="s">
        <v>35</v>
      </c>
      <c r="F297" t="s">
        <v>34</v>
      </c>
      <c r="G297">
        <v>1546641913</v>
      </c>
      <c r="I297">
        <v>2647</v>
      </c>
      <c r="J297">
        <v>123</v>
      </c>
      <c r="L297" t="s">
        <v>83</v>
      </c>
      <c r="M297">
        <v>1422860115</v>
      </c>
    </row>
    <row r="298" spans="1:15" x14ac:dyDescent="0.2">
      <c r="A298" t="s">
        <v>82</v>
      </c>
      <c r="C298" t="s">
        <v>34</v>
      </c>
      <c r="D298">
        <v>43811840</v>
      </c>
      <c r="E298" t="s">
        <v>35</v>
      </c>
      <c r="F298" t="s">
        <v>34</v>
      </c>
      <c r="G298">
        <v>1546622380</v>
      </c>
      <c r="I298">
        <v>2679</v>
      </c>
      <c r="J298">
        <v>22</v>
      </c>
      <c r="L298" t="s">
        <v>81</v>
      </c>
      <c r="M298">
        <v>1418674791</v>
      </c>
    </row>
    <row r="299" spans="1:15" hidden="1" x14ac:dyDescent="0.2">
      <c r="A299" t="s">
        <v>80</v>
      </c>
      <c r="C299" t="s">
        <v>47</v>
      </c>
      <c r="D299">
        <v>1081344</v>
      </c>
      <c r="E299" t="s">
        <v>79</v>
      </c>
      <c r="F299" t="s">
        <v>47</v>
      </c>
      <c r="G299">
        <v>1386126203</v>
      </c>
      <c r="I299">
        <v>255</v>
      </c>
      <c r="J299">
        <v>1</v>
      </c>
      <c r="L299" t="s">
        <v>78</v>
      </c>
      <c r="M299">
        <v>1384347697</v>
      </c>
    </row>
    <row r="300" spans="1:15" hidden="1" x14ac:dyDescent="0.2">
      <c r="A300" t="s">
        <v>77</v>
      </c>
      <c r="C300" t="s">
        <v>47</v>
      </c>
      <c r="D300">
        <v>11484160</v>
      </c>
      <c r="E300" t="s">
        <v>57</v>
      </c>
      <c r="F300" t="s">
        <v>47</v>
      </c>
      <c r="G300">
        <v>1472040969</v>
      </c>
      <c r="I300">
        <v>2780</v>
      </c>
      <c r="J300">
        <v>16</v>
      </c>
      <c r="L300" t="s">
        <v>76</v>
      </c>
      <c r="M300">
        <v>1345086909</v>
      </c>
    </row>
    <row r="301" spans="1:15" x14ac:dyDescent="0.2">
      <c r="A301" t="s">
        <v>75</v>
      </c>
      <c r="C301" t="s">
        <v>34</v>
      </c>
      <c r="D301">
        <v>136023040</v>
      </c>
      <c r="E301" t="s">
        <v>35</v>
      </c>
      <c r="F301" t="s">
        <v>34</v>
      </c>
      <c r="G301">
        <v>1546621661</v>
      </c>
      <c r="I301">
        <v>2720</v>
      </c>
      <c r="J301">
        <v>16</v>
      </c>
      <c r="L301" t="s">
        <v>74</v>
      </c>
      <c r="M301">
        <v>1415209581</v>
      </c>
    </row>
    <row r="302" spans="1:15" x14ac:dyDescent="0.2">
      <c r="A302" t="s">
        <v>73</v>
      </c>
      <c r="C302" t="s">
        <v>34</v>
      </c>
      <c r="D302">
        <v>16422912</v>
      </c>
      <c r="E302" t="s">
        <v>35</v>
      </c>
      <c r="F302" t="s">
        <v>34</v>
      </c>
      <c r="G302">
        <v>1546622080</v>
      </c>
      <c r="I302">
        <v>2818</v>
      </c>
      <c r="J302">
        <v>16</v>
      </c>
      <c r="L302" t="s">
        <v>72</v>
      </c>
      <c r="M302">
        <v>1415027408</v>
      </c>
    </row>
    <row r="303" spans="1:15" x14ac:dyDescent="0.2">
      <c r="A303" t="s">
        <v>71</v>
      </c>
      <c r="C303" t="s">
        <v>34</v>
      </c>
      <c r="D303">
        <v>15676416</v>
      </c>
      <c r="E303" t="s">
        <v>35</v>
      </c>
      <c r="F303" t="s">
        <v>34</v>
      </c>
      <c r="G303">
        <v>1546622980</v>
      </c>
      <c r="I303">
        <v>3284</v>
      </c>
      <c r="J303">
        <v>27</v>
      </c>
      <c r="L303" t="s">
        <v>70</v>
      </c>
      <c r="M303">
        <v>1421161596</v>
      </c>
    </row>
    <row r="304" spans="1:15" x14ac:dyDescent="0.2">
      <c r="A304" t="s">
        <v>26</v>
      </c>
      <c r="C304" t="s">
        <v>34</v>
      </c>
      <c r="D304">
        <v>13073408</v>
      </c>
      <c r="E304" t="s">
        <v>35</v>
      </c>
      <c r="F304" t="s">
        <v>34</v>
      </c>
      <c r="G304">
        <v>1490595539</v>
      </c>
      <c r="I304">
        <v>3368</v>
      </c>
      <c r="J304">
        <v>2</v>
      </c>
      <c r="L304" t="s">
        <v>69</v>
      </c>
      <c r="M304">
        <v>1474052356</v>
      </c>
    </row>
    <row r="305" spans="1:15" x14ac:dyDescent="0.2">
      <c r="A305" t="s">
        <v>68</v>
      </c>
      <c r="C305" t="s">
        <v>34</v>
      </c>
      <c r="D305">
        <v>85871616</v>
      </c>
      <c r="E305" t="s">
        <v>35</v>
      </c>
      <c r="F305" t="s">
        <v>34</v>
      </c>
      <c r="G305">
        <v>1546623102</v>
      </c>
      <c r="I305">
        <v>3394</v>
      </c>
      <c r="J305">
        <v>18</v>
      </c>
      <c r="L305" t="s">
        <v>67</v>
      </c>
      <c r="M305">
        <v>1405948301</v>
      </c>
    </row>
    <row r="306" spans="1:15" x14ac:dyDescent="0.2">
      <c r="A306" t="s">
        <v>66</v>
      </c>
      <c r="C306" t="s">
        <v>53</v>
      </c>
      <c r="D306">
        <v>251550720</v>
      </c>
      <c r="E306" t="s">
        <v>35</v>
      </c>
      <c r="F306" t="s">
        <v>34</v>
      </c>
      <c r="G306">
        <v>1546614034</v>
      </c>
      <c r="I306">
        <v>3681</v>
      </c>
      <c r="J306">
        <v>34</v>
      </c>
      <c r="L306" t="s">
        <v>65</v>
      </c>
      <c r="M306">
        <v>1418320237</v>
      </c>
    </row>
    <row r="307" spans="1:15" x14ac:dyDescent="0.2">
      <c r="A307" t="s">
        <v>64</v>
      </c>
      <c r="C307" t="s">
        <v>34</v>
      </c>
      <c r="D307">
        <v>107800576</v>
      </c>
      <c r="E307" t="s">
        <v>35</v>
      </c>
      <c r="F307" t="s">
        <v>34</v>
      </c>
      <c r="G307">
        <v>1546621959</v>
      </c>
      <c r="I307">
        <v>4534</v>
      </c>
      <c r="J307">
        <v>21</v>
      </c>
      <c r="L307" t="s">
        <v>63</v>
      </c>
      <c r="M307">
        <v>1401996271</v>
      </c>
    </row>
    <row r="308" spans="1:15" x14ac:dyDescent="0.2">
      <c r="A308" t="s">
        <v>15</v>
      </c>
      <c r="B308" t="s">
        <v>62</v>
      </c>
      <c r="C308" t="s">
        <v>34</v>
      </c>
      <c r="D308">
        <v>35958784</v>
      </c>
      <c r="E308" t="s">
        <v>35</v>
      </c>
      <c r="F308" t="s">
        <v>34</v>
      </c>
      <c r="G308">
        <v>1545255678</v>
      </c>
      <c r="I308">
        <v>4711</v>
      </c>
      <c r="J308">
        <v>21</v>
      </c>
      <c r="L308" t="s">
        <v>61</v>
      </c>
      <c r="M308">
        <v>1445630709</v>
      </c>
      <c r="N308" t="s">
        <v>856</v>
      </c>
      <c r="O308" t="s">
        <v>857</v>
      </c>
    </row>
    <row r="309" spans="1:15" x14ac:dyDescent="0.2">
      <c r="A309" t="s">
        <v>8</v>
      </c>
      <c r="C309" t="s">
        <v>31</v>
      </c>
      <c r="D309">
        <v>308391936</v>
      </c>
      <c r="E309" t="s">
        <v>35</v>
      </c>
      <c r="F309" t="s">
        <v>34</v>
      </c>
      <c r="G309">
        <v>1546622259</v>
      </c>
      <c r="I309">
        <v>6687</v>
      </c>
      <c r="J309">
        <v>54</v>
      </c>
      <c r="L309" t="s">
        <v>60</v>
      </c>
      <c r="M309">
        <v>1262810748</v>
      </c>
    </row>
    <row r="310" spans="1:15" x14ac:dyDescent="0.2">
      <c r="A310" t="s">
        <v>21</v>
      </c>
      <c r="C310" t="s">
        <v>34</v>
      </c>
      <c r="D310">
        <v>122851328</v>
      </c>
      <c r="E310" t="s">
        <v>35</v>
      </c>
      <c r="F310" t="s">
        <v>34</v>
      </c>
      <c r="G310">
        <v>1546566792</v>
      </c>
      <c r="I310">
        <v>6850</v>
      </c>
      <c r="J310">
        <v>107</v>
      </c>
      <c r="L310" t="s">
        <v>59</v>
      </c>
      <c r="M310">
        <v>1264532037</v>
      </c>
    </row>
    <row r="311" spans="1:15" hidden="1" x14ac:dyDescent="0.2">
      <c r="A311" t="s">
        <v>58</v>
      </c>
      <c r="C311" t="s">
        <v>47</v>
      </c>
      <c r="D311">
        <v>1277952</v>
      </c>
      <c r="E311" t="s">
        <v>57</v>
      </c>
      <c r="F311" t="s">
        <v>47</v>
      </c>
      <c r="G311">
        <v>1472041114</v>
      </c>
      <c r="I311">
        <v>404</v>
      </c>
      <c r="J311">
        <v>10</v>
      </c>
      <c r="L311" t="s">
        <v>56</v>
      </c>
      <c r="M311">
        <v>1345643937</v>
      </c>
    </row>
    <row r="312" spans="1:15" x14ac:dyDescent="0.2">
      <c r="A312" t="s">
        <v>55</v>
      </c>
      <c r="C312" t="s">
        <v>31</v>
      </c>
      <c r="D312">
        <v>57013248</v>
      </c>
      <c r="E312" t="s">
        <v>35</v>
      </c>
      <c r="F312" t="s">
        <v>34</v>
      </c>
      <c r="G312">
        <v>1475700698</v>
      </c>
      <c r="I312">
        <v>9065</v>
      </c>
      <c r="J312">
        <v>29</v>
      </c>
      <c r="L312" t="s">
        <v>54</v>
      </c>
      <c r="M312">
        <v>1442796383</v>
      </c>
    </row>
    <row r="313" spans="1:15" x14ac:dyDescent="0.2">
      <c r="A313" t="s">
        <v>19</v>
      </c>
      <c r="C313" t="s">
        <v>53</v>
      </c>
      <c r="D313">
        <v>510608384</v>
      </c>
      <c r="E313" t="s">
        <v>35</v>
      </c>
      <c r="F313" t="s">
        <v>34</v>
      </c>
      <c r="G313">
        <v>1546642827</v>
      </c>
      <c r="I313">
        <v>11669</v>
      </c>
      <c r="J313">
        <v>251</v>
      </c>
      <c r="L313" t="s">
        <v>52</v>
      </c>
      <c r="M313">
        <v>1302821877</v>
      </c>
    </row>
    <row r="314" spans="1:15" x14ac:dyDescent="0.2">
      <c r="A314" t="s">
        <v>17</v>
      </c>
      <c r="B314" t="s">
        <v>51</v>
      </c>
      <c r="C314" t="s">
        <v>31</v>
      </c>
      <c r="D314">
        <v>262884352</v>
      </c>
      <c r="E314" t="s">
        <v>35</v>
      </c>
      <c r="F314" t="s">
        <v>34</v>
      </c>
      <c r="G314">
        <v>1545302999</v>
      </c>
      <c r="I314">
        <v>11856</v>
      </c>
      <c r="J314">
        <v>131</v>
      </c>
      <c r="L314" t="s">
        <v>50</v>
      </c>
      <c r="M314">
        <v>1323953416</v>
      </c>
      <c r="N314" t="s">
        <v>856</v>
      </c>
      <c r="O314" t="s">
        <v>855</v>
      </c>
    </row>
    <row r="315" spans="1:15" hidden="1" x14ac:dyDescent="0.2">
      <c r="A315" t="s">
        <v>49</v>
      </c>
      <c r="C315" t="s">
        <v>47</v>
      </c>
      <c r="D315">
        <v>19155968</v>
      </c>
      <c r="E315" t="s">
        <v>48</v>
      </c>
      <c r="F315" t="s">
        <v>47</v>
      </c>
      <c r="G315">
        <v>1545666280</v>
      </c>
      <c r="I315">
        <v>315</v>
      </c>
      <c r="J315">
        <v>21</v>
      </c>
      <c r="L315" t="s">
        <v>46</v>
      </c>
      <c r="M315">
        <v>1500039832</v>
      </c>
    </row>
    <row r="316" spans="1:15" x14ac:dyDescent="0.2">
      <c r="A316" t="s">
        <v>18</v>
      </c>
      <c r="C316" t="s">
        <v>34</v>
      </c>
      <c r="D316">
        <v>178706432</v>
      </c>
      <c r="E316" t="s">
        <v>35</v>
      </c>
      <c r="F316" t="s">
        <v>34</v>
      </c>
      <c r="G316">
        <v>1546637915</v>
      </c>
      <c r="I316">
        <v>12276</v>
      </c>
      <c r="J316">
        <v>156</v>
      </c>
      <c r="L316" t="s">
        <v>45</v>
      </c>
      <c r="M316">
        <v>1314213709</v>
      </c>
    </row>
    <row r="317" spans="1:15" hidden="1" x14ac:dyDescent="0.2">
      <c r="A317" t="s">
        <v>44</v>
      </c>
      <c r="C317" t="s">
        <v>34</v>
      </c>
      <c r="D317">
        <v>90112</v>
      </c>
      <c r="E317" t="s">
        <v>43</v>
      </c>
      <c r="F317" t="s">
        <v>34</v>
      </c>
      <c r="G317">
        <v>1544642567</v>
      </c>
      <c r="I317">
        <v>122</v>
      </c>
      <c r="J317">
        <v>9</v>
      </c>
      <c r="L317" t="s">
        <v>42</v>
      </c>
      <c r="M317">
        <v>1424347533</v>
      </c>
    </row>
    <row r="318" spans="1:15" x14ac:dyDescent="0.2">
      <c r="A318" t="s">
        <v>22</v>
      </c>
      <c r="B318" t="s">
        <v>41</v>
      </c>
      <c r="C318" t="s">
        <v>34</v>
      </c>
      <c r="D318">
        <v>454925312</v>
      </c>
      <c r="E318" t="s">
        <v>35</v>
      </c>
      <c r="F318" t="s">
        <v>34</v>
      </c>
      <c r="G318">
        <v>1517328846</v>
      </c>
      <c r="I318">
        <v>25543</v>
      </c>
      <c r="J318">
        <v>269</v>
      </c>
      <c r="L318" t="s">
        <v>40</v>
      </c>
      <c r="M318">
        <v>1256326534</v>
      </c>
    </row>
    <row r="319" spans="1:15" x14ac:dyDescent="0.2">
      <c r="A319" t="s">
        <v>14</v>
      </c>
      <c r="B319" t="s">
        <v>39</v>
      </c>
      <c r="C319" t="s">
        <v>34</v>
      </c>
      <c r="D319">
        <v>1026299904</v>
      </c>
      <c r="E319" t="s">
        <v>35</v>
      </c>
      <c r="F319" t="s">
        <v>34</v>
      </c>
      <c r="G319">
        <v>1546641047</v>
      </c>
      <c r="I319">
        <v>48190</v>
      </c>
      <c r="J319">
        <v>704</v>
      </c>
      <c r="L319" t="s">
        <v>38</v>
      </c>
      <c r="M319">
        <v>1369945238</v>
      </c>
    </row>
    <row r="320" spans="1:15" x14ac:dyDescent="0.2">
      <c r="A320" t="s">
        <v>37</v>
      </c>
      <c r="B320" t="s">
        <v>36</v>
      </c>
      <c r="C320" t="s">
        <v>34</v>
      </c>
      <c r="D320">
        <v>185866240</v>
      </c>
      <c r="E320" t="s">
        <v>35</v>
      </c>
      <c r="F320" t="s">
        <v>34</v>
      </c>
      <c r="G320">
        <v>1546653843</v>
      </c>
      <c r="I320">
        <v>51555</v>
      </c>
      <c r="J320">
        <v>202</v>
      </c>
      <c r="L320" t="s">
        <v>33</v>
      </c>
      <c r="M320">
        <v>1369151617</v>
      </c>
    </row>
    <row r="321" spans="1:13" hidden="1" x14ac:dyDescent="0.2">
      <c r="A321" t="s">
        <v>32</v>
      </c>
      <c r="C321" t="s">
        <v>31</v>
      </c>
      <c r="D321">
        <v>9076736</v>
      </c>
      <c r="E321" t="s">
        <v>30</v>
      </c>
      <c r="F321" t="s">
        <v>29</v>
      </c>
      <c r="G321">
        <v>1546470106</v>
      </c>
      <c r="I321">
        <v>447</v>
      </c>
      <c r="J321">
        <v>9</v>
      </c>
      <c r="L321" t="s">
        <v>28</v>
      </c>
      <c r="M321">
        <v>1510763012</v>
      </c>
    </row>
  </sheetData>
  <autoFilter ref="A1:O321" xr:uid="{D0D2C028-0855-7F4D-B6F6-FA1F242CD10D}">
    <filterColumn colId="4">
      <filters>
        <filter val="Waffle"/>
      </filters>
    </filterColumn>
  </autoFilter>
  <pageMargins left="0.75" right="0.75" top="1" bottom="1" header="0.5" footer="0.5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rqX-operations-per-type</vt:lpstr>
      <vt:lpstr>rqX-operations-per-type (LaTeX)</vt:lpstr>
      <vt:lpstr>rqX-operations-per-type (csv)</vt:lpstr>
      <vt:lpstr>toggled_projects_waffle</vt:lpstr>
      <vt:lpstr>04_toggled_repositories_round_4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2019-01-25T05:07:01Z</dcterms:created>
  <dcterms:modified xsi:type="dcterms:W3CDTF">2019-01-29T03:34:02Z</dcterms:modified>
</cp:coreProperties>
</file>