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dominique_vanwonderen_wur_nl/Documents/PhD/First paper/1 Data/Recipes/"/>
    </mc:Choice>
  </mc:AlternateContent>
  <xr:revisionPtr revIDLastSave="141" documentId="13_ncr:1_{AB1C8197-018A-4C66-8AEA-FB92444482EB}" xr6:coauthVersionLast="47" xr6:coauthVersionMax="47" xr10:uidLastSave="{5359BF0A-1BF4-475E-B775-2DA858F1DB9C}"/>
  <bookViews>
    <workbookView xWindow="-108" yWindow="-108" windowWidth="23256" windowHeight="12576" xr2:uid="{8F5672A0-4F51-4931-A330-FDE7CA5B8496}"/>
  </bookViews>
  <sheets>
    <sheet name="Sheet1" sheetId="1" r:id="rId1"/>
    <sheet name="Importanc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2" l="1"/>
  <c r="F17" i="2"/>
  <c r="G17" i="2" s="1"/>
  <c r="F21" i="2"/>
  <c r="G21" i="2" s="1"/>
  <c r="F19" i="2"/>
  <c r="G19" i="2" s="1"/>
  <c r="F20" i="2"/>
  <c r="G20" i="2" s="1"/>
  <c r="F18" i="2"/>
  <c r="G18" i="2" s="1"/>
  <c r="F15" i="2"/>
  <c r="G15" i="2" s="1"/>
  <c r="F14" i="2"/>
  <c r="G14" i="2" s="1"/>
  <c r="F10" i="2"/>
  <c r="F3" i="2"/>
  <c r="F7" i="2"/>
  <c r="F11" i="2"/>
  <c r="F12" i="2"/>
  <c r="F8" i="2"/>
  <c r="F9" i="2"/>
  <c r="F6" i="2"/>
  <c r="F5" i="2"/>
  <c r="F4" i="2"/>
  <c r="G4" i="2" s="1"/>
  <c r="F2" i="2"/>
  <c r="G12" i="2" l="1"/>
  <c r="G10" i="2"/>
  <c r="G11" i="2"/>
  <c r="G3" i="2"/>
  <c r="G7" i="2"/>
  <c r="G5" i="2"/>
  <c r="G6" i="2"/>
  <c r="G9" i="2"/>
  <c r="G8" i="2"/>
</calcChain>
</file>

<file path=xl/sharedStrings.xml><?xml version="1.0" encoding="utf-8"?>
<sst xmlns="http://schemas.openxmlformats.org/spreadsheetml/2006/main" count="68" uniqueCount="26">
  <si>
    <t>VitC.mg</t>
  </si>
  <si>
    <t>MFP.g</t>
  </si>
  <si>
    <t>Phytate.mg</t>
  </si>
  <si>
    <t>Calcium.mg</t>
  </si>
  <si>
    <t>Fruit.Juice.g</t>
  </si>
  <si>
    <t>Model.Variables</t>
  </si>
  <si>
    <t>Bean.Lentil.g</t>
  </si>
  <si>
    <t>Cereal.g</t>
  </si>
  <si>
    <t>Dairy.g</t>
  </si>
  <si>
    <t>Cheese.g</t>
  </si>
  <si>
    <t>Egg.g</t>
  </si>
  <si>
    <t>Soya.g</t>
  </si>
  <si>
    <t>Nuts.g</t>
  </si>
  <si>
    <t>Tannic.acid.mg</t>
  </si>
  <si>
    <t>Alcohol.cons</t>
  </si>
  <si>
    <t>Enhancer</t>
  </si>
  <si>
    <t>Inhibitor</t>
  </si>
  <si>
    <t>Conway</t>
  </si>
  <si>
    <t>Hallberg</t>
  </si>
  <si>
    <t>Base</t>
  </si>
  <si>
    <t>Log.Absorption</t>
  </si>
  <si>
    <t>Absorption.100g</t>
  </si>
  <si>
    <t>Relative.Importance</t>
  </si>
  <si>
    <t>Model.Abs</t>
  </si>
  <si>
    <t>Tea.g</t>
  </si>
  <si>
    <t>MFP.raw.g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</si>
</sst>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8FEF3-ECD1-4DB5-9F22-9AE3EB03216A}">
  <dimension ref="A1:E17"/>
  <sheetViews>
    <sheetView tabSelected="1" workbookViewId="0">
      <selection activeCell="G10" sqref="G10"/>
    </sheetView>
  </sheetViews>
  <sheetFormatPr defaultRowHeight="14.4" x14ac:dyDescent="0.3"/>
  <sheetData>
    <row r="1" spans="1:5" x14ac:dyDescent="0.3">
      <c r="A1" t="s">
        <v>5</v>
      </c>
      <c r="B1" t="s">
        <v>15</v>
      </c>
      <c r="C1" t="s">
        <v>16</v>
      </c>
      <c r="D1" t="s">
        <v>18</v>
      </c>
      <c r="E1" t="s">
        <v>17</v>
      </c>
    </row>
    <row r="2" spans="1:5" x14ac:dyDescent="0.3">
      <c r="A2" t="s">
        <v>0</v>
      </c>
      <c r="B2">
        <v>1</v>
      </c>
      <c r="D2">
        <v>1</v>
      </c>
    </row>
    <row r="3" spans="1:5" x14ac:dyDescent="0.3">
      <c r="A3" t="s">
        <v>1</v>
      </c>
      <c r="B3">
        <v>1</v>
      </c>
      <c r="E3">
        <v>1</v>
      </c>
    </row>
    <row r="4" spans="1:5" x14ac:dyDescent="0.3">
      <c r="A4" t="s">
        <v>25</v>
      </c>
      <c r="B4">
        <v>1</v>
      </c>
      <c r="D4">
        <v>1</v>
      </c>
    </row>
    <row r="5" spans="1:5" x14ac:dyDescent="0.3">
      <c r="A5" t="s">
        <v>24</v>
      </c>
      <c r="C5">
        <v>1</v>
      </c>
      <c r="E5">
        <v>1</v>
      </c>
    </row>
    <row r="6" spans="1:5" x14ac:dyDescent="0.3">
      <c r="A6" t="s">
        <v>2</v>
      </c>
      <c r="C6">
        <v>1</v>
      </c>
      <c r="D6">
        <v>1</v>
      </c>
    </row>
    <row r="7" spans="1:5" x14ac:dyDescent="0.3">
      <c r="A7" t="s">
        <v>3</v>
      </c>
      <c r="C7">
        <v>1</v>
      </c>
      <c r="D7">
        <v>1</v>
      </c>
    </row>
    <row r="8" spans="1:5" x14ac:dyDescent="0.3">
      <c r="A8" t="s">
        <v>4</v>
      </c>
      <c r="B8">
        <v>1</v>
      </c>
      <c r="E8">
        <v>1</v>
      </c>
    </row>
    <row r="9" spans="1:5" x14ac:dyDescent="0.3">
      <c r="A9" t="s">
        <v>6</v>
      </c>
      <c r="C9">
        <v>1</v>
      </c>
      <c r="E9">
        <v>1</v>
      </c>
    </row>
    <row r="10" spans="1:5" x14ac:dyDescent="0.3">
      <c r="A10" t="s">
        <v>7</v>
      </c>
      <c r="C10">
        <v>1</v>
      </c>
      <c r="E10">
        <v>1</v>
      </c>
    </row>
    <row r="11" spans="1:5" x14ac:dyDescent="0.3">
      <c r="A11" t="s">
        <v>8</v>
      </c>
      <c r="C11">
        <v>1</v>
      </c>
      <c r="E11">
        <v>1</v>
      </c>
    </row>
    <row r="12" spans="1:5" x14ac:dyDescent="0.3">
      <c r="A12" t="s">
        <v>9</v>
      </c>
      <c r="C12">
        <v>1</v>
      </c>
      <c r="E12">
        <v>1</v>
      </c>
    </row>
    <row r="13" spans="1:5" x14ac:dyDescent="0.3">
      <c r="A13" t="s">
        <v>10</v>
      </c>
      <c r="C13">
        <v>1</v>
      </c>
      <c r="D13">
        <v>1</v>
      </c>
      <c r="E13">
        <v>1</v>
      </c>
    </row>
    <row r="14" spans="1:5" x14ac:dyDescent="0.3">
      <c r="A14" t="s">
        <v>11</v>
      </c>
      <c r="C14">
        <v>1</v>
      </c>
      <c r="D14">
        <v>1</v>
      </c>
      <c r="E14">
        <v>1</v>
      </c>
    </row>
    <row r="15" spans="1:5" x14ac:dyDescent="0.3">
      <c r="A15" t="s">
        <v>12</v>
      </c>
      <c r="C15">
        <v>1</v>
      </c>
      <c r="E15">
        <v>1</v>
      </c>
    </row>
    <row r="16" spans="1:5" x14ac:dyDescent="0.3">
      <c r="A16" t="s">
        <v>13</v>
      </c>
      <c r="C16">
        <v>1</v>
      </c>
      <c r="D16">
        <v>1</v>
      </c>
    </row>
    <row r="17" spans="1:4" x14ac:dyDescent="0.3">
      <c r="A17" t="s">
        <v>14</v>
      </c>
      <c r="B17">
        <v>1</v>
      </c>
      <c r="D17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1AAEE-6632-4584-890C-A5B89C5BDF23}">
  <dimension ref="A1:G21"/>
  <sheetViews>
    <sheetView workbookViewId="0">
      <selection activeCell="A15" sqref="A15"/>
    </sheetView>
  </sheetViews>
  <sheetFormatPr defaultRowHeight="14.4" x14ac:dyDescent="0.3"/>
  <sheetData>
    <row r="1" spans="1:7" x14ac:dyDescent="0.3">
      <c r="A1" t="s">
        <v>5</v>
      </c>
      <c r="B1" t="s">
        <v>23</v>
      </c>
      <c r="C1" t="s">
        <v>15</v>
      </c>
      <c r="D1" t="s">
        <v>16</v>
      </c>
      <c r="E1" t="s">
        <v>20</v>
      </c>
      <c r="F1" t="s">
        <v>21</v>
      </c>
      <c r="G1" t="s">
        <v>22</v>
      </c>
    </row>
    <row r="2" spans="1:7" x14ac:dyDescent="0.3">
      <c r="A2" t="s">
        <v>19</v>
      </c>
      <c r="B2" t="s">
        <v>17</v>
      </c>
      <c r="E2">
        <v>0.9385</v>
      </c>
      <c r="F2">
        <f>10^E2</f>
        <v>8.679605772923777</v>
      </c>
      <c r="G2">
        <v>1</v>
      </c>
    </row>
    <row r="3" spans="1:7" x14ac:dyDescent="0.3">
      <c r="A3" t="s">
        <v>4</v>
      </c>
      <c r="B3" t="s">
        <v>17</v>
      </c>
      <c r="C3">
        <v>1</v>
      </c>
      <c r="E3">
        <v>1E-3</v>
      </c>
      <c r="F3">
        <f t="shared" ref="F3:F12" si="0">10^($E$2 + 100 * IF(D3=1,-E3,E3) )</f>
        <v>10.926976271889098</v>
      </c>
      <c r="G3">
        <f t="shared" ref="G3:G12" si="1">ROUND(IF(D3=1,$F$2/F3,F3/$F$2), 1)</f>
        <v>1.3</v>
      </c>
    </row>
    <row r="4" spans="1:7" x14ac:dyDescent="0.3">
      <c r="A4" t="s">
        <v>1</v>
      </c>
      <c r="B4" t="s">
        <v>17</v>
      </c>
      <c r="C4">
        <v>1</v>
      </c>
      <c r="E4">
        <v>8.9999999999999998E-4</v>
      </c>
      <c r="F4">
        <f t="shared" si="0"/>
        <v>10.678247925390988</v>
      </c>
      <c r="G4">
        <f t="shared" si="1"/>
        <v>1.2</v>
      </c>
    </row>
    <row r="5" spans="1:7" x14ac:dyDescent="0.3">
      <c r="A5" t="s">
        <v>12</v>
      </c>
      <c r="B5" t="s">
        <v>17</v>
      </c>
      <c r="D5">
        <v>1</v>
      </c>
      <c r="E5">
        <v>8.6999999999999994E-3</v>
      </c>
      <c r="F5">
        <f t="shared" si="0"/>
        <v>1.1708466023202417</v>
      </c>
      <c r="G5">
        <f t="shared" si="1"/>
        <v>7.4</v>
      </c>
    </row>
    <row r="6" spans="1:7" x14ac:dyDescent="0.3">
      <c r="A6" t="s">
        <v>11</v>
      </c>
      <c r="B6" t="s">
        <v>17</v>
      </c>
      <c r="D6">
        <v>1</v>
      </c>
      <c r="E6">
        <v>6.1999999999999998E-3</v>
      </c>
      <c r="F6">
        <f t="shared" si="0"/>
        <v>2.0820924052201164</v>
      </c>
      <c r="G6">
        <f t="shared" si="1"/>
        <v>4.2</v>
      </c>
    </row>
    <row r="7" spans="1:7" x14ac:dyDescent="0.3">
      <c r="A7" t="s">
        <v>6</v>
      </c>
      <c r="B7" t="s">
        <v>17</v>
      </c>
      <c r="D7">
        <v>1</v>
      </c>
      <c r="E7">
        <v>5.1999999999999998E-3</v>
      </c>
      <c r="F7">
        <f t="shared" si="0"/>
        <v>2.6211990386352428</v>
      </c>
      <c r="G7">
        <f t="shared" si="1"/>
        <v>3.3</v>
      </c>
    </row>
    <row r="8" spans="1:7" x14ac:dyDescent="0.3">
      <c r="A8" t="s">
        <v>9</v>
      </c>
      <c r="B8" t="s">
        <v>17</v>
      </c>
      <c r="D8">
        <v>1</v>
      </c>
      <c r="E8">
        <v>4.1000000000000003E-3</v>
      </c>
      <c r="F8">
        <f t="shared" si="0"/>
        <v>3.3767584864203259</v>
      </c>
      <c r="G8">
        <f t="shared" si="1"/>
        <v>2.6</v>
      </c>
    </row>
    <row r="9" spans="1:7" x14ac:dyDescent="0.3">
      <c r="A9" t="s">
        <v>10</v>
      </c>
      <c r="B9" t="s">
        <v>17</v>
      </c>
      <c r="D9">
        <v>1</v>
      </c>
      <c r="E9">
        <v>3.2000000000000002E-3</v>
      </c>
      <c r="F9">
        <f t="shared" si="0"/>
        <v>4.1543205124186136</v>
      </c>
      <c r="G9">
        <f t="shared" si="1"/>
        <v>2.1</v>
      </c>
    </row>
    <row r="10" spans="1:7" x14ac:dyDescent="0.3">
      <c r="A10" t="s">
        <v>24</v>
      </c>
      <c r="B10" t="s">
        <v>17</v>
      </c>
      <c r="D10">
        <v>1</v>
      </c>
      <c r="E10">
        <v>2E-3</v>
      </c>
      <c r="F10">
        <f t="shared" si="0"/>
        <v>5.4764610096189417</v>
      </c>
      <c r="G10">
        <f t="shared" si="1"/>
        <v>1.6</v>
      </c>
    </row>
    <row r="11" spans="1:7" x14ac:dyDescent="0.3">
      <c r="A11" t="s">
        <v>7</v>
      </c>
      <c r="B11" t="s">
        <v>17</v>
      </c>
      <c r="D11">
        <v>1</v>
      </c>
      <c r="E11">
        <v>1.6000000000000001E-3</v>
      </c>
      <c r="F11">
        <f t="shared" si="0"/>
        <v>6.0048200890754631</v>
      </c>
      <c r="G11">
        <f t="shared" si="1"/>
        <v>1.4</v>
      </c>
    </row>
    <row r="12" spans="1:7" x14ac:dyDescent="0.3">
      <c r="A12" t="s">
        <v>8</v>
      </c>
      <c r="B12" t="s">
        <v>17</v>
      </c>
      <c r="D12">
        <v>1</v>
      </c>
      <c r="E12">
        <v>1.1999999999999999E-3</v>
      </c>
      <c r="F12">
        <f t="shared" si="0"/>
        <v>6.5841542994338234</v>
      </c>
      <c r="G12">
        <f t="shared" si="1"/>
        <v>1.3</v>
      </c>
    </row>
    <row r="13" spans="1:7" x14ac:dyDescent="0.3">
      <c r="A13" t="s">
        <v>19</v>
      </c>
      <c r="B13" t="s">
        <v>18</v>
      </c>
      <c r="F13">
        <v>1</v>
      </c>
      <c r="G13">
        <v>1</v>
      </c>
    </row>
    <row r="14" spans="1:7" x14ac:dyDescent="0.3">
      <c r="A14" t="s">
        <v>0</v>
      </c>
      <c r="B14" t="s">
        <v>18</v>
      </c>
      <c r="C14">
        <v>1</v>
      </c>
      <c r="F14">
        <f>1 + 0.01*100</f>
        <v>2</v>
      </c>
      <c r="G14">
        <f t="shared" ref="G14:G21" si="2">ROUND(IF(D14=1,1/F14,F14),1)</f>
        <v>2</v>
      </c>
    </row>
    <row r="15" spans="1:7" x14ac:dyDescent="0.3">
      <c r="A15" t="s">
        <v>25</v>
      </c>
      <c r="B15" t="s">
        <v>18</v>
      </c>
      <c r="C15">
        <v>1</v>
      </c>
      <c r="F15">
        <f>1 + 0.00628*100</f>
        <v>1.6280000000000001</v>
      </c>
      <c r="G15">
        <f t="shared" si="2"/>
        <v>1.6</v>
      </c>
    </row>
    <row r="16" spans="1:7" x14ac:dyDescent="0.3">
      <c r="A16" t="s">
        <v>14</v>
      </c>
      <c r="B16" t="s">
        <v>18</v>
      </c>
      <c r="C16">
        <v>1</v>
      </c>
      <c r="F16">
        <v>1.25</v>
      </c>
      <c r="G16">
        <f t="shared" si="2"/>
        <v>1.3</v>
      </c>
    </row>
    <row r="17" spans="1:7" x14ac:dyDescent="0.3">
      <c r="A17" t="s">
        <v>13</v>
      </c>
      <c r="B17" t="s">
        <v>18</v>
      </c>
      <c r="D17">
        <v>1</v>
      </c>
      <c r="F17">
        <f>10^(0.45 - (0.715-0.1825)*LOG10(100) )</f>
        <v>0.24266100950824152</v>
      </c>
      <c r="G17">
        <f t="shared" si="2"/>
        <v>4.0999999999999996</v>
      </c>
    </row>
    <row r="18" spans="1:7" x14ac:dyDescent="0.3">
      <c r="A18" t="s">
        <v>2</v>
      </c>
      <c r="B18" t="s">
        <v>18</v>
      </c>
      <c r="D18">
        <v>1</v>
      </c>
      <c r="F18">
        <f>10^(-0.3*LOG10(1 + 100 ) )</f>
        <v>0.25043993815451315</v>
      </c>
      <c r="G18">
        <f t="shared" si="2"/>
        <v>4</v>
      </c>
    </row>
    <row r="19" spans="1:7" x14ac:dyDescent="0.3">
      <c r="A19" t="s">
        <v>10</v>
      </c>
      <c r="B19" t="s">
        <v>18</v>
      </c>
      <c r="D19">
        <v>1</v>
      </c>
      <c r="F19">
        <f>1 - 0.27</f>
        <v>0.73</v>
      </c>
      <c r="G19">
        <f t="shared" si="2"/>
        <v>1.4</v>
      </c>
    </row>
    <row r="20" spans="1:7" x14ac:dyDescent="0.3">
      <c r="A20" t="s">
        <v>3</v>
      </c>
      <c r="B20" t="s">
        <v>18</v>
      </c>
      <c r="D20">
        <v>1</v>
      </c>
      <c r="F20">
        <f xml:space="preserve"> 0.4081 + 0.6059/(1 + 10^(-(2.022-LOG10(100+1))*2.919))</f>
        <v>0.72902747542727631</v>
      </c>
      <c r="G20">
        <f t="shared" si="2"/>
        <v>1.4</v>
      </c>
    </row>
    <row r="21" spans="1:7" x14ac:dyDescent="0.3">
      <c r="A21" t="s">
        <v>11</v>
      </c>
      <c r="B21" t="s">
        <v>18</v>
      </c>
      <c r="D21">
        <v>1</v>
      </c>
      <c r="F21">
        <f>1 - 0.022*10</f>
        <v>0.78</v>
      </c>
      <c r="G21">
        <f t="shared" si="2"/>
        <v>1.3</v>
      </c>
    </row>
  </sheetData>
  <sortState xmlns:xlrd2="http://schemas.microsoft.com/office/spreadsheetml/2017/richdata2" ref="A17:G21">
    <sortCondition descending="1" ref="G17:G2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Importance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Wonderen, Dominique van</dc:creator>
  <cp:lastModifiedBy>Wonderen, Dominique van</cp:lastModifiedBy>
  <dcterms:created xsi:type="dcterms:W3CDTF">2022-02-07T14:46:03Z</dcterms:created>
  <dcterms:modified xsi:type="dcterms:W3CDTF">2022-09-05T08:52:17Z</dcterms:modified>
</cp:coreProperties>
</file>