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T25" i="3"/>
  <c r="S25"/>
  <c r="T24"/>
  <c r="S24"/>
  <c r="T23"/>
  <c r="S23"/>
  <c r="T22"/>
  <c r="S22"/>
  <c r="T21"/>
  <c r="S21"/>
  <c r="T20"/>
  <c r="S20"/>
  <c r="T19"/>
  <c r="S19"/>
  <c r="T18"/>
  <c r="S18"/>
  <c r="T17"/>
  <c r="S17"/>
  <c r="T16"/>
  <c r="S16"/>
  <c r="T15"/>
  <c r="S15"/>
  <c r="T14"/>
  <c r="S14"/>
  <c r="T13"/>
  <c r="S13"/>
  <c r="T12"/>
  <c r="S12"/>
  <c r="T11"/>
  <c r="S11"/>
  <c r="T10"/>
  <c r="S10"/>
  <c r="T9"/>
  <c r="S9"/>
  <c r="T8"/>
  <c r="S8"/>
  <c r="T7"/>
  <c r="S7"/>
  <c r="T6"/>
  <c r="S6"/>
  <c r="T5"/>
  <c r="S5"/>
  <c r="T4"/>
  <c r="S4"/>
  <c r="T3"/>
  <c r="S3"/>
  <c r="T2"/>
  <c r="S2"/>
  <c r="Q3"/>
  <c r="Q4"/>
  <c r="Q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"/>
  <c r="P3"/>
  <c r="P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"/>
  <c r="N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"/>
  <c r="AE25" i="2"/>
  <c r="AE24"/>
  <c r="AE23"/>
  <c r="AE22"/>
  <c r="AE21"/>
  <c r="AE20"/>
  <c r="AE19"/>
  <c r="AE18"/>
  <c r="AE17"/>
  <c r="AE16"/>
  <c r="AE15"/>
  <c r="AE14"/>
  <c r="AE13"/>
  <c r="AE12"/>
  <c r="AE11"/>
  <c r="AE10"/>
  <c r="AE9"/>
  <c r="AE8"/>
  <c r="AE7"/>
  <c r="AE6"/>
  <c r="AE5"/>
  <c r="AE4"/>
  <c r="AE3"/>
  <c r="AE2"/>
  <c r="AD3"/>
  <c r="AD4"/>
  <c r="AD5"/>
  <c r="AD6"/>
  <c r="AD7"/>
  <c r="AD8"/>
  <c r="AD9"/>
  <c r="AD10"/>
  <c r="AD11"/>
  <c r="AD12"/>
  <c r="AD13"/>
  <c r="AD14"/>
  <c r="AD15"/>
  <c r="AD16"/>
  <c r="AD17"/>
  <c r="AD18"/>
  <c r="AD19"/>
  <c r="AD20"/>
  <c r="AD21"/>
  <c r="AD22"/>
  <c r="AD23"/>
  <c r="AD24"/>
  <c r="AD25"/>
  <c r="AD2"/>
  <c r="W3" i="1"/>
  <c r="W4"/>
  <c r="W5"/>
  <c r="W6"/>
  <c r="W7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"/>
  <c r="V3"/>
  <c r="V4"/>
  <c r="V5"/>
  <c r="V6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"/>
  <c r="T3"/>
  <c r="T4"/>
  <c r="T5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"/>
  <c r="S3"/>
  <c r="S4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"/>
  <c r="Q3"/>
  <c r="Q4"/>
  <c r="Q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"/>
  <c r="P3"/>
  <c r="P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"/>
  <c r="T28" i="2" l="1"/>
  <c r="S28"/>
  <c r="R28"/>
  <c r="P28"/>
  <c r="O28"/>
  <c r="N28"/>
  <c r="L28"/>
  <c r="K28"/>
  <c r="AB3"/>
  <c r="AB4"/>
  <c r="AB5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"/>
  <c r="AA3"/>
  <c r="AA4"/>
  <c r="AA5"/>
  <c r="AA6"/>
  <c r="AA7"/>
  <c r="AA8"/>
  <c r="AA9"/>
  <c r="AA10"/>
  <c r="AA11"/>
  <c r="AA12"/>
  <c r="AA13"/>
  <c r="AA14"/>
  <c r="AA15"/>
  <c r="AA16"/>
  <c r="AA17"/>
  <c r="AA18"/>
  <c r="AA19"/>
  <c r="AA20"/>
  <c r="AA21"/>
  <c r="AA22"/>
  <c r="AA23"/>
  <c r="AA24"/>
  <c r="AA25"/>
  <c r="AA2"/>
  <c r="Z3"/>
  <c r="Z4"/>
  <c r="Z5"/>
  <c r="Z6"/>
  <c r="Z7"/>
  <c r="Z8"/>
  <c r="Z9"/>
  <c r="Z10"/>
  <c r="Z11"/>
  <c r="Z12"/>
  <c r="Z13"/>
  <c r="Z14"/>
  <c r="Z15"/>
  <c r="Z16"/>
  <c r="Z17"/>
  <c r="Z18"/>
  <c r="Z19"/>
  <c r="Z20"/>
  <c r="Z21"/>
  <c r="Z22"/>
  <c r="Z23"/>
  <c r="Z24"/>
  <c r="Z25"/>
  <c r="Z2"/>
  <c r="X3"/>
  <c r="X4"/>
  <c r="X5"/>
  <c r="X6"/>
  <c r="X7"/>
  <c r="X8"/>
  <c r="X9"/>
  <c r="X10"/>
  <c r="X11"/>
  <c r="X12"/>
  <c r="X13"/>
  <c r="X14"/>
  <c r="X15"/>
  <c r="X16"/>
  <c r="X17"/>
  <c r="X18"/>
  <c r="X19"/>
  <c r="X20"/>
  <c r="X21"/>
  <c r="X22"/>
  <c r="X23"/>
  <c r="X24"/>
  <c r="X25"/>
  <c r="X2"/>
  <c r="W3"/>
  <c r="W4"/>
  <c r="W5"/>
  <c r="W6"/>
  <c r="W7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"/>
  <c r="V3"/>
  <c r="V4"/>
  <c r="V5"/>
  <c r="V6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"/>
  <c r="T3"/>
  <c r="T4"/>
  <c r="T5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"/>
  <c r="S3"/>
  <c r="S4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"/>
  <c r="R3"/>
  <c r="R4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"/>
  <c r="P3"/>
  <c r="P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"/>
  <c r="N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"/>
  <c r="L3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"/>
  <c r="K3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"/>
</calcChain>
</file>

<file path=xl/sharedStrings.xml><?xml version="1.0" encoding="utf-8"?>
<sst xmlns="http://schemas.openxmlformats.org/spreadsheetml/2006/main" count="125" uniqueCount="57">
  <si>
    <t>State</t>
  </si>
  <si>
    <t>Andhra Pradesh</t>
  </si>
  <si>
    <t>Assam</t>
  </si>
  <si>
    <t>Bihar</t>
  </si>
  <si>
    <t>Chhattisgarh</t>
  </si>
  <si>
    <t>Delhi</t>
  </si>
  <si>
    <t>Goa</t>
  </si>
  <si>
    <t>Gujarat</t>
  </si>
  <si>
    <t>Haryana</t>
  </si>
  <si>
    <t>Himachal Pradesh</t>
  </si>
  <si>
    <t>J&amp;K and Ladakh</t>
  </si>
  <si>
    <t>Jharkhand</t>
  </si>
  <si>
    <t>Karnataka</t>
  </si>
  <si>
    <t>Kerala</t>
  </si>
  <si>
    <t>Madhya Pradesh</t>
  </si>
  <si>
    <t>Maharashtra</t>
  </si>
  <si>
    <t>Odisha</t>
  </si>
  <si>
    <t>Punjab</t>
  </si>
  <si>
    <t>Rajasthan</t>
  </si>
  <si>
    <t>Tamil Nadu</t>
  </si>
  <si>
    <t>Uttar Pradesh</t>
  </si>
  <si>
    <t>Uttarakhand</t>
  </si>
  <si>
    <t>West Bengal</t>
  </si>
  <si>
    <t>PWE_2011</t>
  </si>
  <si>
    <t>PWE_2001</t>
  </si>
  <si>
    <t>Pop_2011</t>
  </si>
  <si>
    <t>Northeast (NE) states</t>
  </si>
  <si>
    <t>Other UTs</t>
  </si>
  <si>
    <t>DALYs</t>
  </si>
  <si>
    <t>Deaths</t>
  </si>
  <si>
    <t>AF_2011</t>
  </si>
  <si>
    <t>AF_2001</t>
  </si>
  <si>
    <t>Death_rate_2011</t>
  </si>
  <si>
    <t>DALYs_rate_2011</t>
  </si>
  <si>
    <t>Death_rate_2001</t>
  </si>
  <si>
    <t>No_migration_2011</t>
  </si>
  <si>
    <t>Pop_2001</t>
  </si>
  <si>
    <t>Deaths_2001</t>
  </si>
  <si>
    <t>DALYs_2001</t>
  </si>
  <si>
    <t>DALYs_rate_2001</t>
  </si>
  <si>
    <t>Pop_Death</t>
  </si>
  <si>
    <t>BMR_Death</t>
  </si>
  <si>
    <t>Exp_Death</t>
  </si>
  <si>
    <t>Pop_DALYs</t>
  </si>
  <si>
    <t>BMR_DALYs</t>
  </si>
  <si>
    <t>Exp_DALYs</t>
  </si>
  <si>
    <t>Pop_Death_%</t>
  </si>
  <si>
    <t>BMR_Death_%</t>
  </si>
  <si>
    <t>Exp_Death_%</t>
  </si>
  <si>
    <t>Pop_DALYs_%</t>
  </si>
  <si>
    <t>BMR_DALYs_%</t>
  </si>
  <si>
    <t>Exp_DALYs_%</t>
  </si>
  <si>
    <t>AF_Sensitivity</t>
  </si>
  <si>
    <t>Deaths_Tot</t>
  </si>
  <si>
    <t>Deaths_No</t>
  </si>
  <si>
    <t>DALYs_Tot</t>
  </si>
  <si>
    <t>DALYs_No</t>
  </si>
</sst>
</file>

<file path=xl/styles.xml><?xml version="1.0" encoding="utf-8"?>
<styleSheet xmlns="http://schemas.openxmlformats.org/spreadsheetml/2006/main">
  <numFmts count="1">
    <numFmt numFmtId="164" formatCode="0.0"/>
  </numFmts>
  <fonts count="2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</font>
    <font>
      <b/>
      <sz val="11"/>
      <name val="Calibri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/>
      <bottom/>
      <diagonal/>
    </border>
  </borders>
  <cellStyleXfs count="42">
    <xf numFmtId="0" fontId="0" fillId="0" borderId="0"/>
    <xf numFmtId="0" fontId="6" fillId="0" borderId="0" applyNumberFormat="0" applyFill="0" applyBorder="0" applyAlignment="0" applyProtection="0"/>
    <xf numFmtId="0" fontId="7" fillId="0" borderId="6" applyNumberFormat="0" applyFill="0" applyAlignment="0" applyProtection="0"/>
    <xf numFmtId="0" fontId="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9" applyNumberFormat="0" applyAlignment="0" applyProtection="0"/>
    <xf numFmtId="0" fontId="14" fillId="6" borderId="10" applyNumberFormat="0" applyAlignment="0" applyProtection="0"/>
    <xf numFmtId="0" fontId="15" fillId="6" borderId="9" applyNumberFormat="0" applyAlignment="0" applyProtection="0"/>
    <xf numFmtId="0" fontId="16" fillId="0" borderId="11" applyNumberFormat="0" applyFill="0" applyAlignment="0" applyProtection="0"/>
    <xf numFmtId="0" fontId="17" fillId="7" borderId="12" applyNumberFormat="0" applyAlignment="0" applyProtection="0"/>
    <xf numFmtId="0" fontId="18" fillId="0" borderId="0" applyNumberFormat="0" applyFill="0" applyBorder="0" applyAlignment="0" applyProtection="0"/>
    <xf numFmtId="0" fontId="5" fillId="8" borderId="13" applyNumberFormat="0" applyFont="0" applyAlignment="0" applyProtection="0"/>
    <xf numFmtId="0" fontId="19" fillId="0" borderId="0" applyNumberFormat="0" applyFill="0" applyBorder="0" applyAlignment="0" applyProtection="0"/>
    <xf numFmtId="0" fontId="1" fillId="0" borderId="14" applyNumberFormat="0" applyFill="0" applyAlignment="0" applyProtection="0"/>
    <xf numFmtId="0" fontId="20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20" fillId="32" borderId="0" applyNumberFormat="0" applyBorder="0" applyAlignment="0" applyProtection="0"/>
  </cellStyleXfs>
  <cellXfs count="27">
    <xf numFmtId="0" fontId="0" fillId="0" borderId="0" xfId="0"/>
    <xf numFmtId="0" fontId="2" fillId="0" borderId="2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164" fontId="0" fillId="0" borderId="0" xfId="0" applyNumberFormat="1" applyAlignment="1">
      <alignment horizontal="center" vertical="center"/>
    </xf>
    <xf numFmtId="1" fontId="3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4" fillId="0" borderId="5" xfId="0" applyFont="1" applyBorder="1" applyAlignment="1">
      <alignment horizontal="center" vertical="top"/>
    </xf>
    <xf numFmtId="0" fontId="1" fillId="0" borderId="0" xfId="0" applyFont="1" applyAlignment="1">
      <alignment horizontal="center" vertical="center"/>
    </xf>
    <xf numFmtId="2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0" fontId="4" fillId="0" borderId="15" xfId="0" applyFont="1" applyFill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7"/>
  <sheetViews>
    <sheetView tabSelected="1" zoomScale="80" zoomScaleNormal="80" workbookViewId="0">
      <selection sqref="A1:L1048576"/>
    </sheetView>
  </sheetViews>
  <sheetFormatPr defaultRowHeight="15"/>
  <cols>
    <col min="1" max="1" width="22.7109375" style="2" customWidth="1"/>
    <col min="2" max="2" width="10" customWidth="1"/>
    <col min="3" max="3" width="12.28515625" customWidth="1"/>
    <col min="4" max="4" width="14.28515625" customWidth="1"/>
    <col min="5" max="5" width="18.42578125" bestFit="1" customWidth="1"/>
    <col min="6" max="6" width="9.42578125" style="14" bestFit="1" customWidth="1"/>
    <col min="7" max="8" width="12.140625" style="2" customWidth="1"/>
    <col min="9" max="9" width="8.28515625" style="2" bestFit="1" customWidth="1"/>
    <col min="10" max="10" width="9.140625" style="2"/>
    <col min="11" max="11" width="16" style="2" bestFit="1" customWidth="1"/>
    <col min="12" max="12" width="16.140625" style="2" bestFit="1" customWidth="1"/>
    <col min="13" max="14" width="16" bestFit="1" customWidth="1"/>
    <col min="16" max="20" width="9.140625" style="15"/>
  </cols>
  <sheetData>
    <row r="1" spans="1:23" ht="15.75" thickBot="1">
      <c r="A1" s="4" t="s">
        <v>0</v>
      </c>
      <c r="B1" s="4" t="s">
        <v>23</v>
      </c>
      <c r="C1" s="4" t="s">
        <v>24</v>
      </c>
      <c r="D1" s="4" t="s">
        <v>25</v>
      </c>
      <c r="E1" s="19" t="s">
        <v>35</v>
      </c>
      <c r="F1" s="19" t="s">
        <v>36</v>
      </c>
      <c r="G1" s="10" t="s">
        <v>29</v>
      </c>
      <c r="H1" s="10" t="s">
        <v>28</v>
      </c>
      <c r="I1" s="11" t="s">
        <v>30</v>
      </c>
      <c r="J1" s="11" t="s">
        <v>31</v>
      </c>
      <c r="K1" s="11" t="s">
        <v>32</v>
      </c>
      <c r="L1" s="11" t="s">
        <v>33</v>
      </c>
      <c r="M1" s="16" t="s">
        <v>34</v>
      </c>
      <c r="N1" s="16" t="s">
        <v>34</v>
      </c>
    </row>
    <row r="2" spans="1:23" ht="16.5" thickBot="1">
      <c r="A2" s="2" t="s">
        <v>1</v>
      </c>
      <c r="B2" s="5">
        <v>51.9</v>
      </c>
      <c r="C2" s="5">
        <v>42.7</v>
      </c>
      <c r="D2" s="5">
        <v>84.58</v>
      </c>
      <c r="E2" s="6">
        <v>85.02</v>
      </c>
      <c r="F2" s="13">
        <v>76.209999999999994</v>
      </c>
      <c r="G2" s="9">
        <v>51124.395701355556</v>
      </c>
      <c r="H2" s="9">
        <v>1425574.2337657772</v>
      </c>
      <c r="I2" s="2">
        <v>0.29599999999999999</v>
      </c>
      <c r="J2" s="2">
        <v>0.26500000000000001</v>
      </c>
      <c r="K2" s="2">
        <v>2039.8</v>
      </c>
      <c r="L2" s="2">
        <v>56878.66</v>
      </c>
      <c r="M2" s="17">
        <v>2423.4802495625304</v>
      </c>
      <c r="N2" s="17">
        <v>54798.252763713484</v>
      </c>
      <c r="P2" s="15">
        <f>D2*I2*K2</f>
        <v>51067.780063999999</v>
      </c>
      <c r="Q2" s="15">
        <f>E2*I2*K2</f>
        <v>51333.44361599999</v>
      </c>
      <c r="S2" s="15">
        <f>D2*I2*L2</f>
        <v>1423995.9305888</v>
      </c>
      <c r="T2" s="15">
        <f>E2*I2*L2</f>
        <v>1431403.8072672</v>
      </c>
      <c r="V2">
        <f>P2-Q2</f>
        <v>-265.66355199999089</v>
      </c>
      <c r="W2">
        <f>S2-T2</f>
        <v>-7407.8766783999745</v>
      </c>
    </row>
    <row r="3" spans="1:23" ht="16.5" thickBot="1">
      <c r="A3" s="2" t="s">
        <v>2</v>
      </c>
      <c r="B3" s="1">
        <v>48.7</v>
      </c>
      <c r="C3" s="1">
        <v>44.8</v>
      </c>
      <c r="D3" s="1">
        <v>31.21</v>
      </c>
      <c r="E3" s="7">
        <v>31.37</v>
      </c>
      <c r="F3" s="5">
        <v>26.66</v>
      </c>
      <c r="G3" s="9">
        <v>17365.976851714422</v>
      </c>
      <c r="H3" s="9">
        <v>557575.72303175076</v>
      </c>
      <c r="I3" s="2">
        <v>0.28599999999999998</v>
      </c>
      <c r="J3" s="2">
        <v>0.27300000000000002</v>
      </c>
      <c r="K3" s="2">
        <v>1944.58</v>
      </c>
      <c r="L3" s="2">
        <v>62435.33</v>
      </c>
      <c r="M3" s="17">
        <v>1980.9770372149526</v>
      </c>
      <c r="N3" s="17">
        <v>64407.400583642273</v>
      </c>
      <c r="P3" s="15">
        <f t="shared" ref="P3:P25" si="0">D3*I3*K3</f>
        <v>17357.437754799997</v>
      </c>
      <c r="Q3" s="15">
        <f t="shared" ref="Q3:Q25" si="1">E3*I3*K3</f>
        <v>17446.421735599997</v>
      </c>
      <c r="S3" s="15">
        <f t="shared" ref="S3:S25" si="2">D3*I3*L3</f>
        <v>557301.50169980002</v>
      </c>
      <c r="T3" s="15">
        <f t="shared" ref="T3:T25" si="3">E3*I3*L3</f>
        <v>560158.54240059992</v>
      </c>
      <c r="V3" s="14">
        <f t="shared" ref="V3:V25" si="4">P3-Q3</f>
        <v>-88.983980799999699</v>
      </c>
      <c r="W3" s="14">
        <f t="shared" ref="W3:W25" si="5">S3-T3</f>
        <v>-2857.040700799902</v>
      </c>
    </row>
    <row r="4" spans="1:23" ht="16.5" thickBot="1">
      <c r="A4" s="2" t="s">
        <v>3</v>
      </c>
      <c r="B4" s="1">
        <v>81.099999999999994</v>
      </c>
      <c r="C4" s="1">
        <v>75.5</v>
      </c>
      <c r="D4" s="1">
        <v>104.1</v>
      </c>
      <c r="E4" s="7">
        <v>110.42</v>
      </c>
      <c r="F4" s="1">
        <v>83</v>
      </c>
      <c r="G4" s="9">
        <v>67204.297046405089</v>
      </c>
      <c r="H4" s="9">
        <v>2389664.5568568753</v>
      </c>
      <c r="I4" s="2">
        <v>0.36399999999999999</v>
      </c>
      <c r="J4" s="2">
        <v>0.35399999999999998</v>
      </c>
      <c r="K4" s="2">
        <v>1773.52</v>
      </c>
      <c r="L4" s="2">
        <v>63063.08</v>
      </c>
      <c r="M4" s="17">
        <v>1868.2870602210942</v>
      </c>
      <c r="N4" s="17">
        <v>66315.14128985045</v>
      </c>
      <c r="P4" s="15">
        <f t="shared" si="0"/>
        <v>67202.929247999986</v>
      </c>
      <c r="Q4" s="15">
        <f t="shared" si="1"/>
        <v>71282.876537600008</v>
      </c>
      <c r="S4" s="15">
        <f t="shared" si="2"/>
        <v>2389611.4525919999</v>
      </c>
      <c r="T4" s="15">
        <f t="shared" si="3"/>
        <v>2534686.8068704004</v>
      </c>
      <c r="V4" s="14">
        <f t="shared" si="4"/>
        <v>-4079.9472896000225</v>
      </c>
      <c r="W4" s="14">
        <f t="shared" si="5"/>
        <v>-145075.35427840054</v>
      </c>
    </row>
    <row r="5" spans="1:23" ht="16.5" thickBot="1">
      <c r="A5" s="2" t="s">
        <v>4</v>
      </c>
      <c r="B5" s="1">
        <v>60.3</v>
      </c>
      <c r="C5" s="1">
        <v>52.9</v>
      </c>
      <c r="D5" s="1">
        <v>25.55</v>
      </c>
      <c r="E5" s="7">
        <v>24.97</v>
      </c>
      <c r="F5" s="5">
        <v>20.83</v>
      </c>
      <c r="G5" s="9">
        <v>18516.651804487399</v>
      </c>
      <c r="H5" s="9">
        <v>599233.38572250842</v>
      </c>
      <c r="I5" s="2">
        <v>0.32</v>
      </c>
      <c r="J5" s="2">
        <v>0.29899999999999999</v>
      </c>
      <c r="K5" s="2">
        <v>2263.46</v>
      </c>
      <c r="L5" s="2">
        <v>73249.8</v>
      </c>
      <c r="M5" s="17">
        <v>2616.3285843719223</v>
      </c>
      <c r="N5" s="17">
        <v>68472.442008645245</v>
      </c>
      <c r="P5" s="15">
        <f t="shared" si="0"/>
        <v>18506.04896</v>
      </c>
      <c r="Q5" s="15">
        <f t="shared" si="1"/>
        <v>18085.950784000001</v>
      </c>
      <c r="S5" s="15">
        <f t="shared" si="2"/>
        <v>598890.36479999998</v>
      </c>
      <c r="T5" s="15">
        <f t="shared" si="3"/>
        <v>585295.20192000002</v>
      </c>
      <c r="V5" s="14">
        <f t="shared" si="4"/>
        <v>420.09817599999951</v>
      </c>
      <c r="W5" s="14">
        <f t="shared" si="5"/>
        <v>13595.16287999996</v>
      </c>
    </row>
    <row r="6" spans="1:23" ht="16.5" thickBot="1">
      <c r="A6" s="2" t="s">
        <v>5</v>
      </c>
      <c r="B6" s="1">
        <v>88.5</v>
      </c>
      <c r="C6" s="1">
        <v>81.7</v>
      </c>
      <c r="D6" s="1">
        <v>16.79</v>
      </c>
      <c r="E6" s="7">
        <v>12.01</v>
      </c>
      <c r="F6" s="1">
        <v>13.85</v>
      </c>
      <c r="G6" s="9">
        <v>10428.469155917406</v>
      </c>
      <c r="H6" s="9">
        <v>310103.88796388346</v>
      </c>
      <c r="I6" s="2">
        <v>0.375</v>
      </c>
      <c r="J6" s="2">
        <v>0.36499999999999999</v>
      </c>
      <c r="K6" s="2">
        <v>1656.73</v>
      </c>
      <c r="L6" s="2">
        <v>49265</v>
      </c>
      <c r="M6" s="17">
        <v>1914.7737764093426</v>
      </c>
      <c r="N6" s="17">
        <v>46284.444674980761</v>
      </c>
      <c r="P6" s="15">
        <f t="shared" si="0"/>
        <v>10431.186262499999</v>
      </c>
      <c r="Q6" s="15">
        <f t="shared" si="1"/>
        <v>7461.4977375000008</v>
      </c>
      <c r="S6" s="15">
        <f t="shared" si="2"/>
        <v>310184.75624999998</v>
      </c>
      <c r="T6" s="15">
        <f t="shared" si="3"/>
        <v>221877.24374999999</v>
      </c>
      <c r="V6" s="14">
        <f t="shared" si="4"/>
        <v>2969.6885249999987</v>
      </c>
      <c r="W6" s="14">
        <f t="shared" si="5"/>
        <v>88307.512499999983</v>
      </c>
    </row>
    <row r="7" spans="1:23" ht="16.5" thickBot="1">
      <c r="A7" s="2" t="s">
        <v>6</v>
      </c>
      <c r="B7" s="1">
        <v>52.7</v>
      </c>
      <c r="C7" s="1">
        <v>43.9</v>
      </c>
      <c r="D7" s="1">
        <v>1.46</v>
      </c>
      <c r="E7" s="7">
        <v>1.29</v>
      </c>
      <c r="F7" s="1">
        <v>1.35</v>
      </c>
      <c r="G7" s="9">
        <v>951.5677593973902</v>
      </c>
      <c r="H7" s="9">
        <v>24388.676570419193</v>
      </c>
      <c r="I7" s="2">
        <v>0.29899999999999999</v>
      </c>
      <c r="J7" s="2">
        <v>0.27</v>
      </c>
      <c r="K7" s="2">
        <v>2181.44</v>
      </c>
      <c r="L7" s="2">
        <v>55910.31</v>
      </c>
      <c r="M7" s="17">
        <v>2846.7768655253917</v>
      </c>
      <c r="N7" s="17">
        <v>49265.802009403931</v>
      </c>
      <c r="P7" s="15">
        <f t="shared" si="0"/>
        <v>952.28581759999997</v>
      </c>
      <c r="Q7" s="15">
        <f t="shared" si="1"/>
        <v>841.4032224</v>
      </c>
      <c r="S7" s="15">
        <f t="shared" si="2"/>
        <v>24407.086727399997</v>
      </c>
      <c r="T7" s="15">
        <f t="shared" si="3"/>
        <v>21565.165670099999</v>
      </c>
      <c r="V7" s="14">
        <f t="shared" si="4"/>
        <v>110.88259519999997</v>
      </c>
      <c r="W7" s="14">
        <f t="shared" si="5"/>
        <v>2841.9210572999982</v>
      </c>
    </row>
    <row r="8" spans="1:23" ht="16.5" thickBot="1">
      <c r="A8" s="2" t="s">
        <v>7</v>
      </c>
      <c r="B8" s="1">
        <v>63.3</v>
      </c>
      <c r="C8" s="1">
        <v>57.8</v>
      </c>
      <c r="D8" s="1">
        <v>60.44</v>
      </c>
      <c r="E8" s="7">
        <v>58.07</v>
      </c>
      <c r="F8" s="1">
        <v>50.67</v>
      </c>
      <c r="G8" s="9">
        <v>39660.652615577848</v>
      </c>
      <c r="H8" s="9">
        <v>1180124.619974293</v>
      </c>
      <c r="I8" s="2">
        <v>0.32800000000000001</v>
      </c>
      <c r="J8" s="2">
        <v>0.313</v>
      </c>
      <c r="K8" s="2">
        <v>2001.92</v>
      </c>
      <c r="L8" s="2">
        <v>59568.18</v>
      </c>
      <c r="M8" s="17">
        <v>2354.5413933765271</v>
      </c>
      <c r="N8" s="17">
        <v>55588.922545077148</v>
      </c>
      <c r="P8" s="15">
        <f t="shared" si="0"/>
        <v>39686.702694400003</v>
      </c>
      <c r="Q8" s="15">
        <f t="shared" si="1"/>
        <v>38130.490163200004</v>
      </c>
      <c r="S8" s="15">
        <f t="shared" si="2"/>
        <v>1180898.6621376001</v>
      </c>
      <c r="T8" s="15">
        <f t="shared" si="3"/>
        <v>1134592.7417328001</v>
      </c>
      <c r="V8" s="14">
        <f t="shared" si="4"/>
        <v>1556.2125311999989</v>
      </c>
      <c r="W8" s="14">
        <f t="shared" si="5"/>
        <v>46305.920404799981</v>
      </c>
    </row>
    <row r="9" spans="1:23" ht="16.5" thickBot="1">
      <c r="A9" s="2" t="s">
        <v>8</v>
      </c>
      <c r="B9" s="1">
        <v>78.900000000000006</v>
      </c>
      <c r="C9" s="1">
        <v>75.3</v>
      </c>
      <c r="D9" s="1">
        <v>25.35</v>
      </c>
      <c r="E9" s="7">
        <v>24.04</v>
      </c>
      <c r="F9" s="1">
        <v>21.14</v>
      </c>
      <c r="G9" s="9">
        <v>19611.287935324657</v>
      </c>
      <c r="H9" s="9">
        <v>575039.15230858896</v>
      </c>
      <c r="I9" s="2">
        <v>0.36</v>
      </c>
      <c r="J9" s="2">
        <v>0.35399999999999998</v>
      </c>
      <c r="K9" s="2">
        <v>2147.0500000000002</v>
      </c>
      <c r="L9" s="2">
        <v>62955.48</v>
      </c>
      <c r="M9" s="17">
        <v>2773.2088467882486</v>
      </c>
      <c r="N9" s="17">
        <v>55985.277476470568</v>
      </c>
      <c r="P9" s="15">
        <f t="shared" si="0"/>
        <v>19593.978299999999</v>
      </c>
      <c r="Q9" s="15">
        <f t="shared" si="1"/>
        <v>18581.429519999998</v>
      </c>
      <c r="S9" s="15">
        <f t="shared" si="2"/>
        <v>574531.71048000001</v>
      </c>
      <c r="T9" s="15">
        <f t="shared" si="3"/>
        <v>544841.906112</v>
      </c>
      <c r="V9" s="14">
        <f t="shared" si="4"/>
        <v>1012.548780000001</v>
      </c>
      <c r="W9" s="14">
        <f t="shared" si="5"/>
        <v>29689.804368000012</v>
      </c>
    </row>
    <row r="10" spans="1:23" ht="16.5" thickBot="1">
      <c r="A10" s="2" t="s">
        <v>9</v>
      </c>
      <c r="B10" s="1">
        <v>27.8</v>
      </c>
      <c r="C10" s="1">
        <v>30.1</v>
      </c>
      <c r="D10" s="1">
        <v>6.86</v>
      </c>
      <c r="E10" s="7">
        <v>7</v>
      </c>
      <c r="F10" s="1">
        <v>6.08</v>
      </c>
      <c r="G10" s="9">
        <v>2475.4601205382255</v>
      </c>
      <c r="H10" s="9">
        <v>62918.575278692362</v>
      </c>
      <c r="I10" s="2">
        <v>0.19700000000000001</v>
      </c>
      <c r="J10" s="2">
        <v>0.20899999999999999</v>
      </c>
      <c r="K10" s="2">
        <v>1833.14</v>
      </c>
      <c r="L10" s="2">
        <v>46592.86</v>
      </c>
      <c r="M10" s="17">
        <v>2013.4264697563601</v>
      </c>
      <c r="N10" s="17">
        <v>43628.029862313721</v>
      </c>
      <c r="P10" s="15">
        <f t="shared" si="0"/>
        <v>2477.3420588000004</v>
      </c>
      <c r="Q10" s="15">
        <f t="shared" si="1"/>
        <v>2527.9000599999999</v>
      </c>
      <c r="S10" s="15">
        <f t="shared" si="2"/>
        <v>62966.522861200006</v>
      </c>
      <c r="T10" s="15">
        <f t="shared" si="3"/>
        <v>64251.553939999998</v>
      </c>
      <c r="V10" s="14">
        <f t="shared" si="4"/>
        <v>-50.55800119999958</v>
      </c>
      <c r="W10" s="14">
        <f t="shared" si="5"/>
        <v>-1285.0310787999915</v>
      </c>
    </row>
    <row r="11" spans="1:23" ht="16.5" thickBot="1">
      <c r="A11" s="2" t="s">
        <v>10</v>
      </c>
      <c r="B11" s="1">
        <v>36.9</v>
      </c>
      <c r="C11" s="1">
        <v>40.1</v>
      </c>
      <c r="D11" s="1">
        <v>12.27</v>
      </c>
      <c r="E11" s="7">
        <v>12.44</v>
      </c>
      <c r="F11" s="1">
        <v>10.14</v>
      </c>
      <c r="G11" s="9">
        <v>5377.7724788594232</v>
      </c>
      <c r="H11" s="9">
        <v>153887.03304610163</v>
      </c>
      <c r="I11" s="2">
        <v>0.24199999999999999</v>
      </c>
      <c r="J11" s="2">
        <v>0.255</v>
      </c>
      <c r="K11" s="2">
        <v>1812.61</v>
      </c>
      <c r="L11" s="2">
        <v>51868.65</v>
      </c>
      <c r="M11" s="17">
        <v>2019.7282409915656</v>
      </c>
      <c r="N11" s="17">
        <v>50790.700593665155</v>
      </c>
      <c r="P11" s="15">
        <f t="shared" si="0"/>
        <v>5382.2553773999998</v>
      </c>
      <c r="Q11" s="15">
        <f t="shared" si="1"/>
        <v>5456.8261527999994</v>
      </c>
      <c r="S11" s="15">
        <f t="shared" si="2"/>
        <v>154015.65719100001</v>
      </c>
      <c r="T11" s="15">
        <f t="shared" si="3"/>
        <v>156149.533452</v>
      </c>
      <c r="V11" s="14">
        <f t="shared" si="4"/>
        <v>-74.570775399999548</v>
      </c>
      <c r="W11" s="14">
        <f t="shared" si="5"/>
        <v>-2133.8762609999976</v>
      </c>
    </row>
    <row r="12" spans="1:23" ht="16.5" thickBot="1">
      <c r="A12" s="2" t="s">
        <v>11</v>
      </c>
      <c r="B12" s="1">
        <v>77.599999999999994</v>
      </c>
      <c r="C12" s="1">
        <v>69.5</v>
      </c>
      <c r="D12" s="1">
        <v>32.99</v>
      </c>
      <c r="E12" s="7">
        <v>32.5</v>
      </c>
      <c r="F12" s="1">
        <v>26.95</v>
      </c>
      <c r="G12" s="9">
        <v>17637.347950147359</v>
      </c>
      <c r="H12" s="9">
        <v>603104.14226588595</v>
      </c>
      <c r="I12" s="2">
        <v>0.35799999999999998</v>
      </c>
      <c r="J12" s="2">
        <v>0.34200000000000003</v>
      </c>
      <c r="K12" s="2">
        <v>1493.22</v>
      </c>
      <c r="L12" s="2">
        <v>51060.26</v>
      </c>
      <c r="M12" s="17">
        <v>1365.599955626046</v>
      </c>
      <c r="N12" s="17">
        <v>55273.075277144657</v>
      </c>
      <c r="P12" s="15">
        <f t="shared" si="0"/>
        <v>17635.555352400002</v>
      </c>
      <c r="Q12" s="15">
        <f t="shared" si="1"/>
        <v>17373.614699999998</v>
      </c>
      <c r="S12" s="15">
        <f t="shared" si="2"/>
        <v>603043.11590920005</v>
      </c>
      <c r="T12" s="15">
        <f t="shared" si="3"/>
        <v>594086.12510000006</v>
      </c>
      <c r="V12" s="14">
        <f t="shared" si="4"/>
        <v>261.94065240000418</v>
      </c>
      <c r="W12" s="14">
        <f t="shared" si="5"/>
        <v>8956.9908091999823</v>
      </c>
    </row>
    <row r="13" spans="1:23" ht="16.5" thickBot="1">
      <c r="A13" s="2" t="s">
        <v>12</v>
      </c>
      <c r="B13" s="1">
        <v>50.2</v>
      </c>
      <c r="C13" s="1">
        <v>42.4</v>
      </c>
      <c r="D13" s="1">
        <v>61.1</v>
      </c>
      <c r="E13" s="7">
        <v>60.35</v>
      </c>
      <c r="F13" s="1">
        <v>52.85</v>
      </c>
      <c r="G13" s="9">
        <v>39838.90745618962</v>
      </c>
      <c r="H13" s="9">
        <v>1083049.7307980447</v>
      </c>
      <c r="I13" s="2">
        <v>0.29099999999999998</v>
      </c>
      <c r="J13" s="2">
        <v>0.26400000000000001</v>
      </c>
      <c r="K13" s="2">
        <v>2240.66</v>
      </c>
      <c r="L13" s="2">
        <v>60914.02</v>
      </c>
      <c r="M13" s="17">
        <v>2743.4254441556673</v>
      </c>
      <c r="N13" s="17">
        <v>56038.526058703377</v>
      </c>
      <c r="P13" s="15">
        <f t="shared" si="0"/>
        <v>39839.158865999998</v>
      </c>
      <c r="Q13" s="15">
        <f t="shared" si="1"/>
        <v>39350.134821</v>
      </c>
      <c r="S13" s="15">
        <f t="shared" si="2"/>
        <v>1083057.3670020001</v>
      </c>
      <c r="T13" s="15">
        <f t="shared" si="3"/>
        <v>1069762.8821369999</v>
      </c>
      <c r="V13" s="14">
        <f t="shared" si="4"/>
        <v>489.0240449999983</v>
      </c>
      <c r="W13" s="14">
        <f t="shared" si="5"/>
        <v>13294.484865000239</v>
      </c>
    </row>
    <row r="14" spans="1:23" ht="16.5" thickBot="1">
      <c r="A14" s="2" t="s">
        <v>13</v>
      </c>
      <c r="B14" s="1">
        <v>49.8</v>
      </c>
      <c r="C14" s="1">
        <v>40.200000000000003</v>
      </c>
      <c r="D14" s="1">
        <v>33.409999999999997</v>
      </c>
      <c r="E14" s="7">
        <v>34.04</v>
      </c>
      <c r="F14" s="1">
        <v>31.84</v>
      </c>
      <c r="G14" s="9">
        <v>25133.743145315973</v>
      </c>
      <c r="H14" s="9">
        <v>589217.39559212921</v>
      </c>
      <c r="I14" s="2">
        <v>0.28999999999999998</v>
      </c>
      <c r="J14" s="2">
        <v>0.255</v>
      </c>
      <c r="K14" s="2">
        <v>2596.61</v>
      </c>
      <c r="L14" s="2">
        <v>60873.04</v>
      </c>
      <c r="M14" s="17">
        <v>3089.8537631878221</v>
      </c>
      <c r="N14" s="17">
        <v>55460.648158916491</v>
      </c>
      <c r="P14" s="15">
        <f t="shared" si="0"/>
        <v>25158.294628999996</v>
      </c>
      <c r="Q14" s="15">
        <f t="shared" si="1"/>
        <v>25632.695275999999</v>
      </c>
      <c r="S14" s="15">
        <f t="shared" si="2"/>
        <v>589792.79725599987</v>
      </c>
      <c r="T14" s="15">
        <f t="shared" si="3"/>
        <v>600914.30166399991</v>
      </c>
      <c r="V14" s="14">
        <f t="shared" si="4"/>
        <v>-474.40064700000221</v>
      </c>
      <c r="W14" s="14">
        <f t="shared" si="5"/>
        <v>-11121.504408000037</v>
      </c>
    </row>
    <row r="15" spans="1:23" ht="16.5" thickBot="1">
      <c r="A15" s="2" t="s">
        <v>14</v>
      </c>
      <c r="B15" s="1">
        <v>62.9</v>
      </c>
      <c r="C15" s="1">
        <v>55.9</v>
      </c>
      <c r="D15" s="1">
        <v>72.63</v>
      </c>
      <c r="E15" s="7">
        <v>72.86</v>
      </c>
      <c r="F15" s="1">
        <v>60.35</v>
      </c>
      <c r="G15" s="9">
        <v>50038.548490734378</v>
      </c>
      <c r="H15" s="9">
        <v>1635222.4448080654</v>
      </c>
      <c r="I15" s="2">
        <v>0.32700000000000001</v>
      </c>
      <c r="J15" s="2">
        <v>0.308</v>
      </c>
      <c r="K15" s="2">
        <v>2108.19</v>
      </c>
      <c r="L15" s="2">
        <v>68894.039999999994</v>
      </c>
      <c r="M15" s="17">
        <v>2279.0862479122893</v>
      </c>
      <c r="N15" s="17">
        <v>69509.748315631266</v>
      </c>
      <c r="P15" s="15">
        <f t="shared" si="0"/>
        <v>50069.533581900003</v>
      </c>
      <c r="Q15" s="15">
        <f t="shared" si="1"/>
        <v>50228.090551800007</v>
      </c>
      <c r="S15" s="15">
        <f t="shared" si="2"/>
        <v>1636234.1389403997</v>
      </c>
      <c r="T15" s="15">
        <f t="shared" si="3"/>
        <v>1641415.6596887999</v>
      </c>
      <c r="V15" s="14">
        <f t="shared" si="4"/>
        <v>-158.55696990000433</v>
      </c>
      <c r="W15" s="14">
        <f t="shared" si="5"/>
        <v>-5181.5207484001294</v>
      </c>
    </row>
    <row r="16" spans="1:23" ht="16.5" thickBot="1">
      <c r="A16" s="2" t="s">
        <v>15</v>
      </c>
      <c r="B16" s="1">
        <v>54.7</v>
      </c>
      <c r="C16" s="1">
        <v>48.1</v>
      </c>
      <c r="D16" s="1">
        <v>112.37</v>
      </c>
      <c r="E16" s="7">
        <v>106.33</v>
      </c>
      <c r="F16" s="1">
        <v>96.88</v>
      </c>
      <c r="G16" s="9">
        <v>71413.543412927698</v>
      </c>
      <c r="H16" s="9">
        <v>1874474.2062753621</v>
      </c>
      <c r="I16" s="2">
        <v>0.30499999999999999</v>
      </c>
      <c r="J16" s="2">
        <v>0.28399999999999997</v>
      </c>
      <c r="K16" s="2">
        <v>2085.5700000000002</v>
      </c>
      <c r="L16" s="2">
        <v>54742.37</v>
      </c>
      <c r="M16" s="17">
        <v>2391.2097873685552</v>
      </c>
      <c r="N16" s="17">
        <v>52825.351240259653</v>
      </c>
      <c r="P16" s="15">
        <f t="shared" si="0"/>
        <v>71478.4277745</v>
      </c>
      <c r="Q16" s="15">
        <f t="shared" si="1"/>
        <v>67636.3907205</v>
      </c>
      <c r="S16" s="15">
        <f t="shared" si="2"/>
        <v>1876177.0356544999</v>
      </c>
      <c r="T16" s="15">
        <f t="shared" si="3"/>
        <v>1775330.6416405002</v>
      </c>
      <c r="V16" s="14">
        <f t="shared" si="4"/>
        <v>3842.0370540000004</v>
      </c>
      <c r="W16" s="14">
        <f t="shared" si="5"/>
        <v>100846.39401399973</v>
      </c>
    </row>
    <row r="17" spans="1:23" ht="15.75">
      <c r="A17" s="2" t="s">
        <v>26</v>
      </c>
      <c r="B17" s="8">
        <v>41.5</v>
      </c>
      <c r="C17" s="8">
        <v>38.299999999999997</v>
      </c>
      <c r="D17" s="3">
        <v>14.28</v>
      </c>
      <c r="E17" s="3">
        <v>14.12</v>
      </c>
      <c r="F17" s="3">
        <v>12.87</v>
      </c>
      <c r="G17" s="9">
        <v>5608</v>
      </c>
      <c r="H17" s="9">
        <v>168121</v>
      </c>
      <c r="I17" s="2">
        <v>0.26100000000000001</v>
      </c>
      <c r="J17" s="2">
        <v>0.248</v>
      </c>
      <c r="K17" s="2">
        <v>1507.22</v>
      </c>
      <c r="L17" s="2">
        <v>45184.59</v>
      </c>
      <c r="M17" s="17">
        <v>1721.2129093227329</v>
      </c>
      <c r="N17" s="17">
        <v>43058.983618134378</v>
      </c>
      <c r="P17" s="15">
        <f t="shared" si="0"/>
        <v>5617.5295176</v>
      </c>
      <c r="Q17" s="15">
        <f t="shared" si="1"/>
        <v>5554.5880103999998</v>
      </c>
      <c r="S17" s="15">
        <f t="shared" si="2"/>
        <v>168406.58169719999</v>
      </c>
      <c r="T17" s="15">
        <f t="shared" si="3"/>
        <v>166519.67321879999</v>
      </c>
      <c r="V17" s="14">
        <f t="shared" si="4"/>
        <v>62.94150720000016</v>
      </c>
      <c r="W17" s="14">
        <f t="shared" si="5"/>
        <v>1886.9084784000006</v>
      </c>
    </row>
    <row r="18" spans="1:23" ht="16.5" thickBot="1">
      <c r="A18" s="2" t="s">
        <v>16</v>
      </c>
      <c r="B18" s="1">
        <v>66.3</v>
      </c>
      <c r="C18" s="1">
        <v>55.8</v>
      </c>
      <c r="D18" s="1">
        <v>41.97</v>
      </c>
      <c r="E18" s="7">
        <v>42.39</v>
      </c>
      <c r="F18" s="13">
        <v>36.799999999999997</v>
      </c>
      <c r="G18" s="9">
        <v>26078.636194699833</v>
      </c>
      <c r="H18" s="9">
        <v>801128.61511827563</v>
      </c>
      <c r="I18" s="2">
        <v>0.33500000000000002</v>
      </c>
      <c r="J18" s="2">
        <v>0.308</v>
      </c>
      <c r="K18" s="2">
        <v>1855.17</v>
      </c>
      <c r="L18" s="2">
        <v>56990.2</v>
      </c>
      <c r="M18" s="17">
        <v>2167.7945216054677</v>
      </c>
      <c r="N18" s="17">
        <v>54611.195334578239</v>
      </c>
      <c r="P18" s="15">
        <f t="shared" si="0"/>
        <v>26083.597441500002</v>
      </c>
      <c r="Q18" s="15">
        <f t="shared" si="1"/>
        <v>26344.619860500003</v>
      </c>
      <c r="S18" s="15">
        <f t="shared" si="2"/>
        <v>801279.36248999997</v>
      </c>
      <c r="T18" s="15">
        <f t="shared" si="3"/>
        <v>809297.88363000005</v>
      </c>
      <c r="V18" s="14">
        <f t="shared" si="4"/>
        <v>-261.02241900000081</v>
      </c>
      <c r="W18" s="14">
        <f t="shared" si="5"/>
        <v>-8018.5211400000844</v>
      </c>
    </row>
    <row r="19" spans="1:23" ht="16.5" thickBot="1">
      <c r="A19" s="2" t="s">
        <v>27</v>
      </c>
      <c r="B19" s="1">
        <v>63.6</v>
      </c>
      <c r="C19" s="1">
        <v>61.8</v>
      </c>
      <c r="D19" s="1">
        <v>1.06</v>
      </c>
      <c r="E19" s="7">
        <v>0.69</v>
      </c>
      <c r="F19" s="13">
        <v>0.6</v>
      </c>
      <c r="G19" s="9">
        <v>1517.3223419405861</v>
      </c>
      <c r="H19" s="9">
        <v>41792.619072017704</v>
      </c>
      <c r="I19" s="2">
        <v>0.32900000000000001</v>
      </c>
      <c r="J19" s="2">
        <v>0.32400000000000001</v>
      </c>
      <c r="K19" s="2">
        <v>4357.22</v>
      </c>
      <c r="L19" s="2">
        <v>120013.92</v>
      </c>
      <c r="M19" s="17">
        <v>5484.425583000585</v>
      </c>
      <c r="N19" s="17">
        <v>112164.37039235333</v>
      </c>
      <c r="P19" s="15">
        <f t="shared" si="0"/>
        <v>1519.5369028000002</v>
      </c>
      <c r="Q19" s="15">
        <f t="shared" si="1"/>
        <v>989.13251220000006</v>
      </c>
      <c r="S19" s="15">
        <f t="shared" si="2"/>
        <v>41853.654460800004</v>
      </c>
      <c r="T19" s="15">
        <f t="shared" si="3"/>
        <v>27244.359979199999</v>
      </c>
      <c r="V19" s="14">
        <f t="shared" si="4"/>
        <v>530.40439060000017</v>
      </c>
      <c r="W19" s="14">
        <f t="shared" si="5"/>
        <v>14609.294481600005</v>
      </c>
    </row>
    <row r="20" spans="1:23" ht="16.5" thickBot="1">
      <c r="A20" s="2" t="s">
        <v>17</v>
      </c>
      <c r="B20" s="1">
        <v>70.099999999999994</v>
      </c>
      <c r="C20" s="1">
        <v>68.900000000000006</v>
      </c>
      <c r="D20" s="1">
        <v>27.74</v>
      </c>
      <c r="E20" s="7">
        <v>27</v>
      </c>
      <c r="F20" s="13">
        <v>24.36</v>
      </c>
      <c r="G20" s="9">
        <v>22687.923845991769</v>
      </c>
      <c r="H20" s="9">
        <v>626359.8029016112</v>
      </c>
      <c r="I20" s="2">
        <v>0.34300000000000003</v>
      </c>
      <c r="J20" s="2">
        <v>0.34100000000000003</v>
      </c>
      <c r="K20" s="2">
        <v>2381.91</v>
      </c>
      <c r="L20" s="2">
        <v>65758.78</v>
      </c>
      <c r="M20" s="17">
        <v>2959.9217738701768</v>
      </c>
      <c r="N20" s="17">
        <v>58499.126903061006</v>
      </c>
      <c r="P20" s="15">
        <f t="shared" si="0"/>
        <v>22663.444906199999</v>
      </c>
      <c r="Q20" s="15">
        <f t="shared" si="1"/>
        <v>22058.86851</v>
      </c>
      <c r="S20" s="15">
        <f t="shared" si="2"/>
        <v>625682.95511960005</v>
      </c>
      <c r="T20" s="15">
        <f t="shared" si="3"/>
        <v>608992.0615800001</v>
      </c>
      <c r="V20" s="14">
        <f t="shared" si="4"/>
        <v>604.57639619999827</v>
      </c>
      <c r="W20" s="14">
        <f t="shared" si="5"/>
        <v>16690.893539599958</v>
      </c>
    </row>
    <row r="21" spans="1:23" ht="16.5" thickBot="1">
      <c r="A21" s="2" t="s">
        <v>18</v>
      </c>
      <c r="B21" s="1">
        <v>79.8</v>
      </c>
      <c r="C21" s="1">
        <v>78.900000000000006</v>
      </c>
      <c r="D21" s="1">
        <v>68.55</v>
      </c>
      <c r="E21" s="7">
        <v>69.69</v>
      </c>
      <c r="F21" s="13">
        <v>56.51</v>
      </c>
      <c r="G21" s="9">
        <v>50264.600555913166</v>
      </c>
      <c r="H21" s="9">
        <v>1730128.0654757968</v>
      </c>
      <c r="I21" s="2">
        <v>0.36199999999999999</v>
      </c>
      <c r="J21" s="2">
        <v>0.36</v>
      </c>
      <c r="K21" s="2">
        <v>2026.39</v>
      </c>
      <c r="L21" s="2">
        <v>69749.009999999995</v>
      </c>
      <c r="M21" s="17">
        <v>2557.3815371527644</v>
      </c>
      <c r="N21" s="17">
        <v>64039.310005225918</v>
      </c>
      <c r="P21" s="15">
        <f t="shared" si="0"/>
        <v>50285.070488999998</v>
      </c>
      <c r="Q21" s="15">
        <f t="shared" si="1"/>
        <v>51121.3211142</v>
      </c>
      <c r="S21" s="15">
        <f t="shared" si="2"/>
        <v>1730828.6580509997</v>
      </c>
      <c r="T21" s="15">
        <f t="shared" si="3"/>
        <v>1759612.6794977998</v>
      </c>
      <c r="V21" s="14">
        <f t="shared" si="4"/>
        <v>-836.2506252000021</v>
      </c>
      <c r="W21" s="14">
        <f t="shared" si="5"/>
        <v>-28784.021446800092</v>
      </c>
    </row>
    <row r="22" spans="1:23" ht="16.5" thickBot="1">
      <c r="A22" s="2" t="s">
        <v>19</v>
      </c>
      <c r="B22" s="1">
        <v>46.5</v>
      </c>
      <c r="C22" s="1">
        <v>39</v>
      </c>
      <c r="D22" s="1">
        <v>72.150000000000006</v>
      </c>
      <c r="E22" s="7">
        <v>72.48</v>
      </c>
      <c r="F22" s="13">
        <v>62.41</v>
      </c>
      <c r="G22" s="9">
        <v>53510.818073475464</v>
      </c>
      <c r="H22" s="9">
        <v>1443787.9258175492</v>
      </c>
      <c r="I22" s="2">
        <v>0.27900000000000003</v>
      </c>
      <c r="J22" s="2">
        <v>0.251</v>
      </c>
      <c r="K22" s="2">
        <v>2660.75</v>
      </c>
      <c r="L22" s="2">
        <v>71790.350000000006</v>
      </c>
      <c r="M22" s="17">
        <v>3045.8822427244349</v>
      </c>
      <c r="N22" s="17">
        <v>67167.447968348948</v>
      </c>
      <c r="P22" s="15">
        <f t="shared" si="0"/>
        <v>53560.498387500011</v>
      </c>
      <c r="Q22" s="15">
        <f t="shared" si="1"/>
        <v>53805.473640000011</v>
      </c>
      <c r="S22" s="15">
        <f t="shared" si="2"/>
        <v>1445128.9769475004</v>
      </c>
      <c r="T22" s="15">
        <f t="shared" si="3"/>
        <v>1451738.7144720005</v>
      </c>
      <c r="V22" s="14">
        <f t="shared" si="4"/>
        <v>-244.97525250000035</v>
      </c>
      <c r="W22" s="14">
        <f t="shared" si="5"/>
        <v>-6609.7375245001167</v>
      </c>
    </row>
    <row r="23" spans="1:23" ht="16.5" thickBot="1">
      <c r="A23" s="2" t="s">
        <v>20</v>
      </c>
      <c r="B23" s="1">
        <v>78.8</v>
      </c>
      <c r="C23" s="1">
        <v>72</v>
      </c>
      <c r="D23" s="1">
        <v>199.81</v>
      </c>
      <c r="E23" s="7">
        <v>208.04</v>
      </c>
      <c r="F23" s="13">
        <v>166.2</v>
      </c>
      <c r="G23" s="9">
        <v>144206.65850762656</v>
      </c>
      <c r="H23" s="9">
        <v>4757210.7773358719</v>
      </c>
      <c r="I23" s="2">
        <v>0.36</v>
      </c>
      <c r="J23" s="2">
        <v>0.34699999999999998</v>
      </c>
      <c r="K23" s="2">
        <v>2003.97</v>
      </c>
      <c r="L23" s="2">
        <v>66108.56</v>
      </c>
      <c r="M23" s="17">
        <v>2311.1461992832592</v>
      </c>
      <c r="N23" s="17">
        <v>64628.732290337633</v>
      </c>
      <c r="P23" s="15">
        <f t="shared" si="0"/>
        <v>144148.76845200002</v>
      </c>
      <c r="Q23" s="15">
        <f t="shared" si="1"/>
        <v>150086.13076799997</v>
      </c>
      <c r="S23" s="15">
        <f t="shared" si="2"/>
        <v>4755294.494496</v>
      </c>
      <c r="T23" s="15">
        <f t="shared" si="3"/>
        <v>4951160.9360639993</v>
      </c>
      <c r="V23" s="14">
        <f t="shared" si="4"/>
        <v>-5937.3623159999552</v>
      </c>
      <c r="W23" s="14">
        <f t="shared" si="5"/>
        <v>-195866.44156799931</v>
      </c>
    </row>
    <row r="24" spans="1:23" ht="16.5" thickBot="1">
      <c r="A24" s="2" t="s">
        <v>21</v>
      </c>
      <c r="B24" s="1">
        <v>38.700000000000003</v>
      </c>
      <c r="C24" s="1">
        <v>38.1</v>
      </c>
      <c r="D24" s="1">
        <v>10.09</v>
      </c>
      <c r="E24" s="7">
        <v>9.83</v>
      </c>
      <c r="F24" s="13">
        <v>8.49</v>
      </c>
      <c r="G24" s="9">
        <v>6264.1970963803051</v>
      </c>
      <c r="H24" s="9">
        <v>175609.60029496561</v>
      </c>
      <c r="I24" s="2">
        <v>0.249</v>
      </c>
      <c r="J24" s="2">
        <v>0.247</v>
      </c>
      <c r="K24" s="2">
        <v>2489.2800000000002</v>
      </c>
      <c r="L24" s="2">
        <v>69784.210000000006</v>
      </c>
      <c r="M24" s="17">
        <v>3078.461252882485</v>
      </c>
      <c r="N24" s="17">
        <v>63082.189241631691</v>
      </c>
      <c r="P24" s="15">
        <f t="shared" si="0"/>
        <v>6254.0919648000008</v>
      </c>
      <c r="Q24" s="15">
        <f t="shared" si="1"/>
        <v>6092.9359776000001</v>
      </c>
      <c r="S24" s="15">
        <f t="shared" si="2"/>
        <v>175326.54704610002</v>
      </c>
      <c r="T24" s="15">
        <f t="shared" si="3"/>
        <v>170808.71729070001</v>
      </c>
      <c r="V24" s="14">
        <f t="shared" si="4"/>
        <v>161.15598720000071</v>
      </c>
      <c r="W24" s="14">
        <f t="shared" si="5"/>
        <v>4517.8297554000164</v>
      </c>
    </row>
    <row r="25" spans="1:23" ht="16.5" thickBot="1">
      <c r="A25" s="2" t="s">
        <v>22</v>
      </c>
      <c r="B25" s="1">
        <v>73.7</v>
      </c>
      <c r="C25" s="1">
        <v>66.7</v>
      </c>
      <c r="D25" s="1">
        <v>91.28</v>
      </c>
      <c r="E25" s="7">
        <v>91.3</v>
      </c>
      <c r="F25" s="13">
        <v>80.180000000000007</v>
      </c>
      <c r="G25" s="9">
        <v>76536.207525145626</v>
      </c>
      <c r="H25" s="9">
        <v>2108031.6987606245</v>
      </c>
      <c r="I25" s="2">
        <v>0.35099999999999998</v>
      </c>
      <c r="J25" s="2">
        <v>0.33600000000000002</v>
      </c>
      <c r="K25" s="2">
        <v>2390.64</v>
      </c>
      <c r="L25" s="2">
        <v>65845.25</v>
      </c>
      <c r="M25" s="17">
        <v>2682.0525010285801</v>
      </c>
      <c r="N25" s="17">
        <v>62691.60296568941</v>
      </c>
      <c r="P25" s="15">
        <f t="shared" si="0"/>
        <v>76594.384339199998</v>
      </c>
      <c r="Q25" s="15">
        <f t="shared" si="1"/>
        <v>76611.166631999979</v>
      </c>
      <c r="S25" s="15">
        <f t="shared" si="2"/>
        <v>2109634.40142</v>
      </c>
      <c r="T25" s="15">
        <f t="shared" si="3"/>
        <v>2110096.6350749996</v>
      </c>
      <c r="V25" s="14">
        <f t="shared" si="4"/>
        <v>-16.782292799980496</v>
      </c>
      <c r="W25" s="14">
        <f t="shared" si="5"/>
        <v>-462.23365499963984</v>
      </c>
    </row>
    <row r="26" spans="1:23" ht="15.75">
      <c r="G26" s="9"/>
      <c r="H26" s="9"/>
      <c r="M26" s="14"/>
      <c r="N26" s="14"/>
    </row>
    <row r="27" spans="1:23" ht="15.75">
      <c r="G27" s="9"/>
      <c r="H27" s="9"/>
      <c r="M27" s="14"/>
      <c r="N27" s="14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G28"/>
  <sheetViews>
    <sheetView topLeftCell="O1" zoomScale="80" zoomScaleNormal="80" workbookViewId="0">
      <selection activeCell="AD2" sqref="AD2:AE25"/>
    </sheetView>
  </sheetViews>
  <sheetFormatPr defaultRowHeight="15"/>
  <cols>
    <col min="1" max="1" width="22.7109375" style="15" customWidth="1"/>
    <col min="2" max="2" width="14.28515625" style="14" customWidth="1"/>
    <col min="3" max="3" width="9.42578125" style="14" bestFit="1" customWidth="1"/>
    <col min="4" max="4" width="8.28515625" style="15" bestFit="1" customWidth="1"/>
    <col min="5" max="5" width="9.140625" style="15"/>
    <col min="6" max="6" width="16" style="15" bestFit="1" customWidth="1"/>
    <col min="7" max="7" width="16.140625" style="15" bestFit="1" customWidth="1"/>
    <col min="8" max="9" width="16" style="14" bestFit="1" customWidth="1"/>
    <col min="11" max="11" width="12.28515625" style="15" bestFit="1" customWidth="1"/>
    <col min="12" max="12" width="12.5703125" style="15" bestFit="1" customWidth="1"/>
    <col min="14" max="14" width="10.85546875" bestFit="1" customWidth="1"/>
    <col min="15" max="15" width="12" bestFit="1" customWidth="1"/>
    <col min="16" max="16" width="10.85546875" bestFit="1" customWidth="1"/>
    <col min="18" max="18" width="11" bestFit="1" customWidth="1"/>
    <col min="19" max="19" width="12.140625" bestFit="1" customWidth="1"/>
    <col min="20" max="20" width="11" bestFit="1" customWidth="1"/>
    <col min="22" max="22" width="13.5703125" bestFit="1" customWidth="1"/>
    <col min="23" max="23" width="14.85546875" bestFit="1" customWidth="1"/>
    <col min="24" max="24" width="13.5703125" bestFit="1" customWidth="1"/>
    <col min="26" max="26" width="13.7109375" bestFit="1" customWidth="1"/>
    <col min="27" max="27" width="15" bestFit="1" customWidth="1"/>
    <col min="28" max="28" width="13.7109375" bestFit="1" customWidth="1"/>
    <col min="31" max="31" width="10.28515625" bestFit="1" customWidth="1"/>
  </cols>
  <sheetData>
    <row r="1" spans="1:33" ht="15.75" thickBot="1">
      <c r="A1" s="19" t="s">
        <v>0</v>
      </c>
      <c r="B1" s="19" t="s">
        <v>25</v>
      </c>
      <c r="C1" s="19" t="s">
        <v>36</v>
      </c>
      <c r="D1" s="18" t="s">
        <v>30</v>
      </c>
      <c r="E1" s="18" t="s">
        <v>31</v>
      </c>
      <c r="F1" s="18" t="s">
        <v>32</v>
      </c>
      <c r="G1" s="18" t="s">
        <v>33</v>
      </c>
      <c r="H1" s="16" t="s">
        <v>34</v>
      </c>
      <c r="I1" s="16" t="s">
        <v>39</v>
      </c>
      <c r="K1" s="16" t="s">
        <v>37</v>
      </c>
      <c r="L1" s="12" t="s">
        <v>38</v>
      </c>
      <c r="N1" s="12" t="s">
        <v>40</v>
      </c>
      <c r="O1" s="12" t="s">
        <v>41</v>
      </c>
      <c r="P1" s="12" t="s">
        <v>42</v>
      </c>
      <c r="R1" s="12" t="s">
        <v>43</v>
      </c>
      <c r="S1" s="12" t="s">
        <v>44</v>
      </c>
      <c r="T1" s="12" t="s">
        <v>45</v>
      </c>
      <c r="V1" s="12" t="s">
        <v>46</v>
      </c>
      <c r="W1" s="12" t="s">
        <v>47</v>
      </c>
      <c r="X1" s="12" t="s">
        <v>48</v>
      </c>
      <c r="Y1" s="14"/>
      <c r="Z1" s="12" t="s">
        <v>49</v>
      </c>
      <c r="AA1" s="12" t="s">
        <v>50</v>
      </c>
      <c r="AB1" s="12" t="s">
        <v>51</v>
      </c>
    </row>
    <row r="2" spans="1:33" ht="16.5" thickBot="1">
      <c r="A2" s="15" t="s">
        <v>1</v>
      </c>
      <c r="B2" s="5">
        <v>84.58</v>
      </c>
      <c r="C2" s="13">
        <v>76.209999999999994</v>
      </c>
      <c r="D2" s="15">
        <v>0.29599999999999999</v>
      </c>
      <c r="E2" s="15">
        <v>0.26500000000000001</v>
      </c>
      <c r="F2" s="15">
        <v>2039.8</v>
      </c>
      <c r="G2" s="15">
        <v>56878.66</v>
      </c>
      <c r="H2" s="17">
        <v>2423.4802495625304</v>
      </c>
      <c r="I2" s="17">
        <v>54798.252763713484</v>
      </c>
      <c r="K2" s="20">
        <f>C2*E2*H2</f>
        <v>48943.758902077519</v>
      </c>
      <c r="L2" s="20">
        <f>C2*E2*I2</f>
        <v>1106686.3334274902</v>
      </c>
      <c r="N2">
        <f>B2*E2*H2</f>
        <v>54319.159269619689</v>
      </c>
      <c r="O2">
        <f>C2*E2*F2</f>
        <v>41195.086869999999</v>
      </c>
      <c r="P2">
        <f>C2*D2*H2</f>
        <v>54669.255226471483</v>
      </c>
      <c r="R2">
        <f>B2*E2*I2</f>
        <v>1228231.5979700449</v>
      </c>
      <c r="S2">
        <f>C2*E2*G2</f>
        <v>1148701.5098290001</v>
      </c>
      <c r="T2">
        <f>C2*D2*I2</f>
        <v>1236147.7535642909</v>
      </c>
      <c r="V2" s="20">
        <f>(N2-K2)/K2*100</f>
        <v>10.982810654769713</v>
      </c>
      <c r="W2" s="20">
        <f>(O2-K2)/K2*100</f>
        <v>-15.831787761909336</v>
      </c>
      <c r="X2" s="20">
        <f>(P2-K2)/K2*100</f>
        <v>11.698113207547149</v>
      </c>
      <c r="Z2" s="20">
        <f>(R2-L2)/L2*100</f>
        <v>10.98281065476972</v>
      </c>
      <c r="AA2" s="20">
        <f>(S2-L2)/L2*100</f>
        <v>3.7964846165024704</v>
      </c>
      <c r="AB2" s="20">
        <f>(T2-L2)/L2*100</f>
        <v>11.698113207547168</v>
      </c>
      <c r="AD2" s="24">
        <f>N2-K2</f>
        <v>5375.40036754217</v>
      </c>
      <c r="AE2" s="23">
        <f t="shared" ref="AE2:AE25" si="0">(R2-L2)/1000</f>
        <v>121.54526454255473</v>
      </c>
    </row>
    <row r="3" spans="1:33" ht="16.5" thickBot="1">
      <c r="A3" s="15" t="s">
        <v>2</v>
      </c>
      <c r="B3" s="1">
        <v>31.21</v>
      </c>
      <c r="C3" s="5">
        <v>26.66</v>
      </c>
      <c r="D3" s="15">
        <v>0.28599999999999998</v>
      </c>
      <c r="E3" s="15">
        <v>0.27300000000000002</v>
      </c>
      <c r="F3" s="15">
        <v>1944.58</v>
      </c>
      <c r="G3" s="15">
        <v>62435.33</v>
      </c>
      <c r="H3" s="17">
        <v>1980.9770372149526</v>
      </c>
      <c r="I3" s="17">
        <v>64407.400583642273</v>
      </c>
      <c r="K3" s="20">
        <f t="shared" ref="K3:K25" si="1">C3*E3*H3</f>
        <v>14417.907452717125</v>
      </c>
      <c r="L3" s="20">
        <f t="shared" ref="L3:L25" si="2">C3*E3*I3</f>
        <v>468768.65477985359</v>
      </c>
      <c r="N3" s="14">
        <f t="shared" ref="N3:N25" si="3">B3*E3*H3</f>
        <v>16878.57807949368</v>
      </c>
      <c r="O3" s="14">
        <f t="shared" ref="O3:O25" si="4">C3*E3*F3</f>
        <v>14153.0032644</v>
      </c>
      <c r="P3" s="14">
        <f t="shared" ref="P3:P25" si="5">C3*D3*H3</f>
        <v>15104.474474275081</v>
      </c>
      <c r="R3" s="14">
        <f t="shared" ref="R3:R25" si="6">B3*E3*I3</f>
        <v>548772.30741482484</v>
      </c>
      <c r="S3" s="14">
        <f t="shared" ref="S3:S25" si="7">C3*E3*G3</f>
        <v>454415.57009940007</v>
      </c>
      <c r="T3" s="14">
        <f t="shared" ref="T3:T25" si="8">C3*D3*I3</f>
        <v>491090.97167413222</v>
      </c>
      <c r="V3" s="20">
        <f t="shared" ref="V3:V25" si="9">(N3-K3)/K3*100</f>
        <v>17.066766691672928</v>
      </c>
      <c r="W3" s="20">
        <f t="shared" ref="W3:W25" si="10">(O3-K3)/K3*100</f>
        <v>-1.837327567719977</v>
      </c>
      <c r="X3" s="20">
        <f t="shared" ref="X3:X25" si="11">(P3-K3)/K3*100</f>
        <v>4.7619047619047432</v>
      </c>
      <c r="Z3" s="20">
        <f t="shared" ref="Z3:Z25" si="12">(R3-L3)/L3*100</f>
        <v>17.066766691672917</v>
      </c>
      <c r="AA3" s="20">
        <f t="shared" ref="AA3:AA25" si="13">(S3-L3)/L3*100</f>
        <v>-3.0618695456918128</v>
      </c>
      <c r="AB3" s="20">
        <f t="shared" ref="AB3:AB25" si="14">(T3-L3)/L3*100</f>
        <v>4.761904761904737</v>
      </c>
      <c r="AD3" s="24">
        <f t="shared" ref="AD3:AD25" si="15">N3-K3</f>
        <v>2460.6706267765549</v>
      </c>
      <c r="AE3" s="23">
        <f t="shared" si="0"/>
        <v>80.003652634971246</v>
      </c>
      <c r="AG3">
        <v>1000</v>
      </c>
    </row>
    <row r="4" spans="1:33" ht="16.5" thickBot="1">
      <c r="A4" s="15" t="s">
        <v>3</v>
      </c>
      <c r="B4" s="1">
        <v>104.1</v>
      </c>
      <c r="C4" s="1">
        <v>83</v>
      </c>
      <c r="D4" s="15">
        <v>0.36399999999999999</v>
      </c>
      <c r="E4" s="15">
        <v>0.35399999999999998</v>
      </c>
      <c r="F4" s="15">
        <v>1773.52</v>
      </c>
      <c r="G4" s="15">
        <v>63063.08</v>
      </c>
      <c r="H4" s="17">
        <v>1868.2870602210942</v>
      </c>
      <c r="I4" s="17">
        <v>66315.14128985045</v>
      </c>
      <c r="K4" s="20">
        <f t="shared" si="1"/>
        <v>54894.010403416185</v>
      </c>
      <c r="L4" s="20">
        <f t="shared" si="2"/>
        <v>1948471.4813783858</v>
      </c>
      <c r="N4" s="14">
        <f t="shared" si="3"/>
        <v>68848.99377103163</v>
      </c>
      <c r="O4" s="14">
        <f t="shared" si="4"/>
        <v>52109.564639999997</v>
      </c>
      <c r="P4" s="14">
        <f t="shared" si="5"/>
        <v>56444.688663399698</v>
      </c>
      <c r="R4" s="14">
        <f t="shared" si="6"/>
        <v>2443805.7977287946</v>
      </c>
      <c r="S4" s="14">
        <f t="shared" si="7"/>
        <v>1852919.4165599998</v>
      </c>
      <c r="T4" s="14">
        <f t="shared" si="8"/>
        <v>2003513.0486489618</v>
      </c>
      <c r="V4" s="20">
        <f t="shared" si="9"/>
        <v>25.421686746987959</v>
      </c>
      <c r="W4" s="20">
        <f t="shared" si="10"/>
        <v>-5.0724036064286269</v>
      </c>
      <c r="X4" s="20">
        <f t="shared" si="11"/>
        <v>2.8248587570621564</v>
      </c>
      <c r="Z4" s="20">
        <f t="shared" si="12"/>
        <v>25.421686746987948</v>
      </c>
      <c r="AA4" s="20">
        <f t="shared" si="13"/>
        <v>-4.9039498772027521</v>
      </c>
      <c r="AB4" s="20">
        <f t="shared" si="14"/>
        <v>2.8248587570621551</v>
      </c>
      <c r="AD4" s="24">
        <f t="shared" si="15"/>
        <v>13954.983367615445</v>
      </c>
      <c r="AE4" s="23">
        <f t="shared" si="0"/>
        <v>495.33431635040881</v>
      </c>
    </row>
    <row r="5" spans="1:33" ht="16.5" thickBot="1">
      <c r="A5" s="15" t="s">
        <v>4</v>
      </c>
      <c r="B5" s="1">
        <v>25.55</v>
      </c>
      <c r="C5" s="5">
        <v>20.83</v>
      </c>
      <c r="D5" s="15">
        <v>0.32</v>
      </c>
      <c r="E5" s="15">
        <v>0.29899999999999999</v>
      </c>
      <c r="F5" s="15">
        <v>2263.46</v>
      </c>
      <c r="G5" s="15">
        <v>73249.8</v>
      </c>
      <c r="H5" s="17">
        <v>2616.3285843719223</v>
      </c>
      <c r="I5" s="17">
        <v>68472.442008645245</v>
      </c>
      <c r="K5" s="20">
        <f t="shared" si="1"/>
        <v>16294.939199327673</v>
      </c>
      <c r="L5" s="20">
        <f t="shared" si="2"/>
        <v>426458.00914498401</v>
      </c>
      <c r="N5" s="14">
        <f t="shared" si="3"/>
        <v>19987.311403880081</v>
      </c>
      <c r="O5" s="14">
        <f t="shared" si="4"/>
        <v>14097.2136682</v>
      </c>
      <c r="P5" s="14">
        <f t="shared" si="5"/>
        <v>17439.399811989482</v>
      </c>
      <c r="R5" s="14">
        <f t="shared" si="6"/>
        <v>523091.79710294493</v>
      </c>
      <c r="S5" s="14">
        <f t="shared" si="7"/>
        <v>456212.20686599996</v>
      </c>
      <c r="T5" s="14">
        <f t="shared" si="8"/>
        <v>456409.90945282573</v>
      </c>
      <c r="V5" s="20">
        <f t="shared" si="9"/>
        <v>22.659625540086427</v>
      </c>
      <c r="W5" s="20">
        <f t="shared" si="10"/>
        <v>-13.487166194632694</v>
      </c>
      <c r="X5" s="20">
        <f t="shared" si="11"/>
        <v>7.0234113712374535</v>
      </c>
      <c r="Z5" s="20">
        <f t="shared" si="12"/>
        <v>22.659625540086427</v>
      </c>
      <c r="AA5" s="20">
        <f t="shared" si="13"/>
        <v>6.977052155890064</v>
      </c>
      <c r="AB5" s="20">
        <f t="shared" si="14"/>
        <v>7.0234113712374651</v>
      </c>
      <c r="AD5" s="24">
        <f t="shared" si="15"/>
        <v>3692.3722045524082</v>
      </c>
      <c r="AE5" s="23">
        <f t="shared" si="0"/>
        <v>96.633787957960919</v>
      </c>
    </row>
    <row r="6" spans="1:33" ht="16.5" thickBot="1">
      <c r="A6" s="15" t="s">
        <v>5</v>
      </c>
      <c r="B6" s="1">
        <v>16.79</v>
      </c>
      <c r="C6" s="1">
        <v>13.85</v>
      </c>
      <c r="D6" s="15">
        <v>0.375</v>
      </c>
      <c r="E6" s="15">
        <v>0.36499999999999999</v>
      </c>
      <c r="F6" s="15">
        <v>1656.73</v>
      </c>
      <c r="G6" s="15">
        <v>49265</v>
      </c>
      <c r="H6" s="17">
        <v>1914.7737764093426</v>
      </c>
      <c r="I6" s="17">
        <v>46284.444674980761</v>
      </c>
      <c r="K6" s="20">
        <f t="shared" si="1"/>
        <v>9679.6601331933289</v>
      </c>
      <c r="L6" s="20">
        <f t="shared" si="2"/>
        <v>233979.4389431965</v>
      </c>
      <c r="N6" s="14">
        <f t="shared" si="3"/>
        <v>11734.403872658193</v>
      </c>
      <c r="O6" s="14">
        <f t="shared" si="4"/>
        <v>8375.1843325000009</v>
      </c>
      <c r="P6" s="14">
        <f t="shared" si="5"/>
        <v>9944.856301226022</v>
      </c>
      <c r="R6" s="14">
        <f t="shared" si="6"/>
        <v>283647.27652391832</v>
      </c>
      <c r="S6" s="14">
        <f t="shared" si="7"/>
        <v>249046.89125000002</v>
      </c>
      <c r="T6" s="14">
        <f t="shared" si="8"/>
        <v>240389.83453068131</v>
      </c>
      <c r="V6" s="20">
        <f t="shared" si="9"/>
        <v>21.227436823104679</v>
      </c>
      <c r="W6" s="20">
        <f t="shared" si="10"/>
        <v>-13.47646283798789</v>
      </c>
      <c r="X6" s="20">
        <f t="shared" si="11"/>
        <v>2.7397260273972512</v>
      </c>
      <c r="Z6" s="20">
        <f t="shared" si="12"/>
        <v>21.227436823104682</v>
      </c>
      <c r="AA6" s="20">
        <f t="shared" si="13"/>
        <v>6.4396480198678763</v>
      </c>
      <c r="AB6" s="20">
        <f t="shared" si="14"/>
        <v>2.739726027397253</v>
      </c>
      <c r="AD6" s="24">
        <f t="shared" si="15"/>
        <v>2054.7437394648641</v>
      </c>
      <c r="AE6" s="23">
        <f t="shared" si="0"/>
        <v>49.667837580721823</v>
      </c>
    </row>
    <row r="7" spans="1:33" ht="16.5" thickBot="1">
      <c r="A7" s="15" t="s">
        <v>6</v>
      </c>
      <c r="B7" s="1">
        <v>1.46</v>
      </c>
      <c r="C7" s="1">
        <v>1.35</v>
      </c>
      <c r="D7" s="15">
        <v>0.29899999999999999</v>
      </c>
      <c r="E7" s="15">
        <v>0.27</v>
      </c>
      <c r="F7" s="15">
        <v>2181.44</v>
      </c>
      <c r="G7" s="15">
        <v>55910.31</v>
      </c>
      <c r="H7" s="17">
        <v>2846.7768655253917</v>
      </c>
      <c r="I7" s="17">
        <v>49265.802009403931</v>
      </c>
      <c r="K7" s="20">
        <f t="shared" si="1"/>
        <v>1037.6501674840054</v>
      </c>
      <c r="L7" s="20">
        <f t="shared" si="2"/>
        <v>17957.384832427735</v>
      </c>
      <c r="N7" s="14">
        <f t="shared" si="3"/>
        <v>1122.1994403901094</v>
      </c>
      <c r="O7" s="14">
        <f t="shared" si="4"/>
        <v>795.13488000000007</v>
      </c>
      <c r="P7" s="14">
        <f t="shared" si="5"/>
        <v>1149.1014817693244</v>
      </c>
      <c r="R7" s="14">
        <f t="shared" si="6"/>
        <v>19420.579152107028</v>
      </c>
      <c r="S7" s="14">
        <f t="shared" si="7"/>
        <v>20379.307995000003</v>
      </c>
      <c r="T7" s="14">
        <f t="shared" si="8"/>
        <v>19886.140981095898</v>
      </c>
      <c r="V7" s="20">
        <f t="shared" si="9"/>
        <v>8.1481481481481417</v>
      </c>
      <c r="W7" s="20">
        <f t="shared" si="10"/>
        <v>-23.37158467116457</v>
      </c>
      <c r="X7" s="20">
        <f t="shared" si="11"/>
        <v>10.74074074074074</v>
      </c>
      <c r="Z7" s="20">
        <f t="shared" si="12"/>
        <v>8.1481481481481239</v>
      </c>
      <c r="AA7" s="20">
        <f t="shared" si="13"/>
        <v>13.48705941969189</v>
      </c>
      <c r="AB7" s="20">
        <f t="shared" si="14"/>
        <v>10.740740740740732</v>
      </c>
      <c r="AD7" s="24">
        <f t="shared" si="15"/>
        <v>84.549272906104079</v>
      </c>
      <c r="AE7" s="23">
        <f t="shared" si="0"/>
        <v>1.4631943196792927</v>
      </c>
    </row>
    <row r="8" spans="1:33" ht="16.5" thickBot="1">
      <c r="A8" s="15" t="s">
        <v>7</v>
      </c>
      <c r="B8" s="1">
        <v>60.44</v>
      </c>
      <c r="C8" s="1">
        <v>50.67</v>
      </c>
      <c r="D8" s="15">
        <v>0.32800000000000001</v>
      </c>
      <c r="E8" s="15">
        <v>0.313</v>
      </c>
      <c r="F8" s="15">
        <v>2001.92</v>
      </c>
      <c r="G8" s="15">
        <v>59568.18</v>
      </c>
      <c r="H8" s="17">
        <v>2354.5413933765271</v>
      </c>
      <c r="I8" s="17">
        <v>55588.922545077148</v>
      </c>
      <c r="K8" s="20">
        <f t="shared" si="1"/>
        <v>37342.343681947641</v>
      </c>
      <c r="L8" s="20">
        <f t="shared" si="2"/>
        <v>881624.19077738549</v>
      </c>
      <c r="N8" s="14">
        <f t="shared" si="3"/>
        <v>44542.554808306995</v>
      </c>
      <c r="O8" s="14">
        <f t="shared" si="4"/>
        <v>31749.8706432</v>
      </c>
      <c r="P8" s="14">
        <f t="shared" si="5"/>
        <v>39131.912867983476</v>
      </c>
      <c r="R8" s="14">
        <f t="shared" si="6"/>
        <v>1051615.6718094568</v>
      </c>
      <c r="S8" s="14">
        <f t="shared" si="7"/>
        <v>944734.06002780003</v>
      </c>
      <c r="T8" s="14">
        <f t="shared" si="8"/>
        <v>923874.5513577715</v>
      </c>
      <c r="V8" s="20">
        <f t="shared" si="9"/>
        <v>19.281626208802056</v>
      </c>
      <c r="W8" s="20">
        <f t="shared" si="10"/>
        <v>-14.976224005595029</v>
      </c>
      <c r="X8" s="20">
        <f t="shared" si="11"/>
        <v>4.7923322683706218</v>
      </c>
      <c r="Z8" s="20">
        <f t="shared" si="12"/>
        <v>19.281626208802045</v>
      </c>
      <c r="AA8" s="20">
        <f t="shared" si="13"/>
        <v>7.1583640638043819</v>
      </c>
      <c r="AB8" s="20">
        <f t="shared" si="14"/>
        <v>4.7923322683706218</v>
      </c>
      <c r="AD8" s="24">
        <f t="shared" si="15"/>
        <v>7200.2111263593542</v>
      </c>
      <c r="AE8" s="23">
        <f t="shared" si="0"/>
        <v>169.99148103207128</v>
      </c>
    </row>
    <row r="9" spans="1:33" ht="16.5" thickBot="1">
      <c r="A9" s="15" t="s">
        <v>8</v>
      </c>
      <c r="B9" s="1">
        <v>25.35</v>
      </c>
      <c r="C9" s="1">
        <v>21.14</v>
      </c>
      <c r="D9" s="15">
        <v>0.36</v>
      </c>
      <c r="E9" s="15">
        <v>0.35399999999999998</v>
      </c>
      <c r="F9" s="15">
        <v>2147.0500000000002</v>
      </c>
      <c r="G9" s="15">
        <v>62955.48</v>
      </c>
      <c r="H9" s="17">
        <v>2773.2088467882486</v>
      </c>
      <c r="I9" s="17">
        <v>55985.277476470568</v>
      </c>
      <c r="K9" s="20">
        <f t="shared" si="1"/>
        <v>20753.474797470666</v>
      </c>
      <c r="L9" s="20">
        <f t="shared" si="2"/>
        <v>418969.18311181606</v>
      </c>
      <c r="N9" s="14">
        <f t="shared" si="3"/>
        <v>24886.498870193067</v>
      </c>
      <c r="O9" s="14">
        <f t="shared" si="4"/>
        <v>16067.577498000001</v>
      </c>
      <c r="P9" s="14">
        <f t="shared" si="5"/>
        <v>21105.228607597288</v>
      </c>
      <c r="R9" s="14">
        <f t="shared" si="6"/>
        <v>502406.28154609923</v>
      </c>
      <c r="S9" s="14">
        <f t="shared" si="7"/>
        <v>471131.11190880003</v>
      </c>
      <c r="T9" s="14">
        <f t="shared" si="8"/>
        <v>426070.35570693162</v>
      </c>
      <c r="V9" s="20">
        <f t="shared" si="9"/>
        <v>19.914853358561977</v>
      </c>
      <c r="W9" s="20">
        <f t="shared" si="10"/>
        <v>-22.578856529807531</v>
      </c>
      <c r="X9" s="20">
        <f t="shared" si="11"/>
        <v>1.6949152542372898</v>
      </c>
      <c r="Z9" s="20">
        <f t="shared" si="12"/>
        <v>19.914853358561974</v>
      </c>
      <c r="AA9" s="20">
        <f t="shared" si="13"/>
        <v>12.450063369711559</v>
      </c>
      <c r="AB9" s="20">
        <f t="shared" si="14"/>
        <v>1.6949152542372943</v>
      </c>
      <c r="AD9" s="24">
        <f t="shared" si="15"/>
        <v>4133.0240727224009</v>
      </c>
      <c r="AE9" s="23">
        <f t="shared" si="0"/>
        <v>83.437098434283172</v>
      </c>
    </row>
    <row r="10" spans="1:33" ht="16.5" thickBot="1">
      <c r="A10" s="15" t="s">
        <v>9</v>
      </c>
      <c r="B10" s="1">
        <v>6.86</v>
      </c>
      <c r="C10" s="1">
        <v>6.08</v>
      </c>
      <c r="D10" s="15">
        <v>0.19700000000000001</v>
      </c>
      <c r="E10" s="15">
        <v>0.20899999999999999</v>
      </c>
      <c r="F10" s="15">
        <v>1833.14</v>
      </c>
      <c r="G10" s="15">
        <v>46592.86</v>
      </c>
      <c r="H10" s="17">
        <v>2013.4264697563601</v>
      </c>
      <c r="I10" s="17">
        <v>43628.029862313721</v>
      </c>
      <c r="K10" s="20">
        <f t="shared" si="1"/>
        <v>2558.5012836488022</v>
      </c>
      <c r="L10" s="20">
        <f t="shared" si="2"/>
        <v>55439.010106639296</v>
      </c>
      <c r="N10" s="14">
        <f t="shared" si="3"/>
        <v>2886.7300667484838</v>
      </c>
      <c r="O10" s="14">
        <f t="shared" si="4"/>
        <v>2329.4076608000005</v>
      </c>
      <c r="P10" s="14">
        <f t="shared" si="5"/>
        <v>2411.6016884153782</v>
      </c>
      <c r="R10" s="14">
        <f t="shared" si="6"/>
        <v>62551.251534793671</v>
      </c>
      <c r="S10" s="14">
        <f t="shared" si="7"/>
        <v>59206.479059200006</v>
      </c>
      <c r="T10" s="14">
        <f t="shared" si="8"/>
        <v>52255.909047884888</v>
      </c>
      <c r="V10" s="20">
        <f t="shared" si="9"/>
        <v>12.828947368421041</v>
      </c>
      <c r="W10" s="20">
        <f t="shared" si="10"/>
        <v>-8.9542117611166585</v>
      </c>
      <c r="X10" s="20">
        <f t="shared" si="11"/>
        <v>-5.7416267942583694</v>
      </c>
      <c r="Z10" s="20">
        <f t="shared" si="12"/>
        <v>12.828947368421037</v>
      </c>
      <c r="AA10" s="20">
        <f t="shared" si="13"/>
        <v>6.7957002574790257</v>
      </c>
      <c r="AB10" s="20">
        <f t="shared" si="14"/>
        <v>-5.7416267942583703</v>
      </c>
      <c r="AD10" s="24">
        <f t="shared" si="15"/>
        <v>328.22878309968155</v>
      </c>
      <c r="AE10" s="23">
        <f t="shared" si="0"/>
        <v>7.1122414281543751</v>
      </c>
    </row>
    <row r="11" spans="1:33" ht="16.5" thickBot="1">
      <c r="A11" s="15" t="s">
        <v>10</v>
      </c>
      <c r="B11" s="1">
        <v>12.27</v>
      </c>
      <c r="C11" s="1">
        <v>10.14</v>
      </c>
      <c r="D11" s="15">
        <v>0.24199999999999999</v>
      </c>
      <c r="E11" s="15">
        <v>0.255</v>
      </c>
      <c r="F11" s="15">
        <v>1812.61</v>
      </c>
      <c r="G11" s="15">
        <v>51868.65</v>
      </c>
      <c r="H11" s="17">
        <v>2019.7282409915656</v>
      </c>
      <c r="I11" s="17">
        <v>50790.700593665155</v>
      </c>
      <c r="K11" s="20">
        <f t="shared" si="1"/>
        <v>5222.4113127318915</v>
      </c>
      <c r="L11" s="20">
        <f t="shared" si="2"/>
        <v>131329.51452503999</v>
      </c>
      <c r="N11" s="14">
        <f t="shared" si="3"/>
        <v>6319.4267068264598</v>
      </c>
      <c r="O11" s="14">
        <f t="shared" si="4"/>
        <v>4686.8656769999998</v>
      </c>
      <c r="P11" s="14">
        <f t="shared" si="5"/>
        <v>4956.1707360043838</v>
      </c>
      <c r="R11" s="14">
        <f t="shared" si="6"/>
        <v>158916.48355248923</v>
      </c>
      <c r="S11" s="14">
        <f t="shared" si="7"/>
        <v>134116.76830500001</v>
      </c>
      <c r="T11" s="14">
        <f t="shared" si="8"/>
        <v>124634.28437278306</v>
      </c>
      <c r="V11" s="20">
        <f t="shared" si="9"/>
        <v>21.005917159763303</v>
      </c>
      <c r="W11" s="20">
        <f t="shared" si="10"/>
        <v>-10.254757882173452</v>
      </c>
      <c r="X11" s="20">
        <f t="shared" si="11"/>
        <v>-5.0980392156862644</v>
      </c>
      <c r="Z11" s="20">
        <f t="shared" si="12"/>
        <v>21.005917159763314</v>
      </c>
      <c r="AA11" s="20">
        <f t="shared" si="13"/>
        <v>2.1223361633828151</v>
      </c>
      <c r="AB11" s="20">
        <f t="shared" si="14"/>
        <v>-5.0980392156862679</v>
      </c>
      <c r="AD11" s="24">
        <f t="shared" si="15"/>
        <v>1097.0153940945684</v>
      </c>
      <c r="AE11" s="23">
        <f t="shared" si="0"/>
        <v>27.586969027449232</v>
      </c>
    </row>
    <row r="12" spans="1:33" ht="16.5" thickBot="1">
      <c r="A12" s="15" t="s">
        <v>11</v>
      </c>
      <c r="B12" s="1">
        <v>32.99</v>
      </c>
      <c r="C12" s="1">
        <v>26.95</v>
      </c>
      <c r="D12" s="15">
        <v>0.35799999999999998</v>
      </c>
      <c r="E12" s="15">
        <v>0.34200000000000003</v>
      </c>
      <c r="F12" s="15">
        <v>1493.22</v>
      </c>
      <c r="G12" s="15">
        <v>51060.26</v>
      </c>
      <c r="H12" s="17">
        <v>1365.599955626046</v>
      </c>
      <c r="I12" s="17">
        <v>55273.075277144657</v>
      </c>
      <c r="K12" s="20">
        <f t="shared" si="1"/>
        <v>12586.598231009704</v>
      </c>
      <c r="L12" s="20">
        <f t="shared" si="2"/>
        <v>509446.40752191463</v>
      </c>
      <c r="N12" s="14">
        <f t="shared" si="3"/>
        <v>15407.490747347316</v>
      </c>
      <c r="O12" s="14">
        <f t="shared" si="4"/>
        <v>13762.859418000002</v>
      </c>
      <c r="P12" s="14">
        <f t="shared" si="5"/>
        <v>13175.444931875654</v>
      </c>
      <c r="R12" s="14">
        <f t="shared" si="6"/>
        <v>623622.89366040681</v>
      </c>
      <c r="S12" s="14">
        <f t="shared" si="7"/>
        <v>470617.31039400003</v>
      </c>
      <c r="T12" s="14">
        <f t="shared" si="8"/>
        <v>533280.15758141933</v>
      </c>
      <c r="V12" s="20">
        <f t="shared" si="9"/>
        <v>22.411873840445274</v>
      </c>
      <c r="W12" s="20">
        <f t="shared" si="10"/>
        <v>9.3453462595821435</v>
      </c>
      <c r="X12" s="20">
        <f t="shared" si="11"/>
        <v>4.678362573099407</v>
      </c>
      <c r="Z12" s="20">
        <f t="shared" si="12"/>
        <v>22.411873840445267</v>
      </c>
      <c r="AA12" s="20">
        <f t="shared" si="13"/>
        <v>-7.621821756834021</v>
      </c>
      <c r="AB12" s="20">
        <f t="shared" si="14"/>
        <v>4.6783625730994007</v>
      </c>
      <c r="AD12" s="24">
        <f t="shared" si="15"/>
        <v>2820.8925163376116</v>
      </c>
      <c r="AE12" s="23">
        <f t="shared" si="0"/>
        <v>114.17648613849218</v>
      </c>
    </row>
    <row r="13" spans="1:33" ht="16.5" thickBot="1">
      <c r="A13" s="15" t="s">
        <v>12</v>
      </c>
      <c r="B13" s="1">
        <v>61.1</v>
      </c>
      <c r="C13" s="1">
        <v>52.85</v>
      </c>
      <c r="D13" s="15">
        <v>0.29099999999999998</v>
      </c>
      <c r="E13" s="15">
        <v>0.26400000000000001</v>
      </c>
      <c r="F13" s="15">
        <v>2240.66</v>
      </c>
      <c r="G13" s="15">
        <v>60914.02</v>
      </c>
      <c r="H13" s="17">
        <v>2743.4254441556673</v>
      </c>
      <c r="I13" s="17">
        <v>56038.526058703377</v>
      </c>
      <c r="K13" s="20">
        <f t="shared" si="1"/>
        <v>38277.369167037534</v>
      </c>
      <c r="L13" s="20">
        <f t="shared" si="2"/>
        <v>781871.93098145304</v>
      </c>
      <c r="N13" s="14">
        <f t="shared" si="3"/>
        <v>44252.549784408577</v>
      </c>
      <c r="O13" s="14">
        <f t="shared" si="4"/>
        <v>31262.584584</v>
      </c>
      <c r="P13" s="14">
        <f t="shared" si="5"/>
        <v>42192.10010457546</v>
      </c>
      <c r="R13" s="14">
        <f t="shared" si="6"/>
        <v>903923.84073730907</v>
      </c>
      <c r="S13" s="14">
        <f t="shared" si="7"/>
        <v>849896.77264800004</v>
      </c>
      <c r="T13" s="14">
        <f t="shared" si="8"/>
        <v>861836.10574091971</v>
      </c>
      <c r="V13" s="20">
        <f t="shared" si="9"/>
        <v>15.610217596972561</v>
      </c>
      <c r="W13" s="20">
        <f t="shared" si="10"/>
        <v>-18.326193089253113</v>
      </c>
      <c r="X13" s="20">
        <f t="shared" si="11"/>
        <v>10.227272727272718</v>
      </c>
      <c r="Z13" s="20">
        <f t="shared" si="12"/>
        <v>15.610217596972573</v>
      </c>
      <c r="AA13" s="20">
        <f t="shared" si="13"/>
        <v>8.700253707938856</v>
      </c>
      <c r="AB13" s="20">
        <f t="shared" si="14"/>
        <v>10.227272727272711</v>
      </c>
      <c r="AD13" s="24">
        <f t="shared" si="15"/>
        <v>5975.1806173710429</v>
      </c>
      <c r="AE13" s="23">
        <f t="shared" si="0"/>
        <v>122.05190975585603</v>
      </c>
    </row>
    <row r="14" spans="1:33" ht="16.5" thickBot="1">
      <c r="A14" s="15" t="s">
        <v>13</v>
      </c>
      <c r="B14" s="1">
        <v>33.409999999999997</v>
      </c>
      <c r="C14" s="1">
        <v>31.84</v>
      </c>
      <c r="D14" s="15">
        <v>0.28999999999999998</v>
      </c>
      <c r="E14" s="15">
        <v>0.255</v>
      </c>
      <c r="F14" s="15">
        <v>2596.61</v>
      </c>
      <c r="G14" s="15">
        <v>60873.04</v>
      </c>
      <c r="H14" s="17">
        <v>3089.8537631878221</v>
      </c>
      <c r="I14" s="17">
        <v>55460.648158916491</v>
      </c>
      <c r="K14" s="20">
        <f t="shared" si="1"/>
        <v>25087.140674074562</v>
      </c>
      <c r="L14" s="20">
        <f t="shared" si="2"/>
        <v>450296.09453187475</v>
      </c>
      <c r="N14" s="14">
        <f t="shared" si="3"/>
        <v>26324.163628166807</v>
      </c>
      <c r="O14" s="14">
        <f t="shared" si="4"/>
        <v>21082.395912</v>
      </c>
      <c r="P14" s="14">
        <f t="shared" si="5"/>
        <v>28530.473707771071</v>
      </c>
      <c r="R14" s="14">
        <f t="shared" si="6"/>
        <v>472499.76502229692</v>
      </c>
      <c r="S14" s="14">
        <f t="shared" si="7"/>
        <v>494240.38636799995</v>
      </c>
      <c r="T14" s="14">
        <f t="shared" si="8"/>
        <v>512101.44084017124</v>
      </c>
      <c r="V14" s="20">
        <f t="shared" si="9"/>
        <v>4.9309045226130657</v>
      </c>
      <c r="W14" s="20">
        <f t="shared" si="10"/>
        <v>-15.963336811090342</v>
      </c>
      <c r="X14" s="20">
        <f t="shared" si="11"/>
        <v>13.725490196078431</v>
      </c>
      <c r="Z14" s="20">
        <f t="shared" si="12"/>
        <v>4.930904522613055</v>
      </c>
      <c r="AA14" s="20">
        <f t="shared" si="13"/>
        <v>9.7589768975921114</v>
      </c>
      <c r="AB14" s="20">
        <f t="shared" si="14"/>
        <v>13.725490196078422</v>
      </c>
      <c r="AD14" s="24">
        <f t="shared" si="15"/>
        <v>1237.0229540922446</v>
      </c>
      <c r="AE14" s="23">
        <f t="shared" si="0"/>
        <v>22.203670490422169</v>
      </c>
    </row>
    <row r="15" spans="1:33" ht="16.5" thickBot="1">
      <c r="A15" s="15" t="s">
        <v>14</v>
      </c>
      <c r="B15" s="1">
        <v>72.63</v>
      </c>
      <c r="C15" s="1">
        <v>60.35</v>
      </c>
      <c r="D15" s="15">
        <v>0.32700000000000001</v>
      </c>
      <c r="E15" s="15">
        <v>0.308</v>
      </c>
      <c r="F15" s="15">
        <v>2108.19</v>
      </c>
      <c r="G15" s="15">
        <v>68894.039999999994</v>
      </c>
      <c r="H15" s="17">
        <v>2279.0862479122893</v>
      </c>
      <c r="I15" s="17">
        <v>69509.748315631266</v>
      </c>
      <c r="K15" s="20">
        <f t="shared" si="1"/>
        <v>42363.199358944054</v>
      </c>
      <c r="L15" s="20">
        <f t="shared" si="2"/>
        <v>1292033.299741291</v>
      </c>
      <c r="N15" s="14">
        <f t="shared" si="3"/>
        <v>50983.250529247824</v>
      </c>
      <c r="O15" s="14">
        <f t="shared" si="4"/>
        <v>39186.614082000007</v>
      </c>
      <c r="P15" s="14">
        <f t="shared" si="5"/>
        <v>44976.513605112683</v>
      </c>
      <c r="R15" s="14">
        <f t="shared" si="6"/>
        <v>1554935.850210604</v>
      </c>
      <c r="S15" s="14">
        <f t="shared" si="7"/>
        <v>1280588.636712</v>
      </c>
      <c r="T15" s="14">
        <f t="shared" si="8"/>
        <v>1371736.6526474096</v>
      </c>
      <c r="V15" s="20">
        <f t="shared" si="9"/>
        <v>20.347970173985068</v>
      </c>
      <c r="W15" s="20">
        <f t="shared" si="10"/>
        <v>-7.4984546139416643</v>
      </c>
      <c r="X15" s="20">
        <f t="shared" si="11"/>
        <v>6.1688311688311748</v>
      </c>
      <c r="Z15" s="20">
        <f t="shared" si="12"/>
        <v>20.347970173985072</v>
      </c>
      <c r="AA15" s="20">
        <f t="shared" si="13"/>
        <v>-0.88578700189713211</v>
      </c>
      <c r="AB15" s="20">
        <f t="shared" si="14"/>
        <v>6.1688311688311703</v>
      </c>
      <c r="AD15" s="24">
        <f t="shared" si="15"/>
        <v>8620.05117030377</v>
      </c>
      <c r="AE15" s="23">
        <f t="shared" si="0"/>
        <v>262.90255046931304</v>
      </c>
    </row>
    <row r="16" spans="1:33" ht="16.5" thickBot="1">
      <c r="A16" s="15" t="s">
        <v>15</v>
      </c>
      <c r="B16" s="1">
        <v>112.37</v>
      </c>
      <c r="C16" s="1">
        <v>96.88</v>
      </c>
      <c r="D16" s="15">
        <v>0.30499999999999999</v>
      </c>
      <c r="E16" s="15">
        <v>0.28399999999999997</v>
      </c>
      <c r="F16" s="15">
        <v>2085.5700000000002</v>
      </c>
      <c r="G16" s="15">
        <v>54742.37</v>
      </c>
      <c r="H16" s="17">
        <v>2391.2097873685552</v>
      </c>
      <c r="I16" s="17">
        <v>52825.351240259653</v>
      </c>
      <c r="K16" s="20">
        <f t="shared" si="1"/>
        <v>65791.554792875424</v>
      </c>
      <c r="L16" s="20">
        <f t="shared" si="2"/>
        <v>1453432.4879964045</v>
      </c>
      <c r="N16" s="14">
        <f t="shared" si="3"/>
        <v>76310.869241075692</v>
      </c>
      <c r="O16" s="14">
        <f t="shared" si="4"/>
        <v>57382.206134399996</v>
      </c>
      <c r="P16" s="14">
        <f t="shared" si="5"/>
        <v>70656.423281081006</v>
      </c>
      <c r="R16" s="14">
        <f t="shared" si="6"/>
        <v>1685819.6601585054</v>
      </c>
      <c r="S16" s="14">
        <f t="shared" si="7"/>
        <v>1506177.1887903998</v>
      </c>
      <c r="T16" s="14">
        <f t="shared" si="8"/>
        <v>1560904.6085876883</v>
      </c>
      <c r="V16" s="20">
        <f t="shared" si="9"/>
        <v>15.98885218827418</v>
      </c>
      <c r="W16" s="20">
        <f t="shared" si="10"/>
        <v>-12.78180563592043</v>
      </c>
      <c r="X16" s="20">
        <f t="shared" si="11"/>
        <v>7.3943661971831069</v>
      </c>
      <c r="Z16" s="20">
        <f t="shared" si="12"/>
        <v>15.988852188274175</v>
      </c>
      <c r="AA16" s="20">
        <f t="shared" si="13"/>
        <v>3.6289749423934556</v>
      </c>
      <c r="AB16" s="20">
        <f t="shared" si="14"/>
        <v>7.394366197183122</v>
      </c>
      <c r="AD16" s="24">
        <f t="shared" si="15"/>
        <v>10519.314448200268</v>
      </c>
      <c r="AE16" s="23">
        <f t="shared" si="0"/>
        <v>232.38717216210091</v>
      </c>
    </row>
    <row r="17" spans="1:31">
      <c r="A17" s="15" t="s">
        <v>26</v>
      </c>
      <c r="B17" s="3">
        <v>14.28</v>
      </c>
      <c r="C17" s="3">
        <v>12.87</v>
      </c>
      <c r="D17" s="15">
        <v>0.26100000000000001</v>
      </c>
      <c r="E17" s="15">
        <v>0.248</v>
      </c>
      <c r="F17" s="15">
        <v>1507.22</v>
      </c>
      <c r="G17" s="15">
        <v>45184.59</v>
      </c>
      <c r="H17" s="17">
        <v>1721.2129093227329</v>
      </c>
      <c r="I17" s="17">
        <v>43058.983618134378</v>
      </c>
      <c r="K17" s="20">
        <f t="shared" si="1"/>
        <v>5493.6985154599261</v>
      </c>
      <c r="L17" s="20">
        <f t="shared" si="2"/>
        <v>137433.94155301657</v>
      </c>
      <c r="N17" s="14">
        <f t="shared" si="3"/>
        <v>6095.5722455918985</v>
      </c>
      <c r="O17" s="14">
        <f t="shared" si="4"/>
        <v>4810.6845071999996</v>
      </c>
      <c r="P17" s="14">
        <f t="shared" si="5"/>
        <v>5781.6746473187122</v>
      </c>
      <c r="R17" s="14">
        <f t="shared" si="6"/>
        <v>152490.80694460581</v>
      </c>
      <c r="S17" s="14">
        <f t="shared" si="7"/>
        <v>144218.36697839998</v>
      </c>
      <c r="T17" s="14">
        <f t="shared" si="8"/>
        <v>144638.14010216665</v>
      </c>
      <c r="V17" s="20">
        <f t="shared" si="9"/>
        <v>10.955710955710941</v>
      </c>
      <c r="W17" s="20">
        <f t="shared" si="10"/>
        <v>-12.432680940496518</v>
      </c>
      <c r="X17" s="20">
        <f t="shared" si="11"/>
        <v>5.2419354838709626</v>
      </c>
      <c r="Z17" s="20">
        <f t="shared" si="12"/>
        <v>10.955710955710961</v>
      </c>
      <c r="AA17" s="20">
        <f t="shared" si="13"/>
        <v>4.9364992000656871</v>
      </c>
      <c r="AB17" s="20">
        <f t="shared" si="14"/>
        <v>5.2419354838709822</v>
      </c>
      <c r="AD17" s="24">
        <f t="shared" si="15"/>
        <v>601.87373013197248</v>
      </c>
      <c r="AE17" s="23">
        <f t="shared" si="0"/>
        <v>15.056865391589236</v>
      </c>
    </row>
    <row r="18" spans="1:31" ht="16.5" thickBot="1">
      <c r="A18" s="15" t="s">
        <v>16</v>
      </c>
      <c r="B18" s="1">
        <v>41.97</v>
      </c>
      <c r="C18" s="13">
        <v>36.799999999999997</v>
      </c>
      <c r="D18" s="15">
        <v>0.33500000000000002</v>
      </c>
      <c r="E18" s="15">
        <v>0.308</v>
      </c>
      <c r="F18" s="15">
        <v>1855.17</v>
      </c>
      <c r="G18" s="15">
        <v>56990.2</v>
      </c>
      <c r="H18" s="17">
        <v>2167.7945216054677</v>
      </c>
      <c r="I18" s="17">
        <v>54611.195334578239</v>
      </c>
      <c r="K18" s="20">
        <f t="shared" si="1"/>
        <v>24570.650225685011</v>
      </c>
      <c r="L18" s="20">
        <f t="shared" si="2"/>
        <v>618985.13240024354</v>
      </c>
      <c r="N18" s="14">
        <f t="shared" si="3"/>
        <v>28022.559510108695</v>
      </c>
      <c r="O18" s="14">
        <f t="shared" si="4"/>
        <v>21027.238847999997</v>
      </c>
      <c r="P18" s="14">
        <f t="shared" si="5"/>
        <v>26724.570862352204</v>
      </c>
      <c r="R18" s="14">
        <f t="shared" si="6"/>
        <v>705945.81540321256</v>
      </c>
      <c r="S18" s="14">
        <f t="shared" si="7"/>
        <v>645949.7228799999</v>
      </c>
      <c r="T18" s="14">
        <f t="shared" si="8"/>
        <v>673246.8160846805</v>
      </c>
      <c r="V18" s="20">
        <f t="shared" si="9"/>
        <v>14.048913043478267</v>
      </c>
      <c r="W18" s="20">
        <f t="shared" si="10"/>
        <v>-14.421317080086455</v>
      </c>
      <c r="X18" s="20">
        <f t="shared" si="11"/>
        <v>8.7662337662337695</v>
      </c>
      <c r="Z18" s="20">
        <f t="shared" si="12"/>
        <v>14.048913043478265</v>
      </c>
      <c r="AA18" s="20">
        <f t="shared" si="13"/>
        <v>4.3562581826796958</v>
      </c>
      <c r="AB18" s="20">
        <f t="shared" si="14"/>
        <v>8.7662337662337695</v>
      </c>
      <c r="AD18" s="24">
        <f t="shared" si="15"/>
        <v>3451.9092844236839</v>
      </c>
      <c r="AE18" s="23">
        <f t="shared" si="0"/>
        <v>86.96068300296902</v>
      </c>
    </row>
    <row r="19" spans="1:31" ht="16.5" thickBot="1">
      <c r="A19" s="15" t="s">
        <v>27</v>
      </c>
      <c r="B19" s="1">
        <v>1.06</v>
      </c>
      <c r="C19" s="13">
        <v>0.6</v>
      </c>
      <c r="D19" s="15">
        <v>0.32900000000000001</v>
      </c>
      <c r="E19" s="15">
        <v>0.32400000000000001</v>
      </c>
      <c r="F19" s="15">
        <v>4357.22</v>
      </c>
      <c r="G19" s="15">
        <v>120013.92</v>
      </c>
      <c r="H19" s="17">
        <v>5484.425583000585</v>
      </c>
      <c r="I19" s="17">
        <v>112164.37039235333</v>
      </c>
      <c r="K19" s="20">
        <f t="shared" si="1"/>
        <v>1066.1723333353136</v>
      </c>
      <c r="L19" s="20">
        <f t="shared" si="2"/>
        <v>21804.753604273486</v>
      </c>
      <c r="N19" s="14">
        <f t="shared" si="3"/>
        <v>1883.571122225721</v>
      </c>
      <c r="O19" s="14">
        <f t="shared" si="4"/>
        <v>847.04356800000005</v>
      </c>
      <c r="P19" s="14">
        <f t="shared" si="5"/>
        <v>1082.6256100843154</v>
      </c>
      <c r="R19" s="14">
        <f t="shared" si="6"/>
        <v>38521.73136754983</v>
      </c>
      <c r="S19" s="14">
        <f t="shared" si="7"/>
        <v>23330.706048</v>
      </c>
      <c r="T19" s="14">
        <f t="shared" si="8"/>
        <v>22141.246715450547</v>
      </c>
      <c r="V19" s="20">
        <f t="shared" si="9"/>
        <v>76.666666666666686</v>
      </c>
      <c r="W19" s="20">
        <f t="shared" si="10"/>
        <v>-20.55284671004468</v>
      </c>
      <c r="X19" s="20">
        <f t="shared" si="11"/>
        <v>1.5432098765432156</v>
      </c>
      <c r="Z19" s="20">
        <f t="shared" si="12"/>
        <v>76.666666666666686</v>
      </c>
      <c r="AA19" s="20">
        <f t="shared" si="13"/>
        <v>6.9982558455851755</v>
      </c>
      <c r="AB19" s="20">
        <f t="shared" si="14"/>
        <v>1.5432098765432107</v>
      </c>
      <c r="AD19" s="24">
        <f t="shared" si="15"/>
        <v>817.39878889040733</v>
      </c>
      <c r="AE19" s="23">
        <f t="shared" si="0"/>
        <v>16.716977763276343</v>
      </c>
    </row>
    <row r="20" spans="1:31" ht="16.5" thickBot="1">
      <c r="A20" s="15" t="s">
        <v>17</v>
      </c>
      <c r="B20" s="1">
        <v>27.74</v>
      </c>
      <c r="C20" s="13">
        <v>24.36</v>
      </c>
      <c r="D20" s="15">
        <v>0.34300000000000003</v>
      </c>
      <c r="E20" s="15">
        <v>0.34100000000000003</v>
      </c>
      <c r="F20" s="15">
        <v>2381.91</v>
      </c>
      <c r="G20" s="15">
        <v>65758.78</v>
      </c>
      <c r="H20" s="17">
        <v>2959.9217738701768</v>
      </c>
      <c r="I20" s="17">
        <v>58499.126903061006</v>
      </c>
      <c r="K20" s="20">
        <f t="shared" si="1"/>
        <v>24587.35979431383</v>
      </c>
      <c r="L20" s="20">
        <f t="shared" si="2"/>
        <v>485938.20739327109</v>
      </c>
      <c r="N20" s="14">
        <f t="shared" si="3"/>
        <v>27998.906432441123</v>
      </c>
      <c r="O20" s="14">
        <f t="shared" si="4"/>
        <v>19785.954711599999</v>
      </c>
      <c r="P20" s="14">
        <f t="shared" si="5"/>
        <v>24731.567183136784</v>
      </c>
      <c r="R20" s="14">
        <f t="shared" si="6"/>
        <v>553363.13107920112</v>
      </c>
      <c r="S20" s="14">
        <f t="shared" si="7"/>
        <v>546242.40335280006</v>
      </c>
      <c r="T20" s="14">
        <f t="shared" si="8"/>
        <v>488788.28485598817</v>
      </c>
      <c r="V20" s="20">
        <f t="shared" si="9"/>
        <v>13.875205254515615</v>
      </c>
      <c r="W20" s="20">
        <f t="shared" si="10"/>
        <v>-19.527940872383635</v>
      </c>
      <c r="X20" s="20">
        <f t="shared" si="11"/>
        <v>0.58651026392961203</v>
      </c>
      <c r="Z20" s="20">
        <f t="shared" si="12"/>
        <v>13.875205254515594</v>
      </c>
      <c r="AA20" s="20">
        <f t="shared" si="13"/>
        <v>12.40984862726067</v>
      </c>
      <c r="AB20" s="20">
        <f t="shared" si="14"/>
        <v>0.58651026392960715</v>
      </c>
      <c r="AD20" s="24">
        <f t="shared" si="15"/>
        <v>3411.5466381272927</v>
      </c>
      <c r="AE20" s="23">
        <f t="shared" si="0"/>
        <v>67.424923685930025</v>
      </c>
    </row>
    <row r="21" spans="1:31" ht="16.5" thickBot="1">
      <c r="A21" s="15" t="s">
        <v>18</v>
      </c>
      <c r="B21" s="1">
        <v>68.55</v>
      </c>
      <c r="C21" s="13">
        <v>56.51</v>
      </c>
      <c r="D21" s="15">
        <v>0.36199999999999999</v>
      </c>
      <c r="E21" s="15">
        <v>0.36</v>
      </c>
      <c r="F21" s="15">
        <v>2026.39</v>
      </c>
      <c r="G21" s="15">
        <v>69749.009999999995</v>
      </c>
      <c r="H21" s="17">
        <v>2557.3815371527644</v>
      </c>
      <c r="I21" s="17">
        <v>64039.310005225918</v>
      </c>
      <c r="K21" s="20">
        <f t="shared" si="1"/>
        <v>52026.347039220971</v>
      </c>
      <c r="L21" s="20">
        <f t="shared" si="2"/>
        <v>1302790.1070223139</v>
      </c>
      <c r="N21" s="14">
        <f t="shared" si="3"/>
        <v>63111.061573855914</v>
      </c>
      <c r="O21" s="14">
        <f t="shared" si="4"/>
        <v>41224.067603999996</v>
      </c>
      <c r="P21" s="14">
        <f t="shared" si="5"/>
        <v>52315.38230054998</v>
      </c>
      <c r="R21" s="14">
        <f t="shared" si="6"/>
        <v>1580362.092308965</v>
      </c>
      <c r="S21" s="14">
        <f t="shared" si="7"/>
        <v>1418945.9598359999</v>
      </c>
      <c r="T21" s="14">
        <f t="shared" si="8"/>
        <v>1310027.8298391046</v>
      </c>
      <c r="V21" s="20">
        <f t="shared" si="9"/>
        <v>21.305963546274999</v>
      </c>
      <c r="W21" s="20">
        <f t="shared" si="10"/>
        <v>-20.763094182025672</v>
      </c>
      <c r="X21" s="20">
        <f t="shared" si="11"/>
        <v>0.55555555555556213</v>
      </c>
      <c r="Z21" s="20">
        <f t="shared" si="12"/>
        <v>21.305963546274995</v>
      </c>
      <c r="AA21" s="20">
        <f t="shared" si="13"/>
        <v>8.9159299097822</v>
      </c>
      <c r="AB21" s="20">
        <f t="shared" si="14"/>
        <v>0.55555555555555969</v>
      </c>
      <c r="AD21" s="24">
        <f t="shared" si="15"/>
        <v>11084.714534634943</v>
      </c>
      <c r="AE21" s="23">
        <f t="shared" si="0"/>
        <v>277.57198528665117</v>
      </c>
    </row>
    <row r="22" spans="1:31" ht="16.5" thickBot="1">
      <c r="A22" s="15" t="s">
        <v>19</v>
      </c>
      <c r="B22" s="1">
        <v>72.150000000000006</v>
      </c>
      <c r="C22" s="13">
        <v>62.41</v>
      </c>
      <c r="D22" s="15">
        <v>0.27900000000000003</v>
      </c>
      <c r="E22" s="15">
        <v>0.251</v>
      </c>
      <c r="F22" s="15">
        <v>2660.75</v>
      </c>
      <c r="G22" s="15">
        <v>71790.350000000006</v>
      </c>
      <c r="H22" s="17">
        <v>3045.8822427244349</v>
      </c>
      <c r="I22" s="17">
        <v>67167.447968348948</v>
      </c>
      <c r="K22" s="20">
        <f t="shared" si="1"/>
        <v>47713.471202876426</v>
      </c>
      <c r="L22" s="20">
        <f t="shared" si="2"/>
        <v>1052172.0273538691</v>
      </c>
      <c r="N22" s="14">
        <f t="shared" si="3"/>
        <v>55159.861356954571</v>
      </c>
      <c r="O22" s="14">
        <f t="shared" si="4"/>
        <v>41680.409282499997</v>
      </c>
      <c r="P22" s="14">
        <f t="shared" si="5"/>
        <v>53036.089504392527</v>
      </c>
      <c r="R22" s="14">
        <f t="shared" si="6"/>
        <v>1216378.9741000107</v>
      </c>
      <c r="S22" s="14">
        <f t="shared" si="7"/>
        <v>1124589.3716185</v>
      </c>
      <c r="T22" s="14">
        <f t="shared" si="8"/>
        <v>1169545.7993295996</v>
      </c>
      <c r="V22" s="20">
        <f t="shared" si="9"/>
        <v>15.606473321583101</v>
      </c>
      <c r="W22" s="20">
        <f t="shared" si="10"/>
        <v>-12.644357596042443</v>
      </c>
      <c r="X22" s="20">
        <f t="shared" si="11"/>
        <v>11.155378486055788</v>
      </c>
      <c r="Z22" s="20">
        <f t="shared" si="12"/>
        <v>15.606473321583103</v>
      </c>
      <c r="AA22" s="20">
        <f t="shared" si="13"/>
        <v>6.8826524923642882</v>
      </c>
      <c r="AB22" s="20">
        <f t="shared" si="14"/>
        <v>11.155378486055788</v>
      </c>
      <c r="AD22" s="24">
        <f t="shared" si="15"/>
        <v>7446.3901540781444</v>
      </c>
      <c r="AE22" s="23">
        <f t="shared" si="0"/>
        <v>164.20694674614165</v>
      </c>
    </row>
    <row r="23" spans="1:31" ht="16.5" thickBot="1">
      <c r="A23" s="15" t="s">
        <v>20</v>
      </c>
      <c r="B23" s="1">
        <v>199.81</v>
      </c>
      <c r="C23" s="13">
        <v>166.2</v>
      </c>
      <c r="D23" s="15">
        <v>0.36</v>
      </c>
      <c r="E23" s="15">
        <v>0.34699999999999998</v>
      </c>
      <c r="F23" s="15">
        <v>2003.97</v>
      </c>
      <c r="G23" s="15">
        <v>66108.56</v>
      </c>
      <c r="H23" s="17">
        <v>2311.1461992832592</v>
      </c>
      <c r="I23" s="17">
        <v>64628.732290337633</v>
      </c>
      <c r="K23" s="20">
        <f t="shared" si="1"/>
        <v>133287.03691734452</v>
      </c>
      <c r="L23" s="20">
        <f t="shared" si="2"/>
        <v>3727229.4714089772</v>
      </c>
      <c r="N23" s="14">
        <f t="shared" si="3"/>
        <v>160241.17236133944</v>
      </c>
      <c r="O23" s="14">
        <f t="shared" si="4"/>
        <v>115571.75545799999</v>
      </c>
      <c r="P23" s="14">
        <f t="shared" si="5"/>
        <v>138280.49939551594</v>
      </c>
      <c r="R23" s="14">
        <f t="shared" si="6"/>
        <v>4480973.0486295298</v>
      </c>
      <c r="S23" s="14">
        <f t="shared" si="7"/>
        <v>3812573.2071839995</v>
      </c>
      <c r="T23" s="14">
        <f t="shared" si="8"/>
        <v>3866866.3103954811</v>
      </c>
      <c r="V23" s="20">
        <f t="shared" si="9"/>
        <v>20.222623345367058</v>
      </c>
      <c r="W23" s="20">
        <f t="shared" si="10"/>
        <v>-13.291076063406178</v>
      </c>
      <c r="X23" s="20">
        <f t="shared" si="11"/>
        <v>3.7463976945245068</v>
      </c>
      <c r="Z23" s="20">
        <f t="shared" si="12"/>
        <v>20.222623345367047</v>
      </c>
      <c r="AA23" s="20">
        <f t="shared" si="13"/>
        <v>2.2897365571312793</v>
      </c>
      <c r="AB23" s="20">
        <f t="shared" si="14"/>
        <v>3.7463976945245072</v>
      </c>
      <c r="AD23" s="24">
        <f t="shared" si="15"/>
        <v>26954.135443994921</v>
      </c>
      <c r="AE23" s="23">
        <f t="shared" si="0"/>
        <v>753.74357722055265</v>
      </c>
    </row>
    <row r="24" spans="1:31" ht="16.5" thickBot="1">
      <c r="A24" s="15" t="s">
        <v>21</v>
      </c>
      <c r="B24" s="1">
        <v>10.09</v>
      </c>
      <c r="C24" s="13">
        <v>8.49</v>
      </c>
      <c r="D24" s="15">
        <v>0.249</v>
      </c>
      <c r="E24" s="15">
        <v>0.247</v>
      </c>
      <c r="F24" s="15">
        <v>2489.2800000000002</v>
      </c>
      <c r="G24" s="15">
        <v>69784.210000000006</v>
      </c>
      <c r="H24" s="17">
        <v>3078.461252882485</v>
      </c>
      <c r="I24" s="17">
        <v>63082.189241631691</v>
      </c>
      <c r="K24" s="20">
        <f t="shared" si="1"/>
        <v>6455.6256011321584</v>
      </c>
      <c r="L24" s="20">
        <f t="shared" si="2"/>
        <v>132285.24330537891</v>
      </c>
      <c r="N24" s="14">
        <f t="shared" si="3"/>
        <v>7672.2334882713149</v>
      </c>
      <c r="O24" s="14">
        <f t="shared" si="4"/>
        <v>5220.0948384000012</v>
      </c>
      <c r="P24" s="14">
        <f t="shared" si="5"/>
        <v>6507.8978732061023</v>
      </c>
      <c r="R24" s="14">
        <f t="shared" si="6"/>
        <v>157215.32449367174</v>
      </c>
      <c r="S24" s="14">
        <f t="shared" si="7"/>
        <v>146339.58189630002</v>
      </c>
      <c r="T24" s="14">
        <f t="shared" si="8"/>
        <v>133356.3788787018</v>
      </c>
      <c r="V24" s="20">
        <f t="shared" si="9"/>
        <v>18.845700824499385</v>
      </c>
      <c r="W24" s="20">
        <f t="shared" si="10"/>
        <v>-19.138823083474286</v>
      </c>
      <c r="X24" s="20">
        <f t="shared" si="11"/>
        <v>0.8097165991902725</v>
      </c>
      <c r="Z24" s="20">
        <f t="shared" si="12"/>
        <v>18.845700824499396</v>
      </c>
      <c r="AA24" s="20">
        <f t="shared" si="13"/>
        <v>10.624267862195962</v>
      </c>
      <c r="AB24" s="20">
        <f t="shared" si="14"/>
        <v>0.80971659919026728</v>
      </c>
      <c r="AD24" s="24">
        <f t="shared" si="15"/>
        <v>1216.6078871391564</v>
      </c>
      <c r="AE24" s="23">
        <f t="shared" si="0"/>
        <v>24.930081188292824</v>
      </c>
    </row>
    <row r="25" spans="1:31" ht="16.5" thickBot="1">
      <c r="A25" s="15" t="s">
        <v>22</v>
      </c>
      <c r="B25" s="1">
        <v>91.28</v>
      </c>
      <c r="C25" s="13">
        <v>80.180000000000007</v>
      </c>
      <c r="D25" s="15">
        <v>0.35099999999999998</v>
      </c>
      <c r="E25" s="15">
        <v>0.33600000000000002</v>
      </c>
      <c r="F25" s="15">
        <v>2390.64</v>
      </c>
      <c r="G25" s="15">
        <v>65845.25</v>
      </c>
      <c r="H25" s="17">
        <v>2682.0525010285801</v>
      </c>
      <c r="I25" s="17">
        <v>62691.60296568941</v>
      </c>
      <c r="K25" s="20">
        <f t="shared" si="1"/>
        <v>72255.781762910454</v>
      </c>
      <c r="L25" s="20">
        <f t="shared" si="2"/>
        <v>1688941.8758650965</v>
      </c>
      <c r="N25" s="14">
        <f t="shared" si="3"/>
        <v>82258.764770746639</v>
      </c>
      <c r="O25" s="14">
        <f t="shared" si="4"/>
        <v>64404.98910720001</v>
      </c>
      <c r="P25" s="14">
        <f t="shared" si="5"/>
        <v>75481.486305897517</v>
      </c>
      <c r="R25" s="14">
        <f t="shared" si="6"/>
        <v>1922756.4782859315</v>
      </c>
      <c r="S25" s="14">
        <f t="shared" si="7"/>
        <v>1773902.6407200003</v>
      </c>
      <c r="T25" s="14">
        <f t="shared" si="8"/>
        <v>1764341.0667519309</v>
      </c>
      <c r="V25" s="20">
        <f t="shared" si="9"/>
        <v>13.843851334497367</v>
      </c>
      <c r="W25" s="20">
        <f t="shared" si="10"/>
        <v>-10.865279516967771</v>
      </c>
      <c r="X25" s="20">
        <f t="shared" si="11"/>
        <v>4.4642857142857002</v>
      </c>
      <c r="Z25" s="20">
        <f t="shared" si="12"/>
        <v>13.843851334497369</v>
      </c>
      <c r="AA25" s="20">
        <f t="shared" si="13"/>
        <v>5.0304137797155315</v>
      </c>
      <c r="AB25" s="20">
        <f t="shared" si="14"/>
        <v>4.4642857142856993</v>
      </c>
      <c r="AD25" s="24">
        <f t="shared" si="15"/>
        <v>10002.983007836185</v>
      </c>
      <c r="AE25" s="23">
        <f t="shared" si="0"/>
        <v>233.81460242083506</v>
      </c>
    </row>
    <row r="26" spans="1:31">
      <c r="AE26" s="22"/>
    </row>
    <row r="28" spans="1:31">
      <c r="K28" s="21">
        <f>(SUM(K2:K25))/1000000</f>
        <v>0.76270666295023481</v>
      </c>
      <c r="L28" s="21">
        <f>(SUM(L2:L25))/1000000</f>
        <v>19.3443441817066</v>
      </c>
      <c r="M28" s="20"/>
      <c r="N28" s="20">
        <f>(SUM(N2:N25))/1000000</f>
        <v>0.89724788308092995</v>
      </c>
      <c r="O28" s="20">
        <f>(SUM(O2:O25))/1000000</f>
        <v>0.66280780718939991</v>
      </c>
      <c r="P28" s="20">
        <f>(SUM(P2:P25))/1000000</f>
        <v>0.80582943917200145</v>
      </c>
      <c r="Q28" s="20"/>
      <c r="R28" s="20">
        <f>(SUM(R2:R25))/1000000</f>
        <v>22.871268456737269</v>
      </c>
      <c r="S28" s="20">
        <f>(SUM(S2:S25))/1000000</f>
        <v>20.028475577326599</v>
      </c>
      <c r="T28" s="20">
        <f>(SUM(T2:T25))/1000000</f>
        <v>20.387083597688072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7"/>
  <sheetViews>
    <sheetView topLeftCell="C1" zoomScale="80" zoomScaleNormal="80" workbookViewId="0">
      <selection activeCell="S2" sqref="S2:T25"/>
    </sheetView>
  </sheetViews>
  <sheetFormatPr defaultRowHeight="15"/>
  <cols>
    <col min="1" max="1" width="22.7109375" style="15" customWidth="1"/>
    <col min="2" max="2" width="10" style="14" customWidth="1"/>
    <col min="3" max="3" width="12.28515625" style="14" customWidth="1"/>
    <col min="4" max="4" width="14.28515625" style="14" customWidth="1"/>
    <col min="5" max="5" width="18.42578125" style="14" bestFit="1" customWidth="1"/>
    <col min="6" max="6" width="9.42578125" style="14" bestFit="1" customWidth="1"/>
    <col min="7" max="8" width="12.140625" style="15" customWidth="1"/>
    <col min="9" max="9" width="8.28515625" style="15" bestFit="1" customWidth="1"/>
    <col min="10" max="10" width="13.7109375" style="15" bestFit="1" customWidth="1"/>
    <col min="11" max="11" width="16" style="15" bestFit="1" customWidth="1"/>
    <col min="12" max="12" width="16.140625" style="15" bestFit="1" customWidth="1"/>
    <col min="14" max="14" width="11" style="3" bestFit="1" customWidth="1"/>
    <col min="15" max="15" width="10.7109375" style="3" bestFit="1" customWidth="1"/>
    <col min="16" max="16" width="10.28515625" style="3" bestFit="1" customWidth="1"/>
    <col min="17" max="17" width="10" style="3" bestFit="1" customWidth="1"/>
    <col min="19" max="20" width="9.140625" style="3"/>
  </cols>
  <sheetData>
    <row r="1" spans="1:20" ht="15.75" thickBot="1">
      <c r="A1" s="19" t="s">
        <v>0</v>
      </c>
      <c r="B1" s="19" t="s">
        <v>23</v>
      </c>
      <c r="C1" s="19" t="s">
        <v>24</v>
      </c>
      <c r="D1" s="19" t="s">
        <v>25</v>
      </c>
      <c r="E1" s="19" t="s">
        <v>35</v>
      </c>
      <c r="F1" s="19" t="s">
        <v>36</v>
      </c>
      <c r="G1" s="16" t="s">
        <v>29</v>
      </c>
      <c r="H1" s="16" t="s">
        <v>28</v>
      </c>
      <c r="I1" s="18" t="s">
        <v>30</v>
      </c>
      <c r="J1" s="18" t="s">
        <v>52</v>
      </c>
      <c r="K1" s="18" t="s">
        <v>32</v>
      </c>
      <c r="L1" s="18" t="s">
        <v>33</v>
      </c>
      <c r="N1" s="25" t="s">
        <v>53</v>
      </c>
      <c r="O1" s="25" t="s">
        <v>54</v>
      </c>
      <c r="P1" s="25" t="s">
        <v>55</v>
      </c>
      <c r="Q1" s="25" t="s">
        <v>56</v>
      </c>
    </row>
    <row r="2" spans="1:20" ht="16.5" thickBot="1">
      <c r="A2" s="15" t="s">
        <v>1</v>
      </c>
      <c r="B2" s="5">
        <v>51.9</v>
      </c>
      <c r="C2" s="5">
        <v>42.7</v>
      </c>
      <c r="D2" s="5">
        <v>84.58</v>
      </c>
      <c r="E2" s="6">
        <v>85.02</v>
      </c>
      <c r="F2" s="13">
        <v>76.209999999999994</v>
      </c>
      <c r="G2" s="9">
        <v>51124.395701355556</v>
      </c>
      <c r="H2" s="9">
        <v>1425574.2337657772</v>
      </c>
      <c r="I2" s="15">
        <v>0.29599999999999999</v>
      </c>
      <c r="J2" s="15">
        <v>0.29299999999999998</v>
      </c>
      <c r="K2" s="15">
        <v>2039.8</v>
      </c>
      <c r="L2" s="15">
        <v>56878.66</v>
      </c>
      <c r="N2" s="26">
        <f>E2*I2*K2</f>
        <v>51333.44361599999</v>
      </c>
      <c r="O2" s="26">
        <f>E2*J2*K2</f>
        <v>50813.172227999989</v>
      </c>
      <c r="P2" s="3">
        <f>E2*I2*L2</f>
        <v>1431403.8072672</v>
      </c>
      <c r="Q2" s="3">
        <f>E2*J2*L2</f>
        <v>1416896.3362475999</v>
      </c>
      <c r="S2" s="26">
        <f t="shared" ref="S2:S25" si="0">(N2-O2)*-1</f>
        <v>-520.27138800000102</v>
      </c>
      <c r="T2" s="3">
        <f t="shared" ref="T2:T25" si="1">(P2-Q2)*-1</f>
        <v>-14507.471019600052</v>
      </c>
    </row>
    <row r="3" spans="1:20" ht="16.5" thickBot="1">
      <c r="A3" s="15" t="s">
        <v>2</v>
      </c>
      <c r="B3" s="1">
        <v>48.7</v>
      </c>
      <c r="C3" s="1">
        <v>44.8</v>
      </c>
      <c r="D3" s="1">
        <v>31.21</v>
      </c>
      <c r="E3" s="7">
        <v>31.37</v>
      </c>
      <c r="F3" s="5">
        <v>26.66</v>
      </c>
      <c r="G3" s="9">
        <v>17365.976851714422</v>
      </c>
      <c r="H3" s="9">
        <v>557575.72303175076</v>
      </c>
      <c r="I3" s="15">
        <v>0.28599999999999998</v>
      </c>
      <c r="J3" s="15">
        <v>0.28100000000000003</v>
      </c>
      <c r="K3" s="15">
        <v>1944.58</v>
      </c>
      <c r="L3" s="15">
        <v>62435.33</v>
      </c>
      <c r="N3" s="26">
        <f t="shared" ref="N3:N25" si="2">E3*I3*K3</f>
        <v>17446.421735599997</v>
      </c>
      <c r="O3" s="26">
        <f t="shared" ref="O3:O25" si="3">E3*J3*K3</f>
        <v>17141.4143626</v>
      </c>
      <c r="P3" s="3">
        <f t="shared" ref="P3:P25" si="4">E3*I3*L3</f>
        <v>560158.54240059992</v>
      </c>
      <c r="Q3" s="3">
        <f t="shared" ref="Q3:Q25" si="5">E3*J3*L3</f>
        <v>550365.56089010008</v>
      </c>
      <c r="S3" s="26">
        <f t="shared" si="0"/>
        <v>-305.00737299999673</v>
      </c>
      <c r="T3" s="3">
        <f t="shared" si="1"/>
        <v>-9792.9815104998415</v>
      </c>
    </row>
    <row r="4" spans="1:20" ht="16.5" thickBot="1">
      <c r="A4" s="15" t="s">
        <v>3</v>
      </c>
      <c r="B4" s="1">
        <v>81.099999999999994</v>
      </c>
      <c r="C4" s="1">
        <v>75.5</v>
      </c>
      <c r="D4" s="1">
        <v>104.1</v>
      </c>
      <c r="E4" s="7">
        <v>110.42</v>
      </c>
      <c r="F4" s="1">
        <v>83</v>
      </c>
      <c r="G4" s="9">
        <v>67204.297046405089</v>
      </c>
      <c r="H4" s="9">
        <v>2389664.5568568753</v>
      </c>
      <c r="I4" s="15">
        <v>0.36399999999999999</v>
      </c>
      <c r="J4" s="15">
        <v>0.36099999999999999</v>
      </c>
      <c r="K4" s="15">
        <v>1773.52</v>
      </c>
      <c r="L4" s="15">
        <v>63063.08</v>
      </c>
      <c r="N4" s="26">
        <f t="shared" si="2"/>
        <v>71282.876537600008</v>
      </c>
      <c r="O4" s="26">
        <f t="shared" si="3"/>
        <v>70695.380302400008</v>
      </c>
      <c r="P4" s="3">
        <f t="shared" si="4"/>
        <v>2534686.8068704004</v>
      </c>
      <c r="Q4" s="3">
        <f t="shared" si="5"/>
        <v>2513796.5309896003</v>
      </c>
      <c r="S4" s="26">
        <f t="shared" si="0"/>
        <v>-587.49623520000023</v>
      </c>
      <c r="T4" s="3">
        <f t="shared" si="1"/>
        <v>-20890.275880800094</v>
      </c>
    </row>
    <row r="5" spans="1:20" ht="16.5" thickBot="1">
      <c r="A5" s="15" t="s">
        <v>4</v>
      </c>
      <c r="B5" s="1">
        <v>60.3</v>
      </c>
      <c r="C5" s="1">
        <v>52.9</v>
      </c>
      <c r="D5" s="1">
        <v>25.55</v>
      </c>
      <c r="E5" s="7">
        <v>24.97</v>
      </c>
      <c r="F5" s="5">
        <v>20.83</v>
      </c>
      <c r="G5" s="9">
        <v>18516.651804487399</v>
      </c>
      <c r="H5" s="9">
        <v>599233.38572250842</v>
      </c>
      <c r="I5" s="15">
        <v>0.32</v>
      </c>
      <c r="J5" s="15">
        <v>0.32500000000000001</v>
      </c>
      <c r="K5" s="15">
        <v>2263.46</v>
      </c>
      <c r="L5" s="15">
        <v>73249.8</v>
      </c>
      <c r="N5" s="26">
        <f t="shared" si="2"/>
        <v>18085.950784000001</v>
      </c>
      <c r="O5" s="26">
        <f t="shared" si="3"/>
        <v>18368.543764999999</v>
      </c>
      <c r="P5" s="3">
        <f t="shared" si="4"/>
        <v>585295.20192000002</v>
      </c>
      <c r="Q5" s="3">
        <f t="shared" si="5"/>
        <v>594440.43944999995</v>
      </c>
      <c r="S5" s="26">
        <f t="shared" si="0"/>
        <v>282.59298099999796</v>
      </c>
      <c r="T5" s="3">
        <f t="shared" si="1"/>
        <v>9145.2375299999258</v>
      </c>
    </row>
    <row r="6" spans="1:20" ht="16.5" thickBot="1">
      <c r="A6" s="15" t="s">
        <v>5</v>
      </c>
      <c r="B6" s="1">
        <v>88.5</v>
      </c>
      <c r="C6" s="1">
        <v>81.7</v>
      </c>
      <c r="D6" s="1">
        <v>16.79</v>
      </c>
      <c r="E6" s="7">
        <v>12.01</v>
      </c>
      <c r="F6" s="1">
        <v>13.85</v>
      </c>
      <c r="G6" s="9">
        <v>10428.469155917406</v>
      </c>
      <c r="H6" s="9">
        <v>310103.88796388346</v>
      </c>
      <c r="I6" s="15">
        <v>0.375</v>
      </c>
      <c r="J6" s="15">
        <v>0.38</v>
      </c>
      <c r="K6" s="15">
        <v>1656.73</v>
      </c>
      <c r="L6" s="15">
        <v>49265</v>
      </c>
      <c r="N6" s="26">
        <f t="shared" si="2"/>
        <v>7461.4977375000008</v>
      </c>
      <c r="O6" s="26">
        <f t="shared" si="3"/>
        <v>7560.9843739999997</v>
      </c>
      <c r="P6" s="3">
        <f t="shared" si="4"/>
        <v>221877.24374999999</v>
      </c>
      <c r="Q6" s="3">
        <f t="shared" si="5"/>
        <v>224835.60699999999</v>
      </c>
      <c r="S6" s="26">
        <f t="shared" si="0"/>
        <v>99.486636499998895</v>
      </c>
      <c r="T6" s="3">
        <f t="shared" si="1"/>
        <v>2958.3632499999949</v>
      </c>
    </row>
    <row r="7" spans="1:20" ht="16.5" thickBot="1">
      <c r="A7" s="15" t="s">
        <v>6</v>
      </c>
      <c r="B7" s="1">
        <v>52.7</v>
      </c>
      <c r="C7" s="1">
        <v>43.9</v>
      </c>
      <c r="D7" s="1">
        <v>1.46</v>
      </c>
      <c r="E7" s="7">
        <v>1.29</v>
      </c>
      <c r="F7" s="1">
        <v>1.35</v>
      </c>
      <c r="G7" s="9">
        <v>951.5677593973902</v>
      </c>
      <c r="H7" s="9">
        <v>24388.676570419193</v>
      </c>
      <c r="I7" s="15">
        <v>0.29899999999999999</v>
      </c>
      <c r="J7" s="15">
        <v>0.30599999999999999</v>
      </c>
      <c r="K7" s="15">
        <v>2181.44</v>
      </c>
      <c r="L7" s="15">
        <v>55910.31</v>
      </c>
      <c r="N7" s="26">
        <f t="shared" si="2"/>
        <v>841.4032224</v>
      </c>
      <c r="O7" s="26">
        <f t="shared" si="3"/>
        <v>861.10162560000003</v>
      </c>
      <c r="P7" s="3">
        <f t="shared" si="4"/>
        <v>21565.165670099999</v>
      </c>
      <c r="Q7" s="3">
        <f t="shared" si="5"/>
        <v>22070.035769399998</v>
      </c>
      <c r="S7" s="26">
        <f t="shared" si="0"/>
        <v>19.69840320000003</v>
      </c>
      <c r="T7" s="3">
        <f t="shared" si="1"/>
        <v>504.8700992999984</v>
      </c>
    </row>
    <row r="8" spans="1:20" ht="16.5" thickBot="1">
      <c r="A8" s="15" t="s">
        <v>7</v>
      </c>
      <c r="B8" s="1">
        <v>63.3</v>
      </c>
      <c r="C8" s="1">
        <v>57.8</v>
      </c>
      <c r="D8" s="1">
        <v>60.44</v>
      </c>
      <c r="E8" s="7">
        <v>58.07</v>
      </c>
      <c r="F8" s="1">
        <v>50.67</v>
      </c>
      <c r="G8" s="9">
        <v>39660.652615577848</v>
      </c>
      <c r="H8" s="9">
        <v>1180124.619974293</v>
      </c>
      <c r="I8" s="15">
        <v>0.32800000000000001</v>
      </c>
      <c r="J8" s="15">
        <v>0.33500000000000002</v>
      </c>
      <c r="K8" s="15">
        <v>2001.92</v>
      </c>
      <c r="L8" s="15">
        <v>59568.18</v>
      </c>
      <c r="N8" s="26">
        <f t="shared" si="2"/>
        <v>38130.490163200004</v>
      </c>
      <c r="O8" s="26">
        <f t="shared" si="3"/>
        <v>38944.250624</v>
      </c>
      <c r="P8" s="3">
        <f t="shared" si="4"/>
        <v>1134592.7417328001</v>
      </c>
      <c r="Q8" s="3">
        <f t="shared" si="5"/>
        <v>1158806.6112210001</v>
      </c>
      <c r="S8" s="26">
        <f t="shared" si="0"/>
        <v>813.76046079999651</v>
      </c>
      <c r="T8" s="3">
        <f t="shared" si="1"/>
        <v>24213.86948819994</v>
      </c>
    </row>
    <row r="9" spans="1:20" ht="16.5" thickBot="1">
      <c r="A9" s="15" t="s">
        <v>8</v>
      </c>
      <c r="B9" s="1">
        <v>78.900000000000006</v>
      </c>
      <c r="C9" s="1">
        <v>75.3</v>
      </c>
      <c r="D9" s="1">
        <v>25.35</v>
      </c>
      <c r="E9" s="7">
        <v>24.04</v>
      </c>
      <c r="F9" s="1">
        <v>21.14</v>
      </c>
      <c r="G9" s="9">
        <v>19611.287935324657</v>
      </c>
      <c r="H9" s="9">
        <v>575039.15230858896</v>
      </c>
      <c r="I9" s="15">
        <v>0.36</v>
      </c>
      <c r="J9" s="15">
        <v>0.36599999999999999</v>
      </c>
      <c r="K9" s="15">
        <v>2147.0500000000002</v>
      </c>
      <c r="L9" s="15">
        <v>62955.48</v>
      </c>
      <c r="N9" s="26">
        <f t="shared" si="2"/>
        <v>18581.429519999998</v>
      </c>
      <c r="O9" s="26">
        <f t="shared" si="3"/>
        <v>18891.120011999999</v>
      </c>
      <c r="P9" s="3">
        <f t="shared" si="4"/>
        <v>544841.906112</v>
      </c>
      <c r="Q9" s="3">
        <f t="shared" si="5"/>
        <v>553922.60454719991</v>
      </c>
      <c r="S9" s="26">
        <f t="shared" si="0"/>
        <v>309.69049200000154</v>
      </c>
      <c r="T9" s="3">
        <f t="shared" si="1"/>
        <v>9080.6984351999126</v>
      </c>
    </row>
    <row r="10" spans="1:20" ht="16.5" thickBot="1">
      <c r="A10" s="15" t="s">
        <v>9</v>
      </c>
      <c r="B10" s="1">
        <v>27.8</v>
      </c>
      <c r="C10" s="1">
        <v>30.1</v>
      </c>
      <c r="D10" s="1">
        <v>6.86</v>
      </c>
      <c r="E10" s="7">
        <v>7</v>
      </c>
      <c r="F10" s="1">
        <v>6.08</v>
      </c>
      <c r="G10" s="9">
        <v>2475.4601205382255</v>
      </c>
      <c r="H10" s="9">
        <v>62918.575278692362</v>
      </c>
      <c r="I10" s="15">
        <v>0.19700000000000001</v>
      </c>
      <c r="J10" s="15">
        <v>0.192</v>
      </c>
      <c r="K10" s="15">
        <v>1833.14</v>
      </c>
      <c r="L10" s="15">
        <v>46592.86</v>
      </c>
      <c r="N10" s="26">
        <f t="shared" si="2"/>
        <v>2527.9000599999999</v>
      </c>
      <c r="O10" s="26">
        <f t="shared" si="3"/>
        <v>2463.7401600000003</v>
      </c>
      <c r="P10" s="3">
        <f t="shared" si="4"/>
        <v>64251.553939999998</v>
      </c>
      <c r="Q10" s="3">
        <f t="shared" si="5"/>
        <v>62620.803840000008</v>
      </c>
      <c r="S10" s="26">
        <f t="shared" si="0"/>
        <v>-64.159899999999652</v>
      </c>
      <c r="T10" s="3">
        <f t="shared" si="1"/>
        <v>-1630.7500999999902</v>
      </c>
    </row>
    <row r="11" spans="1:20" ht="16.5" thickBot="1">
      <c r="A11" s="15" t="s">
        <v>10</v>
      </c>
      <c r="B11" s="1">
        <v>36.9</v>
      </c>
      <c r="C11" s="1">
        <v>40.1</v>
      </c>
      <c r="D11" s="1">
        <v>12.27</v>
      </c>
      <c r="E11" s="7">
        <v>12.44</v>
      </c>
      <c r="F11" s="1">
        <v>10.14</v>
      </c>
      <c r="G11" s="9">
        <v>5377.7724788594232</v>
      </c>
      <c r="H11" s="9">
        <v>153887.03304610163</v>
      </c>
      <c r="I11" s="15">
        <v>0.24199999999999999</v>
      </c>
      <c r="J11" s="15">
        <v>0.23899999999999999</v>
      </c>
      <c r="K11" s="15">
        <v>1812.61</v>
      </c>
      <c r="L11" s="15">
        <v>51868.65</v>
      </c>
      <c r="N11" s="26">
        <f t="shared" si="2"/>
        <v>5456.8261527999994</v>
      </c>
      <c r="O11" s="26">
        <f t="shared" si="3"/>
        <v>5389.1795475999988</v>
      </c>
      <c r="P11" s="3">
        <f t="shared" si="4"/>
        <v>156149.533452</v>
      </c>
      <c r="Q11" s="3">
        <f t="shared" si="5"/>
        <v>154213.79543399997</v>
      </c>
      <c r="S11" s="26">
        <f t="shared" si="0"/>
        <v>-67.646605200000522</v>
      </c>
      <c r="T11" s="3">
        <f t="shared" si="1"/>
        <v>-1935.7380180000328</v>
      </c>
    </row>
    <row r="12" spans="1:20" ht="16.5" thickBot="1">
      <c r="A12" s="15" t="s">
        <v>11</v>
      </c>
      <c r="B12" s="1">
        <v>77.599999999999994</v>
      </c>
      <c r="C12" s="1">
        <v>69.5</v>
      </c>
      <c r="D12" s="1">
        <v>32.99</v>
      </c>
      <c r="E12" s="7">
        <v>32.5</v>
      </c>
      <c r="F12" s="1">
        <v>26.95</v>
      </c>
      <c r="G12" s="9">
        <v>17637.347950147359</v>
      </c>
      <c r="H12" s="9">
        <v>603104.14226588595</v>
      </c>
      <c r="I12" s="15">
        <v>0.35799999999999998</v>
      </c>
      <c r="J12" s="15">
        <v>0.36299999999999999</v>
      </c>
      <c r="K12" s="15">
        <v>1493.22</v>
      </c>
      <c r="L12" s="15">
        <v>51060.26</v>
      </c>
      <c r="N12" s="26">
        <f t="shared" si="2"/>
        <v>17373.614699999998</v>
      </c>
      <c r="O12" s="26">
        <f t="shared" si="3"/>
        <v>17616.26295</v>
      </c>
      <c r="P12" s="3">
        <f t="shared" si="4"/>
        <v>594086.12510000006</v>
      </c>
      <c r="Q12" s="3">
        <f t="shared" si="5"/>
        <v>602383.41735</v>
      </c>
      <c r="S12" s="26">
        <f t="shared" si="0"/>
        <v>242.64825000000201</v>
      </c>
      <c r="T12" s="3">
        <f t="shared" si="1"/>
        <v>8297.2922499999404</v>
      </c>
    </row>
    <row r="13" spans="1:20" ht="16.5" thickBot="1">
      <c r="A13" s="15" t="s">
        <v>12</v>
      </c>
      <c r="B13" s="1">
        <v>50.2</v>
      </c>
      <c r="C13" s="1">
        <v>42.4</v>
      </c>
      <c r="D13" s="1">
        <v>61.1</v>
      </c>
      <c r="E13" s="7">
        <v>60.35</v>
      </c>
      <c r="F13" s="1">
        <v>52.85</v>
      </c>
      <c r="G13" s="9">
        <v>39838.90745618962</v>
      </c>
      <c r="H13" s="9">
        <v>1083049.7307980447</v>
      </c>
      <c r="I13" s="15">
        <v>0.29099999999999998</v>
      </c>
      <c r="J13" s="15">
        <v>0.29699999999999999</v>
      </c>
      <c r="K13" s="15">
        <v>2240.66</v>
      </c>
      <c r="L13" s="15">
        <v>60914.02</v>
      </c>
      <c r="N13" s="26">
        <f t="shared" si="2"/>
        <v>39350.134821</v>
      </c>
      <c r="O13" s="26">
        <f t="shared" si="3"/>
        <v>40161.477806999996</v>
      </c>
      <c r="P13" s="3">
        <f t="shared" si="4"/>
        <v>1069762.8821369999</v>
      </c>
      <c r="Q13" s="3">
        <f t="shared" si="5"/>
        <v>1091819.8487789999</v>
      </c>
      <c r="S13" s="26">
        <f t="shared" si="0"/>
        <v>811.34298599999602</v>
      </c>
      <c r="T13" s="3">
        <f t="shared" si="1"/>
        <v>22056.966642000014</v>
      </c>
    </row>
    <row r="14" spans="1:20" ht="16.5" thickBot="1">
      <c r="A14" s="15" t="s">
        <v>13</v>
      </c>
      <c r="B14" s="1">
        <v>49.8</v>
      </c>
      <c r="C14" s="1">
        <v>40.200000000000003</v>
      </c>
      <c r="D14" s="1">
        <v>33.409999999999997</v>
      </c>
      <c r="E14" s="7">
        <v>34.04</v>
      </c>
      <c r="F14" s="1">
        <v>31.84</v>
      </c>
      <c r="G14" s="9">
        <v>25133.743145315973</v>
      </c>
      <c r="H14" s="9">
        <v>589217.39559212921</v>
      </c>
      <c r="I14" s="15">
        <v>0.28999999999999998</v>
      </c>
      <c r="J14" s="15">
        <v>0.28499999999999998</v>
      </c>
      <c r="K14" s="15">
        <v>2596.61</v>
      </c>
      <c r="L14" s="15">
        <v>60873.04</v>
      </c>
      <c r="N14" s="26">
        <f t="shared" si="2"/>
        <v>25632.695275999999</v>
      </c>
      <c r="O14" s="26">
        <f t="shared" si="3"/>
        <v>25190.752253999999</v>
      </c>
      <c r="P14" s="3">
        <f t="shared" si="4"/>
        <v>600914.30166399991</v>
      </c>
      <c r="Q14" s="3">
        <f t="shared" si="5"/>
        <v>590553.71025599993</v>
      </c>
      <c r="S14" s="26">
        <f t="shared" si="0"/>
        <v>-441.94302199999947</v>
      </c>
      <c r="T14" s="3">
        <f t="shared" si="1"/>
        <v>-10360.591407999978</v>
      </c>
    </row>
    <row r="15" spans="1:20" ht="16.5" thickBot="1">
      <c r="A15" s="15" t="s">
        <v>14</v>
      </c>
      <c r="B15" s="1">
        <v>62.9</v>
      </c>
      <c r="C15" s="1">
        <v>55.9</v>
      </c>
      <c r="D15" s="1">
        <v>72.63</v>
      </c>
      <c r="E15" s="7">
        <v>72.86</v>
      </c>
      <c r="F15" s="1">
        <v>60.35</v>
      </c>
      <c r="G15" s="9">
        <v>50038.548490734378</v>
      </c>
      <c r="H15" s="9">
        <v>1635222.4448080654</v>
      </c>
      <c r="I15" s="15">
        <v>0.32700000000000001</v>
      </c>
      <c r="J15" s="15">
        <v>0.33100000000000002</v>
      </c>
      <c r="K15" s="15">
        <v>2108.19</v>
      </c>
      <c r="L15" s="15">
        <v>68894.039999999994</v>
      </c>
      <c r="N15" s="26">
        <f t="shared" si="2"/>
        <v>50228.090551800007</v>
      </c>
      <c r="O15" s="26">
        <f t="shared" si="3"/>
        <v>50842.501445399997</v>
      </c>
      <c r="P15" s="3">
        <f t="shared" si="4"/>
        <v>1641415.6596887999</v>
      </c>
      <c r="Q15" s="3">
        <f t="shared" si="5"/>
        <v>1661494.1387063998</v>
      </c>
      <c r="S15" s="26">
        <f t="shared" si="0"/>
        <v>614.41089359999023</v>
      </c>
      <c r="T15" s="3">
        <f t="shared" si="1"/>
        <v>20078.479017599951</v>
      </c>
    </row>
    <row r="16" spans="1:20" ht="16.5" thickBot="1">
      <c r="A16" s="15" t="s">
        <v>15</v>
      </c>
      <c r="B16" s="1">
        <v>54.7</v>
      </c>
      <c r="C16" s="1">
        <v>48.1</v>
      </c>
      <c r="D16" s="1">
        <v>112.37</v>
      </c>
      <c r="E16" s="7">
        <v>106.33</v>
      </c>
      <c r="F16" s="1">
        <v>96.88</v>
      </c>
      <c r="G16" s="9">
        <v>71413.543412927698</v>
      </c>
      <c r="H16" s="9">
        <v>1874474.2062753621</v>
      </c>
      <c r="I16" s="15">
        <v>0.30499999999999999</v>
      </c>
      <c r="J16" s="15">
        <v>0.308</v>
      </c>
      <c r="K16" s="15">
        <v>2085.5700000000002</v>
      </c>
      <c r="L16" s="15">
        <v>54742.37</v>
      </c>
      <c r="N16" s="26">
        <f t="shared" si="2"/>
        <v>67636.3907205</v>
      </c>
      <c r="O16" s="26">
        <f t="shared" si="3"/>
        <v>68301.666694800006</v>
      </c>
      <c r="P16" s="3">
        <f t="shared" si="4"/>
        <v>1775330.6416405002</v>
      </c>
      <c r="Q16" s="3">
        <f t="shared" si="5"/>
        <v>1792792.9102468002</v>
      </c>
      <c r="S16" s="26">
        <f t="shared" si="0"/>
        <v>665.27597430000606</v>
      </c>
      <c r="T16" s="3">
        <f t="shared" si="1"/>
        <v>17462.2686063</v>
      </c>
    </row>
    <row r="17" spans="1:20" ht="15.75">
      <c r="A17" s="15" t="s">
        <v>26</v>
      </c>
      <c r="B17" s="8">
        <v>41.5</v>
      </c>
      <c r="C17" s="8">
        <v>38.299999999999997</v>
      </c>
      <c r="D17" s="3">
        <v>14.28</v>
      </c>
      <c r="E17" s="3">
        <v>14.12</v>
      </c>
      <c r="F17" s="3">
        <v>12.87</v>
      </c>
      <c r="G17" s="9">
        <v>5608</v>
      </c>
      <c r="H17" s="9">
        <v>168121</v>
      </c>
      <c r="I17" s="15">
        <v>0.26100000000000001</v>
      </c>
      <c r="J17" s="15">
        <v>0.25800000000000001</v>
      </c>
      <c r="K17" s="15">
        <v>1507.22</v>
      </c>
      <c r="L17" s="15">
        <v>45184.59</v>
      </c>
      <c r="N17" s="26">
        <f t="shared" si="2"/>
        <v>5554.5880103999998</v>
      </c>
      <c r="O17" s="26">
        <f t="shared" si="3"/>
        <v>5490.7421712000005</v>
      </c>
      <c r="P17" s="3">
        <f t="shared" si="4"/>
        <v>166519.67321879999</v>
      </c>
      <c r="Q17" s="3">
        <f t="shared" si="5"/>
        <v>164605.65398639999</v>
      </c>
      <c r="S17" s="26">
        <f t="shared" si="0"/>
        <v>-63.845839199999318</v>
      </c>
      <c r="T17" s="3">
        <f t="shared" si="1"/>
        <v>-1914.0192323999945</v>
      </c>
    </row>
    <row r="18" spans="1:20" ht="16.5" thickBot="1">
      <c r="A18" s="15" t="s">
        <v>16</v>
      </c>
      <c r="B18" s="1">
        <v>66.3</v>
      </c>
      <c r="C18" s="1">
        <v>55.8</v>
      </c>
      <c r="D18" s="1">
        <v>41.97</v>
      </c>
      <c r="E18" s="7">
        <v>42.39</v>
      </c>
      <c r="F18" s="13">
        <v>36.799999999999997</v>
      </c>
      <c r="G18" s="9">
        <v>26078.636194699833</v>
      </c>
      <c r="H18" s="9">
        <v>801128.61511827563</v>
      </c>
      <c r="I18" s="15">
        <v>0.33500000000000002</v>
      </c>
      <c r="J18" s="15">
        <v>0.32700000000000001</v>
      </c>
      <c r="K18" s="15">
        <v>1855.17</v>
      </c>
      <c r="L18" s="15">
        <v>56990.2</v>
      </c>
      <c r="N18" s="26">
        <f t="shared" si="2"/>
        <v>26344.619860500003</v>
      </c>
      <c r="O18" s="26">
        <f t="shared" si="3"/>
        <v>25715.494610100002</v>
      </c>
      <c r="P18" s="3">
        <f t="shared" si="4"/>
        <v>809297.88363000005</v>
      </c>
      <c r="Q18" s="3">
        <f t="shared" si="5"/>
        <v>789971.36700600001</v>
      </c>
      <c r="S18" s="26">
        <f t="shared" si="0"/>
        <v>-629.12525040000037</v>
      </c>
      <c r="T18" s="3">
        <f t="shared" si="1"/>
        <v>-19326.51662400004</v>
      </c>
    </row>
    <row r="19" spans="1:20" ht="16.5" thickBot="1">
      <c r="A19" s="15" t="s">
        <v>27</v>
      </c>
      <c r="B19" s="1">
        <v>63.6</v>
      </c>
      <c r="C19" s="1">
        <v>61.8</v>
      </c>
      <c r="D19" s="1">
        <v>1.06</v>
      </c>
      <c r="E19" s="7">
        <v>0.69</v>
      </c>
      <c r="F19" s="13">
        <v>0.6</v>
      </c>
      <c r="G19" s="9">
        <v>1517.3223419405861</v>
      </c>
      <c r="H19" s="9">
        <v>41792.619072017704</v>
      </c>
      <c r="I19" s="15">
        <v>0.32900000000000001</v>
      </c>
      <c r="J19" s="15">
        <v>0.33400000000000002</v>
      </c>
      <c r="K19" s="15">
        <v>4357.22</v>
      </c>
      <c r="L19" s="15">
        <v>120013.92</v>
      </c>
      <c r="N19" s="26">
        <f t="shared" si="2"/>
        <v>989.13251220000006</v>
      </c>
      <c r="O19" s="26">
        <f t="shared" si="3"/>
        <v>1004.1649212000001</v>
      </c>
      <c r="P19" s="3">
        <f t="shared" si="4"/>
        <v>27244.359979199999</v>
      </c>
      <c r="Q19" s="3">
        <f t="shared" si="5"/>
        <v>27658.408003199998</v>
      </c>
      <c r="S19" s="26">
        <f t="shared" si="0"/>
        <v>15.03240900000003</v>
      </c>
      <c r="T19" s="3">
        <f t="shared" si="1"/>
        <v>414.04802399999971</v>
      </c>
    </row>
    <row r="20" spans="1:20" ht="16.5" thickBot="1">
      <c r="A20" s="15" t="s">
        <v>17</v>
      </c>
      <c r="B20" s="1">
        <v>70.099999999999994</v>
      </c>
      <c r="C20" s="1">
        <v>68.900000000000006</v>
      </c>
      <c r="D20" s="1">
        <v>27.74</v>
      </c>
      <c r="E20" s="7">
        <v>27</v>
      </c>
      <c r="F20" s="13">
        <v>24.36</v>
      </c>
      <c r="G20" s="9">
        <v>22687.923845991769</v>
      </c>
      <c r="H20" s="9">
        <v>626359.8029016112</v>
      </c>
      <c r="I20" s="15">
        <v>0.34300000000000003</v>
      </c>
      <c r="J20" s="15">
        <v>0.35099999999999998</v>
      </c>
      <c r="K20" s="15">
        <v>2381.91</v>
      </c>
      <c r="L20" s="15">
        <v>65758.78</v>
      </c>
      <c r="N20" s="26">
        <f t="shared" si="2"/>
        <v>22058.86851</v>
      </c>
      <c r="O20" s="26">
        <f t="shared" si="3"/>
        <v>22573.361069999999</v>
      </c>
      <c r="P20" s="3">
        <f t="shared" si="4"/>
        <v>608992.0615800001</v>
      </c>
      <c r="Q20" s="3">
        <f t="shared" si="5"/>
        <v>623195.95805999998</v>
      </c>
      <c r="S20" s="26">
        <f t="shared" si="0"/>
        <v>514.49255999999878</v>
      </c>
      <c r="T20" s="3">
        <f t="shared" si="1"/>
        <v>14203.896479999879</v>
      </c>
    </row>
    <row r="21" spans="1:20" ht="16.5" thickBot="1">
      <c r="A21" s="15" t="s">
        <v>18</v>
      </c>
      <c r="B21" s="1">
        <v>79.8</v>
      </c>
      <c r="C21" s="1">
        <v>78.900000000000006</v>
      </c>
      <c r="D21" s="1">
        <v>68.55</v>
      </c>
      <c r="E21" s="7">
        <v>69.69</v>
      </c>
      <c r="F21" s="13">
        <v>56.51</v>
      </c>
      <c r="G21" s="9">
        <v>50264.600555913166</v>
      </c>
      <c r="H21" s="9">
        <v>1730128.0654757968</v>
      </c>
      <c r="I21" s="15">
        <v>0.36199999999999999</v>
      </c>
      <c r="J21" s="15">
        <v>0.35499999999999998</v>
      </c>
      <c r="K21" s="15">
        <v>2026.39</v>
      </c>
      <c r="L21" s="15">
        <v>69749.009999999995</v>
      </c>
      <c r="N21" s="26">
        <f t="shared" si="2"/>
        <v>51121.3211142</v>
      </c>
      <c r="O21" s="26">
        <f t="shared" si="3"/>
        <v>50132.787280499993</v>
      </c>
      <c r="P21" s="3">
        <f t="shared" si="4"/>
        <v>1759612.6794977998</v>
      </c>
      <c r="Q21" s="3">
        <f t="shared" si="5"/>
        <v>1725587.0199494998</v>
      </c>
      <c r="S21" s="26">
        <f t="shared" si="0"/>
        <v>-988.53383370000665</v>
      </c>
      <c r="T21" s="3">
        <f t="shared" si="1"/>
        <v>-34025.659548300086</v>
      </c>
    </row>
    <row r="22" spans="1:20" ht="16.5" thickBot="1">
      <c r="A22" s="15" t="s">
        <v>19</v>
      </c>
      <c r="B22" s="1">
        <v>46.5</v>
      </c>
      <c r="C22" s="1">
        <v>39</v>
      </c>
      <c r="D22" s="1">
        <v>72.150000000000006</v>
      </c>
      <c r="E22" s="7">
        <v>72.48</v>
      </c>
      <c r="F22" s="13">
        <v>62.41</v>
      </c>
      <c r="G22" s="9">
        <v>53510.818073475464</v>
      </c>
      <c r="H22" s="9">
        <v>1443787.9258175492</v>
      </c>
      <c r="I22" s="15">
        <v>0.27900000000000003</v>
      </c>
      <c r="J22" s="15">
        <v>0.27400000000000002</v>
      </c>
      <c r="K22" s="15">
        <v>2660.75</v>
      </c>
      <c r="L22" s="15">
        <v>71790.350000000006</v>
      </c>
      <c r="N22" s="26">
        <f t="shared" si="2"/>
        <v>53805.473640000011</v>
      </c>
      <c r="O22" s="26">
        <f t="shared" si="3"/>
        <v>52841.217840000012</v>
      </c>
      <c r="P22" s="3">
        <f t="shared" si="4"/>
        <v>1451738.7144720005</v>
      </c>
      <c r="Q22" s="3">
        <f t="shared" si="5"/>
        <v>1425721.8916320005</v>
      </c>
      <c r="S22" s="26">
        <f t="shared" si="0"/>
        <v>-964.255799999999</v>
      </c>
      <c r="T22" s="3">
        <f t="shared" si="1"/>
        <v>-26016.822840000037</v>
      </c>
    </row>
    <row r="23" spans="1:20" ht="16.5" thickBot="1">
      <c r="A23" s="15" t="s">
        <v>20</v>
      </c>
      <c r="B23" s="1">
        <v>78.8</v>
      </c>
      <c r="C23" s="1">
        <v>72</v>
      </c>
      <c r="D23" s="1">
        <v>199.81</v>
      </c>
      <c r="E23" s="7">
        <v>208.04</v>
      </c>
      <c r="F23" s="13">
        <v>166.2</v>
      </c>
      <c r="G23" s="9">
        <v>144206.65850762656</v>
      </c>
      <c r="H23" s="9">
        <v>4757210.7773358719</v>
      </c>
      <c r="I23" s="15">
        <v>0.36</v>
      </c>
      <c r="J23" s="15">
        <v>0.35699999999999998</v>
      </c>
      <c r="K23" s="15">
        <v>2003.97</v>
      </c>
      <c r="L23" s="15">
        <v>66108.56</v>
      </c>
      <c r="N23" s="26">
        <f t="shared" si="2"/>
        <v>150086.13076799997</v>
      </c>
      <c r="O23" s="26">
        <f t="shared" si="3"/>
        <v>148835.4130116</v>
      </c>
      <c r="P23" s="3">
        <f t="shared" si="4"/>
        <v>4951160.9360639993</v>
      </c>
      <c r="Q23" s="3">
        <f t="shared" si="5"/>
        <v>4909901.2615967998</v>
      </c>
      <c r="S23" s="26">
        <f t="shared" si="0"/>
        <v>-1250.7177563999721</v>
      </c>
      <c r="T23" s="3">
        <f t="shared" si="1"/>
        <v>-41259.674467199482</v>
      </c>
    </row>
    <row r="24" spans="1:20" ht="16.5" thickBot="1">
      <c r="A24" s="15" t="s">
        <v>21</v>
      </c>
      <c r="B24" s="1">
        <v>38.700000000000003</v>
      </c>
      <c r="C24" s="1">
        <v>38.1</v>
      </c>
      <c r="D24" s="1">
        <v>10.09</v>
      </c>
      <c r="E24" s="7">
        <v>9.83</v>
      </c>
      <c r="F24" s="13">
        <v>8.49</v>
      </c>
      <c r="G24" s="9">
        <v>6264.1970963803051</v>
      </c>
      <c r="H24" s="9">
        <v>175609.60029496561</v>
      </c>
      <c r="I24" s="15">
        <v>0.249</v>
      </c>
      <c r="J24" s="15">
        <v>0.25700000000000001</v>
      </c>
      <c r="K24" s="15">
        <v>2489.2800000000002</v>
      </c>
      <c r="L24" s="15">
        <v>69784.210000000006</v>
      </c>
      <c r="N24" s="26">
        <f t="shared" si="2"/>
        <v>6092.9359776000001</v>
      </c>
      <c r="O24" s="26">
        <f t="shared" si="3"/>
        <v>6288.6929568000005</v>
      </c>
      <c r="P24" s="3">
        <f t="shared" si="4"/>
        <v>170808.71729070001</v>
      </c>
      <c r="Q24" s="3">
        <f t="shared" si="5"/>
        <v>176296.54756510002</v>
      </c>
      <c r="S24" s="26">
        <f t="shared" si="0"/>
        <v>195.75697920000039</v>
      </c>
      <c r="T24" s="3">
        <f t="shared" si="1"/>
        <v>5487.8302744000102</v>
      </c>
    </row>
    <row r="25" spans="1:20" ht="16.5" thickBot="1">
      <c r="A25" s="15" t="s">
        <v>22</v>
      </c>
      <c r="B25" s="1">
        <v>73.7</v>
      </c>
      <c r="C25" s="1">
        <v>66.7</v>
      </c>
      <c r="D25" s="1">
        <v>91.28</v>
      </c>
      <c r="E25" s="7">
        <v>91.3</v>
      </c>
      <c r="F25" s="13">
        <v>80.180000000000007</v>
      </c>
      <c r="G25" s="9">
        <v>76536.207525145626</v>
      </c>
      <c r="H25" s="9">
        <v>2108031.6987606245</v>
      </c>
      <c r="I25" s="15">
        <v>0.35099999999999998</v>
      </c>
      <c r="J25" s="15">
        <v>0.35799999999999998</v>
      </c>
      <c r="K25" s="15">
        <v>2390.64</v>
      </c>
      <c r="L25" s="15">
        <v>65845.25</v>
      </c>
      <c r="N25" s="26">
        <f t="shared" si="2"/>
        <v>76611.166631999979</v>
      </c>
      <c r="O25" s="26">
        <f t="shared" si="3"/>
        <v>78139.02465599998</v>
      </c>
      <c r="P25" s="3">
        <f t="shared" si="4"/>
        <v>2110096.6350749996</v>
      </c>
      <c r="Q25" s="3">
        <f t="shared" si="5"/>
        <v>2152178.3343499997</v>
      </c>
      <c r="S25" s="26">
        <f t="shared" si="0"/>
        <v>1527.858024000001</v>
      </c>
      <c r="T25" s="3">
        <f t="shared" si="1"/>
        <v>42081.699275000021</v>
      </c>
    </row>
    <row r="26" spans="1:20" ht="15.75">
      <c r="G26" s="9"/>
      <c r="H26" s="9"/>
    </row>
    <row r="27" spans="1:20" ht="15.75">
      <c r="G27" s="9"/>
      <c r="H27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2025-08-14T18:09:19Z</dcterms:created>
  <dcterms:modified xsi:type="dcterms:W3CDTF">2025-08-18T08:21:59Z</dcterms:modified>
</cp:coreProperties>
</file>