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danit\Dropbox\_DOCTORADO\UNIR GPO INV\USABILIDAD\USABILIDAD CHEFCITO\JUICIO EXPERTOS\JUICIO DE EXPERTOS VERSION CORREGIDA\RESULTADOS JUICIO EXPERTOS\DATOS PARA PUBLICAR\"/>
    </mc:Choice>
  </mc:AlternateContent>
  <xr:revisionPtr revIDLastSave="0" documentId="8_{3277EFB9-23D3-46C6-BDA4-3CE2CFED37AA}" xr6:coauthVersionLast="47" xr6:coauthVersionMax="47" xr10:uidLastSave="{00000000-0000-0000-0000-000000000000}"/>
  <bookViews>
    <workbookView xWindow="-120" yWindow="-120" windowWidth="20730" windowHeight="11400" activeTab="5" xr2:uid="{00000000-000D-0000-FFFF-FFFF00000000}"/>
  </bookViews>
  <sheets>
    <sheet name="CLARIDAD " sheetId="7" r:id="rId1"/>
    <sheet name="COHERENCIA " sheetId="8" r:id="rId2"/>
    <sheet name="RELEVANCIA" sheetId="9" r:id="rId3"/>
    <sheet name="PRUEBAS" sheetId="1" r:id="rId4"/>
    <sheet name="V DE AIKEN" sheetId="2" r:id="rId5"/>
    <sheet name="COEF DE VARIACION" sheetId="3" r:id="rId6"/>
  </sheets>
  <definedNames>
    <definedName name="_xlnm._FilterDatabase" localSheetId="3" hidden="1">PRUEBAS!$A$4:$AR$38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5" i="1" l="1"/>
  <c r="AS38" i="1"/>
  <c r="AS37" i="1"/>
  <c r="AS36" i="1"/>
  <c r="AS35" i="1"/>
  <c r="AS34" i="1"/>
  <c r="AS33" i="1"/>
  <c r="AS32" i="1"/>
  <c r="AS31" i="1"/>
  <c r="AS30" i="1"/>
  <c r="AS29" i="1"/>
  <c r="AS28" i="1"/>
  <c r="AS27" i="1"/>
  <c r="AS26" i="1"/>
  <c r="AS25" i="1"/>
  <c r="AS24" i="1"/>
  <c r="AS23" i="1"/>
  <c r="AS22" i="1"/>
  <c r="AS21" i="1"/>
  <c r="AS20" i="1"/>
  <c r="AS19" i="1"/>
  <c r="AS18" i="1"/>
  <c r="AS17" i="1"/>
  <c r="AS16" i="1"/>
  <c r="AS15" i="1"/>
  <c r="AS14" i="1"/>
  <c r="AS13" i="1"/>
  <c r="AS12" i="1"/>
  <c r="AS11" i="1"/>
  <c r="AS10" i="1"/>
  <c r="AS9" i="1"/>
  <c r="AS8" i="1"/>
  <c r="AS7" i="1"/>
  <c r="AS6" i="1"/>
  <c r="AH6" i="1"/>
  <c r="AH7" i="1"/>
  <c r="AH8" i="1"/>
  <c r="AH9" i="1"/>
  <c r="AH10" i="1"/>
  <c r="AH11" i="1"/>
  <c r="AH12" i="1"/>
  <c r="AH13" i="1"/>
  <c r="AH14" i="1"/>
  <c r="AH15" i="1"/>
  <c r="AH16" i="1"/>
  <c r="AH17" i="1"/>
  <c r="AH18" i="1"/>
  <c r="AH19" i="1"/>
  <c r="AH20" i="1"/>
  <c r="AH21" i="1"/>
  <c r="AH22" i="1"/>
  <c r="AH23" i="1"/>
  <c r="AH24" i="1"/>
  <c r="AH25" i="1"/>
  <c r="AH26" i="1"/>
  <c r="AH27" i="1"/>
  <c r="AH28" i="1"/>
  <c r="AH29" i="1"/>
  <c r="AH30" i="1"/>
  <c r="AH31" i="1"/>
  <c r="AH32" i="1"/>
  <c r="AH33" i="1"/>
  <c r="AH34" i="1"/>
  <c r="AH35" i="1"/>
  <c r="AH36" i="1"/>
  <c r="AH37" i="1"/>
  <c r="AH38" i="1"/>
  <c r="AH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5" i="1"/>
  <c r="L5" i="1"/>
  <c r="H37" i="1"/>
  <c r="I37" i="1" s="1"/>
  <c r="J37" i="1" s="1"/>
  <c r="L37" i="1"/>
  <c r="H38" i="1"/>
  <c r="I38" i="1" s="1"/>
  <c r="J38" i="1" s="1"/>
  <c r="L38"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AD37" i="1"/>
  <c r="AE37" i="1"/>
  <c r="AF37" i="1" s="1"/>
  <c r="AD38" i="1"/>
  <c r="AE38" i="1"/>
  <c r="AF38" i="1" s="1"/>
  <c r="AO6" i="1"/>
  <c r="AP6" i="1" s="1"/>
  <c r="AO7" i="1"/>
  <c r="AP7" i="1" s="1"/>
  <c r="AO8" i="1"/>
  <c r="AP8" i="1" s="1"/>
  <c r="AO9" i="1"/>
  <c r="AP9" i="1" s="1"/>
  <c r="AO10" i="1"/>
  <c r="AP10" i="1" s="1"/>
  <c r="AO11" i="1"/>
  <c r="AP11" i="1" s="1"/>
  <c r="AO12" i="1"/>
  <c r="AP12" i="1" s="1"/>
  <c r="AO13" i="1"/>
  <c r="AP13" i="1" s="1"/>
  <c r="AO14" i="1"/>
  <c r="AP14" i="1" s="1"/>
  <c r="AO15" i="1"/>
  <c r="AP15" i="1" s="1"/>
  <c r="AO16" i="1"/>
  <c r="AP16" i="1" s="1"/>
  <c r="AO17" i="1"/>
  <c r="AP17" i="1" s="1"/>
  <c r="AO18" i="1"/>
  <c r="AP18" i="1" s="1"/>
  <c r="AO19" i="1"/>
  <c r="AP19" i="1" s="1"/>
  <c r="AO20" i="1"/>
  <c r="AP20" i="1" s="1"/>
  <c r="AO21" i="1"/>
  <c r="AP21" i="1" s="1"/>
  <c r="AO22" i="1"/>
  <c r="AP22" i="1" s="1"/>
  <c r="AO23" i="1"/>
  <c r="AP23" i="1" s="1"/>
  <c r="AO24" i="1"/>
  <c r="AP24" i="1" s="1"/>
  <c r="AO25" i="1"/>
  <c r="AP25" i="1" s="1"/>
  <c r="AO26" i="1"/>
  <c r="AP26" i="1" s="1"/>
  <c r="AO27" i="1"/>
  <c r="AP27" i="1" s="1"/>
  <c r="AO28" i="1"/>
  <c r="AP28" i="1" s="1"/>
  <c r="AO29" i="1"/>
  <c r="AP29" i="1" s="1"/>
  <c r="AO30" i="1"/>
  <c r="AP30" i="1" s="1"/>
  <c r="AO31" i="1"/>
  <c r="AP31" i="1" s="1"/>
  <c r="AO32" i="1"/>
  <c r="AP32" i="1" s="1"/>
  <c r="AO33" i="1"/>
  <c r="AP33" i="1" s="1"/>
  <c r="AO34" i="1"/>
  <c r="AP34" i="1" s="1"/>
  <c r="AO35" i="1"/>
  <c r="AP35" i="1" s="1"/>
  <c r="AO36" i="1"/>
  <c r="AP36" i="1" s="1"/>
  <c r="AO37" i="1"/>
  <c r="AP37" i="1" s="1"/>
  <c r="AO38" i="1"/>
  <c r="AP38" i="1" s="1"/>
  <c r="AO5" i="1"/>
  <c r="AP5" i="1" s="1"/>
  <c r="AD5" i="1"/>
  <c r="AE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5" i="1"/>
  <c r="T5" i="1" s="1"/>
  <c r="H6" i="1"/>
  <c r="I6" i="1" s="1"/>
  <c r="J6" i="1" s="1"/>
  <c r="H7" i="1"/>
  <c r="I7" i="1" s="1"/>
  <c r="J7" i="1" s="1"/>
  <c r="H8" i="1"/>
  <c r="I8" i="1" s="1"/>
  <c r="J8" i="1" s="1"/>
  <c r="H9" i="1"/>
  <c r="I9" i="1" s="1"/>
  <c r="J9" i="1" s="1"/>
  <c r="H10" i="1"/>
  <c r="I10" i="1" s="1"/>
  <c r="J10" i="1" s="1"/>
  <c r="H11" i="1"/>
  <c r="I11" i="1" s="1"/>
  <c r="H12" i="1"/>
  <c r="I12" i="1" s="1"/>
  <c r="J12" i="1" s="1"/>
  <c r="H13" i="1"/>
  <c r="I13" i="1" s="1"/>
  <c r="J13" i="1" s="1"/>
  <c r="H14" i="1"/>
  <c r="I14" i="1" s="1"/>
  <c r="J14" i="1" s="1"/>
  <c r="H15" i="1"/>
  <c r="I15" i="1" s="1"/>
  <c r="H16" i="1"/>
  <c r="I16" i="1" s="1"/>
  <c r="J16" i="1" s="1"/>
  <c r="H17" i="1"/>
  <c r="I17" i="1" s="1"/>
  <c r="J17" i="1" s="1"/>
  <c r="H18" i="1"/>
  <c r="I18" i="1" s="1"/>
  <c r="J18" i="1" s="1"/>
  <c r="H19" i="1"/>
  <c r="I19" i="1" s="1"/>
  <c r="H20" i="1"/>
  <c r="I20" i="1" s="1"/>
  <c r="J20" i="1" s="1"/>
  <c r="H21" i="1"/>
  <c r="I21" i="1" s="1"/>
  <c r="J21" i="1" s="1"/>
  <c r="H22" i="1"/>
  <c r="I22" i="1" s="1"/>
  <c r="J22" i="1" s="1"/>
  <c r="H23" i="1"/>
  <c r="I23" i="1" s="1"/>
  <c r="J23" i="1" s="1"/>
  <c r="H24" i="1"/>
  <c r="I24" i="1" s="1"/>
  <c r="J24" i="1" s="1"/>
  <c r="H25" i="1"/>
  <c r="I25" i="1" s="1"/>
  <c r="J25" i="1" s="1"/>
  <c r="H26" i="1"/>
  <c r="I26" i="1" s="1"/>
  <c r="J26" i="1" s="1"/>
  <c r="H27" i="1"/>
  <c r="I27" i="1" s="1"/>
  <c r="H28" i="1"/>
  <c r="I28" i="1" s="1"/>
  <c r="J28" i="1" s="1"/>
  <c r="H29" i="1"/>
  <c r="I29" i="1" s="1"/>
  <c r="J29" i="1" s="1"/>
  <c r="H30" i="1"/>
  <c r="I30" i="1" s="1"/>
  <c r="J30" i="1" s="1"/>
  <c r="H31" i="1"/>
  <c r="I31" i="1" s="1"/>
  <c r="H32" i="1"/>
  <c r="I32" i="1" s="1"/>
  <c r="J32" i="1" s="1"/>
  <c r="H33" i="1"/>
  <c r="I33" i="1" s="1"/>
  <c r="J33" i="1" s="1"/>
  <c r="H34" i="1"/>
  <c r="I34" i="1" s="1"/>
  <c r="J34" i="1" s="1"/>
  <c r="H35" i="1"/>
  <c r="I35" i="1" s="1"/>
  <c r="H36" i="1"/>
  <c r="I36" i="1" s="1"/>
  <c r="J36" i="1" s="1"/>
  <c r="H5" i="1"/>
  <c r="I5" i="1" s="1"/>
  <c r="J5" i="1" s="1"/>
  <c r="A3" i="7"/>
  <c r="A4" i="7" s="1"/>
  <c r="A5" i="7" s="1"/>
  <c r="A6" i="7" s="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K37" i="1" l="1"/>
  <c r="K38" i="1"/>
  <c r="J35" i="1"/>
  <c r="K35" i="1"/>
  <c r="J31" i="1"/>
  <c r="K31" i="1"/>
  <c r="J27" i="1"/>
  <c r="K27" i="1"/>
  <c r="J19" i="1"/>
  <c r="K19" i="1"/>
  <c r="J15" i="1"/>
  <c r="K15" i="1"/>
  <c r="J11" i="1"/>
  <c r="K11" i="1"/>
  <c r="K10" i="1"/>
  <c r="K5" i="1"/>
  <c r="K33" i="1"/>
  <c r="K29" i="1"/>
  <c r="K25" i="1"/>
  <c r="K21" i="1"/>
  <c r="K17" i="1"/>
  <c r="K13" i="1"/>
  <c r="K9" i="1"/>
  <c r="AG37" i="1"/>
  <c r="K34" i="1"/>
  <c r="K26" i="1"/>
  <c r="K22" i="1"/>
  <c r="K14" i="1"/>
  <c r="K6" i="1"/>
  <c r="K36" i="1"/>
  <c r="K32" i="1"/>
  <c r="K28" i="1"/>
  <c r="K24" i="1"/>
  <c r="K20" i="1"/>
  <c r="K16" i="1"/>
  <c r="K12" i="1"/>
  <c r="K8" i="1"/>
  <c r="AG38" i="1"/>
  <c r="K30" i="1"/>
  <c r="K18" i="1"/>
  <c r="K23" i="1"/>
  <c r="K7" i="1"/>
  <c r="AR33" i="1"/>
  <c r="AQ33" i="1"/>
  <c r="AR21" i="1"/>
  <c r="AQ21" i="1"/>
  <c r="AR9" i="1"/>
  <c r="AQ9" i="1"/>
  <c r="AQ36" i="1"/>
  <c r="AR36" i="1"/>
  <c r="AQ32" i="1"/>
  <c r="AR32" i="1"/>
  <c r="AR28" i="1"/>
  <c r="AQ28" i="1"/>
  <c r="AQ24" i="1"/>
  <c r="AR24" i="1"/>
  <c r="AQ20" i="1"/>
  <c r="AR20" i="1"/>
  <c r="AQ16" i="1"/>
  <c r="AR16" i="1"/>
  <c r="AR12" i="1"/>
  <c r="AQ12" i="1"/>
  <c r="AQ8" i="1"/>
  <c r="AR8" i="1"/>
  <c r="AQ37" i="1"/>
  <c r="AR37" i="1"/>
  <c r="AQ25" i="1"/>
  <c r="AR25" i="1"/>
  <c r="AR17" i="1"/>
  <c r="AQ17" i="1"/>
  <c r="AQ31" i="1"/>
  <c r="AR31" i="1"/>
  <c r="AQ27" i="1"/>
  <c r="AR27" i="1"/>
  <c r="AR23" i="1"/>
  <c r="AQ23" i="1"/>
  <c r="AR19" i="1"/>
  <c r="AQ19" i="1"/>
  <c r="AQ15" i="1"/>
  <c r="AR15" i="1"/>
  <c r="AQ11" i="1"/>
  <c r="AR11" i="1"/>
  <c r="AQ7" i="1"/>
  <c r="AR7" i="1"/>
  <c r="AQ29" i="1"/>
  <c r="AR29" i="1"/>
  <c r="AQ13" i="1"/>
  <c r="AR13" i="1"/>
  <c r="AR35" i="1"/>
  <c r="AQ35" i="1"/>
  <c r="AR38" i="1"/>
  <c r="AQ38" i="1"/>
  <c r="AQ34" i="1"/>
  <c r="AR34" i="1"/>
  <c r="AQ30" i="1"/>
  <c r="AR30" i="1"/>
  <c r="AR26" i="1"/>
  <c r="AQ26" i="1"/>
  <c r="AQ22" i="1"/>
  <c r="AR22" i="1"/>
  <c r="AQ18" i="1"/>
  <c r="AR18" i="1"/>
  <c r="AR14" i="1"/>
  <c r="AQ14" i="1"/>
  <c r="AQ10" i="1"/>
  <c r="AR10" i="1"/>
  <c r="AR6" i="1"/>
  <c r="AQ6" i="1"/>
  <c r="AR5" i="1"/>
  <c r="AQ5" i="1"/>
  <c r="AG5" i="1"/>
  <c r="AF5" i="1"/>
  <c r="U12" i="1"/>
  <c r="V12" i="1"/>
  <c r="U8" i="1"/>
  <c r="V8" i="1"/>
  <c r="V29" i="1"/>
  <c r="U29" i="1"/>
  <c r="V21" i="1"/>
  <c r="U21" i="1"/>
  <c r="V17" i="1"/>
  <c r="U17" i="1"/>
  <c r="U9" i="1"/>
  <c r="V9" i="1"/>
  <c r="V36" i="1"/>
  <c r="U36" i="1"/>
  <c r="U28" i="1"/>
  <c r="V28" i="1"/>
  <c r="U20" i="1"/>
  <c r="V20" i="1"/>
  <c r="U35" i="1"/>
  <c r="V35" i="1"/>
  <c r="V31" i="1"/>
  <c r="U31" i="1"/>
  <c r="V27" i="1"/>
  <c r="U27" i="1"/>
  <c r="V23" i="1"/>
  <c r="U23" i="1"/>
  <c r="V19" i="1"/>
  <c r="U19" i="1"/>
  <c r="V15" i="1"/>
  <c r="U15" i="1"/>
  <c r="V11" i="1"/>
  <c r="U11" i="1"/>
  <c r="V7" i="1"/>
  <c r="U7" i="1"/>
  <c r="U37" i="1"/>
  <c r="V37" i="1"/>
  <c r="U33" i="1"/>
  <c r="V33" i="1"/>
  <c r="V25" i="1"/>
  <c r="U25" i="1"/>
  <c r="V13" i="1"/>
  <c r="U13" i="1"/>
  <c r="U32" i="1"/>
  <c r="V32" i="1"/>
  <c r="U24" i="1"/>
  <c r="V24" i="1"/>
  <c r="U16" i="1"/>
  <c r="V16" i="1"/>
  <c r="V38" i="1"/>
  <c r="U38" i="1"/>
  <c r="V34" i="1"/>
  <c r="U34" i="1"/>
  <c r="U30" i="1"/>
  <c r="V30" i="1"/>
  <c r="U26" i="1"/>
  <c r="V26" i="1"/>
  <c r="U22" i="1"/>
  <c r="V22" i="1"/>
  <c r="U18" i="1"/>
  <c r="V18" i="1"/>
  <c r="U14" i="1"/>
  <c r="V14" i="1"/>
  <c r="U10" i="1"/>
  <c r="V10" i="1"/>
  <c r="U6" i="1"/>
  <c r="V6" i="1"/>
  <c r="V5" i="1"/>
  <c r="U5" i="1"/>
  <c r="AE36" i="1"/>
  <c r="AD36" i="1"/>
  <c r="AE35" i="1"/>
  <c r="AD35" i="1"/>
  <c r="AE34" i="1"/>
  <c r="AD34" i="1"/>
  <c r="AE33" i="1"/>
  <c r="AD33" i="1"/>
  <c r="AE32" i="1"/>
  <c r="AD32" i="1"/>
  <c r="AE31" i="1"/>
  <c r="AD31" i="1"/>
  <c r="AE30" i="1"/>
  <c r="AD30" i="1"/>
  <c r="AE29" i="1"/>
  <c r="AD29" i="1"/>
  <c r="AE28" i="1"/>
  <c r="AD28" i="1"/>
  <c r="AE27" i="1"/>
  <c r="AD27" i="1"/>
  <c r="AE26" i="1"/>
  <c r="AD26" i="1"/>
  <c r="AE25" i="1"/>
  <c r="AD25" i="1"/>
  <c r="AE24" i="1"/>
  <c r="AD24" i="1"/>
  <c r="AE23" i="1"/>
  <c r="AD23" i="1"/>
  <c r="AE22" i="1"/>
  <c r="AD22" i="1"/>
  <c r="AE21" i="1"/>
  <c r="AD21" i="1"/>
  <c r="AE20" i="1"/>
  <c r="AD20" i="1"/>
  <c r="AE19" i="1"/>
  <c r="AD19" i="1"/>
  <c r="AE18" i="1"/>
  <c r="AD18" i="1"/>
  <c r="AE17" i="1"/>
  <c r="AD17" i="1"/>
  <c r="AE16" i="1"/>
  <c r="AF16" i="1" s="1"/>
  <c r="AD16" i="1"/>
  <c r="AE15" i="1"/>
  <c r="AF15" i="1" s="1"/>
  <c r="AD15" i="1"/>
  <c r="AE14" i="1"/>
  <c r="AF14" i="1" s="1"/>
  <c r="AD14" i="1"/>
  <c r="AE13" i="1"/>
  <c r="AF13" i="1" s="1"/>
  <c r="AD13" i="1"/>
  <c r="AE12" i="1"/>
  <c r="AF12" i="1" s="1"/>
  <c r="AD12" i="1"/>
  <c r="AE11" i="1"/>
  <c r="AF11" i="1" s="1"/>
  <c r="AD11" i="1"/>
  <c r="AE10" i="1"/>
  <c r="AF10" i="1" s="1"/>
  <c r="AD10" i="1"/>
  <c r="AE9" i="1"/>
  <c r="AF9" i="1" s="1"/>
  <c r="AD9" i="1"/>
  <c r="AE8" i="1"/>
  <c r="AF8" i="1" s="1"/>
  <c r="AD8" i="1"/>
  <c r="AE7" i="1"/>
  <c r="AF7" i="1" s="1"/>
  <c r="AD7" i="1"/>
  <c r="AE6" i="1"/>
  <c r="AF6" i="1" s="1"/>
  <c r="AD6" i="1"/>
  <c r="B2" i="1" l="1"/>
  <c r="AG16" i="1"/>
  <c r="AG8" i="1"/>
  <c r="AG13" i="1"/>
  <c r="AG12" i="1"/>
  <c r="AG9" i="1"/>
  <c r="AG7" i="1"/>
  <c r="AG11" i="1"/>
  <c r="AG15" i="1"/>
  <c r="AG6" i="1"/>
  <c r="AG10" i="1"/>
  <c r="AG14" i="1"/>
  <c r="AG17" i="1"/>
  <c r="AF17" i="1"/>
  <c r="AG18" i="1"/>
  <c r="AF18" i="1"/>
  <c r="AG19" i="1"/>
  <c r="AF19" i="1"/>
  <c r="AG20" i="1"/>
  <c r="AF20" i="1"/>
  <c r="AG21" i="1"/>
  <c r="AF21" i="1"/>
  <c r="AG22" i="1"/>
  <c r="AF22" i="1"/>
  <c r="AG23" i="1"/>
  <c r="AF23" i="1"/>
  <c r="AG24" i="1"/>
  <c r="AF24" i="1"/>
  <c r="AG25" i="1"/>
  <c r="AF25" i="1"/>
  <c r="AG26" i="1"/>
  <c r="AF26" i="1"/>
  <c r="AG27" i="1"/>
  <c r="AF27" i="1"/>
  <c r="AG28" i="1"/>
  <c r="AF28" i="1"/>
  <c r="AG29" i="1"/>
  <c r="AF29" i="1"/>
  <c r="AG30" i="1"/>
  <c r="AF30" i="1"/>
  <c r="AG31" i="1"/>
  <c r="AF31" i="1"/>
  <c r="AG32" i="1"/>
  <c r="AF32" i="1"/>
  <c r="AG33" i="1"/>
  <c r="AF33" i="1"/>
  <c r="AG34" i="1"/>
  <c r="AF34" i="1"/>
  <c r="AG35" i="1"/>
  <c r="AF35" i="1"/>
  <c r="AG36" i="1"/>
  <c r="AF36" i="1"/>
  <c r="I1" i="1" l="1"/>
</calcChain>
</file>

<file path=xl/sharedStrings.xml><?xml version="1.0" encoding="utf-8"?>
<sst xmlns="http://schemas.openxmlformats.org/spreadsheetml/2006/main" count="250" uniqueCount="169">
  <si>
    <t>Ítem</t>
  </si>
  <si>
    <t>Suficiencia_Juez1</t>
  </si>
  <si>
    <t>Suficiencia_Juez2</t>
  </si>
  <si>
    <t>Suficiencia_Juez3</t>
  </si>
  <si>
    <t>Suficiencia_Juez4</t>
  </si>
  <si>
    <t>Suficiencia_Juez5</t>
  </si>
  <si>
    <t>Suficiencia_Promedio</t>
  </si>
  <si>
    <t>Suficiencia_V_Aiken</t>
  </si>
  <si>
    <t>Suficiencia_IC_Inf</t>
  </si>
  <si>
    <t>Suficiencia_IC_Sup</t>
  </si>
  <si>
    <t>Claridad_Juez1</t>
  </si>
  <si>
    <t>Claridad_Juez2</t>
  </si>
  <si>
    <t>Claridad_Juez3</t>
  </si>
  <si>
    <t>Claridad_Juez4</t>
  </si>
  <si>
    <t>Claridad_Juez5</t>
  </si>
  <si>
    <t>Claridad_Promedio</t>
  </si>
  <si>
    <t>Relevancia_Juez1</t>
  </si>
  <si>
    <t>Relevancia_Juez2</t>
  </si>
  <si>
    <t>Relevancia_Juez3</t>
  </si>
  <si>
    <t>Relevancia_Juez4</t>
  </si>
  <si>
    <t>Relevancia_Juez5</t>
  </si>
  <si>
    <t>Relevancia_Promedio</t>
  </si>
  <si>
    <t>Coherencia_Juez1</t>
  </si>
  <si>
    <t>Coherencia_Juez2</t>
  </si>
  <si>
    <t>Coherencia_Juez3</t>
  </si>
  <si>
    <t>Coherencia_Juez4</t>
  </si>
  <si>
    <t>Coherencia_Juez5</t>
  </si>
  <si>
    <t>Coherencia_Promedio</t>
  </si>
  <si>
    <t>Ítem_1</t>
  </si>
  <si>
    <t>Ítem_2</t>
  </si>
  <si>
    <t>Ítem_3</t>
  </si>
  <si>
    <t>Ítem_4</t>
  </si>
  <si>
    <t>Ítem_5</t>
  </si>
  <si>
    <t>Ítem_6</t>
  </si>
  <si>
    <t>Ítem_7</t>
  </si>
  <si>
    <t>Ítem_8</t>
  </si>
  <si>
    <t>Ítem_9</t>
  </si>
  <si>
    <t>Ítem_10</t>
  </si>
  <si>
    <t>Ítem_11</t>
  </si>
  <si>
    <t>Ítem_12</t>
  </si>
  <si>
    <t>Ítem_13</t>
  </si>
  <si>
    <t>Ítem_14</t>
  </si>
  <si>
    <t>Ítem_15</t>
  </si>
  <si>
    <t>Ítem_16</t>
  </si>
  <si>
    <t>Ítem_17</t>
  </si>
  <si>
    <t>Ítem_18</t>
  </si>
  <si>
    <t>Ítem_19</t>
  </si>
  <si>
    <t>Ítem_20</t>
  </si>
  <si>
    <t>Ítem_21</t>
  </si>
  <si>
    <t>Ítem_22</t>
  </si>
  <si>
    <t>Ítem_23</t>
  </si>
  <si>
    <t>Ítem_24</t>
  </si>
  <si>
    <t>Ítem_25</t>
  </si>
  <si>
    <t>Ítem_26</t>
  </si>
  <si>
    <t>Ítem_27</t>
  </si>
  <si>
    <t>Ítem_28</t>
  </si>
  <si>
    <t>Ítem_29</t>
  </si>
  <si>
    <t>Ítem_30</t>
  </si>
  <si>
    <t>Ítem_31</t>
  </si>
  <si>
    <t>Ítem_32</t>
  </si>
  <si>
    <t>X</t>
  </si>
  <si>
    <t>L</t>
  </si>
  <si>
    <t>K</t>
  </si>
  <si>
    <t>Z</t>
  </si>
  <si>
    <t>n</t>
  </si>
  <si>
    <t>Calculadora</t>
  </si>
  <si>
    <t>https://www.psicometristas.com/calculadora-v-de-aiken/</t>
  </si>
  <si>
    <t>V=</t>
  </si>
  <si>
    <t>Carta edior: http://scielo.sld.cu/scielo.php?script=sci_arttext&amp;pid=S0864-03192018000200001  https://www.scielo.org.ar/scielo.php?script=sci_arttext&amp;pid=S0325-00752016000300035</t>
  </si>
  <si>
    <t>http://scielo.sld.cu/scielo.php?script=sci_arttext&amp;pid=S0864-03192018000200001</t>
  </si>
  <si>
    <t>http://www.scielo.org.pe/scielo.php?script=sci_arttext&amp;pid=S2308-05312022000200273</t>
  </si>
  <si>
    <t>ejemplo paper</t>
  </si>
  <si>
    <t>Fuentes</t>
  </si>
  <si>
    <t>https://ojs.unemi.edu.ec/index.php/cienciaunemi/article/download/2291/2015</t>
  </si>
  <si>
    <t>El Coeficiente de variación (CV) es un indicador que sirve para comparar conjunto de datos, tomando en cuenta su Media Aritmética (promedio) y su Desviación Típica, de tal forma que el grupo que tenga menor CV, demuestra una mayor concentración de sus datos alrededor de su Media Aritmética.</t>
  </si>
  <si>
    <t>https://dialnet.unirioja.es/servlet/articulo?codigo=9370045</t>
  </si>
  <si>
    <r>
      <t>V de Aiken con intervalos de confianza (IC)</t>
    </r>
    <r>
      <rPr>
        <sz val="11"/>
        <color theme="1"/>
        <rFont val="Calibri"/>
        <family val="2"/>
        <scheme val="minor"/>
      </rPr>
      <t>,</t>
    </r>
  </si>
  <si>
    <t>Datos base:</t>
  </si>
  <si>
    <r>
      <t>N.º de ítems:</t>
    </r>
    <r>
      <rPr>
        <sz val="12"/>
        <color theme="1"/>
        <rFont val="Times New Roman"/>
        <family val="1"/>
      </rPr>
      <t xml:space="preserve"> 33</t>
    </r>
  </si>
  <si>
    <r>
      <t>Criterios:</t>
    </r>
    <r>
      <rPr>
        <sz val="12"/>
        <color theme="1"/>
        <rFont val="Times New Roman"/>
        <family val="1"/>
      </rPr>
      <t xml:space="preserve"> Suficiencia, Claridad, Relevancia, Coherencia</t>
    </r>
  </si>
  <si>
    <r>
      <t>Escala:</t>
    </r>
    <r>
      <rPr>
        <sz val="12"/>
        <color theme="1"/>
        <rFont val="Times New Roman"/>
        <family val="1"/>
      </rPr>
      <t xml:space="preserve"> 1 (mínimo) a 4 (máximo)</t>
    </r>
  </si>
  <si>
    <r>
      <t>Z para IC del 95%:</t>
    </r>
    <r>
      <rPr>
        <sz val="12"/>
        <color theme="1"/>
        <rFont val="Times New Roman"/>
        <family val="1"/>
      </rPr>
      <t xml:space="preserve"> 1.96</t>
    </r>
  </si>
  <si>
    <r>
      <t xml:space="preserve">La fórmula de </t>
    </r>
    <r>
      <rPr>
        <b/>
        <sz val="12"/>
        <color theme="1"/>
        <rFont val="Times New Roman"/>
        <family val="1"/>
      </rPr>
      <t>V de Aiken</t>
    </r>
    <r>
      <rPr>
        <sz val="12"/>
        <color theme="1"/>
        <rFont val="Times New Roman"/>
        <family val="1"/>
      </rPr>
      <t xml:space="preserve"> para un ítem es:</t>
    </r>
  </si>
  <si>
    <t>Donde:</t>
  </si>
  <si>
    <t>Xi: calificación del juez</t>
  </si>
  <si>
    <t>l: calificación mínima (1)</t>
  </si>
  <si>
    <t>k: número de puntos de la escala (4)</t>
  </si>
  <si>
    <t>n: número de jueces (5)</t>
  </si>
  <si>
    <t>Para un intervalo aproximado:</t>
  </si>
  <si>
    <r>
      <t xml:space="preserve">Procederé a generarte una </t>
    </r>
    <r>
      <rPr>
        <b/>
        <sz val="12"/>
        <color theme="1"/>
        <rFont val="Times New Roman"/>
        <family val="1"/>
      </rPr>
      <t>plantilla de Excel</t>
    </r>
    <r>
      <rPr>
        <sz val="12"/>
        <color theme="1"/>
        <rFont val="Times New Roman"/>
        <family val="1"/>
      </rPr>
      <t xml:space="preserve"> con 33 ítems y 4 criterios, donde cada celda:</t>
    </r>
  </si>
  <si>
    <t>Tendrá espacio para ingresar las calificaciones de los jueces.</t>
  </si>
  <si>
    <t>Calculará automáticamente el promedio.</t>
  </si>
  <si>
    <t>Calculará automáticamente la V de Aiken.</t>
  </si>
  <si>
    <t>Calculará los intervalos de confianza (IC inferior y superior).</t>
  </si>
  <si>
    <r>
      <t>cientemente, con el objetivo de brindar alternativas ante la escasez de autoinformes para evaluar la actividad física, Rodríguez et al.</t>
    </r>
    <r>
      <rPr>
        <vertAlign val="superscript"/>
        <sz val="12"/>
        <color rgb="FF000000"/>
        <rFont val="Arial"/>
        <family val="2"/>
      </rPr>
      <t>1</t>
    </r>
    <r>
      <rPr>
        <sz val="12"/>
        <color rgb="FF000000"/>
        <rFont val="Arial"/>
        <family val="2"/>
      </rPr>
      <t> realizaron la validación del contenido del </t>
    </r>
    <r>
      <rPr>
        <i/>
        <sz val="12"/>
        <color rgb="FF000000"/>
        <rFont val="Arial"/>
        <family val="2"/>
      </rPr>
      <t>Previous Day Physical Activity Recall</t>
    </r>
    <r>
      <rPr>
        <sz val="12"/>
        <color rgb="FF000000"/>
        <rFont val="Arial"/>
        <family val="2"/>
      </rPr>
      <t> (PDPAR) mediante la valoración de sus aspectos semánticos, idiomáticos y contextuales de su traducción por parte de jueces expertos, y si bien reportan un alto grado de acuerdo entre ellos, el </t>
    </r>
    <r>
      <rPr>
        <i/>
        <sz val="12"/>
        <color rgb="FF000000"/>
        <rFont val="Arial"/>
        <family val="2"/>
      </rPr>
      <t>índice de validez de contenido</t>
    </r>
    <r>
      <rPr>
        <sz val="12"/>
        <color rgb="FF000000"/>
        <rFont val="Arial"/>
        <family val="2"/>
      </rPr>
      <t> (ICV) empleado carece de la rigurosidad necesaria para considerarlo como una medida para determinar si existen o no evidencias de validez de contenido, lo que puede poner en duda las conclusiones de los autores respecto a la calidad de los ítems. En tal sentido, se propone que una alternativa con mayor sustento teórico y empírico es la V de Aiken</t>
    </r>
    <r>
      <rPr>
        <vertAlign val="superscript"/>
        <sz val="12"/>
        <color rgb="FF000000"/>
        <rFont val="Arial"/>
        <family val="2"/>
      </rPr>
      <t>2</t>
    </r>
    <r>
      <rPr>
        <sz val="12"/>
        <color rgb="FF000000"/>
        <rFont val="Arial"/>
        <family val="2"/>
      </rPr>
      <t>, pero utilizando además intervalos de confianza (IC).</t>
    </r>
  </si>
  <si>
    <r>
      <t>Brevemente, la V busca cuantificar el acuerdo entre jueces considerando como un indicador importante el promedio de calificaciones (X), pero toma en cuenta además la calificación mínima posible (</t>
    </r>
    <r>
      <rPr>
        <i/>
        <sz val="12"/>
        <color rgb="FF000000"/>
        <rFont val="Arial"/>
        <family val="2"/>
      </rPr>
      <t>l</t>
    </r>
    <r>
      <rPr>
        <sz val="12"/>
        <color rgb="FF000000"/>
        <rFont val="Arial"/>
        <family val="2"/>
      </rPr>
      <t>) y el rango de calificaciones posibles </t>
    </r>
    <r>
      <rPr>
        <i/>
        <sz val="12"/>
        <color rgb="FF000000"/>
        <rFont val="Arial"/>
        <family val="2"/>
      </rPr>
      <t>(k= máx - min)</t>
    </r>
    <r>
      <rPr>
        <sz val="12"/>
        <color rgb="FF000000"/>
        <rFont val="Arial"/>
        <family val="2"/>
      </rPr>
      <t>:</t>
    </r>
  </si>
  <si>
    <t>El valor de la V puede oscilar entre cero y la unidad, y mientras más próximo se encuentre a esta, se infiere que el acuerdo entre los jueces es mayor, y por tanto, las evidencias de validez de contenido serán mayores. No obstante, como cualquier estadístico, la V está influida por el error muestral, por lo cual es necesario establecer el rango de posibles valores que asumiría el parámetro. Ante esa posibilidad, los IC son una aproximación más útil. Existe un método para construir intervalos de confianza asimétricos para la V,3 y con esos resultados podría valorarse de forma más precisa el acuerdo entre los jueces.</t>
  </si>
  <si>
    <t>Donde L y U son los límites inferior y superior del IC para la V, Z es el valor en distribución estándar correspondiente al 90%, 95% o 99%, y n es el número de jueces. Si bien no hay un consenso respecto a qué valor del límite inferior del IC de la V puede ser considerado como aceptable, la evidencia parece indicar que 0,7 sería adecuado,4 ya que no permite que sea valorado como representativo un ítem cuando el acuerdo entre jueces no es lo suficientemente alto. Por ejemplo, si una V es de 0,72, pero su límite inferior es 0,63, se consideraría que ese ítem presenta un contenido poco representativo.</t>
  </si>
  <si>
    <r>
      <t>Para realizar el análisis complementario de la </t>
    </r>
    <r>
      <rPr>
        <i/>
        <sz val="12"/>
        <color rgb="FF000000"/>
        <rFont val="Arial"/>
        <family val="2"/>
      </rPr>
      <t>V</t>
    </r>
    <r>
      <rPr>
        <sz val="12"/>
        <color rgb="FF000000"/>
        <rFont val="Arial"/>
        <family val="2"/>
      </rPr>
      <t> con IC a través de un módulo especializado</t>
    </r>
    <r>
      <rPr>
        <vertAlign val="superscript"/>
        <sz val="12"/>
        <color rgb="FF000000"/>
        <rFont val="Arial"/>
        <family val="2"/>
      </rPr>
      <t>5</t>
    </r>
    <r>
      <rPr>
        <sz val="12"/>
        <color rgb="FF000000"/>
        <rFont val="Arial"/>
        <family val="2"/>
      </rPr>
      <t> se cuentan con los datos necesarios: cantidad de jueces (siete), los promedios de calificación para cada ítem (tabla 2, p. 201), y el rango de calificación, que va de </t>
    </r>
    <r>
      <rPr>
        <i/>
        <sz val="12"/>
        <color rgb="FF000000"/>
        <rFont val="Arial"/>
        <family val="2"/>
      </rPr>
      <t>no representativo</t>
    </r>
    <r>
      <rPr>
        <sz val="12"/>
        <color rgb="FF000000"/>
        <rFont val="Arial"/>
        <family val="2"/>
      </rPr>
      <t> (1) hasta </t>
    </r>
    <r>
      <rPr>
        <i/>
        <sz val="12"/>
        <color rgb="FF000000"/>
        <rFont val="Arial"/>
        <family val="2"/>
      </rPr>
      <t>representativo</t>
    </r>
    <r>
      <rPr>
        <sz val="12"/>
        <color rgb="FF000000"/>
        <rFont val="Arial"/>
        <family val="2"/>
      </rPr>
      <t> (4). Por razones de economía de espacio, solo se calculará la </t>
    </r>
    <r>
      <rPr>
        <i/>
        <sz val="12"/>
        <color rgb="FF000000"/>
        <rFont val="Arial"/>
        <family val="2"/>
      </rPr>
      <t>V</t>
    </r>
    <r>
      <rPr>
        <sz val="12"/>
        <color rgb="FF000000"/>
        <rFont val="Arial"/>
        <family val="2"/>
      </rPr>
      <t> con IC para los valores promedio más frecuentes, y el lector deberá hacer la correspondencia con cada uno de los ítems de la Tabla 1 del manuscrito</t>
    </r>
    <r>
      <rPr>
        <vertAlign val="superscript"/>
        <sz val="12"/>
        <color rgb="FF000000"/>
        <rFont val="Arial"/>
        <family val="2"/>
      </rPr>
      <t>1</t>
    </r>
    <r>
      <rPr>
        <sz val="12"/>
        <color rgb="FF000000"/>
        <rFont val="Arial"/>
        <family val="2"/>
      </rPr>
      <t>.</t>
    </r>
  </si>
  <si>
    <t>Fórmulas necesarias:</t>
  </si>
  <si>
    <t xml:space="preserve"> Intervalos de Confianza (según Penfield &amp; Giacobbi, 2004)</t>
  </si>
  <si>
    <t>Fórmula del Coeficiente de Variación (CV) de pearson</t>
  </si>
  <si>
    <t>https://www.universoformulas.com/estadistica/descriptiva/coeficiente-variacion-pearson/</t>
  </si>
  <si>
    <r>
      <t xml:space="preserve"> Donde L es el límite inferior y U, el límite superior; n es la cantidad de jueces; k es la diferencia entre el mayor y menor puntaje que es posible obtener; V es el valor de la V de Aiken; y z es la distribución estándar elegida (90 %, 95 % o 99 %). Gracias al cálculo de los IC es posible obtener evidencia empírica </t>
    </r>
    <r>
      <rPr>
        <b/>
        <sz val="11"/>
        <color rgb="FFFF0000"/>
        <rFont val="Calibri"/>
        <family val="2"/>
        <scheme val="minor"/>
      </rPr>
      <t>para determinar si el valor obtenido de la V de Aiken es mayor al valor mínimo aceptable para concluir que el contenido de un ítem es representativo o no de la variable a evaluar.2,4,5) Algunos autores consideran adecuado un valor de 0,70 a más como límite inferior de los IC.2,4) </t>
    </r>
    <r>
      <rPr>
        <sz val="11"/>
        <color theme="1"/>
        <rFont val="Calibri"/>
        <family val="2"/>
        <scheme val="minor"/>
      </rPr>
      <t>La ausencia de algunos datos en los artículos antes citados imposibilitan realizar un análisis complementario de la V de Aiken y sus intervalos de confianza. Así, a modo de ejemplo, un valor de V de Aiken de 0,78 y un límite inferior de su IC de 0,66, menor al mínimo recomendado, permitiría concluir que no habría suficiente evidencia para determinar la validez de contenido del ítem analizado, haciendo necesaria su revisión.2</t>
    </r>
  </si>
  <si>
    <t>Coeficiente de Hernandez Nieto: Dra Hayarelis Revisarlos</t>
  </si>
  <si>
    <t>Relevancia_Juez6</t>
  </si>
  <si>
    <t>Coherencia_Juez6</t>
  </si>
  <si>
    <t>Suficiencia_Juez6</t>
  </si>
  <si>
    <t>Claridad_Juez6</t>
  </si>
  <si>
    <r>
      <t>N.º de jueces:</t>
    </r>
    <r>
      <rPr>
        <sz val="12"/>
        <color theme="1"/>
        <rFont val="Times New Roman"/>
        <family val="1"/>
      </rPr>
      <t xml:space="preserve"> </t>
    </r>
  </si>
  <si>
    <t>Nº</t>
  </si>
  <si>
    <t>La aplicación proporciona retroalimentación clara sobre el estado del sistema ante las acciones del usuario (por ejemplo, carga, errores, confirmaciones).</t>
  </si>
  <si>
    <t>El tiempo de respuesta de la aplicación ante las interacciones es percibido como adecuado.</t>
  </si>
  <si>
    <t>Los mensajes de error, cuando ocurren, son informativos y fáciles de entender.</t>
  </si>
  <si>
    <t>La terminología utilizada en la aplicación es consistente y familiar para el público objetivo (niños).</t>
  </si>
  <si>
    <t>Los elementos de la interfaz (iconos, etiquetas) son intuitivos y de fácil comprensión.</t>
  </si>
  <si>
    <t>La organización visual de la información sigue un flujo lógico y predecible.</t>
  </si>
  <si>
    <t>La aplicación mantiene coherencia en los elementos visuales (iconografía, tipografía, colores) en toda la interfaz.</t>
  </si>
  <si>
    <t>Se siguen patrones de diseño y convenciones comunes en aplicaciones móviles.</t>
  </si>
  <si>
    <t>La navegación y las interacciones se comportan de forma predecible en distintas secciones.</t>
  </si>
  <si>
    <t>La interfaz implementa mecanismos eficaces para prevenir errores comunes del usuario.</t>
  </si>
  <si>
    <t>Cuando se producen errores, los mensajes son claros y orientan al usuario para solucionarlos.</t>
  </si>
  <si>
    <t>Considera que un niño podría aprender a utilizar la aplicación sin necesidad de mucha ayuda externa.</t>
  </si>
  <si>
    <t>La información presentada facilita la comprensión de conceptos de cocina para niños.</t>
  </si>
  <si>
    <t>La interacción con la app fomenta la exploración y el aprendizaje autónomo.</t>
  </si>
  <si>
    <t>El uso de elementos multimedia (imágenes, videos) contribuye significativamente al aprendizaje.</t>
  </si>
  <si>
    <t>Los elementos interactivos mantienen la atención e interés del niño.</t>
  </si>
  <si>
    <t>La aplicación presenta tiempos de carga rápidos y una respuesta fluida a las interacciones.</t>
  </si>
  <si>
    <t>La aplicación permite utilizar accesos directos o atajos para realizar tareas frecuentes o avanzadas.</t>
  </si>
  <si>
    <t>El usuario puede personalizar opciones o configurar funciones según sus preferencias.</t>
  </si>
  <si>
    <t>Se proporciona información contextual que facilita acciones rápidas sin navegar por múltiples pantallas.</t>
  </si>
  <si>
    <t>El diseño visual de la interfaz es limpio, sin elementos innecesarios que distraigan al usuario.</t>
  </si>
  <si>
    <t>La información esencial está destacada, y no se sobrecarga al usuario con textos o elementos visuales.</t>
  </si>
  <si>
    <t>Los íconos y componentes visuales son intuitivos y consistentes con su función en el sistema.</t>
  </si>
  <si>
    <t>Los mensajes de error utilizan elementos visuales claros (como texto en negrita, color rojo o íconos de advertencia) que permiten identificar fácilmente el problema.</t>
  </si>
  <si>
    <t xml:space="preserve"> El contenido del mensaje de error está escrito en un lenguaje comprensible y libre de jerga técnica, explicando al usuario qué ocurrió y por qué.</t>
  </si>
  <si>
    <t>Se ofrecen soluciones inmediatas dentro del mensaje de error, como botones de acción, enlaces útiles o sugerencias claras que ayuden al usuario a resolver el problema rápidamente.</t>
  </si>
  <si>
    <t>El sistema ofrece tooltips, íconos de ayuda o mensajes contextuales que guían al usuario durante su uso.</t>
  </si>
  <si>
    <t>El usuario puede acceder fácilmente a una sección de ayuda o documentación con información relevante.</t>
  </si>
  <si>
    <t>Se ofrecen canales de soporte (como chat, correo o formularios) para resolver dudas o problemas de uso.</t>
  </si>
  <si>
    <t>¿Cómo calificaría en general la usabilidad de esta aplicación para niños?(Responda en una escala de 1 a 5, donde 1 significa "muy baja usabilidad" y 5 significa "muy alta usabilidad").</t>
  </si>
  <si>
    <t>¿Considera que esta aplicación tiene un buen potencial educativo para niños? (Responda en una escala de 1 a 5, donde 1 significa "muy poco potencial educativo" y 5 significa "muy alto potencial educativo").</t>
  </si>
  <si>
    <t>JUEZ 1</t>
  </si>
  <si>
    <t>JUEZ 2</t>
  </si>
  <si>
    <t>JUEZ 3</t>
  </si>
  <si>
    <t>JUEZ 4</t>
  </si>
  <si>
    <t>JUEZ 5</t>
  </si>
  <si>
    <t>JUEZ 6</t>
  </si>
  <si>
    <t>Juez 1</t>
  </si>
  <si>
    <t>Juez 2</t>
  </si>
  <si>
    <t>Juez 3</t>
  </si>
  <si>
    <t>Juez 4</t>
  </si>
  <si>
    <t>Juez 5</t>
  </si>
  <si>
    <t>Juez 6</t>
  </si>
  <si>
    <t>Claridad_IC_Inf(L)</t>
  </si>
  <si>
    <t>Claridad_IC_Sup(U)</t>
  </si>
  <si>
    <t>Claridad_V_Aiken (V)</t>
  </si>
  <si>
    <t>Relevancia_V_Aiken (V)</t>
  </si>
  <si>
    <t>Relevancia_IC_Inf(L)</t>
  </si>
  <si>
    <t>Relevancia_IC_Sup (U)</t>
  </si>
  <si>
    <t>Coherencia_V_Aiken (V)</t>
  </si>
  <si>
    <t>Coherencia_IC_Inf (L)</t>
  </si>
  <si>
    <t>Coherencia_IC_Sup (U)</t>
  </si>
  <si>
    <t>Ítem_33</t>
  </si>
  <si>
    <t>Ítem_34</t>
  </si>
  <si>
    <t>Coeficiente de variacion SUFICIENCIA</t>
  </si>
  <si>
    <t>Coeficiente de variacion Claridad</t>
  </si>
  <si>
    <t>Coeficiente de variacion Relevancia</t>
  </si>
  <si>
    <t>Coeficiente de variacion Coherencia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</si>
</sst>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u/>
      <sz val="11"/>
      <color theme="10"/>
      <name val="Calibri"/>
      <family val="2"/>
      <scheme val="minor"/>
    </font>
    <font>
      <b/>
      <sz val="13.5"/>
      <color theme="1"/>
      <name val="Calibri"/>
      <family val="2"/>
      <scheme val="minor"/>
    </font>
    <font>
      <b/>
      <sz val="13.5"/>
      <color theme="1"/>
      <name val="Times New Roman"/>
      <family val="1"/>
    </font>
    <font>
      <b/>
      <sz val="12"/>
      <color theme="1"/>
      <name val="Times New Roman"/>
      <family val="1"/>
    </font>
    <font>
      <sz val="12"/>
      <color theme="1"/>
      <name val="Times New Roman"/>
      <family val="1"/>
    </font>
    <font>
      <sz val="12"/>
      <color rgb="FF000000"/>
      <name val="Arial"/>
      <family val="2"/>
    </font>
    <font>
      <vertAlign val="superscript"/>
      <sz val="12"/>
      <color rgb="FF000000"/>
      <name val="Arial"/>
      <family val="2"/>
    </font>
    <font>
      <i/>
      <sz val="12"/>
      <color rgb="FF000000"/>
      <name val="Arial"/>
      <family val="2"/>
    </font>
    <font>
      <sz val="10"/>
      <color rgb="FF000000"/>
      <name val="Arial"/>
      <family val="2"/>
    </font>
    <font>
      <b/>
      <sz val="11"/>
      <color rgb="FFFF0000"/>
      <name val="Calibri"/>
      <family val="2"/>
      <scheme val="minor"/>
    </font>
    <font>
      <sz val="8"/>
      <name val="Calibri"/>
      <family val="2"/>
      <scheme val="minor"/>
    </font>
    <font>
      <b/>
      <sz val="10"/>
      <color theme="1"/>
      <name val="Calibri"/>
      <family val="2"/>
      <scheme val="minor"/>
    </font>
    <font>
      <sz val="10"/>
      <color theme="1"/>
      <name val="Calibri"/>
      <family val="2"/>
      <scheme val="minor"/>
    </font>
    <font>
      <b/>
      <sz val="8"/>
      <color theme="1"/>
      <name val="Calibri"/>
      <family val="2"/>
      <scheme val="minor"/>
    </font>
    <font>
      <sz val="8"/>
      <name val="Times New Roman"/>
      <family val="1"/>
    </font>
    <font>
      <sz val="8"/>
      <color rgb="FF000000"/>
      <name val="Times New Roman"/>
      <family val="1"/>
    </font>
    <font>
      <sz val="8"/>
      <color theme="1"/>
      <name val="Times New Roman"/>
      <family val="1"/>
    </font>
  </fonts>
  <fills count="15">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D8E2F2"/>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9"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rgb="FF8EAADB"/>
      </left>
      <right style="medium">
        <color rgb="FF8EAADB"/>
      </right>
      <top/>
      <bottom style="medium">
        <color rgb="FF8EAADB"/>
      </bottom>
      <diagonal/>
    </border>
  </borders>
  <cellStyleXfs count="2">
    <xf numFmtId="0" fontId="0" fillId="0" borderId="0"/>
    <xf numFmtId="0" fontId="2" fillId="0" borderId="0" applyNumberFormat="0" applyFill="0" applyBorder="0" applyAlignment="0" applyProtection="0"/>
  </cellStyleXfs>
  <cellXfs count="56">
    <xf numFmtId="0" fontId="0" fillId="0" borderId="0" xfId="0"/>
    <xf numFmtId="0" fontId="0" fillId="0" borderId="0" xfId="0" applyAlignment="1">
      <alignment horizontal="left" vertical="top" wrapText="1"/>
    </xf>
    <xf numFmtId="0" fontId="0" fillId="0" borderId="1" xfId="0" applyBorder="1" applyAlignment="1">
      <alignment horizontal="left" vertical="top" wrapText="1"/>
    </xf>
    <xf numFmtId="0" fontId="0" fillId="0" borderId="1" xfId="0" applyBorder="1"/>
    <xf numFmtId="0" fontId="2" fillId="0" borderId="0" xfId="1"/>
    <xf numFmtId="0" fontId="0" fillId="0" borderId="0" xfId="0" applyAlignment="1">
      <alignment vertical="center"/>
    </xf>
    <xf numFmtId="0" fontId="3" fillId="0" borderId="0" xfId="0" applyFont="1" applyAlignment="1">
      <alignment vertical="center"/>
    </xf>
    <xf numFmtId="0" fontId="0" fillId="0" borderId="0" xfId="0" applyAlignment="1">
      <alignment horizontal="left" vertical="center" indent="1"/>
    </xf>
    <xf numFmtId="0" fontId="1" fillId="0" borderId="0" xfId="0" applyFont="1" applyAlignment="1">
      <alignment horizontal="left" vertical="center" indent="1"/>
    </xf>
    <xf numFmtId="0" fontId="1" fillId="0" borderId="0" xfId="0" applyFont="1" applyAlignment="1">
      <alignment vertical="center"/>
    </xf>
    <xf numFmtId="0" fontId="4" fillId="0" borderId="0" xfId="0" applyFont="1" applyAlignment="1">
      <alignment vertical="center"/>
    </xf>
    <xf numFmtId="0" fontId="5" fillId="0" borderId="0" xfId="0" applyFont="1" applyAlignment="1">
      <alignment horizontal="left" vertical="center" indent="1"/>
    </xf>
    <xf numFmtId="0" fontId="6" fillId="0" borderId="0" xfId="0" applyFont="1" applyAlignment="1">
      <alignment vertical="center"/>
    </xf>
    <xf numFmtId="0" fontId="6" fillId="0" borderId="0" xfId="0" applyFont="1" applyAlignment="1">
      <alignment horizontal="left" vertical="center" indent="1"/>
    </xf>
    <xf numFmtId="0" fontId="7" fillId="0" borderId="0" xfId="0" applyFont="1" applyAlignment="1">
      <alignment vertical="center"/>
    </xf>
    <xf numFmtId="0" fontId="10" fillId="0" borderId="0" xfId="0" applyFont="1" applyAlignment="1">
      <alignment horizontal="center" vertical="center"/>
    </xf>
    <xf numFmtId="0" fontId="2" fillId="0" borderId="0" xfId="1" applyAlignment="1">
      <alignment vertical="center"/>
    </xf>
    <xf numFmtId="0" fontId="0" fillId="2" borderId="0" xfId="0" applyFill="1"/>
    <xf numFmtId="0" fontId="13" fillId="0" borderId="1" xfId="0" applyFont="1" applyBorder="1" applyAlignment="1">
      <alignment horizontal="center" vertical="center" wrapText="1"/>
    </xf>
    <xf numFmtId="0" fontId="14" fillId="4" borderId="1" xfId="0" applyFont="1" applyFill="1" applyBorder="1" applyAlignment="1">
      <alignment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4" fillId="8" borderId="1" xfId="0" applyFont="1" applyFill="1" applyBorder="1" applyAlignment="1">
      <alignment vertical="center" wrapText="1"/>
    </xf>
    <xf numFmtId="0" fontId="14" fillId="9" borderId="1" xfId="0" applyFont="1" applyFill="1" applyBorder="1" applyAlignment="1">
      <alignment vertical="center" wrapText="1"/>
    </xf>
    <xf numFmtId="0" fontId="15" fillId="0" borderId="1" xfId="0" applyFont="1" applyBorder="1" applyAlignment="1">
      <alignment horizontal="left" vertical="top" wrapText="1" readingOrder="1"/>
    </xf>
    <xf numFmtId="0" fontId="16" fillId="4" borderId="1" xfId="0" applyFont="1" applyFill="1" applyBorder="1" applyAlignment="1">
      <alignment horizontal="left" vertical="top" wrapText="1" readingOrder="1"/>
    </xf>
    <xf numFmtId="0" fontId="17" fillId="4" borderId="1" xfId="0" applyFont="1" applyFill="1" applyBorder="1" applyAlignment="1">
      <alignment horizontal="left" vertical="top" wrapText="1" readingOrder="1"/>
    </xf>
    <xf numFmtId="0" fontId="18" fillId="4" borderId="1" xfId="0" applyFont="1" applyFill="1" applyBorder="1" applyAlignment="1">
      <alignment horizontal="left" vertical="top" wrapText="1" readingOrder="1"/>
    </xf>
    <xf numFmtId="0" fontId="16" fillId="3" borderId="1" xfId="0" applyFont="1" applyFill="1" applyBorder="1" applyAlignment="1">
      <alignment horizontal="left" vertical="top" wrapText="1" readingOrder="1"/>
    </xf>
    <xf numFmtId="0" fontId="17" fillId="3" borderId="1" xfId="0" applyFont="1" applyFill="1" applyBorder="1" applyAlignment="1">
      <alignment horizontal="left" vertical="top" wrapText="1" readingOrder="1"/>
    </xf>
    <xf numFmtId="0" fontId="18" fillId="3" borderId="1" xfId="0" applyFont="1" applyFill="1" applyBorder="1" applyAlignment="1">
      <alignment horizontal="left" vertical="top" wrapText="1" readingOrder="1"/>
    </xf>
    <xf numFmtId="0" fontId="18" fillId="10" borderId="2" xfId="0" applyFont="1" applyFill="1" applyBorder="1" applyAlignment="1">
      <alignment horizontal="left" vertical="top" wrapText="1" readingOrder="1"/>
    </xf>
    <xf numFmtId="0" fontId="17" fillId="10" borderId="2" xfId="0" applyFont="1" applyFill="1" applyBorder="1" applyAlignment="1">
      <alignment horizontal="left" vertical="top" wrapText="1" readingOrder="1"/>
    </xf>
    <xf numFmtId="0" fontId="17" fillId="6" borderId="1" xfId="0" applyFont="1" applyFill="1" applyBorder="1" applyAlignment="1">
      <alignment horizontal="left" vertical="top" wrapText="1" readingOrder="1"/>
    </xf>
    <xf numFmtId="0" fontId="17" fillId="7" borderId="1" xfId="0" applyFont="1" applyFill="1" applyBorder="1" applyAlignment="1">
      <alignment horizontal="left" vertical="top" wrapText="1" readingOrder="1"/>
    </xf>
    <xf numFmtId="0" fontId="17" fillId="8" borderId="1" xfId="0" applyFont="1" applyFill="1" applyBorder="1" applyAlignment="1">
      <alignment horizontal="left" vertical="top" wrapText="1" readingOrder="1"/>
    </xf>
    <xf numFmtId="0" fontId="17" fillId="9" borderId="1" xfId="0" applyFont="1" applyFill="1" applyBorder="1" applyAlignment="1">
      <alignment horizontal="left" vertical="top" wrapText="1" readingOrder="1"/>
    </xf>
    <xf numFmtId="0" fontId="17" fillId="11" borderId="1" xfId="0" applyFont="1" applyFill="1" applyBorder="1" applyAlignment="1">
      <alignment horizontal="left" vertical="top" wrapText="1" readingOrder="1"/>
    </xf>
    <xf numFmtId="0" fontId="0" fillId="0" borderId="0" xfId="0" applyAlignment="1">
      <alignment wrapText="1"/>
    </xf>
    <xf numFmtId="0" fontId="0" fillId="0" borderId="0" xfId="0" applyFill="1" applyAlignment="1">
      <alignment horizontal="center" wrapText="1"/>
    </xf>
    <xf numFmtId="0" fontId="0" fillId="0" borderId="0" xfId="0" applyAlignment="1">
      <alignment horizontal="center" wrapText="1"/>
    </xf>
    <xf numFmtId="0" fontId="0" fillId="9" borderId="1" xfId="0" applyFill="1" applyBorder="1" applyAlignment="1">
      <alignment horizontal="left" vertical="top" wrapText="1"/>
    </xf>
    <xf numFmtId="0" fontId="0" fillId="9" borderId="1" xfId="0" applyFill="1" applyBorder="1"/>
    <xf numFmtId="0" fontId="1" fillId="9" borderId="1" xfId="0" applyFont="1" applyFill="1" applyBorder="1"/>
    <xf numFmtId="2" fontId="1" fillId="9" borderId="1" xfId="0" applyNumberFormat="1" applyFont="1" applyFill="1" applyBorder="1"/>
    <xf numFmtId="0" fontId="0" fillId="12" borderId="1" xfId="0" applyFill="1" applyBorder="1" applyAlignment="1">
      <alignment horizontal="left" vertical="top" wrapText="1"/>
    </xf>
    <xf numFmtId="0" fontId="0" fillId="12" borderId="1" xfId="0" applyFill="1" applyBorder="1"/>
    <xf numFmtId="2" fontId="0" fillId="12" borderId="1" xfId="0" applyNumberFormat="1" applyFont="1" applyFill="1" applyBorder="1"/>
    <xf numFmtId="0" fontId="0" fillId="13" borderId="1" xfId="0" applyFill="1" applyBorder="1" applyAlignment="1">
      <alignment horizontal="left" vertical="top" wrapText="1"/>
    </xf>
    <xf numFmtId="0" fontId="0" fillId="13" borderId="1" xfId="0" applyFont="1" applyFill="1" applyBorder="1"/>
    <xf numFmtId="2" fontId="0" fillId="13" borderId="1" xfId="0" applyNumberFormat="1" applyFont="1" applyFill="1" applyBorder="1"/>
    <xf numFmtId="0" fontId="0" fillId="14" borderId="1" xfId="0" applyFill="1" applyBorder="1" applyAlignment="1">
      <alignment horizontal="left" vertical="top" wrapText="1"/>
    </xf>
    <xf numFmtId="0" fontId="0" fillId="14" borderId="1" xfId="0" applyFont="1" applyFill="1" applyBorder="1"/>
    <xf numFmtId="2" fontId="0" fillId="14" borderId="1" xfId="0" applyNumberFormat="1" applyFont="1" applyFill="1" applyBorder="1"/>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11</xdr:col>
      <xdr:colOff>581025</xdr:colOff>
      <xdr:row>17</xdr:row>
      <xdr:rowOff>38100</xdr:rowOff>
    </xdr:from>
    <xdr:to>
      <xdr:col>15</xdr:col>
      <xdr:colOff>571500</xdr:colOff>
      <xdr:row>20</xdr:row>
      <xdr:rowOff>76200</xdr:rowOff>
    </xdr:to>
    <xdr:pic>
      <xdr:nvPicPr>
        <xdr:cNvPr id="2" name="Imagen 3">
          <a:extLst>
            <a:ext uri="{FF2B5EF4-FFF2-40B4-BE49-F238E27FC236}">
              <a16:creationId xmlns:a16="http://schemas.microsoft.com/office/drawing/2014/main" id="{6D4E87E2-CA62-4C53-8A55-963C356745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3025" y="3438525"/>
          <a:ext cx="3038475"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19050</xdr:colOff>
      <xdr:row>29</xdr:row>
      <xdr:rowOff>19050</xdr:rowOff>
    </xdr:from>
    <xdr:to>
      <xdr:col>14</xdr:col>
      <xdr:colOff>523875</xdr:colOff>
      <xdr:row>32</xdr:row>
      <xdr:rowOff>180975</xdr:rowOff>
    </xdr:to>
    <xdr:pic>
      <xdr:nvPicPr>
        <xdr:cNvPr id="3" name="Imagen 4">
          <a:extLst>
            <a:ext uri="{FF2B5EF4-FFF2-40B4-BE49-F238E27FC236}">
              <a16:creationId xmlns:a16="http://schemas.microsoft.com/office/drawing/2014/main" id="{0276BE63-41F6-4F9E-A83B-901C3842C2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9050" y="5829300"/>
          <a:ext cx="35528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0</xdr:colOff>
      <xdr:row>52</xdr:row>
      <xdr:rowOff>0</xdr:rowOff>
    </xdr:from>
    <xdr:to>
      <xdr:col>11</xdr:col>
      <xdr:colOff>295275</xdr:colOff>
      <xdr:row>55</xdr:row>
      <xdr:rowOff>76200</xdr:rowOff>
    </xdr:to>
    <xdr:pic>
      <xdr:nvPicPr>
        <xdr:cNvPr id="4" name="Imagen 2">
          <a:extLst>
            <a:ext uri="{FF2B5EF4-FFF2-40B4-BE49-F238E27FC236}">
              <a16:creationId xmlns:a16="http://schemas.microsoft.com/office/drawing/2014/main" id="{49D99A2F-CCDF-40A7-8754-27EF9CF1F0B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00" y="11268075"/>
          <a:ext cx="105727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0</xdr:colOff>
      <xdr:row>54</xdr:row>
      <xdr:rowOff>0</xdr:rowOff>
    </xdr:from>
    <xdr:to>
      <xdr:col>14</xdr:col>
      <xdr:colOff>542925</xdr:colOff>
      <xdr:row>64</xdr:row>
      <xdr:rowOff>180975</xdr:rowOff>
    </xdr:to>
    <xdr:pic>
      <xdr:nvPicPr>
        <xdr:cNvPr id="5" name="Imagen 1">
          <a:extLst>
            <a:ext uri="{FF2B5EF4-FFF2-40B4-BE49-F238E27FC236}">
              <a16:creationId xmlns:a16="http://schemas.microsoft.com/office/drawing/2014/main" id="{A00CB090-1EA5-47AE-9296-6501F6B4D51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620000" y="11649075"/>
          <a:ext cx="3590925" cy="2124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400050</xdr:colOff>
      <xdr:row>0</xdr:row>
      <xdr:rowOff>0</xdr:rowOff>
    </xdr:from>
    <xdr:to>
      <xdr:col>13</xdr:col>
      <xdr:colOff>219075</xdr:colOff>
      <xdr:row>13</xdr:row>
      <xdr:rowOff>63945</xdr:rowOff>
    </xdr:to>
    <xdr:pic>
      <xdr:nvPicPr>
        <xdr:cNvPr id="2" name="Imagen 1">
          <a:extLst>
            <a:ext uri="{FF2B5EF4-FFF2-40B4-BE49-F238E27FC236}">
              <a16:creationId xmlns:a16="http://schemas.microsoft.com/office/drawing/2014/main" id="{2B0AC4BC-AFAB-42CB-BBCD-3C657304CC6B}"/>
            </a:ext>
          </a:extLst>
        </xdr:cNvPr>
        <xdr:cNvPicPr>
          <a:picLocks noChangeAspect="1"/>
        </xdr:cNvPicPr>
      </xdr:nvPicPr>
      <xdr:blipFill>
        <a:blip xmlns:r="http://schemas.openxmlformats.org/officeDocument/2006/relationships" r:embed="rId1"/>
        <a:stretch>
          <a:fillRect/>
        </a:stretch>
      </xdr:blipFill>
      <xdr:spPr>
        <a:xfrm>
          <a:off x="4972050" y="0"/>
          <a:ext cx="5153025" cy="2616645"/>
        </a:xfrm>
        <a:prstGeom prst="rect">
          <a:avLst/>
        </a:prstGeom>
      </xdr:spPr>
    </xdr:pic>
    <xdr:clientData/>
  </xdr:twoCellAnchor>
  <xdr:twoCellAnchor editAs="oneCell">
    <xdr:from>
      <xdr:col>0</xdr:col>
      <xdr:colOff>0</xdr:colOff>
      <xdr:row>6</xdr:row>
      <xdr:rowOff>0</xdr:rowOff>
    </xdr:from>
    <xdr:to>
      <xdr:col>6</xdr:col>
      <xdr:colOff>464913</xdr:colOff>
      <xdr:row>18</xdr:row>
      <xdr:rowOff>143510</xdr:rowOff>
    </xdr:to>
    <xdr:pic>
      <xdr:nvPicPr>
        <xdr:cNvPr id="3" name="Imagen 2">
          <a:extLst>
            <a:ext uri="{FF2B5EF4-FFF2-40B4-BE49-F238E27FC236}">
              <a16:creationId xmlns:a16="http://schemas.microsoft.com/office/drawing/2014/main" id="{88EE8604-5C67-49F8-B4E2-557C6B845504}"/>
            </a:ext>
          </a:extLst>
        </xdr:cNvPr>
        <xdr:cNvPicPr>
          <a:picLocks noChangeAspect="1"/>
        </xdr:cNvPicPr>
      </xdr:nvPicPr>
      <xdr:blipFill>
        <a:blip xmlns:r="http://schemas.openxmlformats.org/officeDocument/2006/relationships" r:embed="rId2"/>
        <a:stretch>
          <a:fillRect/>
        </a:stretch>
      </xdr:blipFill>
      <xdr:spPr>
        <a:xfrm>
          <a:off x="0" y="1219200"/>
          <a:ext cx="5036913" cy="24295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scielo.org.ar/scielo.php?script=sci_arttext&amp;pid=S0325-00752016000300035" TargetMode="External"/><Relationship Id="rId2" Type="http://schemas.openxmlformats.org/officeDocument/2006/relationships/hyperlink" Target="https://www.scielo.org.ar/scielo.php?script=sci_arttext&amp;pid=S0325-00752016000300035" TargetMode="External"/><Relationship Id="rId1" Type="http://schemas.openxmlformats.org/officeDocument/2006/relationships/hyperlink" Target="http://scielo.sld.cu/scielo.php?script=sci_arttext&amp;pid=S0864-03192018000200001" TargetMode="External"/><Relationship Id="rId6" Type="http://schemas.openxmlformats.org/officeDocument/2006/relationships/drawing" Target="../drawings/drawing1.xml"/><Relationship Id="rId5" Type="http://schemas.openxmlformats.org/officeDocument/2006/relationships/printerSettings" Target="../printerSettings/printerSettings4.bin"/><Relationship Id="rId4" Type="http://schemas.openxmlformats.org/officeDocument/2006/relationships/hyperlink" Target="http://www.scielo.org.pe/scielo.php?script=sci_arttext&amp;pid=S2308-05312022000200273"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dialnet.unirioja.es/servlet/articulo?codigo=9370045" TargetMode="External"/><Relationship Id="rId2" Type="http://schemas.openxmlformats.org/officeDocument/2006/relationships/hyperlink" Target="http://www.scielo.org.pe/scielo.php?script=sci_arttext&amp;pid=S2308-05312022000200273" TargetMode="External"/><Relationship Id="rId1" Type="http://schemas.openxmlformats.org/officeDocument/2006/relationships/hyperlink" Target="https://ojs.unemi.edu.ec/index.php/cienciaunemi/article/download/2291/2015" TargetMode="External"/><Relationship Id="rId5" Type="http://schemas.openxmlformats.org/officeDocument/2006/relationships/drawing" Target="../drawings/drawing2.xml"/><Relationship Id="rId4" Type="http://schemas.openxmlformats.org/officeDocument/2006/relationships/hyperlink" Target="https://www.universoformulas.com/estadistica/descriptiva/coeficiente-variacion-pears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9647B-586C-49E2-AE08-20E3DEFA0FCA}">
  <dimension ref="A1:H35"/>
  <sheetViews>
    <sheetView workbookViewId="0">
      <selection activeCell="B6" sqref="B6"/>
    </sheetView>
  </sheetViews>
  <sheetFormatPr baseColWidth="10" defaultRowHeight="15" x14ac:dyDescent="0.25"/>
  <cols>
    <col min="1" max="1" width="3.140625" bestFit="1" customWidth="1"/>
    <col min="2" max="2" width="43" style="40" customWidth="1"/>
  </cols>
  <sheetData>
    <row r="1" spans="1:8" x14ac:dyDescent="0.25">
      <c r="A1" s="18" t="s">
        <v>110</v>
      </c>
      <c r="B1" s="26" t="s">
        <v>0</v>
      </c>
      <c r="C1" t="s">
        <v>142</v>
      </c>
      <c r="D1" t="s">
        <v>143</v>
      </c>
      <c r="E1" t="s">
        <v>144</v>
      </c>
      <c r="F1" t="s">
        <v>145</v>
      </c>
      <c r="G1" t="s">
        <v>146</v>
      </c>
      <c r="H1" t="s">
        <v>147</v>
      </c>
    </row>
    <row r="2" spans="1:8" ht="33.75" x14ac:dyDescent="0.25">
      <c r="A2" s="19">
        <v>1</v>
      </c>
      <c r="B2" s="27" t="s">
        <v>111</v>
      </c>
      <c r="C2">
        <v>4</v>
      </c>
      <c r="D2">
        <v>4</v>
      </c>
      <c r="E2">
        <v>4</v>
      </c>
      <c r="F2">
        <v>4</v>
      </c>
      <c r="G2">
        <v>3</v>
      </c>
      <c r="H2">
        <v>4</v>
      </c>
    </row>
    <row r="3" spans="1:8" ht="22.5" x14ac:dyDescent="0.25">
      <c r="A3" s="19">
        <f t="shared" ref="A3:A33" si="0">A2+1</f>
        <v>2</v>
      </c>
      <c r="B3" s="28" t="s">
        <v>112</v>
      </c>
      <c r="C3">
        <v>4</v>
      </c>
      <c r="D3">
        <v>4</v>
      </c>
      <c r="E3">
        <v>4</v>
      </c>
      <c r="F3">
        <v>4</v>
      </c>
      <c r="G3">
        <v>3</v>
      </c>
      <c r="H3">
        <v>3</v>
      </c>
    </row>
    <row r="4" spans="1:8" ht="22.5" x14ac:dyDescent="0.25">
      <c r="A4" s="19">
        <f t="shared" si="0"/>
        <v>3</v>
      </c>
      <c r="B4" s="29" t="s">
        <v>113</v>
      </c>
      <c r="C4">
        <v>3</v>
      </c>
      <c r="D4">
        <v>4</v>
      </c>
      <c r="E4">
        <v>4</v>
      </c>
      <c r="F4">
        <v>4</v>
      </c>
      <c r="G4">
        <v>3</v>
      </c>
      <c r="H4">
        <v>4</v>
      </c>
    </row>
    <row r="5" spans="1:8" ht="22.5" x14ac:dyDescent="0.25">
      <c r="A5" s="20">
        <f t="shared" si="0"/>
        <v>4</v>
      </c>
      <c r="B5" s="30" t="s">
        <v>114</v>
      </c>
      <c r="C5">
        <v>3</v>
      </c>
      <c r="D5">
        <v>4</v>
      </c>
      <c r="E5">
        <v>4</v>
      </c>
      <c r="F5">
        <v>4</v>
      </c>
      <c r="G5">
        <v>3</v>
      </c>
      <c r="H5">
        <v>4</v>
      </c>
    </row>
    <row r="6" spans="1:8" ht="22.5" x14ac:dyDescent="0.25">
      <c r="A6" s="20">
        <f t="shared" si="0"/>
        <v>5</v>
      </c>
      <c r="B6" s="31" t="s">
        <v>115</v>
      </c>
      <c r="C6">
        <v>4</v>
      </c>
      <c r="D6">
        <v>4</v>
      </c>
      <c r="E6">
        <v>4</v>
      </c>
      <c r="F6">
        <v>4</v>
      </c>
      <c r="G6">
        <v>3</v>
      </c>
      <c r="H6">
        <v>4</v>
      </c>
    </row>
    <row r="7" spans="1:8" ht="22.5" x14ac:dyDescent="0.25">
      <c r="A7" s="20">
        <f t="shared" si="0"/>
        <v>6</v>
      </c>
      <c r="B7" s="32" t="s">
        <v>116</v>
      </c>
      <c r="C7">
        <v>4</v>
      </c>
      <c r="D7">
        <v>4</v>
      </c>
      <c r="E7">
        <v>4</v>
      </c>
      <c r="F7">
        <v>4</v>
      </c>
      <c r="G7">
        <v>3</v>
      </c>
      <c r="H7">
        <v>4</v>
      </c>
    </row>
    <row r="8" spans="1:8" ht="23.25" thickBot="1" x14ac:dyDescent="0.3">
      <c r="A8" s="21">
        <f t="shared" si="0"/>
        <v>7</v>
      </c>
      <c r="B8" s="33" t="s">
        <v>117</v>
      </c>
      <c r="C8">
        <v>4</v>
      </c>
      <c r="D8">
        <v>4</v>
      </c>
      <c r="E8">
        <v>4</v>
      </c>
      <c r="F8">
        <v>4</v>
      </c>
      <c r="G8">
        <v>3</v>
      </c>
      <c r="H8">
        <v>4</v>
      </c>
    </row>
    <row r="9" spans="1:8" ht="23.25" thickBot="1" x14ac:dyDescent="0.3">
      <c r="A9" s="21">
        <f t="shared" si="0"/>
        <v>8</v>
      </c>
      <c r="B9" s="33" t="s">
        <v>118</v>
      </c>
      <c r="C9">
        <v>4</v>
      </c>
      <c r="D9">
        <v>4</v>
      </c>
      <c r="E9">
        <v>4</v>
      </c>
      <c r="F9">
        <v>4</v>
      </c>
      <c r="G9">
        <v>4</v>
      </c>
      <c r="H9">
        <v>4</v>
      </c>
    </row>
    <row r="10" spans="1:8" ht="23.25" thickBot="1" x14ac:dyDescent="0.3">
      <c r="A10" s="21">
        <f t="shared" si="0"/>
        <v>9</v>
      </c>
      <c r="B10" s="34" t="s">
        <v>119</v>
      </c>
      <c r="C10">
        <v>4</v>
      </c>
      <c r="D10">
        <v>4</v>
      </c>
      <c r="E10">
        <v>4</v>
      </c>
      <c r="F10">
        <v>4</v>
      </c>
      <c r="G10">
        <v>3</v>
      </c>
      <c r="H10">
        <v>4</v>
      </c>
    </row>
    <row r="11" spans="1:8" ht="22.5" x14ac:dyDescent="0.25">
      <c r="A11" s="19">
        <f t="shared" si="0"/>
        <v>10</v>
      </c>
      <c r="B11" s="27" t="s">
        <v>117</v>
      </c>
      <c r="C11">
        <v>4</v>
      </c>
      <c r="D11">
        <v>4</v>
      </c>
      <c r="E11">
        <v>4</v>
      </c>
      <c r="F11">
        <v>4</v>
      </c>
      <c r="G11">
        <v>3</v>
      </c>
      <c r="H11">
        <v>4</v>
      </c>
    </row>
    <row r="12" spans="1:8" ht="22.5" x14ac:dyDescent="0.25">
      <c r="A12" s="19">
        <f t="shared" si="0"/>
        <v>11</v>
      </c>
      <c r="B12" s="28" t="s">
        <v>118</v>
      </c>
      <c r="C12">
        <v>4</v>
      </c>
      <c r="D12">
        <v>4</v>
      </c>
      <c r="E12">
        <v>4</v>
      </c>
      <c r="F12">
        <v>4</v>
      </c>
      <c r="G12">
        <v>4</v>
      </c>
      <c r="H12">
        <v>4</v>
      </c>
    </row>
    <row r="13" spans="1:8" ht="22.5" x14ac:dyDescent="0.25">
      <c r="A13" s="19">
        <f t="shared" si="0"/>
        <v>12</v>
      </c>
      <c r="B13" s="28" t="s">
        <v>119</v>
      </c>
      <c r="C13">
        <v>4</v>
      </c>
      <c r="D13">
        <v>4</v>
      </c>
      <c r="E13">
        <v>4</v>
      </c>
      <c r="F13">
        <v>4</v>
      </c>
      <c r="G13">
        <v>3</v>
      </c>
      <c r="H13">
        <v>4</v>
      </c>
    </row>
    <row r="14" spans="1:8" ht="22.5" x14ac:dyDescent="0.25">
      <c r="A14" s="22">
        <f t="shared" si="0"/>
        <v>13</v>
      </c>
      <c r="B14" s="35" t="s">
        <v>120</v>
      </c>
      <c r="C14">
        <v>4</v>
      </c>
      <c r="D14">
        <v>4</v>
      </c>
      <c r="E14">
        <v>4</v>
      </c>
      <c r="F14">
        <v>4</v>
      </c>
      <c r="G14">
        <v>3</v>
      </c>
      <c r="H14">
        <v>4</v>
      </c>
    </row>
    <row r="15" spans="1:8" ht="22.5" x14ac:dyDescent="0.25">
      <c r="A15" s="22">
        <f t="shared" si="0"/>
        <v>14</v>
      </c>
      <c r="B15" s="35" t="s">
        <v>121</v>
      </c>
      <c r="C15">
        <v>4</v>
      </c>
      <c r="D15">
        <v>4</v>
      </c>
      <c r="E15">
        <v>4</v>
      </c>
      <c r="F15">
        <v>4</v>
      </c>
      <c r="G15">
        <v>4</v>
      </c>
      <c r="H15">
        <v>4</v>
      </c>
    </row>
    <row r="16" spans="1:8" ht="22.5" x14ac:dyDescent="0.25">
      <c r="A16" s="23">
        <f t="shared" si="0"/>
        <v>15</v>
      </c>
      <c r="B16" s="36" t="s">
        <v>122</v>
      </c>
      <c r="C16">
        <v>3</v>
      </c>
      <c r="D16">
        <v>2</v>
      </c>
      <c r="E16">
        <v>4</v>
      </c>
      <c r="F16">
        <v>4</v>
      </c>
      <c r="G16">
        <v>3</v>
      </c>
      <c r="H16">
        <v>4</v>
      </c>
    </row>
    <row r="17" spans="1:8" ht="22.5" x14ac:dyDescent="0.25">
      <c r="A17" s="23">
        <f t="shared" si="0"/>
        <v>16</v>
      </c>
      <c r="B17" s="36" t="s">
        <v>123</v>
      </c>
      <c r="C17">
        <v>4</v>
      </c>
      <c r="D17">
        <v>4</v>
      </c>
      <c r="E17">
        <v>4</v>
      </c>
      <c r="F17">
        <v>4</v>
      </c>
      <c r="G17">
        <v>4</v>
      </c>
      <c r="H17">
        <v>4</v>
      </c>
    </row>
    <row r="18" spans="1:8" ht="22.5" x14ac:dyDescent="0.25">
      <c r="A18" s="23">
        <f t="shared" si="0"/>
        <v>17</v>
      </c>
      <c r="B18" s="36" t="s">
        <v>124</v>
      </c>
      <c r="C18">
        <v>4</v>
      </c>
      <c r="D18">
        <v>4</v>
      </c>
      <c r="E18">
        <v>4</v>
      </c>
      <c r="F18">
        <v>4</v>
      </c>
      <c r="G18">
        <v>3</v>
      </c>
      <c r="H18">
        <v>4</v>
      </c>
    </row>
    <row r="19" spans="1:8" ht="22.5" x14ac:dyDescent="0.25">
      <c r="A19" s="23">
        <f t="shared" si="0"/>
        <v>18</v>
      </c>
      <c r="B19" s="36" t="s">
        <v>125</v>
      </c>
      <c r="C19">
        <v>4</v>
      </c>
      <c r="D19">
        <v>4</v>
      </c>
      <c r="E19">
        <v>4</v>
      </c>
      <c r="F19">
        <v>4</v>
      </c>
      <c r="G19">
        <v>3</v>
      </c>
      <c r="H19">
        <v>4</v>
      </c>
    </row>
    <row r="20" spans="1:8" ht="22.5" x14ac:dyDescent="0.25">
      <c r="A20" s="23">
        <f t="shared" si="0"/>
        <v>19</v>
      </c>
      <c r="B20" s="36" t="s">
        <v>126</v>
      </c>
      <c r="C20">
        <v>4</v>
      </c>
      <c r="D20">
        <v>4</v>
      </c>
      <c r="E20">
        <v>4</v>
      </c>
      <c r="F20">
        <v>4</v>
      </c>
      <c r="G20">
        <v>4</v>
      </c>
      <c r="H20">
        <v>4</v>
      </c>
    </row>
    <row r="21" spans="1:8" ht="22.5" x14ac:dyDescent="0.25">
      <c r="A21" s="24">
        <f t="shared" si="0"/>
        <v>20</v>
      </c>
      <c r="B21" s="37" t="s">
        <v>127</v>
      </c>
      <c r="C21">
        <v>4</v>
      </c>
      <c r="D21">
        <v>4</v>
      </c>
      <c r="E21">
        <v>4</v>
      </c>
      <c r="F21">
        <v>4</v>
      </c>
      <c r="G21">
        <v>3</v>
      </c>
      <c r="H21">
        <v>4</v>
      </c>
    </row>
    <row r="22" spans="1:8" ht="22.5" x14ac:dyDescent="0.25">
      <c r="A22" s="24">
        <f t="shared" si="0"/>
        <v>21</v>
      </c>
      <c r="B22" s="37" t="s">
        <v>128</v>
      </c>
      <c r="C22">
        <v>4</v>
      </c>
      <c r="D22">
        <v>4</v>
      </c>
      <c r="E22">
        <v>4</v>
      </c>
      <c r="F22">
        <v>4</v>
      </c>
      <c r="G22">
        <v>3</v>
      </c>
      <c r="H22">
        <v>4</v>
      </c>
    </row>
    <row r="23" spans="1:8" ht="22.5" x14ac:dyDescent="0.25">
      <c r="A23" s="24">
        <f t="shared" si="0"/>
        <v>22</v>
      </c>
      <c r="B23" s="37" t="s">
        <v>129</v>
      </c>
      <c r="C23">
        <v>4</v>
      </c>
      <c r="D23">
        <v>4</v>
      </c>
      <c r="E23">
        <v>4</v>
      </c>
      <c r="F23">
        <v>4</v>
      </c>
      <c r="G23">
        <v>3</v>
      </c>
      <c r="H23">
        <v>4</v>
      </c>
    </row>
    <row r="24" spans="1:8" ht="22.5" x14ac:dyDescent="0.25">
      <c r="A24" s="24">
        <f t="shared" si="0"/>
        <v>23</v>
      </c>
      <c r="B24" s="37" t="s">
        <v>130</v>
      </c>
      <c r="C24">
        <v>4</v>
      </c>
      <c r="D24">
        <v>4</v>
      </c>
      <c r="E24">
        <v>4</v>
      </c>
      <c r="F24">
        <v>4</v>
      </c>
      <c r="G24">
        <v>3</v>
      </c>
      <c r="H24">
        <v>4</v>
      </c>
    </row>
    <row r="25" spans="1:8" ht="22.5" x14ac:dyDescent="0.25">
      <c r="A25" s="23">
        <f t="shared" si="0"/>
        <v>24</v>
      </c>
      <c r="B25" s="36" t="s">
        <v>131</v>
      </c>
      <c r="C25">
        <v>4</v>
      </c>
      <c r="D25">
        <v>4</v>
      </c>
      <c r="E25">
        <v>4</v>
      </c>
      <c r="F25">
        <v>4</v>
      </c>
      <c r="G25">
        <v>3</v>
      </c>
      <c r="H25">
        <v>4</v>
      </c>
    </row>
    <row r="26" spans="1:8" ht="22.5" x14ac:dyDescent="0.25">
      <c r="A26" s="23">
        <f t="shared" si="0"/>
        <v>25</v>
      </c>
      <c r="B26" s="36" t="s">
        <v>132</v>
      </c>
      <c r="C26">
        <v>4</v>
      </c>
      <c r="D26">
        <v>4</v>
      </c>
      <c r="E26">
        <v>4</v>
      </c>
      <c r="F26">
        <v>4</v>
      </c>
      <c r="G26">
        <v>3</v>
      </c>
      <c r="H26">
        <v>4</v>
      </c>
    </row>
    <row r="27" spans="1:8" ht="22.5" x14ac:dyDescent="0.25">
      <c r="A27" s="23">
        <f t="shared" si="0"/>
        <v>26</v>
      </c>
      <c r="B27" s="36" t="s">
        <v>133</v>
      </c>
      <c r="C27">
        <v>4</v>
      </c>
      <c r="D27">
        <v>4</v>
      </c>
      <c r="E27">
        <v>4</v>
      </c>
      <c r="F27">
        <v>4</v>
      </c>
      <c r="G27">
        <v>4</v>
      </c>
      <c r="H27">
        <v>4</v>
      </c>
    </row>
    <row r="28" spans="1:8" ht="33.75" x14ac:dyDescent="0.25">
      <c r="A28" s="25">
        <f t="shared" si="0"/>
        <v>27</v>
      </c>
      <c r="B28" s="38" t="s">
        <v>134</v>
      </c>
      <c r="C28">
        <v>4</v>
      </c>
      <c r="D28">
        <v>4</v>
      </c>
      <c r="E28">
        <v>4</v>
      </c>
      <c r="F28">
        <v>4</v>
      </c>
      <c r="G28">
        <v>4</v>
      </c>
      <c r="H28">
        <v>4</v>
      </c>
    </row>
    <row r="29" spans="1:8" ht="33.75" x14ac:dyDescent="0.25">
      <c r="A29" s="25">
        <f t="shared" si="0"/>
        <v>28</v>
      </c>
      <c r="B29" s="38" t="s">
        <v>135</v>
      </c>
      <c r="C29">
        <v>4</v>
      </c>
      <c r="D29">
        <v>4</v>
      </c>
      <c r="E29">
        <v>4</v>
      </c>
      <c r="F29">
        <v>4</v>
      </c>
      <c r="G29">
        <v>4</v>
      </c>
      <c r="H29">
        <v>4</v>
      </c>
    </row>
    <row r="30" spans="1:8" ht="33.75" x14ac:dyDescent="0.25">
      <c r="A30" s="25">
        <f t="shared" si="0"/>
        <v>29</v>
      </c>
      <c r="B30" s="38" t="s">
        <v>136</v>
      </c>
      <c r="C30">
        <v>4</v>
      </c>
      <c r="D30">
        <v>4</v>
      </c>
      <c r="E30">
        <v>4</v>
      </c>
      <c r="F30">
        <v>4</v>
      </c>
      <c r="G30">
        <v>4</v>
      </c>
      <c r="H30">
        <v>4</v>
      </c>
    </row>
    <row r="31" spans="1:8" ht="22.5" x14ac:dyDescent="0.25">
      <c r="A31" s="24">
        <f t="shared" si="0"/>
        <v>30</v>
      </c>
      <c r="B31" s="37" t="s">
        <v>137</v>
      </c>
      <c r="C31">
        <v>4</v>
      </c>
      <c r="D31">
        <v>4</v>
      </c>
      <c r="E31">
        <v>4</v>
      </c>
      <c r="F31">
        <v>4</v>
      </c>
      <c r="G31">
        <v>4</v>
      </c>
      <c r="H31">
        <v>4</v>
      </c>
    </row>
    <row r="32" spans="1:8" ht="22.5" x14ac:dyDescent="0.25">
      <c r="A32" s="24">
        <f t="shared" si="0"/>
        <v>31</v>
      </c>
      <c r="B32" s="37" t="s">
        <v>138</v>
      </c>
      <c r="C32">
        <v>4</v>
      </c>
      <c r="D32">
        <v>4</v>
      </c>
      <c r="E32">
        <v>4</v>
      </c>
      <c r="F32">
        <v>4</v>
      </c>
      <c r="G32">
        <v>4</v>
      </c>
      <c r="H32">
        <v>4</v>
      </c>
    </row>
    <row r="33" spans="1:8" ht="22.5" x14ac:dyDescent="0.25">
      <c r="A33" s="24">
        <f t="shared" si="0"/>
        <v>32</v>
      </c>
      <c r="B33" s="37" t="s">
        <v>139</v>
      </c>
      <c r="C33">
        <v>4</v>
      </c>
      <c r="D33">
        <v>4</v>
      </c>
      <c r="E33">
        <v>4</v>
      </c>
      <c r="F33">
        <v>4</v>
      </c>
      <c r="G33">
        <v>4</v>
      </c>
      <c r="H33">
        <v>4</v>
      </c>
    </row>
    <row r="34" spans="1:8" ht="33.75" x14ac:dyDescent="0.25">
      <c r="A34" s="24">
        <v>33</v>
      </c>
      <c r="B34" s="39" t="s">
        <v>140</v>
      </c>
      <c r="C34">
        <v>4</v>
      </c>
      <c r="D34">
        <v>4</v>
      </c>
      <c r="E34">
        <v>4</v>
      </c>
      <c r="F34">
        <v>4</v>
      </c>
      <c r="G34">
        <v>4</v>
      </c>
      <c r="H34">
        <v>4</v>
      </c>
    </row>
    <row r="35" spans="1:8" ht="45" x14ac:dyDescent="0.25">
      <c r="A35" s="24">
        <v>34</v>
      </c>
      <c r="B35" s="39" t="s">
        <v>141</v>
      </c>
      <c r="C35">
        <v>4</v>
      </c>
      <c r="D35">
        <v>4</v>
      </c>
      <c r="E35">
        <v>4</v>
      </c>
      <c r="F35">
        <v>4</v>
      </c>
      <c r="G35">
        <v>4</v>
      </c>
      <c r="H35">
        <v>4</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9524F-3D50-44C4-9978-DCE0C50C51A7}">
  <dimension ref="A1:G35"/>
  <sheetViews>
    <sheetView workbookViewId="0">
      <selection activeCell="B1" sqref="B1:G1"/>
    </sheetView>
  </sheetViews>
  <sheetFormatPr baseColWidth="10" defaultRowHeight="15" x14ac:dyDescent="0.25"/>
  <cols>
    <col min="1" max="1" width="55.85546875" style="40" customWidth="1"/>
  </cols>
  <sheetData>
    <row r="1" spans="1:7" x14ac:dyDescent="0.25">
      <c r="A1" s="26" t="s">
        <v>0</v>
      </c>
      <c r="B1" t="s">
        <v>148</v>
      </c>
      <c r="C1" t="s">
        <v>149</v>
      </c>
      <c r="D1" t="s">
        <v>150</v>
      </c>
      <c r="E1" t="s">
        <v>151</v>
      </c>
      <c r="F1" t="s">
        <v>152</v>
      </c>
      <c r="G1" t="s">
        <v>153</v>
      </c>
    </row>
    <row r="2" spans="1:7" ht="22.5" x14ac:dyDescent="0.25">
      <c r="A2" s="27" t="s">
        <v>111</v>
      </c>
      <c r="B2">
        <v>4</v>
      </c>
      <c r="C2">
        <v>4</v>
      </c>
      <c r="D2">
        <v>4</v>
      </c>
      <c r="E2">
        <v>4</v>
      </c>
      <c r="F2">
        <v>4</v>
      </c>
      <c r="G2">
        <v>4</v>
      </c>
    </row>
    <row r="3" spans="1:7" ht="22.5" x14ac:dyDescent="0.25">
      <c r="A3" s="28" t="s">
        <v>112</v>
      </c>
      <c r="B3">
        <v>4</v>
      </c>
      <c r="C3">
        <v>4</v>
      </c>
      <c r="D3">
        <v>4</v>
      </c>
      <c r="E3">
        <v>4</v>
      </c>
      <c r="F3">
        <v>4</v>
      </c>
      <c r="G3">
        <v>4</v>
      </c>
    </row>
    <row r="4" spans="1:7" x14ac:dyDescent="0.25">
      <c r="A4" s="29" t="s">
        <v>113</v>
      </c>
      <c r="B4">
        <v>4</v>
      </c>
      <c r="C4">
        <v>4</v>
      </c>
      <c r="D4">
        <v>4</v>
      </c>
      <c r="E4">
        <v>4</v>
      </c>
      <c r="F4">
        <v>4</v>
      </c>
      <c r="G4">
        <v>4</v>
      </c>
    </row>
    <row r="5" spans="1:7" ht="22.5" x14ac:dyDescent="0.25">
      <c r="A5" s="30" t="s">
        <v>114</v>
      </c>
      <c r="B5">
        <v>4</v>
      </c>
      <c r="C5">
        <v>4</v>
      </c>
      <c r="D5">
        <v>4</v>
      </c>
      <c r="E5">
        <v>4</v>
      </c>
      <c r="F5">
        <v>4</v>
      </c>
      <c r="G5">
        <v>4</v>
      </c>
    </row>
    <row r="6" spans="1:7" ht="22.5" x14ac:dyDescent="0.25">
      <c r="A6" s="31" t="s">
        <v>115</v>
      </c>
      <c r="B6">
        <v>4</v>
      </c>
      <c r="C6">
        <v>4</v>
      </c>
      <c r="D6">
        <v>4</v>
      </c>
      <c r="E6">
        <v>4</v>
      </c>
      <c r="F6">
        <v>4</v>
      </c>
      <c r="G6">
        <v>4</v>
      </c>
    </row>
    <row r="7" spans="1:7" x14ac:dyDescent="0.25">
      <c r="A7" s="32" t="s">
        <v>116</v>
      </c>
      <c r="B7">
        <v>4</v>
      </c>
      <c r="C7">
        <v>4</v>
      </c>
      <c r="D7">
        <v>4</v>
      </c>
      <c r="E7">
        <v>4</v>
      </c>
      <c r="F7">
        <v>4</v>
      </c>
      <c r="G7">
        <v>4</v>
      </c>
    </row>
    <row r="8" spans="1:7" ht="23.25" thickBot="1" x14ac:dyDescent="0.3">
      <c r="A8" s="33" t="s">
        <v>117</v>
      </c>
      <c r="B8">
        <v>4</v>
      </c>
      <c r="C8">
        <v>4</v>
      </c>
      <c r="D8">
        <v>4</v>
      </c>
      <c r="E8">
        <v>4</v>
      </c>
      <c r="F8">
        <v>4</v>
      </c>
      <c r="G8">
        <v>4</v>
      </c>
    </row>
    <row r="9" spans="1:7" ht="15.75" thickBot="1" x14ac:dyDescent="0.3">
      <c r="A9" s="33" t="s">
        <v>118</v>
      </c>
      <c r="B9">
        <v>4</v>
      </c>
      <c r="C9">
        <v>4</v>
      </c>
      <c r="D9">
        <v>4</v>
      </c>
      <c r="E9">
        <v>4</v>
      </c>
      <c r="F9">
        <v>4</v>
      </c>
      <c r="G9">
        <v>4</v>
      </c>
    </row>
    <row r="10" spans="1:7" ht="23.25" thickBot="1" x14ac:dyDescent="0.3">
      <c r="A10" s="34" t="s">
        <v>119</v>
      </c>
      <c r="B10">
        <v>4</v>
      </c>
      <c r="C10">
        <v>4</v>
      </c>
      <c r="D10">
        <v>4</v>
      </c>
      <c r="E10">
        <v>4</v>
      </c>
      <c r="F10">
        <v>4</v>
      </c>
      <c r="G10">
        <v>4</v>
      </c>
    </row>
    <row r="11" spans="1:7" ht="22.5" x14ac:dyDescent="0.25">
      <c r="A11" s="27" t="s">
        <v>117</v>
      </c>
      <c r="B11">
        <v>4</v>
      </c>
      <c r="C11">
        <v>4</v>
      </c>
      <c r="D11">
        <v>4</v>
      </c>
      <c r="E11">
        <v>4</v>
      </c>
      <c r="F11">
        <v>4</v>
      </c>
      <c r="G11">
        <v>4</v>
      </c>
    </row>
    <row r="12" spans="1:7" x14ac:dyDescent="0.25">
      <c r="A12" s="28" t="s">
        <v>118</v>
      </c>
      <c r="B12">
        <v>4</v>
      </c>
      <c r="C12">
        <v>4</v>
      </c>
      <c r="D12">
        <v>4</v>
      </c>
      <c r="E12">
        <v>4</v>
      </c>
      <c r="F12">
        <v>4</v>
      </c>
      <c r="G12">
        <v>4</v>
      </c>
    </row>
    <row r="13" spans="1:7" ht="22.5" x14ac:dyDescent="0.25">
      <c r="A13" s="28" t="s">
        <v>119</v>
      </c>
      <c r="B13">
        <v>4</v>
      </c>
      <c r="C13">
        <v>4</v>
      </c>
      <c r="D13">
        <v>4</v>
      </c>
      <c r="E13">
        <v>4</v>
      </c>
      <c r="F13">
        <v>4</v>
      </c>
      <c r="G13">
        <v>4</v>
      </c>
    </row>
    <row r="14" spans="1:7" ht="22.5" x14ac:dyDescent="0.25">
      <c r="A14" s="35" t="s">
        <v>120</v>
      </c>
      <c r="B14">
        <v>4</v>
      </c>
      <c r="C14">
        <v>4</v>
      </c>
      <c r="D14">
        <v>4</v>
      </c>
      <c r="E14">
        <v>4</v>
      </c>
      <c r="F14">
        <v>4</v>
      </c>
      <c r="G14">
        <v>4</v>
      </c>
    </row>
    <row r="15" spans="1:7" ht="22.5" x14ac:dyDescent="0.25">
      <c r="A15" s="35" t="s">
        <v>121</v>
      </c>
      <c r="B15">
        <v>4</v>
      </c>
      <c r="C15">
        <v>4</v>
      </c>
      <c r="D15">
        <v>4</v>
      </c>
      <c r="E15">
        <v>4</v>
      </c>
      <c r="F15">
        <v>4</v>
      </c>
      <c r="G15">
        <v>4</v>
      </c>
    </row>
    <row r="16" spans="1:7" ht="22.5" x14ac:dyDescent="0.25">
      <c r="A16" s="36" t="s">
        <v>122</v>
      </c>
      <c r="B16">
        <v>4</v>
      </c>
      <c r="C16">
        <v>4</v>
      </c>
      <c r="D16">
        <v>4</v>
      </c>
      <c r="E16">
        <v>4</v>
      </c>
      <c r="F16">
        <v>4</v>
      </c>
      <c r="G16">
        <v>4</v>
      </c>
    </row>
    <row r="17" spans="1:7" ht="22.5" x14ac:dyDescent="0.25">
      <c r="A17" s="36" t="s">
        <v>123</v>
      </c>
      <c r="B17">
        <v>4</v>
      </c>
      <c r="C17">
        <v>4</v>
      </c>
      <c r="D17">
        <v>4</v>
      </c>
      <c r="E17">
        <v>4</v>
      </c>
      <c r="F17">
        <v>4</v>
      </c>
      <c r="G17">
        <v>4</v>
      </c>
    </row>
    <row r="18" spans="1:7" x14ac:dyDescent="0.25">
      <c r="A18" s="36" t="s">
        <v>124</v>
      </c>
      <c r="B18">
        <v>4</v>
      </c>
      <c r="C18">
        <v>4</v>
      </c>
      <c r="D18">
        <v>4</v>
      </c>
      <c r="E18">
        <v>4</v>
      </c>
      <c r="F18">
        <v>4</v>
      </c>
      <c r="G18">
        <v>4</v>
      </c>
    </row>
    <row r="19" spans="1:7" ht="22.5" x14ac:dyDescent="0.25">
      <c r="A19" s="36" t="s">
        <v>125</v>
      </c>
      <c r="B19">
        <v>4</v>
      </c>
      <c r="C19">
        <v>4</v>
      </c>
      <c r="D19">
        <v>4</v>
      </c>
      <c r="E19">
        <v>4</v>
      </c>
      <c r="F19">
        <v>4</v>
      </c>
      <c r="G19">
        <v>4</v>
      </c>
    </row>
    <row r="20" spans="1:7" x14ac:dyDescent="0.25">
      <c r="A20" s="36" t="s">
        <v>126</v>
      </c>
      <c r="B20">
        <v>4</v>
      </c>
      <c r="C20">
        <v>4</v>
      </c>
      <c r="D20">
        <v>4</v>
      </c>
      <c r="E20">
        <v>4</v>
      </c>
      <c r="F20">
        <v>4</v>
      </c>
      <c r="G20">
        <v>4</v>
      </c>
    </row>
    <row r="21" spans="1:7" ht="22.5" x14ac:dyDescent="0.25">
      <c r="A21" s="37" t="s">
        <v>127</v>
      </c>
      <c r="B21">
        <v>4</v>
      </c>
      <c r="C21">
        <v>4</v>
      </c>
      <c r="D21">
        <v>4</v>
      </c>
      <c r="E21">
        <v>4</v>
      </c>
      <c r="F21">
        <v>4</v>
      </c>
      <c r="G21">
        <v>4</v>
      </c>
    </row>
    <row r="22" spans="1:7" ht="22.5" x14ac:dyDescent="0.25">
      <c r="A22" s="37" t="s">
        <v>128</v>
      </c>
      <c r="B22">
        <v>4</v>
      </c>
      <c r="C22">
        <v>4</v>
      </c>
      <c r="D22">
        <v>4</v>
      </c>
      <c r="E22">
        <v>4</v>
      </c>
      <c r="F22">
        <v>4</v>
      </c>
      <c r="G22">
        <v>4</v>
      </c>
    </row>
    <row r="23" spans="1:7" ht="22.5" x14ac:dyDescent="0.25">
      <c r="A23" s="37" t="s">
        <v>129</v>
      </c>
      <c r="B23">
        <v>4</v>
      </c>
      <c r="C23">
        <v>4</v>
      </c>
      <c r="D23">
        <v>4</v>
      </c>
      <c r="E23">
        <v>4</v>
      </c>
      <c r="F23">
        <v>4</v>
      </c>
      <c r="G23">
        <v>4</v>
      </c>
    </row>
    <row r="24" spans="1:7" ht="22.5" x14ac:dyDescent="0.25">
      <c r="A24" s="37" t="s">
        <v>130</v>
      </c>
      <c r="B24">
        <v>4</v>
      </c>
      <c r="C24">
        <v>4</v>
      </c>
      <c r="D24">
        <v>4</v>
      </c>
      <c r="E24">
        <v>4</v>
      </c>
      <c r="F24">
        <v>4</v>
      </c>
      <c r="G24">
        <v>4</v>
      </c>
    </row>
    <row r="25" spans="1:7" ht="22.5" x14ac:dyDescent="0.25">
      <c r="A25" s="36" t="s">
        <v>131</v>
      </c>
      <c r="B25">
        <v>4</v>
      </c>
      <c r="C25">
        <v>4</v>
      </c>
      <c r="D25">
        <v>4</v>
      </c>
      <c r="E25">
        <v>4</v>
      </c>
      <c r="F25">
        <v>4</v>
      </c>
      <c r="G25">
        <v>4</v>
      </c>
    </row>
    <row r="26" spans="1:7" ht="22.5" x14ac:dyDescent="0.25">
      <c r="A26" s="36" t="s">
        <v>132</v>
      </c>
      <c r="B26">
        <v>4</v>
      </c>
      <c r="C26">
        <v>4</v>
      </c>
      <c r="D26">
        <v>4</v>
      </c>
      <c r="E26">
        <v>4</v>
      </c>
      <c r="F26">
        <v>4</v>
      </c>
      <c r="G26">
        <v>4</v>
      </c>
    </row>
    <row r="27" spans="1:7" ht="22.5" x14ac:dyDescent="0.25">
      <c r="A27" s="36" t="s">
        <v>133</v>
      </c>
      <c r="B27">
        <v>4</v>
      </c>
      <c r="C27">
        <v>4</v>
      </c>
      <c r="D27">
        <v>4</v>
      </c>
      <c r="E27">
        <v>4</v>
      </c>
      <c r="F27">
        <v>4</v>
      </c>
      <c r="G27">
        <v>4</v>
      </c>
    </row>
    <row r="28" spans="1:7" ht="33.75" x14ac:dyDescent="0.25">
      <c r="A28" s="38" t="s">
        <v>134</v>
      </c>
      <c r="B28">
        <v>4</v>
      </c>
      <c r="C28">
        <v>4</v>
      </c>
      <c r="D28">
        <v>4</v>
      </c>
      <c r="E28">
        <v>4</v>
      </c>
      <c r="F28">
        <v>4</v>
      </c>
      <c r="G28">
        <v>4</v>
      </c>
    </row>
    <row r="29" spans="1:7" ht="22.5" x14ac:dyDescent="0.25">
      <c r="A29" s="38" t="s">
        <v>135</v>
      </c>
      <c r="B29">
        <v>4</v>
      </c>
      <c r="C29">
        <v>4</v>
      </c>
      <c r="D29">
        <v>4</v>
      </c>
      <c r="E29">
        <v>4</v>
      </c>
      <c r="F29">
        <v>4</v>
      </c>
      <c r="G29">
        <v>4</v>
      </c>
    </row>
    <row r="30" spans="1:7" ht="33.75" x14ac:dyDescent="0.25">
      <c r="A30" s="38" t="s">
        <v>136</v>
      </c>
      <c r="B30">
        <v>4</v>
      </c>
      <c r="C30">
        <v>4</v>
      </c>
      <c r="D30">
        <v>4</v>
      </c>
      <c r="E30">
        <v>4</v>
      </c>
      <c r="F30">
        <v>4</v>
      </c>
      <c r="G30">
        <v>4</v>
      </c>
    </row>
    <row r="31" spans="1:7" ht="22.5" x14ac:dyDescent="0.25">
      <c r="A31" s="37" t="s">
        <v>137</v>
      </c>
      <c r="B31">
        <v>4</v>
      </c>
      <c r="C31">
        <v>4</v>
      </c>
      <c r="D31">
        <v>4</v>
      </c>
      <c r="E31">
        <v>4</v>
      </c>
      <c r="F31">
        <v>4</v>
      </c>
      <c r="G31">
        <v>4</v>
      </c>
    </row>
    <row r="32" spans="1:7" ht="22.5" x14ac:dyDescent="0.25">
      <c r="A32" s="37" t="s">
        <v>138</v>
      </c>
      <c r="B32">
        <v>4</v>
      </c>
      <c r="C32">
        <v>4</v>
      </c>
      <c r="D32">
        <v>4</v>
      </c>
      <c r="E32">
        <v>4</v>
      </c>
      <c r="F32">
        <v>4</v>
      </c>
      <c r="G32">
        <v>4</v>
      </c>
    </row>
    <row r="33" spans="1:7" ht="22.5" x14ac:dyDescent="0.25">
      <c r="A33" s="37" t="s">
        <v>139</v>
      </c>
      <c r="B33">
        <v>4</v>
      </c>
      <c r="C33">
        <v>4</v>
      </c>
      <c r="D33">
        <v>4</v>
      </c>
      <c r="E33">
        <v>4</v>
      </c>
      <c r="F33">
        <v>4</v>
      </c>
      <c r="G33">
        <v>4</v>
      </c>
    </row>
    <row r="34" spans="1:7" ht="33.75" x14ac:dyDescent="0.25">
      <c r="A34" s="39" t="s">
        <v>140</v>
      </c>
      <c r="B34">
        <v>4</v>
      </c>
      <c r="C34">
        <v>4</v>
      </c>
      <c r="D34">
        <v>4</v>
      </c>
      <c r="E34">
        <v>4</v>
      </c>
      <c r="F34">
        <v>4</v>
      </c>
      <c r="G34">
        <v>4</v>
      </c>
    </row>
    <row r="35" spans="1:7" ht="33.75" x14ac:dyDescent="0.25">
      <c r="A35" s="39" t="s">
        <v>141</v>
      </c>
      <c r="B35">
        <v>4</v>
      </c>
      <c r="C35">
        <v>4</v>
      </c>
      <c r="D35">
        <v>4</v>
      </c>
      <c r="E35">
        <v>4</v>
      </c>
      <c r="F35">
        <v>4</v>
      </c>
      <c r="G35">
        <v>4</v>
      </c>
    </row>
  </sheetData>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B04E9-CFF0-41E7-A2F7-4007937B22B1}">
  <dimension ref="A1:G35"/>
  <sheetViews>
    <sheetView workbookViewId="0">
      <selection activeCell="B1" sqref="B1:G1"/>
    </sheetView>
  </sheetViews>
  <sheetFormatPr baseColWidth="10" defaultRowHeight="15" x14ac:dyDescent="0.25"/>
  <cols>
    <col min="1" max="1" width="53.28515625" style="40" customWidth="1"/>
  </cols>
  <sheetData>
    <row r="1" spans="1:7" x14ac:dyDescent="0.25">
      <c r="A1" s="26" t="s">
        <v>0</v>
      </c>
      <c r="B1" t="s">
        <v>148</v>
      </c>
      <c r="C1" t="s">
        <v>149</v>
      </c>
      <c r="D1" t="s">
        <v>150</v>
      </c>
      <c r="E1" t="s">
        <v>151</v>
      </c>
      <c r="F1" t="s">
        <v>152</v>
      </c>
      <c r="G1" t="s">
        <v>153</v>
      </c>
    </row>
    <row r="2" spans="1:7" ht="22.5" x14ac:dyDescent="0.25">
      <c r="A2" s="27" t="s">
        <v>111</v>
      </c>
      <c r="B2">
        <v>4</v>
      </c>
      <c r="C2">
        <v>4</v>
      </c>
      <c r="D2">
        <v>4</v>
      </c>
      <c r="E2">
        <v>4</v>
      </c>
      <c r="F2">
        <v>4</v>
      </c>
      <c r="G2">
        <v>4</v>
      </c>
    </row>
    <row r="3" spans="1:7" ht="22.5" x14ac:dyDescent="0.25">
      <c r="A3" s="28" t="s">
        <v>112</v>
      </c>
      <c r="B3">
        <v>4</v>
      </c>
      <c r="C3">
        <v>4</v>
      </c>
      <c r="D3">
        <v>4</v>
      </c>
      <c r="E3">
        <v>4</v>
      </c>
      <c r="F3">
        <v>4</v>
      </c>
      <c r="G3">
        <v>4</v>
      </c>
    </row>
    <row r="4" spans="1:7" ht="22.5" x14ac:dyDescent="0.25">
      <c r="A4" s="29" t="s">
        <v>113</v>
      </c>
      <c r="B4">
        <v>4</v>
      </c>
      <c r="C4">
        <v>4</v>
      </c>
      <c r="D4">
        <v>4</v>
      </c>
      <c r="E4">
        <v>4</v>
      </c>
      <c r="F4">
        <v>4</v>
      </c>
      <c r="G4">
        <v>4</v>
      </c>
    </row>
    <row r="5" spans="1:7" ht="22.5" x14ac:dyDescent="0.25">
      <c r="A5" s="30" t="s">
        <v>114</v>
      </c>
      <c r="B5">
        <v>4</v>
      </c>
      <c r="C5">
        <v>4</v>
      </c>
      <c r="D5">
        <v>4</v>
      </c>
      <c r="E5">
        <v>4</v>
      </c>
      <c r="F5">
        <v>4</v>
      </c>
      <c r="G5">
        <v>4</v>
      </c>
    </row>
    <row r="6" spans="1:7" ht="22.5" x14ac:dyDescent="0.25">
      <c r="A6" s="31" t="s">
        <v>115</v>
      </c>
      <c r="B6">
        <v>4</v>
      </c>
      <c r="C6">
        <v>4</v>
      </c>
      <c r="D6">
        <v>4</v>
      </c>
      <c r="E6">
        <v>4</v>
      </c>
      <c r="F6">
        <v>4</v>
      </c>
      <c r="G6">
        <v>4</v>
      </c>
    </row>
    <row r="7" spans="1:7" x14ac:dyDescent="0.25">
      <c r="A7" s="32" t="s">
        <v>116</v>
      </c>
      <c r="B7">
        <v>4</v>
      </c>
      <c r="C7">
        <v>4</v>
      </c>
      <c r="D7">
        <v>4</v>
      </c>
      <c r="E7">
        <v>4</v>
      </c>
      <c r="F7">
        <v>4</v>
      </c>
      <c r="G7">
        <v>4</v>
      </c>
    </row>
    <row r="8" spans="1:7" ht="23.25" thickBot="1" x14ac:dyDescent="0.3">
      <c r="A8" s="33" t="s">
        <v>117</v>
      </c>
      <c r="B8">
        <v>4</v>
      </c>
      <c r="C8">
        <v>4</v>
      </c>
      <c r="D8">
        <v>4</v>
      </c>
      <c r="E8">
        <v>4</v>
      </c>
      <c r="F8">
        <v>4</v>
      </c>
      <c r="G8">
        <v>4</v>
      </c>
    </row>
    <row r="9" spans="1:7" ht="23.25" thickBot="1" x14ac:dyDescent="0.3">
      <c r="A9" s="33" t="s">
        <v>118</v>
      </c>
      <c r="B9">
        <v>4</v>
      </c>
      <c r="C9">
        <v>4</v>
      </c>
      <c r="D9">
        <v>4</v>
      </c>
      <c r="E9">
        <v>4</v>
      </c>
      <c r="F9">
        <v>4</v>
      </c>
      <c r="G9">
        <v>4</v>
      </c>
    </row>
    <row r="10" spans="1:7" ht="23.25" thickBot="1" x14ac:dyDescent="0.3">
      <c r="A10" s="34" t="s">
        <v>119</v>
      </c>
      <c r="B10">
        <v>4</v>
      </c>
      <c r="C10">
        <v>4</v>
      </c>
      <c r="D10">
        <v>4</v>
      </c>
      <c r="E10">
        <v>4</v>
      </c>
      <c r="F10">
        <v>4</v>
      </c>
      <c r="G10">
        <v>4</v>
      </c>
    </row>
    <row r="11" spans="1:7" ht="22.5" x14ac:dyDescent="0.25">
      <c r="A11" s="27" t="s">
        <v>117</v>
      </c>
      <c r="B11">
        <v>4</v>
      </c>
      <c r="C11">
        <v>4</v>
      </c>
      <c r="D11">
        <v>4</v>
      </c>
      <c r="E11">
        <v>4</v>
      </c>
      <c r="F11">
        <v>4</v>
      </c>
      <c r="G11">
        <v>4</v>
      </c>
    </row>
    <row r="12" spans="1:7" ht="22.5" x14ac:dyDescent="0.25">
      <c r="A12" s="28" t="s">
        <v>118</v>
      </c>
      <c r="B12">
        <v>4</v>
      </c>
      <c r="C12">
        <v>4</v>
      </c>
      <c r="D12">
        <v>4</v>
      </c>
      <c r="E12">
        <v>4</v>
      </c>
      <c r="F12">
        <v>4</v>
      </c>
      <c r="G12">
        <v>4</v>
      </c>
    </row>
    <row r="13" spans="1:7" ht="22.5" x14ac:dyDescent="0.25">
      <c r="A13" s="28" t="s">
        <v>119</v>
      </c>
      <c r="B13">
        <v>4</v>
      </c>
      <c r="C13">
        <v>4</v>
      </c>
      <c r="D13">
        <v>4</v>
      </c>
      <c r="E13">
        <v>4</v>
      </c>
      <c r="F13">
        <v>4</v>
      </c>
      <c r="G13">
        <v>4</v>
      </c>
    </row>
    <row r="14" spans="1:7" ht="22.5" x14ac:dyDescent="0.25">
      <c r="A14" s="35" t="s">
        <v>120</v>
      </c>
      <c r="B14">
        <v>4</v>
      </c>
      <c r="C14">
        <v>4</v>
      </c>
      <c r="D14">
        <v>4</v>
      </c>
      <c r="E14">
        <v>4</v>
      </c>
      <c r="F14">
        <v>4</v>
      </c>
      <c r="G14">
        <v>4</v>
      </c>
    </row>
    <row r="15" spans="1:7" ht="22.5" x14ac:dyDescent="0.25">
      <c r="A15" s="35" t="s">
        <v>121</v>
      </c>
      <c r="B15">
        <v>4</v>
      </c>
      <c r="C15">
        <v>4</v>
      </c>
      <c r="D15">
        <v>4</v>
      </c>
      <c r="E15">
        <v>4</v>
      </c>
      <c r="F15">
        <v>4</v>
      </c>
      <c r="G15">
        <v>4</v>
      </c>
    </row>
    <row r="16" spans="1:7" ht="22.5" x14ac:dyDescent="0.25">
      <c r="A16" s="36" t="s">
        <v>122</v>
      </c>
      <c r="B16">
        <v>4</v>
      </c>
      <c r="C16">
        <v>4</v>
      </c>
      <c r="D16">
        <v>4</v>
      </c>
      <c r="E16">
        <v>4</v>
      </c>
      <c r="F16">
        <v>4</v>
      </c>
      <c r="G16">
        <v>4</v>
      </c>
    </row>
    <row r="17" spans="1:7" ht="22.5" x14ac:dyDescent="0.25">
      <c r="A17" s="36" t="s">
        <v>123</v>
      </c>
      <c r="B17">
        <v>4</v>
      </c>
      <c r="C17">
        <v>4</v>
      </c>
      <c r="D17">
        <v>4</v>
      </c>
      <c r="E17">
        <v>4</v>
      </c>
      <c r="F17">
        <v>4</v>
      </c>
      <c r="G17">
        <v>4</v>
      </c>
    </row>
    <row r="18" spans="1:7" x14ac:dyDescent="0.25">
      <c r="A18" s="36" t="s">
        <v>124</v>
      </c>
      <c r="B18">
        <v>4</v>
      </c>
      <c r="C18">
        <v>4</v>
      </c>
      <c r="D18">
        <v>4</v>
      </c>
      <c r="E18">
        <v>4</v>
      </c>
      <c r="F18">
        <v>4</v>
      </c>
      <c r="G18">
        <v>4</v>
      </c>
    </row>
    <row r="19" spans="1:7" ht="22.5" x14ac:dyDescent="0.25">
      <c r="A19" s="36" t="s">
        <v>125</v>
      </c>
      <c r="B19">
        <v>4</v>
      </c>
      <c r="C19">
        <v>4</v>
      </c>
      <c r="D19">
        <v>4</v>
      </c>
      <c r="E19">
        <v>4</v>
      </c>
      <c r="F19">
        <v>4</v>
      </c>
      <c r="G19">
        <v>4</v>
      </c>
    </row>
    <row r="20" spans="1:7" x14ac:dyDescent="0.25">
      <c r="A20" s="36" t="s">
        <v>126</v>
      </c>
      <c r="B20">
        <v>4</v>
      </c>
      <c r="C20">
        <v>4</v>
      </c>
      <c r="D20">
        <v>4</v>
      </c>
      <c r="E20">
        <v>4</v>
      </c>
      <c r="F20">
        <v>4</v>
      </c>
      <c r="G20">
        <v>4</v>
      </c>
    </row>
    <row r="21" spans="1:7" ht="22.5" x14ac:dyDescent="0.25">
      <c r="A21" s="37" t="s">
        <v>127</v>
      </c>
      <c r="B21">
        <v>4</v>
      </c>
      <c r="C21">
        <v>4</v>
      </c>
      <c r="D21">
        <v>4</v>
      </c>
      <c r="E21">
        <v>4</v>
      </c>
      <c r="F21">
        <v>4</v>
      </c>
      <c r="G21">
        <v>4</v>
      </c>
    </row>
    <row r="22" spans="1:7" ht="22.5" x14ac:dyDescent="0.25">
      <c r="A22" s="37" t="s">
        <v>128</v>
      </c>
      <c r="B22">
        <v>4</v>
      </c>
      <c r="C22">
        <v>4</v>
      </c>
      <c r="D22">
        <v>4</v>
      </c>
      <c r="E22">
        <v>4</v>
      </c>
      <c r="F22">
        <v>4</v>
      </c>
      <c r="G22">
        <v>4</v>
      </c>
    </row>
    <row r="23" spans="1:7" ht="22.5" x14ac:dyDescent="0.25">
      <c r="A23" s="37" t="s">
        <v>129</v>
      </c>
      <c r="B23">
        <v>4</v>
      </c>
      <c r="C23">
        <v>4</v>
      </c>
      <c r="D23">
        <v>4</v>
      </c>
      <c r="E23">
        <v>4</v>
      </c>
      <c r="F23">
        <v>4</v>
      </c>
      <c r="G23">
        <v>4</v>
      </c>
    </row>
    <row r="24" spans="1:7" ht="22.5" x14ac:dyDescent="0.25">
      <c r="A24" s="37" t="s">
        <v>130</v>
      </c>
      <c r="B24">
        <v>4</v>
      </c>
      <c r="C24">
        <v>4</v>
      </c>
      <c r="D24">
        <v>4</v>
      </c>
      <c r="E24">
        <v>4</v>
      </c>
      <c r="F24">
        <v>4</v>
      </c>
      <c r="G24">
        <v>4</v>
      </c>
    </row>
    <row r="25" spans="1:7" ht="22.5" x14ac:dyDescent="0.25">
      <c r="A25" s="36" t="s">
        <v>131</v>
      </c>
      <c r="B25">
        <v>4</v>
      </c>
      <c r="C25">
        <v>4</v>
      </c>
      <c r="D25">
        <v>4</v>
      </c>
      <c r="E25">
        <v>4</v>
      </c>
      <c r="F25">
        <v>4</v>
      </c>
      <c r="G25">
        <v>4</v>
      </c>
    </row>
    <row r="26" spans="1:7" ht="22.5" x14ac:dyDescent="0.25">
      <c r="A26" s="36" t="s">
        <v>132</v>
      </c>
      <c r="B26">
        <v>4</v>
      </c>
      <c r="C26">
        <v>4</v>
      </c>
      <c r="D26">
        <v>4</v>
      </c>
      <c r="E26">
        <v>4</v>
      </c>
      <c r="F26">
        <v>4</v>
      </c>
      <c r="G26">
        <v>4</v>
      </c>
    </row>
    <row r="27" spans="1:7" ht="22.5" x14ac:dyDescent="0.25">
      <c r="A27" s="36" t="s">
        <v>133</v>
      </c>
      <c r="B27">
        <v>4</v>
      </c>
      <c r="C27">
        <v>4</v>
      </c>
      <c r="D27">
        <v>4</v>
      </c>
      <c r="E27">
        <v>4</v>
      </c>
      <c r="F27">
        <v>4</v>
      </c>
      <c r="G27">
        <v>4</v>
      </c>
    </row>
    <row r="28" spans="1:7" ht="33.75" x14ac:dyDescent="0.25">
      <c r="A28" s="38" t="s">
        <v>134</v>
      </c>
      <c r="B28">
        <v>4</v>
      </c>
      <c r="C28">
        <v>4</v>
      </c>
      <c r="D28">
        <v>4</v>
      </c>
      <c r="E28">
        <v>4</v>
      </c>
      <c r="F28">
        <v>4</v>
      </c>
      <c r="G28">
        <v>4</v>
      </c>
    </row>
    <row r="29" spans="1:7" ht="22.5" x14ac:dyDescent="0.25">
      <c r="A29" s="38" t="s">
        <v>135</v>
      </c>
      <c r="B29">
        <v>4</v>
      </c>
      <c r="C29">
        <v>4</v>
      </c>
      <c r="D29">
        <v>4</v>
      </c>
      <c r="E29">
        <v>4</v>
      </c>
      <c r="F29">
        <v>4</v>
      </c>
      <c r="G29">
        <v>4</v>
      </c>
    </row>
    <row r="30" spans="1:7" ht="33.75" x14ac:dyDescent="0.25">
      <c r="A30" s="38" t="s">
        <v>136</v>
      </c>
      <c r="B30">
        <v>4</v>
      </c>
      <c r="C30">
        <v>4</v>
      </c>
      <c r="D30">
        <v>4</v>
      </c>
      <c r="E30">
        <v>4</v>
      </c>
      <c r="F30">
        <v>4</v>
      </c>
      <c r="G30">
        <v>4</v>
      </c>
    </row>
    <row r="31" spans="1:7" ht="22.5" x14ac:dyDescent="0.25">
      <c r="A31" s="37" t="s">
        <v>137</v>
      </c>
      <c r="B31">
        <v>4</v>
      </c>
      <c r="C31">
        <v>4</v>
      </c>
      <c r="D31">
        <v>4</v>
      </c>
      <c r="E31">
        <v>4</v>
      </c>
      <c r="F31">
        <v>4</v>
      </c>
      <c r="G31">
        <v>4</v>
      </c>
    </row>
    <row r="32" spans="1:7" ht="22.5" x14ac:dyDescent="0.25">
      <c r="A32" s="37" t="s">
        <v>138</v>
      </c>
      <c r="B32">
        <v>4</v>
      </c>
      <c r="C32">
        <v>4</v>
      </c>
      <c r="D32">
        <v>4</v>
      </c>
      <c r="E32">
        <v>4</v>
      </c>
      <c r="F32">
        <v>4</v>
      </c>
      <c r="G32">
        <v>4</v>
      </c>
    </row>
    <row r="33" spans="1:7" ht="22.5" x14ac:dyDescent="0.25">
      <c r="A33" s="37" t="s">
        <v>139</v>
      </c>
      <c r="B33">
        <v>4</v>
      </c>
      <c r="C33">
        <v>4</v>
      </c>
      <c r="D33">
        <v>4</v>
      </c>
      <c r="E33">
        <v>4</v>
      </c>
      <c r="F33">
        <v>4</v>
      </c>
      <c r="G33">
        <v>4</v>
      </c>
    </row>
    <row r="34" spans="1:7" ht="33.75" x14ac:dyDescent="0.25">
      <c r="A34" s="39" t="s">
        <v>140</v>
      </c>
      <c r="B34">
        <v>4</v>
      </c>
      <c r="C34">
        <v>4</v>
      </c>
      <c r="D34">
        <v>4</v>
      </c>
      <c r="E34">
        <v>4</v>
      </c>
      <c r="F34">
        <v>4</v>
      </c>
      <c r="G34">
        <v>4</v>
      </c>
    </row>
    <row r="35" spans="1:7" ht="33.75" x14ac:dyDescent="0.25">
      <c r="A35" s="39" t="s">
        <v>141</v>
      </c>
      <c r="B35">
        <v>4</v>
      </c>
      <c r="C35">
        <v>4</v>
      </c>
      <c r="D35">
        <v>4</v>
      </c>
      <c r="E35">
        <v>4</v>
      </c>
      <c r="F35">
        <v>4</v>
      </c>
      <c r="G35">
        <v>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38"/>
  <sheetViews>
    <sheetView topLeftCell="AB1" workbookViewId="0">
      <selection activeCell="AJ4" sqref="AJ4"/>
    </sheetView>
  </sheetViews>
  <sheetFormatPr baseColWidth="10" defaultColWidth="9.140625" defaultRowHeight="15" x14ac:dyDescent="0.25"/>
  <cols>
    <col min="2" max="4" width="9.140625" customWidth="1"/>
    <col min="5" max="5" width="6.28515625" customWidth="1"/>
    <col min="6" max="6" width="6.85546875" customWidth="1"/>
    <col min="7" max="7" width="6.7109375" customWidth="1"/>
    <col min="8" max="8" width="9.140625" customWidth="1"/>
    <col min="9" max="9" width="10.85546875" customWidth="1"/>
    <col min="10" max="11" width="11.5703125" customWidth="1"/>
    <col min="12" max="12" width="11.85546875" customWidth="1"/>
    <col min="13" max="22" width="9.140625" customWidth="1"/>
    <col min="23" max="23" width="9.5703125" customWidth="1"/>
    <col min="24" max="45" width="9.140625" customWidth="1"/>
  </cols>
  <sheetData>
    <row r="1" spans="1:45" x14ac:dyDescent="0.25">
      <c r="A1" t="s">
        <v>61</v>
      </c>
      <c r="B1">
        <v>1</v>
      </c>
      <c r="C1" t="s">
        <v>63</v>
      </c>
      <c r="D1">
        <v>1.96</v>
      </c>
      <c r="H1" t="s">
        <v>67</v>
      </c>
      <c r="I1">
        <f>I5</f>
        <v>0.88888888888888884</v>
      </c>
    </row>
    <row r="2" spans="1:45" x14ac:dyDescent="0.25">
      <c r="A2" t="s">
        <v>60</v>
      </c>
      <c r="B2">
        <f>H5</f>
        <v>3.6666666666666665</v>
      </c>
      <c r="C2" t="s">
        <v>62</v>
      </c>
      <c r="D2">
        <v>3</v>
      </c>
      <c r="E2" t="s">
        <v>64</v>
      </c>
      <c r="F2">
        <v>6</v>
      </c>
    </row>
    <row r="4" spans="1:45" s="1" customFormat="1" ht="75" x14ac:dyDescent="0.25">
      <c r="A4" s="2" t="s">
        <v>0</v>
      </c>
      <c r="B4" s="43" t="s">
        <v>1</v>
      </c>
      <c r="C4" s="43" t="s">
        <v>2</v>
      </c>
      <c r="D4" s="43" t="s">
        <v>3</v>
      </c>
      <c r="E4" s="43" t="s">
        <v>4</v>
      </c>
      <c r="F4" s="43" t="s">
        <v>5</v>
      </c>
      <c r="G4" s="43" t="s">
        <v>107</v>
      </c>
      <c r="H4" s="43" t="s">
        <v>6</v>
      </c>
      <c r="I4" s="43" t="s">
        <v>7</v>
      </c>
      <c r="J4" s="43" t="s">
        <v>8</v>
      </c>
      <c r="K4" s="43" t="s">
        <v>9</v>
      </c>
      <c r="L4" s="43" t="s">
        <v>165</v>
      </c>
      <c r="M4" s="47" t="s">
        <v>10</v>
      </c>
      <c r="N4" s="47" t="s">
        <v>11</v>
      </c>
      <c r="O4" s="47" t="s">
        <v>12</v>
      </c>
      <c r="P4" s="47" t="s">
        <v>13</v>
      </c>
      <c r="Q4" s="47" t="s">
        <v>14</v>
      </c>
      <c r="R4" s="47" t="s">
        <v>108</v>
      </c>
      <c r="S4" s="47" t="s">
        <v>15</v>
      </c>
      <c r="T4" s="47" t="s">
        <v>156</v>
      </c>
      <c r="U4" s="47" t="s">
        <v>154</v>
      </c>
      <c r="V4" s="47" t="s">
        <v>155</v>
      </c>
      <c r="W4" s="47" t="s">
        <v>166</v>
      </c>
      <c r="X4" s="50" t="s">
        <v>16</v>
      </c>
      <c r="Y4" s="50" t="s">
        <v>17</v>
      </c>
      <c r="Z4" s="50" t="s">
        <v>18</v>
      </c>
      <c r="AA4" s="50" t="s">
        <v>19</v>
      </c>
      <c r="AB4" s="50" t="s">
        <v>20</v>
      </c>
      <c r="AC4" s="50" t="s">
        <v>105</v>
      </c>
      <c r="AD4" s="50" t="s">
        <v>21</v>
      </c>
      <c r="AE4" s="50" t="s">
        <v>157</v>
      </c>
      <c r="AF4" s="50" t="s">
        <v>158</v>
      </c>
      <c r="AG4" s="50" t="s">
        <v>159</v>
      </c>
      <c r="AH4" s="50" t="s">
        <v>167</v>
      </c>
      <c r="AI4" s="53" t="s">
        <v>22</v>
      </c>
      <c r="AJ4" s="53" t="s">
        <v>23</v>
      </c>
      <c r="AK4" s="53" t="s">
        <v>24</v>
      </c>
      <c r="AL4" s="53" t="s">
        <v>25</v>
      </c>
      <c r="AM4" s="53" t="s">
        <v>26</v>
      </c>
      <c r="AN4" s="53" t="s">
        <v>106</v>
      </c>
      <c r="AO4" s="53" t="s">
        <v>27</v>
      </c>
      <c r="AP4" s="53" t="s">
        <v>160</v>
      </c>
      <c r="AQ4" s="53" t="s">
        <v>161</v>
      </c>
      <c r="AR4" s="53" t="s">
        <v>162</v>
      </c>
      <c r="AS4" s="53" t="s">
        <v>168</v>
      </c>
    </row>
    <row r="5" spans="1:45" ht="15" customHeight="1" x14ac:dyDescent="0.25">
      <c r="A5" s="3" t="s">
        <v>28</v>
      </c>
      <c r="B5" s="44">
        <v>4</v>
      </c>
      <c r="C5" s="44">
        <v>3</v>
      </c>
      <c r="D5" s="44">
        <v>4</v>
      </c>
      <c r="E5" s="44">
        <v>4</v>
      </c>
      <c r="F5" s="44">
        <v>3</v>
      </c>
      <c r="G5" s="44">
        <v>4</v>
      </c>
      <c r="H5" s="45">
        <f>AVERAGE(B5:G5)</f>
        <v>3.6666666666666665</v>
      </c>
      <c r="I5" s="46">
        <f>(H5-1)/3</f>
        <v>0.88888888888888884</v>
      </c>
      <c r="J5" s="46">
        <f>(2*$F$2*$D$2*I5+$D$1^2-$D$1*SQRT(4*$F$2*$D$2*I5*(1-I5)+$D$1^2))/(2*($F$2*$D$2+$D$1^2))</f>
        <v>0.67199755133395778</v>
      </c>
      <c r="K5" s="46">
        <f>(2*$F$2*$D$2*I5+$D$1^2+$D$1*SQRT(4*$F$2*$D$2*I5*(1-I5)+$D$1^2))/(2*($F$2*$D$2+$D$1^2))</f>
        <v>0.9689811315464173</v>
      </c>
      <c r="L5" s="44">
        <f>_xlfn.STDEV.S(B5:G5) / AVERAGE(B5:G5)</f>
        <v>0.14083575804390583</v>
      </c>
      <c r="M5" s="48">
        <v>4</v>
      </c>
      <c r="N5" s="48">
        <v>4</v>
      </c>
      <c r="O5" s="48">
        <v>4</v>
      </c>
      <c r="P5" s="48">
        <v>4</v>
      </c>
      <c r="Q5" s="48">
        <v>3</v>
      </c>
      <c r="R5" s="48">
        <v>4</v>
      </c>
      <c r="S5" s="49">
        <f>AVERAGE(M5:R5)</f>
        <v>3.8333333333333335</v>
      </c>
      <c r="T5" s="49">
        <f>(S5-1)/3</f>
        <v>0.94444444444444453</v>
      </c>
      <c r="U5" s="49">
        <f>(2*$F$2*$D$2*T5+$D$1^2-$D$1*SQRT(4*$F$2*$D$2*T5*(1-T5)+$D$1^2))/(2*($F$2*$D$2+$D$1^2))</f>
        <v>0.7424220019799247</v>
      </c>
      <c r="V5" s="49">
        <f>(2*$F$2*$D$2*T5+$D$1^2+$D$1*SQRT(4*$F$2*$D$2*T5*(1-T5)+$D$1^2))/(2*($F$2*$D$2+$D$1^2))</f>
        <v>0.99012506416907542</v>
      </c>
      <c r="W5" s="49">
        <f>_xlfn.STDEV.S(M5:R5) / AVERAGE(M5:R5)</f>
        <v>0.10649955403405122</v>
      </c>
      <c r="X5" s="51">
        <v>4</v>
      </c>
      <c r="Y5" s="51">
        <v>4</v>
      </c>
      <c r="Z5" s="51">
        <v>4</v>
      </c>
      <c r="AA5" s="51">
        <v>4</v>
      </c>
      <c r="AB5" s="51">
        <v>4</v>
      </c>
      <c r="AC5" s="51">
        <v>4</v>
      </c>
      <c r="AD5" s="52">
        <f>AVERAGE(X5:AC5)</f>
        <v>4</v>
      </c>
      <c r="AE5" s="52">
        <f>(AD5-1)/3</f>
        <v>1</v>
      </c>
      <c r="AF5" s="52">
        <f>(2*$F$2*$D$2*AE5+$D$1^2-$D$1*SQRT(4*$F$2*$D$2*AE5*(1-AE5)+$D$1^2))/(2*($F$2*$D$2+$D$1^2))</f>
        <v>0.82411544941762505</v>
      </c>
      <c r="AG5" s="52">
        <f>(2*$F$2*$D$2*AE5+$D$1^2+$D$1*SQRT(4*$F$2*$D$2*AE5*(1-AE5)+$D$1^2))/(2*($F$2*$D$2+$D$1^2))</f>
        <v>1</v>
      </c>
      <c r="AH5" s="52">
        <f>_xlfn.STDEV.S(X5:AC5) / AVERAGE(X5:AC5)</f>
        <v>0</v>
      </c>
      <c r="AI5" s="54">
        <v>4</v>
      </c>
      <c r="AJ5" s="54">
        <v>4</v>
      </c>
      <c r="AK5" s="54">
        <v>4</v>
      </c>
      <c r="AL5" s="54">
        <v>4</v>
      </c>
      <c r="AM5" s="54">
        <v>4</v>
      </c>
      <c r="AN5" s="54">
        <v>4</v>
      </c>
      <c r="AO5" s="55">
        <f>AVERAGE(AI5:AN5)</f>
        <v>4</v>
      </c>
      <c r="AP5" s="55">
        <f>(AO5-1)/3</f>
        <v>1</v>
      </c>
      <c r="AQ5" s="55">
        <f>(2*$F$2*$D$2*AP5+$D$1^2-$D$1*SQRT(4*$F$2*$D$2*AP5*(1-AP5)+$D$1^2))/(2*($F$2*$D$2+$D$1^2))</f>
        <v>0.82411544941762505</v>
      </c>
      <c r="AR5" s="55">
        <f>(2*$F$2*$D$2*AP5+$D$1^2+$D$1*SQRT(4*$F$2*$D$2*AP5*(1-AP5)+$D$1^2))/(2*($F$2*$D$2+$D$1^2))</f>
        <v>1</v>
      </c>
      <c r="AS5" s="55">
        <f>_xlfn.STDEV.S(AI5:AN5) / AVERAGE(AI5:AN5)</f>
        <v>0</v>
      </c>
    </row>
    <row r="6" spans="1:45" x14ac:dyDescent="0.25">
      <c r="A6" s="3" t="s">
        <v>29</v>
      </c>
      <c r="B6" s="44">
        <v>4</v>
      </c>
      <c r="C6" s="44">
        <v>3</v>
      </c>
      <c r="D6" s="44">
        <v>4</v>
      </c>
      <c r="E6" s="44">
        <v>4</v>
      </c>
      <c r="F6" s="44">
        <v>3</v>
      </c>
      <c r="G6" s="44">
        <v>4</v>
      </c>
      <c r="H6" s="45">
        <f t="shared" ref="H6:H36" si="0">AVERAGE(B6:G6)</f>
        <v>3.6666666666666665</v>
      </c>
      <c r="I6" s="46">
        <f t="shared" ref="I6:I38" si="1">(H6-1)/3</f>
        <v>0.88888888888888884</v>
      </c>
      <c r="J6" s="46">
        <f t="shared" ref="J6:J38" si="2">(2*$F$2*$D$2*I6+$D$1^2-$D$1*SQRT(4*$F$2*$D$2*I6*(1-I6)+$D$1^2))/(2*($F$2*$D$2+$D$1^2))</f>
        <v>0.67199755133395778</v>
      </c>
      <c r="K6" s="46">
        <f t="shared" ref="K6:K36" si="3">(2*$F$2*$D$2*I6+$D$1^2+$D$1*SQRT(4*$F$2*$D$2*I6*(1-I6)+$D$1^2))/(2*($F$2*$D$2+$D$1^2))</f>
        <v>0.9689811315464173</v>
      </c>
      <c r="L6" s="44">
        <f t="shared" ref="L6:L7" si="4">_xlfn.STDEV.S($B6:$G6) / AVERAGE($B6:$G6)</f>
        <v>0.14083575804390583</v>
      </c>
      <c r="M6" s="48">
        <v>4</v>
      </c>
      <c r="N6" s="48">
        <v>4</v>
      </c>
      <c r="O6" s="48">
        <v>4</v>
      </c>
      <c r="P6" s="48">
        <v>4</v>
      </c>
      <c r="Q6" s="48">
        <v>3</v>
      </c>
      <c r="R6" s="48">
        <v>3</v>
      </c>
      <c r="S6" s="49">
        <f t="shared" ref="S6:S38" si="5">AVERAGE(M6:R6)</f>
        <v>3.6666666666666665</v>
      </c>
      <c r="T6" s="49">
        <f t="shared" ref="T6:T38" si="6">(S6-1)/3</f>
        <v>0.88888888888888884</v>
      </c>
      <c r="U6" s="49">
        <f t="shared" ref="U6:U38" si="7">(2*$F$2*$D$2*T6+$D$1^2-$D$1*SQRT(4*$F$2*$D$2*T6*(1-T6)+$D$1^2))/(2*($F$2*$D$2+$D$1^2))</f>
        <v>0.67199755133395778</v>
      </c>
      <c r="V6" s="49">
        <f t="shared" ref="V6:V38" si="8">(2*$F$2*$D$2*T6+$D$1^2+$D$1*SQRT(4*$F$2*$D$2*T6*(1-T6)+$D$1^2))/(2*($F$2*$D$2+$D$1^2))</f>
        <v>0.9689811315464173</v>
      </c>
      <c r="W6" s="49">
        <f t="shared" ref="W6:W38" si="9">_xlfn.STDEV.S(M6:R6) / AVERAGE(M6:R6)</f>
        <v>0.14083575804390583</v>
      </c>
      <c r="X6" s="51">
        <v>4</v>
      </c>
      <c r="Y6" s="51">
        <v>4</v>
      </c>
      <c r="Z6" s="51">
        <v>4</v>
      </c>
      <c r="AA6" s="51">
        <v>4</v>
      </c>
      <c r="AB6" s="51">
        <v>4</v>
      </c>
      <c r="AC6" s="51">
        <v>4</v>
      </c>
      <c r="AD6" s="52">
        <f t="shared" ref="AD6:AD36" si="10">AVERAGE(X6:AB6)</f>
        <v>4</v>
      </c>
      <c r="AE6" s="52">
        <f t="shared" ref="AE6:AE36" si="11">(X6-1+Y6-1+Z6-1+AA6-1+AB6-1)/(5*(4-1))</f>
        <v>1</v>
      </c>
      <c r="AF6" s="52">
        <f t="shared" ref="AF6:AF36" si="12">AE6-1.96*SQRT(AE6*(1-AE6)/(5*(4-1)))</f>
        <v>1</v>
      </c>
      <c r="AG6" s="52">
        <f t="shared" ref="AG6:AG36" si="13">AE6+1.96*SQRT(AE6*(1-AE6)/(5*(4-1)))</f>
        <v>1</v>
      </c>
      <c r="AH6" s="52">
        <f t="shared" ref="AH6:AH38" si="14">_xlfn.STDEV.S(X6:AC6) / AVERAGE(X6:AC6)</f>
        <v>0</v>
      </c>
      <c r="AI6" s="54">
        <v>4</v>
      </c>
      <c r="AJ6" s="54">
        <v>4</v>
      </c>
      <c r="AK6" s="54">
        <v>4</v>
      </c>
      <c r="AL6" s="54">
        <v>4</v>
      </c>
      <c r="AM6" s="54">
        <v>4</v>
      </c>
      <c r="AN6" s="54">
        <v>4</v>
      </c>
      <c r="AO6" s="55">
        <f t="shared" ref="AO6:AO38" si="15">AVERAGE(AI6:AN6)</f>
        <v>4</v>
      </c>
      <c r="AP6" s="55">
        <f t="shared" ref="AP6:AP38" si="16">(AO6-1)/3</f>
        <v>1</v>
      </c>
      <c r="AQ6" s="55">
        <f t="shared" ref="AQ6:AQ38" si="17">(2*$F$2*$D$2*AP6+$D$1^2-$D$1*SQRT(4*$F$2*$D$2*AP6*(1-AP6)+$D$1^2))/(2*($F$2*$D$2+$D$1^2))</f>
        <v>0.82411544941762505</v>
      </c>
      <c r="AR6" s="55">
        <f t="shared" ref="AR6:AR38" si="18">(2*$F$2*$D$2*AP6+$D$1^2+$D$1*SQRT(4*$F$2*$D$2*AP6*(1-AP6)+$D$1^2))/(2*($F$2*$D$2+$D$1^2))</f>
        <v>1</v>
      </c>
      <c r="AS6" s="55">
        <f t="shared" ref="AS6:AS38" si="19">_xlfn.STDEV.S(AI6:AN6) / AVERAGE(AI6:AN6)</f>
        <v>0</v>
      </c>
    </row>
    <row r="7" spans="1:45" x14ac:dyDescent="0.25">
      <c r="A7" s="3" t="s">
        <v>30</v>
      </c>
      <c r="B7" s="44">
        <v>4</v>
      </c>
      <c r="C7" s="44">
        <v>3</v>
      </c>
      <c r="D7" s="44">
        <v>4</v>
      </c>
      <c r="E7" s="44">
        <v>4</v>
      </c>
      <c r="F7" s="44">
        <v>3</v>
      </c>
      <c r="G7" s="44">
        <v>4</v>
      </c>
      <c r="H7" s="45">
        <f t="shared" si="0"/>
        <v>3.6666666666666665</v>
      </c>
      <c r="I7" s="46">
        <f t="shared" si="1"/>
        <v>0.88888888888888884</v>
      </c>
      <c r="J7" s="46">
        <f t="shared" si="2"/>
        <v>0.67199755133395778</v>
      </c>
      <c r="K7" s="46">
        <f t="shared" si="3"/>
        <v>0.9689811315464173</v>
      </c>
      <c r="L7" s="44">
        <f t="shared" si="4"/>
        <v>0.14083575804390583</v>
      </c>
      <c r="M7" s="48">
        <v>3</v>
      </c>
      <c r="N7" s="48">
        <v>4</v>
      </c>
      <c r="O7" s="48">
        <v>4</v>
      </c>
      <c r="P7" s="48">
        <v>4</v>
      </c>
      <c r="Q7" s="48">
        <v>3</v>
      </c>
      <c r="R7" s="48">
        <v>4</v>
      </c>
      <c r="S7" s="49">
        <f t="shared" si="5"/>
        <v>3.6666666666666665</v>
      </c>
      <c r="T7" s="49">
        <f t="shared" si="6"/>
        <v>0.88888888888888884</v>
      </c>
      <c r="U7" s="49">
        <f t="shared" si="7"/>
        <v>0.67199755133395778</v>
      </c>
      <c r="V7" s="49">
        <f t="shared" si="8"/>
        <v>0.9689811315464173</v>
      </c>
      <c r="W7" s="49">
        <f t="shared" si="9"/>
        <v>0.14083575804390583</v>
      </c>
      <c r="X7" s="51">
        <v>4</v>
      </c>
      <c r="Y7" s="51">
        <v>4</v>
      </c>
      <c r="Z7" s="51">
        <v>4</v>
      </c>
      <c r="AA7" s="51">
        <v>4</v>
      </c>
      <c r="AB7" s="51">
        <v>4</v>
      </c>
      <c r="AC7" s="51">
        <v>4</v>
      </c>
      <c r="AD7" s="52">
        <f t="shared" si="10"/>
        <v>4</v>
      </c>
      <c r="AE7" s="52">
        <f t="shared" si="11"/>
        <v>1</v>
      </c>
      <c r="AF7" s="52">
        <f t="shared" si="12"/>
        <v>1</v>
      </c>
      <c r="AG7" s="52">
        <f t="shared" si="13"/>
        <v>1</v>
      </c>
      <c r="AH7" s="52">
        <f t="shared" si="14"/>
        <v>0</v>
      </c>
      <c r="AI7" s="54">
        <v>4</v>
      </c>
      <c r="AJ7" s="54">
        <v>4</v>
      </c>
      <c r="AK7" s="54">
        <v>4</v>
      </c>
      <c r="AL7" s="54">
        <v>4</v>
      </c>
      <c r="AM7" s="54">
        <v>4</v>
      </c>
      <c r="AN7" s="54">
        <v>4</v>
      </c>
      <c r="AO7" s="55">
        <f t="shared" si="15"/>
        <v>4</v>
      </c>
      <c r="AP7" s="55">
        <f t="shared" si="16"/>
        <v>1</v>
      </c>
      <c r="AQ7" s="55">
        <f t="shared" si="17"/>
        <v>0.82411544941762505</v>
      </c>
      <c r="AR7" s="55">
        <f t="shared" si="18"/>
        <v>1</v>
      </c>
      <c r="AS7" s="55">
        <f t="shared" si="19"/>
        <v>0</v>
      </c>
    </row>
    <row r="8" spans="1:45" x14ac:dyDescent="0.25">
      <c r="A8" s="3" t="s">
        <v>31</v>
      </c>
      <c r="B8" s="44">
        <v>4</v>
      </c>
      <c r="C8" s="44">
        <v>4</v>
      </c>
      <c r="D8" s="44">
        <v>4</v>
      </c>
      <c r="E8" s="44">
        <v>3</v>
      </c>
      <c r="F8" s="44">
        <v>3</v>
      </c>
      <c r="G8" s="44">
        <v>4</v>
      </c>
      <c r="H8" s="45">
        <f t="shared" si="0"/>
        <v>3.6666666666666665</v>
      </c>
      <c r="I8" s="46">
        <f t="shared" si="1"/>
        <v>0.88888888888888884</v>
      </c>
      <c r="J8" s="46">
        <f t="shared" si="2"/>
        <v>0.67199755133395778</v>
      </c>
      <c r="K8" s="46">
        <f t="shared" si="3"/>
        <v>0.9689811315464173</v>
      </c>
      <c r="L8" s="44">
        <f t="shared" ref="L8:L38" si="20">_xlfn.STDEV.S(B8:G8) / AVERAGE(B8:G8)</f>
        <v>0.14083575804390583</v>
      </c>
      <c r="M8" s="48">
        <v>3</v>
      </c>
      <c r="N8" s="48">
        <v>4</v>
      </c>
      <c r="O8" s="48">
        <v>4</v>
      </c>
      <c r="P8" s="48">
        <v>4</v>
      </c>
      <c r="Q8" s="48">
        <v>3</v>
      </c>
      <c r="R8" s="48">
        <v>4</v>
      </c>
      <c r="S8" s="49">
        <f t="shared" si="5"/>
        <v>3.6666666666666665</v>
      </c>
      <c r="T8" s="49">
        <f t="shared" si="6"/>
        <v>0.88888888888888884</v>
      </c>
      <c r="U8" s="49">
        <f t="shared" si="7"/>
        <v>0.67199755133395778</v>
      </c>
      <c r="V8" s="49">
        <f t="shared" si="8"/>
        <v>0.9689811315464173</v>
      </c>
      <c r="W8" s="49">
        <f t="shared" si="9"/>
        <v>0.14083575804390583</v>
      </c>
      <c r="X8" s="51">
        <v>4</v>
      </c>
      <c r="Y8" s="51">
        <v>4</v>
      </c>
      <c r="Z8" s="51">
        <v>4</v>
      </c>
      <c r="AA8" s="51">
        <v>4</v>
      </c>
      <c r="AB8" s="51">
        <v>4</v>
      </c>
      <c r="AC8" s="51">
        <v>4</v>
      </c>
      <c r="AD8" s="52">
        <f t="shared" si="10"/>
        <v>4</v>
      </c>
      <c r="AE8" s="52">
        <f t="shared" si="11"/>
        <v>1</v>
      </c>
      <c r="AF8" s="52">
        <f t="shared" si="12"/>
        <v>1</v>
      </c>
      <c r="AG8" s="52">
        <f t="shared" si="13"/>
        <v>1</v>
      </c>
      <c r="AH8" s="52">
        <f t="shared" si="14"/>
        <v>0</v>
      </c>
      <c r="AI8" s="54">
        <v>4</v>
      </c>
      <c r="AJ8" s="54">
        <v>4</v>
      </c>
      <c r="AK8" s="54">
        <v>4</v>
      </c>
      <c r="AL8" s="54">
        <v>4</v>
      </c>
      <c r="AM8" s="54">
        <v>4</v>
      </c>
      <c r="AN8" s="54">
        <v>4</v>
      </c>
      <c r="AO8" s="55">
        <f t="shared" si="15"/>
        <v>4</v>
      </c>
      <c r="AP8" s="55">
        <f t="shared" si="16"/>
        <v>1</v>
      </c>
      <c r="AQ8" s="55">
        <f t="shared" si="17"/>
        <v>0.82411544941762505</v>
      </c>
      <c r="AR8" s="55">
        <f t="shared" si="18"/>
        <v>1</v>
      </c>
      <c r="AS8" s="55">
        <f t="shared" si="19"/>
        <v>0</v>
      </c>
    </row>
    <row r="9" spans="1:45" x14ac:dyDescent="0.25">
      <c r="A9" s="3" t="s">
        <v>32</v>
      </c>
      <c r="B9" s="44">
        <v>4</v>
      </c>
      <c r="C9" s="44">
        <v>4</v>
      </c>
      <c r="D9" s="44">
        <v>4</v>
      </c>
      <c r="E9" s="44">
        <v>3</v>
      </c>
      <c r="F9" s="44">
        <v>3</v>
      </c>
      <c r="G9" s="44">
        <v>4</v>
      </c>
      <c r="H9" s="45">
        <f t="shared" si="0"/>
        <v>3.6666666666666665</v>
      </c>
      <c r="I9" s="46">
        <f t="shared" si="1"/>
        <v>0.88888888888888884</v>
      </c>
      <c r="J9" s="46">
        <f t="shared" si="2"/>
        <v>0.67199755133395778</v>
      </c>
      <c r="K9" s="46">
        <f t="shared" si="3"/>
        <v>0.9689811315464173</v>
      </c>
      <c r="L9" s="44">
        <f t="shared" si="20"/>
        <v>0.14083575804390583</v>
      </c>
      <c r="M9" s="48">
        <v>4</v>
      </c>
      <c r="N9" s="48">
        <v>4</v>
      </c>
      <c r="O9" s="48">
        <v>4</v>
      </c>
      <c r="P9" s="48">
        <v>4</v>
      </c>
      <c r="Q9" s="48">
        <v>3</v>
      </c>
      <c r="R9" s="48">
        <v>4</v>
      </c>
      <c r="S9" s="49">
        <f t="shared" si="5"/>
        <v>3.8333333333333335</v>
      </c>
      <c r="T9" s="49">
        <f t="shared" si="6"/>
        <v>0.94444444444444453</v>
      </c>
      <c r="U9" s="49">
        <f t="shared" si="7"/>
        <v>0.7424220019799247</v>
      </c>
      <c r="V9" s="49">
        <f t="shared" si="8"/>
        <v>0.99012506416907542</v>
      </c>
      <c r="W9" s="49">
        <f t="shared" si="9"/>
        <v>0.10649955403405122</v>
      </c>
      <c r="X9" s="51">
        <v>4</v>
      </c>
      <c r="Y9" s="51">
        <v>4</v>
      </c>
      <c r="Z9" s="51">
        <v>4</v>
      </c>
      <c r="AA9" s="51">
        <v>4</v>
      </c>
      <c r="AB9" s="51">
        <v>4</v>
      </c>
      <c r="AC9" s="51">
        <v>4</v>
      </c>
      <c r="AD9" s="52">
        <f t="shared" si="10"/>
        <v>4</v>
      </c>
      <c r="AE9" s="52">
        <f t="shared" si="11"/>
        <v>1</v>
      </c>
      <c r="AF9" s="52">
        <f t="shared" si="12"/>
        <v>1</v>
      </c>
      <c r="AG9" s="52">
        <f t="shared" si="13"/>
        <v>1</v>
      </c>
      <c r="AH9" s="52">
        <f t="shared" si="14"/>
        <v>0</v>
      </c>
      <c r="AI9" s="54">
        <v>4</v>
      </c>
      <c r="AJ9" s="54">
        <v>4</v>
      </c>
      <c r="AK9" s="54">
        <v>4</v>
      </c>
      <c r="AL9" s="54">
        <v>4</v>
      </c>
      <c r="AM9" s="54">
        <v>4</v>
      </c>
      <c r="AN9" s="54">
        <v>4</v>
      </c>
      <c r="AO9" s="55">
        <f t="shared" si="15"/>
        <v>4</v>
      </c>
      <c r="AP9" s="55">
        <f t="shared" si="16"/>
        <v>1</v>
      </c>
      <c r="AQ9" s="55">
        <f t="shared" si="17"/>
        <v>0.82411544941762505</v>
      </c>
      <c r="AR9" s="55">
        <f t="shared" si="18"/>
        <v>1</v>
      </c>
      <c r="AS9" s="55">
        <f t="shared" si="19"/>
        <v>0</v>
      </c>
    </row>
    <row r="10" spans="1:45" x14ac:dyDescent="0.25">
      <c r="A10" s="3" t="s">
        <v>33</v>
      </c>
      <c r="B10" s="44">
        <v>4</v>
      </c>
      <c r="C10" s="44">
        <v>4</v>
      </c>
      <c r="D10" s="44">
        <v>4</v>
      </c>
      <c r="E10" s="44">
        <v>3</v>
      </c>
      <c r="F10" s="44">
        <v>3</v>
      </c>
      <c r="G10" s="44">
        <v>4</v>
      </c>
      <c r="H10" s="45">
        <f t="shared" si="0"/>
        <v>3.6666666666666665</v>
      </c>
      <c r="I10" s="46">
        <f t="shared" si="1"/>
        <v>0.88888888888888884</v>
      </c>
      <c r="J10" s="46">
        <f t="shared" si="2"/>
        <v>0.67199755133395778</v>
      </c>
      <c r="K10" s="46">
        <f t="shared" si="3"/>
        <v>0.9689811315464173</v>
      </c>
      <c r="L10" s="44">
        <f t="shared" si="20"/>
        <v>0.14083575804390583</v>
      </c>
      <c r="M10" s="48">
        <v>4</v>
      </c>
      <c r="N10" s="48">
        <v>4</v>
      </c>
      <c r="O10" s="48">
        <v>4</v>
      </c>
      <c r="P10" s="48">
        <v>4</v>
      </c>
      <c r="Q10" s="48">
        <v>3</v>
      </c>
      <c r="R10" s="48">
        <v>4</v>
      </c>
      <c r="S10" s="49">
        <f t="shared" si="5"/>
        <v>3.8333333333333335</v>
      </c>
      <c r="T10" s="49">
        <f t="shared" si="6"/>
        <v>0.94444444444444453</v>
      </c>
      <c r="U10" s="49">
        <f t="shared" si="7"/>
        <v>0.7424220019799247</v>
      </c>
      <c r="V10" s="49">
        <f t="shared" si="8"/>
        <v>0.99012506416907542</v>
      </c>
      <c r="W10" s="49">
        <f t="shared" si="9"/>
        <v>0.10649955403405122</v>
      </c>
      <c r="X10" s="51">
        <v>4</v>
      </c>
      <c r="Y10" s="51">
        <v>4</v>
      </c>
      <c r="Z10" s="51">
        <v>4</v>
      </c>
      <c r="AA10" s="51">
        <v>4</v>
      </c>
      <c r="AB10" s="51">
        <v>4</v>
      </c>
      <c r="AC10" s="51">
        <v>4</v>
      </c>
      <c r="AD10" s="52">
        <f t="shared" si="10"/>
        <v>4</v>
      </c>
      <c r="AE10" s="52">
        <f t="shared" si="11"/>
        <v>1</v>
      </c>
      <c r="AF10" s="52">
        <f t="shared" si="12"/>
        <v>1</v>
      </c>
      <c r="AG10" s="52">
        <f t="shared" si="13"/>
        <v>1</v>
      </c>
      <c r="AH10" s="52">
        <f t="shared" si="14"/>
        <v>0</v>
      </c>
      <c r="AI10" s="54">
        <v>4</v>
      </c>
      <c r="AJ10" s="54">
        <v>4</v>
      </c>
      <c r="AK10" s="54">
        <v>4</v>
      </c>
      <c r="AL10" s="54">
        <v>4</v>
      </c>
      <c r="AM10" s="54">
        <v>4</v>
      </c>
      <c r="AN10" s="54">
        <v>4</v>
      </c>
      <c r="AO10" s="55">
        <f t="shared" si="15"/>
        <v>4</v>
      </c>
      <c r="AP10" s="55">
        <f t="shared" si="16"/>
        <v>1</v>
      </c>
      <c r="AQ10" s="55">
        <f t="shared" si="17"/>
        <v>0.82411544941762505</v>
      </c>
      <c r="AR10" s="55">
        <f t="shared" si="18"/>
        <v>1</v>
      </c>
      <c r="AS10" s="55">
        <f t="shared" si="19"/>
        <v>0</v>
      </c>
    </row>
    <row r="11" spans="1:45" x14ac:dyDescent="0.25">
      <c r="A11" s="3" t="s">
        <v>34</v>
      </c>
      <c r="B11" s="44">
        <v>4</v>
      </c>
      <c r="C11" s="44">
        <v>3</v>
      </c>
      <c r="D11" s="44">
        <v>4</v>
      </c>
      <c r="E11" s="44">
        <v>4</v>
      </c>
      <c r="F11" s="44">
        <v>3</v>
      </c>
      <c r="G11" s="44">
        <v>4</v>
      </c>
      <c r="H11" s="45">
        <f t="shared" si="0"/>
        <v>3.6666666666666665</v>
      </c>
      <c r="I11" s="46">
        <f t="shared" si="1"/>
        <v>0.88888888888888884</v>
      </c>
      <c r="J11" s="46">
        <f t="shared" si="2"/>
        <v>0.67199755133395778</v>
      </c>
      <c r="K11" s="46">
        <f t="shared" si="3"/>
        <v>0.9689811315464173</v>
      </c>
      <c r="L11" s="44">
        <f t="shared" si="20"/>
        <v>0.14083575804390583</v>
      </c>
      <c r="M11" s="48">
        <v>4</v>
      </c>
      <c r="N11" s="48">
        <v>4</v>
      </c>
      <c r="O11" s="48">
        <v>4</v>
      </c>
      <c r="P11" s="48">
        <v>4</v>
      </c>
      <c r="Q11" s="48">
        <v>3</v>
      </c>
      <c r="R11" s="48">
        <v>4</v>
      </c>
      <c r="S11" s="49">
        <f t="shared" si="5"/>
        <v>3.8333333333333335</v>
      </c>
      <c r="T11" s="49">
        <f t="shared" si="6"/>
        <v>0.94444444444444453</v>
      </c>
      <c r="U11" s="49">
        <f t="shared" si="7"/>
        <v>0.7424220019799247</v>
      </c>
      <c r="V11" s="49">
        <f t="shared" si="8"/>
        <v>0.99012506416907542</v>
      </c>
      <c r="W11" s="49">
        <f t="shared" si="9"/>
        <v>0.10649955403405122</v>
      </c>
      <c r="X11" s="51">
        <v>4</v>
      </c>
      <c r="Y11" s="51">
        <v>4</v>
      </c>
      <c r="Z11" s="51">
        <v>4</v>
      </c>
      <c r="AA11" s="51">
        <v>4</v>
      </c>
      <c r="AB11" s="51">
        <v>4</v>
      </c>
      <c r="AC11" s="51">
        <v>4</v>
      </c>
      <c r="AD11" s="52">
        <f t="shared" si="10"/>
        <v>4</v>
      </c>
      <c r="AE11" s="52">
        <f t="shared" si="11"/>
        <v>1</v>
      </c>
      <c r="AF11" s="52">
        <f t="shared" si="12"/>
        <v>1</v>
      </c>
      <c r="AG11" s="52">
        <f t="shared" si="13"/>
        <v>1</v>
      </c>
      <c r="AH11" s="52">
        <f t="shared" si="14"/>
        <v>0</v>
      </c>
      <c r="AI11" s="54">
        <v>4</v>
      </c>
      <c r="AJ11" s="54">
        <v>4</v>
      </c>
      <c r="AK11" s="54">
        <v>4</v>
      </c>
      <c r="AL11" s="54">
        <v>4</v>
      </c>
      <c r="AM11" s="54">
        <v>4</v>
      </c>
      <c r="AN11" s="54">
        <v>4</v>
      </c>
      <c r="AO11" s="55">
        <f t="shared" si="15"/>
        <v>4</v>
      </c>
      <c r="AP11" s="55">
        <f t="shared" si="16"/>
        <v>1</v>
      </c>
      <c r="AQ11" s="55">
        <f t="shared" si="17"/>
        <v>0.82411544941762505</v>
      </c>
      <c r="AR11" s="55">
        <f t="shared" si="18"/>
        <v>1</v>
      </c>
      <c r="AS11" s="55">
        <f t="shared" si="19"/>
        <v>0</v>
      </c>
    </row>
    <row r="12" spans="1:45" x14ac:dyDescent="0.25">
      <c r="A12" s="3" t="s">
        <v>35</v>
      </c>
      <c r="B12" s="44">
        <v>4</v>
      </c>
      <c r="C12" s="44">
        <v>3</v>
      </c>
      <c r="D12" s="44">
        <v>4</v>
      </c>
      <c r="E12" s="44">
        <v>4</v>
      </c>
      <c r="F12" s="44">
        <v>3</v>
      </c>
      <c r="G12" s="44">
        <v>4</v>
      </c>
      <c r="H12" s="45">
        <f t="shared" si="0"/>
        <v>3.6666666666666665</v>
      </c>
      <c r="I12" s="46">
        <f t="shared" si="1"/>
        <v>0.88888888888888884</v>
      </c>
      <c r="J12" s="46">
        <f t="shared" si="2"/>
        <v>0.67199755133395778</v>
      </c>
      <c r="K12" s="46">
        <f t="shared" si="3"/>
        <v>0.9689811315464173</v>
      </c>
      <c r="L12" s="44">
        <f t="shared" si="20"/>
        <v>0.14083575804390583</v>
      </c>
      <c r="M12" s="48">
        <v>4</v>
      </c>
      <c r="N12" s="48">
        <v>4</v>
      </c>
      <c r="O12" s="48">
        <v>4</v>
      </c>
      <c r="P12" s="48">
        <v>4</v>
      </c>
      <c r="Q12" s="48">
        <v>4</v>
      </c>
      <c r="R12" s="48">
        <v>4</v>
      </c>
      <c r="S12" s="49">
        <f t="shared" si="5"/>
        <v>4</v>
      </c>
      <c r="T12" s="49">
        <f t="shared" si="6"/>
        <v>1</v>
      </c>
      <c r="U12" s="49">
        <f t="shared" si="7"/>
        <v>0.82411544941762505</v>
      </c>
      <c r="V12" s="49">
        <f t="shared" si="8"/>
        <v>1</v>
      </c>
      <c r="W12" s="49">
        <f t="shared" si="9"/>
        <v>0</v>
      </c>
      <c r="X12" s="51">
        <v>4</v>
      </c>
      <c r="Y12" s="51">
        <v>4</v>
      </c>
      <c r="Z12" s="51">
        <v>4</v>
      </c>
      <c r="AA12" s="51">
        <v>4</v>
      </c>
      <c r="AB12" s="51">
        <v>4</v>
      </c>
      <c r="AC12" s="51">
        <v>4</v>
      </c>
      <c r="AD12" s="52">
        <f t="shared" si="10"/>
        <v>4</v>
      </c>
      <c r="AE12" s="52">
        <f t="shared" si="11"/>
        <v>1</v>
      </c>
      <c r="AF12" s="52">
        <f t="shared" si="12"/>
        <v>1</v>
      </c>
      <c r="AG12" s="52">
        <f t="shared" si="13"/>
        <v>1</v>
      </c>
      <c r="AH12" s="52">
        <f t="shared" si="14"/>
        <v>0</v>
      </c>
      <c r="AI12" s="54">
        <v>4</v>
      </c>
      <c r="AJ12" s="54">
        <v>4</v>
      </c>
      <c r="AK12" s="54">
        <v>4</v>
      </c>
      <c r="AL12" s="54">
        <v>4</v>
      </c>
      <c r="AM12" s="54">
        <v>4</v>
      </c>
      <c r="AN12" s="54">
        <v>4</v>
      </c>
      <c r="AO12" s="55">
        <f t="shared" si="15"/>
        <v>4</v>
      </c>
      <c r="AP12" s="55">
        <f t="shared" si="16"/>
        <v>1</v>
      </c>
      <c r="AQ12" s="55">
        <f t="shared" si="17"/>
        <v>0.82411544941762505</v>
      </c>
      <c r="AR12" s="55">
        <f t="shared" si="18"/>
        <v>1</v>
      </c>
      <c r="AS12" s="55">
        <f t="shared" si="19"/>
        <v>0</v>
      </c>
    </row>
    <row r="13" spans="1:45" x14ac:dyDescent="0.25">
      <c r="A13" s="3" t="s">
        <v>36</v>
      </c>
      <c r="B13" s="44">
        <v>4</v>
      </c>
      <c r="C13" s="44">
        <v>3</v>
      </c>
      <c r="D13" s="44">
        <v>4</v>
      </c>
      <c r="E13" s="44">
        <v>4</v>
      </c>
      <c r="F13" s="44">
        <v>3</v>
      </c>
      <c r="G13" s="44">
        <v>4</v>
      </c>
      <c r="H13" s="45">
        <f t="shared" si="0"/>
        <v>3.6666666666666665</v>
      </c>
      <c r="I13" s="46">
        <f t="shared" si="1"/>
        <v>0.88888888888888884</v>
      </c>
      <c r="J13" s="46">
        <f t="shared" si="2"/>
        <v>0.67199755133395778</v>
      </c>
      <c r="K13" s="46">
        <f t="shared" si="3"/>
        <v>0.9689811315464173</v>
      </c>
      <c r="L13" s="44">
        <f t="shared" si="20"/>
        <v>0.14083575804390583</v>
      </c>
      <c r="M13" s="48">
        <v>4</v>
      </c>
      <c r="N13" s="48">
        <v>4</v>
      </c>
      <c r="O13" s="48">
        <v>4</v>
      </c>
      <c r="P13" s="48">
        <v>4</v>
      </c>
      <c r="Q13" s="48">
        <v>3</v>
      </c>
      <c r="R13" s="48">
        <v>4</v>
      </c>
      <c r="S13" s="49">
        <f t="shared" si="5"/>
        <v>3.8333333333333335</v>
      </c>
      <c r="T13" s="49">
        <f t="shared" si="6"/>
        <v>0.94444444444444453</v>
      </c>
      <c r="U13" s="49">
        <f t="shared" si="7"/>
        <v>0.7424220019799247</v>
      </c>
      <c r="V13" s="49">
        <f t="shared" si="8"/>
        <v>0.99012506416907542</v>
      </c>
      <c r="W13" s="49">
        <f t="shared" si="9"/>
        <v>0.10649955403405122</v>
      </c>
      <c r="X13" s="51">
        <v>4</v>
      </c>
      <c r="Y13" s="51">
        <v>4</v>
      </c>
      <c r="Z13" s="51">
        <v>4</v>
      </c>
      <c r="AA13" s="51">
        <v>4</v>
      </c>
      <c r="AB13" s="51">
        <v>4</v>
      </c>
      <c r="AC13" s="51">
        <v>4</v>
      </c>
      <c r="AD13" s="52">
        <f t="shared" si="10"/>
        <v>4</v>
      </c>
      <c r="AE13" s="52">
        <f t="shared" si="11"/>
        <v>1</v>
      </c>
      <c r="AF13" s="52">
        <f t="shared" si="12"/>
        <v>1</v>
      </c>
      <c r="AG13" s="52">
        <f t="shared" si="13"/>
        <v>1</v>
      </c>
      <c r="AH13" s="52">
        <f t="shared" si="14"/>
        <v>0</v>
      </c>
      <c r="AI13" s="54">
        <v>4</v>
      </c>
      <c r="AJ13" s="54">
        <v>4</v>
      </c>
      <c r="AK13" s="54">
        <v>4</v>
      </c>
      <c r="AL13" s="54">
        <v>4</v>
      </c>
      <c r="AM13" s="54">
        <v>4</v>
      </c>
      <c r="AN13" s="54">
        <v>4</v>
      </c>
      <c r="AO13" s="55">
        <f t="shared" si="15"/>
        <v>4</v>
      </c>
      <c r="AP13" s="55">
        <f t="shared" si="16"/>
        <v>1</v>
      </c>
      <c r="AQ13" s="55">
        <f t="shared" si="17"/>
        <v>0.82411544941762505</v>
      </c>
      <c r="AR13" s="55">
        <f t="shared" si="18"/>
        <v>1</v>
      </c>
      <c r="AS13" s="55">
        <f t="shared" si="19"/>
        <v>0</v>
      </c>
    </row>
    <row r="14" spans="1:45" x14ac:dyDescent="0.25">
      <c r="A14" s="3" t="s">
        <v>37</v>
      </c>
      <c r="B14" s="44">
        <v>4</v>
      </c>
      <c r="C14" s="44">
        <v>3</v>
      </c>
      <c r="D14" s="44">
        <v>4</v>
      </c>
      <c r="E14" s="44">
        <v>4</v>
      </c>
      <c r="F14" s="44">
        <v>3</v>
      </c>
      <c r="G14" s="44">
        <v>4</v>
      </c>
      <c r="H14" s="45">
        <f t="shared" si="0"/>
        <v>3.6666666666666665</v>
      </c>
      <c r="I14" s="46">
        <f t="shared" si="1"/>
        <v>0.88888888888888884</v>
      </c>
      <c r="J14" s="46">
        <f t="shared" si="2"/>
        <v>0.67199755133395778</v>
      </c>
      <c r="K14" s="46">
        <f t="shared" si="3"/>
        <v>0.9689811315464173</v>
      </c>
      <c r="L14" s="44">
        <f t="shared" si="20"/>
        <v>0.14083575804390583</v>
      </c>
      <c r="M14" s="48">
        <v>4</v>
      </c>
      <c r="N14" s="48">
        <v>4</v>
      </c>
      <c r="O14" s="48">
        <v>4</v>
      </c>
      <c r="P14" s="48">
        <v>4</v>
      </c>
      <c r="Q14" s="48">
        <v>3</v>
      </c>
      <c r="R14" s="48">
        <v>4</v>
      </c>
      <c r="S14" s="49">
        <f t="shared" si="5"/>
        <v>3.8333333333333335</v>
      </c>
      <c r="T14" s="49">
        <f t="shared" si="6"/>
        <v>0.94444444444444453</v>
      </c>
      <c r="U14" s="49">
        <f t="shared" si="7"/>
        <v>0.7424220019799247</v>
      </c>
      <c r="V14" s="49">
        <f t="shared" si="8"/>
        <v>0.99012506416907542</v>
      </c>
      <c r="W14" s="49">
        <f t="shared" si="9"/>
        <v>0.10649955403405122</v>
      </c>
      <c r="X14" s="51">
        <v>4</v>
      </c>
      <c r="Y14" s="51">
        <v>4</v>
      </c>
      <c r="Z14" s="51">
        <v>4</v>
      </c>
      <c r="AA14" s="51">
        <v>4</v>
      </c>
      <c r="AB14" s="51">
        <v>4</v>
      </c>
      <c r="AC14" s="51">
        <v>4</v>
      </c>
      <c r="AD14" s="52">
        <f t="shared" si="10"/>
        <v>4</v>
      </c>
      <c r="AE14" s="52">
        <f t="shared" si="11"/>
        <v>1</v>
      </c>
      <c r="AF14" s="52">
        <f t="shared" si="12"/>
        <v>1</v>
      </c>
      <c r="AG14" s="52">
        <f t="shared" si="13"/>
        <v>1</v>
      </c>
      <c r="AH14" s="52">
        <f t="shared" si="14"/>
        <v>0</v>
      </c>
      <c r="AI14" s="54">
        <v>4</v>
      </c>
      <c r="AJ14" s="54">
        <v>4</v>
      </c>
      <c r="AK14" s="54">
        <v>4</v>
      </c>
      <c r="AL14" s="54">
        <v>4</v>
      </c>
      <c r="AM14" s="54">
        <v>4</v>
      </c>
      <c r="AN14" s="54">
        <v>4</v>
      </c>
      <c r="AO14" s="55">
        <f t="shared" si="15"/>
        <v>4</v>
      </c>
      <c r="AP14" s="55">
        <f t="shared" si="16"/>
        <v>1</v>
      </c>
      <c r="AQ14" s="55">
        <f t="shared" si="17"/>
        <v>0.82411544941762505</v>
      </c>
      <c r="AR14" s="55">
        <f t="shared" si="18"/>
        <v>1</v>
      </c>
      <c r="AS14" s="55">
        <f t="shared" si="19"/>
        <v>0</v>
      </c>
    </row>
    <row r="15" spans="1:45" x14ac:dyDescent="0.25">
      <c r="A15" s="3" t="s">
        <v>38</v>
      </c>
      <c r="B15" s="44">
        <v>4</v>
      </c>
      <c r="C15" s="44">
        <v>3</v>
      </c>
      <c r="D15" s="44">
        <v>4</v>
      </c>
      <c r="E15" s="44">
        <v>4</v>
      </c>
      <c r="F15" s="44">
        <v>3</v>
      </c>
      <c r="G15" s="44">
        <v>4</v>
      </c>
      <c r="H15" s="45">
        <f t="shared" si="0"/>
        <v>3.6666666666666665</v>
      </c>
      <c r="I15" s="46">
        <f t="shared" si="1"/>
        <v>0.88888888888888884</v>
      </c>
      <c r="J15" s="46">
        <f t="shared" si="2"/>
        <v>0.67199755133395778</v>
      </c>
      <c r="K15" s="46">
        <f t="shared" si="3"/>
        <v>0.9689811315464173</v>
      </c>
      <c r="L15" s="44">
        <f t="shared" si="20"/>
        <v>0.14083575804390583</v>
      </c>
      <c r="M15" s="48">
        <v>4</v>
      </c>
      <c r="N15" s="48">
        <v>4</v>
      </c>
      <c r="O15" s="48">
        <v>4</v>
      </c>
      <c r="P15" s="48">
        <v>4</v>
      </c>
      <c r="Q15" s="48">
        <v>4</v>
      </c>
      <c r="R15" s="48">
        <v>4</v>
      </c>
      <c r="S15" s="49">
        <f t="shared" si="5"/>
        <v>4</v>
      </c>
      <c r="T15" s="49">
        <f t="shared" si="6"/>
        <v>1</v>
      </c>
      <c r="U15" s="49">
        <f t="shared" si="7"/>
        <v>0.82411544941762505</v>
      </c>
      <c r="V15" s="49">
        <f t="shared" si="8"/>
        <v>1</v>
      </c>
      <c r="W15" s="49">
        <f t="shared" si="9"/>
        <v>0</v>
      </c>
      <c r="X15" s="51">
        <v>4</v>
      </c>
      <c r="Y15" s="51">
        <v>4</v>
      </c>
      <c r="Z15" s="51">
        <v>4</v>
      </c>
      <c r="AA15" s="51">
        <v>4</v>
      </c>
      <c r="AB15" s="51">
        <v>4</v>
      </c>
      <c r="AC15" s="51">
        <v>4</v>
      </c>
      <c r="AD15" s="52">
        <f t="shared" si="10"/>
        <v>4</v>
      </c>
      <c r="AE15" s="52">
        <f t="shared" si="11"/>
        <v>1</v>
      </c>
      <c r="AF15" s="52">
        <f t="shared" si="12"/>
        <v>1</v>
      </c>
      <c r="AG15" s="52">
        <f t="shared" si="13"/>
        <v>1</v>
      </c>
      <c r="AH15" s="52">
        <f t="shared" si="14"/>
        <v>0</v>
      </c>
      <c r="AI15" s="54">
        <v>4</v>
      </c>
      <c r="AJ15" s="54">
        <v>4</v>
      </c>
      <c r="AK15" s="54">
        <v>4</v>
      </c>
      <c r="AL15" s="54">
        <v>4</v>
      </c>
      <c r="AM15" s="54">
        <v>4</v>
      </c>
      <c r="AN15" s="54">
        <v>4</v>
      </c>
      <c r="AO15" s="55">
        <f t="shared" si="15"/>
        <v>4</v>
      </c>
      <c r="AP15" s="55">
        <f t="shared" si="16"/>
        <v>1</v>
      </c>
      <c r="AQ15" s="55">
        <f t="shared" si="17"/>
        <v>0.82411544941762505</v>
      </c>
      <c r="AR15" s="55">
        <f t="shared" si="18"/>
        <v>1</v>
      </c>
      <c r="AS15" s="55">
        <f t="shared" si="19"/>
        <v>0</v>
      </c>
    </row>
    <row r="16" spans="1:45" x14ac:dyDescent="0.25">
      <c r="A16" s="3" t="s">
        <v>39</v>
      </c>
      <c r="B16" s="44">
        <v>4</v>
      </c>
      <c r="C16" s="44">
        <v>3</v>
      </c>
      <c r="D16" s="44">
        <v>4</v>
      </c>
      <c r="E16" s="44">
        <v>4</v>
      </c>
      <c r="F16" s="44">
        <v>3</v>
      </c>
      <c r="G16" s="44">
        <v>4</v>
      </c>
      <c r="H16" s="45">
        <f t="shared" si="0"/>
        <v>3.6666666666666665</v>
      </c>
      <c r="I16" s="46">
        <f t="shared" si="1"/>
        <v>0.88888888888888884</v>
      </c>
      <c r="J16" s="46">
        <f t="shared" si="2"/>
        <v>0.67199755133395778</v>
      </c>
      <c r="K16" s="46">
        <f t="shared" si="3"/>
        <v>0.9689811315464173</v>
      </c>
      <c r="L16" s="44">
        <f t="shared" si="20"/>
        <v>0.14083575804390583</v>
      </c>
      <c r="M16" s="48">
        <v>4</v>
      </c>
      <c r="N16" s="48">
        <v>4</v>
      </c>
      <c r="O16" s="48">
        <v>4</v>
      </c>
      <c r="P16" s="48">
        <v>4</v>
      </c>
      <c r="Q16" s="48">
        <v>3</v>
      </c>
      <c r="R16" s="48">
        <v>4</v>
      </c>
      <c r="S16" s="49">
        <f t="shared" si="5"/>
        <v>3.8333333333333335</v>
      </c>
      <c r="T16" s="49">
        <f t="shared" si="6"/>
        <v>0.94444444444444453</v>
      </c>
      <c r="U16" s="49">
        <f t="shared" si="7"/>
        <v>0.7424220019799247</v>
      </c>
      <c r="V16" s="49">
        <f t="shared" si="8"/>
        <v>0.99012506416907542</v>
      </c>
      <c r="W16" s="49">
        <f t="shared" si="9"/>
        <v>0.10649955403405122</v>
      </c>
      <c r="X16" s="51">
        <v>4</v>
      </c>
      <c r="Y16" s="51">
        <v>4</v>
      </c>
      <c r="Z16" s="51">
        <v>4</v>
      </c>
      <c r="AA16" s="51">
        <v>4</v>
      </c>
      <c r="AB16" s="51">
        <v>4</v>
      </c>
      <c r="AC16" s="51">
        <v>4</v>
      </c>
      <c r="AD16" s="52">
        <f t="shared" si="10"/>
        <v>4</v>
      </c>
      <c r="AE16" s="52">
        <f t="shared" si="11"/>
        <v>1</v>
      </c>
      <c r="AF16" s="52">
        <f t="shared" si="12"/>
        <v>1</v>
      </c>
      <c r="AG16" s="52">
        <f t="shared" si="13"/>
        <v>1</v>
      </c>
      <c r="AH16" s="52">
        <f t="shared" si="14"/>
        <v>0</v>
      </c>
      <c r="AI16" s="54">
        <v>4</v>
      </c>
      <c r="AJ16" s="54">
        <v>4</v>
      </c>
      <c r="AK16" s="54">
        <v>4</v>
      </c>
      <c r="AL16" s="54">
        <v>4</v>
      </c>
      <c r="AM16" s="54">
        <v>4</v>
      </c>
      <c r="AN16" s="54">
        <v>4</v>
      </c>
      <c r="AO16" s="55">
        <f t="shared" si="15"/>
        <v>4</v>
      </c>
      <c r="AP16" s="55">
        <f t="shared" si="16"/>
        <v>1</v>
      </c>
      <c r="AQ16" s="55">
        <f t="shared" si="17"/>
        <v>0.82411544941762505</v>
      </c>
      <c r="AR16" s="55">
        <f t="shared" si="18"/>
        <v>1</v>
      </c>
      <c r="AS16" s="55">
        <f t="shared" si="19"/>
        <v>0</v>
      </c>
    </row>
    <row r="17" spans="1:45" x14ac:dyDescent="0.25">
      <c r="A17" s="3" t="s">
        <v>40</v>
      </c>
      <c r="B17" s="44">
        <v>4</v>
      </c>
      <c r="C17" s="44">
        <v>4</v>
      </c>
      <c r="D17" s="44">
        <v>4</v>
      </c>
      <c r="E17" s="44">
        <v>4</v>
      </c>
      <c r="F17" s="44">
        <v>3</v>
      </c>
      <c r="G17" s="44">
        <v>4</v>
      </c>
      <c r="H17" s="45">
        <f t="shared" si="0"/>
        <v>3.8333333333333335</v>
      </c>
      <c r="I17" s="46">
        <f t="shared" si="1"/>
        <v>0.94444444444444453</v>
      </c>
      <c r="J17" s="46">
        <f t="shared" si="2"/>
        <v>0.7424220019799247</v>
      </c>
      <c r="K17" s="46">
        <f t="shared" si="3"/>
        <v>0.99012506416907542</v>
      </c>
      <c r="L17" s="44">
        <f t="shared" si="20"/>
        <v>0.10649955403405122</v>
      </c>
      <c r="M17" s="48">
        <v>4</v>
      </c>
      <c r="N17" s="48">
        <v>4</v>
      </c>
      <c r="O17" s="48">
        <v>4</v>
      </c>
      <c r="P17" s="48">
        <v>4</v>
      </c>
      <c r="Q17" s="48">
        <v>3</v>
      </c>
      <c r="R17" s="48">
        <v>4</v>
      </c>
      <c r="S17" s="49">
        <f t="shared" si="5"/>
        <v>3.8333333333333335</v>
      </c>
      <c r="T17" s="49">
        <f t="shared" si="6"/>
        <v>0.94444444444444453</v>
      </c>
      <c r="U17" s="49">
        <f t="shared" si="7"/>
        <v>0.7424220019799247</v>
      </c>
      <c r="V17" s="49">
        <f t="shared" si="8"/>
        <v>0.99012506416907542</v>
      </c>
      <c r="W17" s="49">
        <f t="shared" si="9"/>
        <v>0.10649955403405122</v>
      </c>
      <c r="X17" s="51">
        <v>4</v>
      </c>
      <c r="Y17" s="51">
        <v>4</v>
      </c>
      <c r="Z17" s="51">
        <v>4</v>
      </c>
      <c r="AA17" s="51">
        <v>4</v>
      </c>
      <c r="AB17" s="51">
        <v>4</v>
      </c>
      <c r="AC17" s="51">
        <v>4</v>
      </c>
      <c r="AD17" s="52">
        <f t="shared" si="10"/>
        <v>4</v>
      </c>
      <c r="AE17" s="52">
        <f t="shared" si="11"/>
        <v>1</v>
      </c>
      <c r="AF17" s="52">
        <f t="shared" si="12"/>
        <v>1</v>
      </c>
      <c r="AG17" s="52">
        <f t="shared" si="13"/>
        <v>1</v>
      </c>
      <c r="AH17" s="52">
        <f t="shared" si="14"/>
        <v>0</v>
      </c>
      <c r="AI17" s="54">
        <v>4</v>
      </c>
      <c r="AJ17" s="54">
        <v>4</v>
      </c>
      <c r="AK17" s="54">
        <v>4</v>
      </c>
      <c r="AL17" s="54">
        <v>4</v>
      </c>
      <c r="AM17" s="54">
        <v>4</v>
      </c>
      <c r="AN17" s="54">
        <v>4</v>
      </c>
      <c r="AO17" s="55">
        <f t="shared" si="15"/>
        <v>4</v>
      </c>
      <c r="AP17" s="55">
        <f t="shared" si="16"/>
        <v>1</v>
      </c>
      <c r="AQ17" s="55">
        <f t="shared" si="17"/>
        <v>0.82411544941762505</v>
      </c>
      <c r="AR17" s="55">
        <f t="shared" si="18"/>
        <v>1</v>
      </c>
      <c r="AS17" s="55">
        <f t="shared" si="19"/>
        <v>0</v>
      </c>
    </row>
    <row r="18" spans="1:45" x14ac:dyDescent="0.25">
      <c r="A18" s="3" t="s">
        <v>41</v>
      </c>
      <c r="B18" s="44">
        <v>4</v>
      </c>
      <c r="C18" s="44">
        <v>4</v>
      </c>
      <c r="D18" s="44">
        <v>4</v>
      </c>
      <c r="E18" s="44">
        <v>4</v>
      </c>
      <c r="F18" s="44">
        <v>3</v>
      </c>
      <c r="G18" s="44">
        <v>4</v>
      </c>
      <c r="H18" s="45">
        <f t="shared" si="0"/>
        <v>3.8333333333333335</v>
      </c>
      <c r="I18" s="46">
        <f t="shared" si="1"/>
        <v>0.94444444444444453</v>
      </c>
      <c r="J18" s="46">
        <f t="shared" si="2"/>
        <v>0.7424220019799247</v>
      </c>
      <c r="K18" s="46">
        <f t="shared" si="3"/>
        <v>0.99012506416907542</v>
      </c>
      <c r="L18" s="44">
        <f t="shared" si="20"/>
        <v>0.10649955403405122</v>
      </c>
      <c r="M18" s="48">
        <v>4</v>
      </c>
      <c r="N18" s="48">
        <v>4</v>
      </c>
      <c r="O18" s="48">
        <v>4</v>
      </c>
      <c r="P18" s="48">
        <v>4</v>
      </c>
      <c r="Q18" s="48">
        <v>4</v>
      </c>
      <c r="R18" s="48">
        <v>4</v>
      </c>
      <c r="S18" s="49">
        <f t="shared" si="5"/>
        <v>4</v>
      </c>
      <c r="T18" s="49">
        <f t="shared" si="6"/>
        <v>1</v>
      </c>
      <c r="U18" s="49">
        <f t="shared" si="7"/>
        <v>0.82411544941762505</v>
      </c>
      <c r="V18" s="49">
        <f t="shared" si="8"/>
        <v>1</v>
      </c>
      <c r="W18" s="49">
        <f t="shared" si="9"/>
        <v>0</v>
      </c>
      <c r="X18" s="51">
        <v>4</v>
      </c>
      <c r="Y18" s="51">
        <v>4</v>
      </c>
      <c r="Z18" s="51">
        <v>4</v>
      </c>
      <c r="AA18" s="51">
        <v>4</v>
      </c>
      <c r="AB18" s="51">
        <v>4</v>
      </c>
      <c r="AC18" s="51">
        <v>4</v>
      </c>
      <c r="AD18" s="52">
        <f t="shared" si="10"/>
        <v>4</v>
      </c>
      <c r="AE18" s="52">
        <f t="shared" si="11"/>
        <v>1</v>
      </c>
      <c r="AF18" s="52">
        <f t="shared" si="12"/>
        <v>1</v>
      </c>
      <c r="AG18" s="52">
        <f t="shared" si="13"/>
        <v>1</v>
      </c>
      <c r="AH18" s="52">
        <f t="shared" si="14"/>
        <v>0</v>
      </c>
      <c r="AI18" s="54">
        <v>4</v>
      </c>
      <c r="AJ18" s="54">
        <v>4</v>
      </c>
      <c r="AK18" s="54">
        <v>4</v>
      </c>
      <c r="AL18" s="54">
        <v>4</v>
      </c>
      <c r="AM18" s="54">
        <v>4</v>
      </c>
      <c r="AN18" s="54">
        <v>4</v>
      </c>
      <c r="AO18" s="55">
        <f t="shared" si="15"/>
        <v>4</v>
      </c>
      <c r="AP18" s="55">
        <f t="shared" si="16"/>
        <v>1</v>
      </c>
      <c r="AQ18" s="55">
        <f t="shared" si="17"/>
        <v>0.82411544941762505</v>
      </c>
      <c r="AR18" s="55">
        <f t="shared" si="18"/>
        <v>1</v>
      </c>
      <c r="AS18" s="55">
        <f t="shared" si="19"/>
        <v>0</v>
      </c>
    </row>
    <row r="19" spans="1:45" x14ac:dyDescent="0.25">
      <c r="A19" s="3" t="s">
        <v>42</v>
      </c>
      <c r="B19" s="44">
        <v>4</v>
      </c>
      <c r="C19" s="44">
        <v>4</v>
      </c>
      <c r="D19" s="44">
        <v>4</v>
      </c>
      <c r="E19" s="44">
        <v>4</v>
      </c>
      <c r="F19" s="44">
        <v>3</v>
      </c>
      <c r="G19" s="44">
        <v>4</v>
      </c>
      <c r="H19" s="45">
        <f t="shared" si="0"/>
        <v>3.8333333333333335</v>
      </c>
      <c r="I19" s="46">
        <f t="shared" si="1"/>
        <v>0.94444444444444453</v>
      </c>
      <c r="J19" s="46">
        <f t="shared" si="2"/>
        <v>0.7424220019799247</v>
      </c>
      <c r="K19" s="46">
        <f t="shared" si="3"/>
        <v>0.99012506416907542</v>
      </c>
      <c r="L19" s="44">
        <f t="shared" si="20"/>
        <v>0.10649955403405122</v>
      </c>
      <c r="M19" s="48">
        <v>3</v>
      </c>
      <c r="N19" s="48">
        <v>2</v>
      </c>
      <c r="O19" s="48">
        <v>4</v>
      </c>
      <c r="P19" s="48">
        <v>4</v>
      </c>
      <c r="Q19" s="48">
        <v>3</v>
      </c>
      <c r="R19" s="48">
        <v>4</v>
      </c>
      <c r="S19" s="49">
        <f t="shared" si="5"/>
        <v>3.3333333333333335</v>
      </c>
      <c r="T19" s="49">
        <f t="shared" si="6"/>
        <v>0.77777777777777779</v>
      </c>
      <c r="U19" s="49">
        <f t="shared" si="7"/>
        <v>0.54784973547694504</v>
      </c>
      <c r="V19" s="49">
        <f t="shared" si="8"/>
        <v>0.90999218086617994</v>
      </c>
      <c r="W19" s="49">
        <f t="shared" si="9"/>
        <v>0.24494897427831763</v>
      </c>
      <c r="X19" s="51">
        <v>4</v>
      </c>
      <c r="Y19" s="51">
        <v>4</v>
      </c>
      <c r="Z19" s="51">
        <v>4</v>
      </c>
      <c r="AA19" s="51">
        <v>4</v>
      </c>
      <c r="AB19" s="51">
        <v>4</v>
      </c>
      <c r="AC19" s="51">
        <v>4</v>
      </c>
      <c r="AD19" s="52">
        <f t="shared" si="10"/>
        <v>4</v>
      </c>
      <c r="AE19" s="52">
        <f t="shared" si="11"/>
        <v>1</v>
      </c>
      <c r="AF19" s="52">
        <f t="shared" si="12"/>
        <v>1</v>
      </c>
      <c r="AG19" s="52">
        <f t="shared" si="13"/>
        <v>1</v>
      </c>
      <c r="AH19" s="52">
        <f t="shared" si="14"/>
        <v>0</v>
      </c>
      <c r="AI19" s="54">
        <v>4</v>
      </c>
      <c r="AJ19" s="54">
        <v>4</v>
      </c>
      <c r="AK19" s="54">
        <v>4</v>
      </c>
      <c r="AL19" s="54">
        <v>4</v>
      </c>
      <c r="AM19" s="54">
        <v>4</v>
      </c>
      <c r="AN19" s="54">
        <v>4</v>
      </c>
      <c r="AO19" s="55">
        <f t="shared" si="15"/>
        <v>4</v>
      </c>
      <c r="AP19" s="55">
        <f t="shared" si="16"/>
        <v>1</v>
      </c>
      <c r="AQ19" s="55">
        <f t="shared" si="17"/>
        <v>0.82411544941762505</v>
      </c>
      <c r="AR19" s="55">
        <f t="shared" si="18"/>
        <v>1</v>
      </c>
      <c r="AS19" s="55">
        <f t="shared" si="19"/>
        <v>0</v>
      </c>
    </row>
    <row r="20" spans="1:45" x14ac:dyDescent="0.25">
      <c r="A20" s="3" t="s">
        <v>43</v>
      </c>
      <c r="B20" s="44">
        <v>4</v>
      </c>
      <c r="C20" s="44">
        <v>4</v>
      </c>
      <c r="D20" s="44">
        <v>4</v>
      </c>
      <c r="E20" s="44">
        <v>4</v>
      </c>
      <c r="F20" s="44">
        <v>3</v>
      </c>
      <c r="G20" s="44">
        <v>4</v>
      </c>
      <c r="H20" s="45">
        <f t="shared" si="0"/>
        <v>3.8333333333333335</v>
      </c>
      <c r="I20" s="46">
        <f t="shared" si="1"/>
        <v>0.94444444444444453</v>
      </c>
      <c r="J20" s="46">
        <f t="shared" si="2"/>
        <v>0.7424220019799247</v>
      </c>
      <c r="K20" s="46">
        <f t="shared" si="3"/>
        <v>0.99012506416907542</v>
      </c>
      <c r="L20" s="44">
        <f t="shared" si="20"/>
        <v>0.10649955403405122</v>
      </c>
      <c r="M20" s="48">
        <v>4</v>
      </c>
      <c r="N20" s="48">
        <v>4</v>
      </c>
      <c r="O20" s="48">
        <v>4</v>
      </c>
      <c r="P20" s="48">
        <v>4</v>
      </c>
      <c r="Q20" s="48">
        <v>4</v>
      </c>
      <c r="R20" s="48">
        <v>4</v>
      </c>
      <c r="S20" s="49">
        <f t="shared" si="5"/>
        <v>4</v>
      </c>
      <c r="T20" s="49">
        <f t="shared" si="6"/>
        <v>1</v>
      </c>
      <c r="U20" s="49">
        <f t="shared" si="7"/>
        <v>0.82411544941762505</v>
      </c>
      <c r="V20" s="49">
        <f t="shared" si="8"/>
        <v>1</v>
      </c>
      <c r="W20" s="49">
        <f t="shared" si="9"/>
        <v>0</v>
      </c>
      <c r="X20" s="51">
        <v>4</v>
      </c>
      <c r="Y20" s="51">
        <v>4</v>
      </c>
      <c r="Z20" s="51">
        <v>4</v>
      </c>
      <c r="AA20" s="51">
        <v>4</v>
      </c>
      <c r="AB20" s="51">
        <v>4</v>
      </c>
      <c r="AC20" s="51">
        <v>4</v>
      </c>
      <c r="AD20" s="52">
        <f t="shared" si="10"/>
        <v>4</v>
      </c>
      <c r="AE20" s="52">
        <f t="shared" si="11"/>
        <v>1</v>
      </c>
      <c r="AF20" s="52">
        <f t="shared" si="12"/>
        <v>1</v>
      </c>
      <c r="AG20" s="52">
        <f t="shared" si="13"/>
        <v>1</v>
      </c>
      <c r="AH20" s="52">
        <f t="shared" si="14"/>
        <v>0</v>
      </c>
      <c r="AI20" s="54">
        <v>4</v>
      </c>
      <c r="AJ20" s="54">
        <v>4</v>
      </c>
      <c r="AK20" s="54">
        <v>4</v>
      </c>
      <c r="AL20" s="54">
        <v>4</v>
      </c>
      <c r="AM20" s="54">
        <v>4</v>
      </c>
      <c r="AN20" s="54">
        <v>4</v>
      </c>
      <c r="AO20" s="55">
        <f t="shared" si="15"/>
        <v>4</v>
      </c>
      <c r="AP20" s="55">
        <f t="shared" si="16"/>
        <v>1</v>
      </c>
      <c r="AQ20" s="55">
        <f t="shared" si="17"/>
        <v>0.82411544941762505</v>
      </c>
      <c r="AR20" s="55">
        <f t="shared" si="18"/>
        <v>1</v>
      </c>
      <c r="AS20" s="55">
        <f t="shared" si="19"/>
        <v>0</v>
      </c>
    </row>
    <row r="21" spans="1:45" x14ac:dyDescent="0.25">
      <c r="A21" s="3" t="s">
        <v>44</v>
      </c>
      <c r="B21" s="44">
        <v>4</v>
      </c>
      <c r="C21" s="44">
        <v>4</v>
      </c>
      <c r="D21" s="44">
        <v>4</v>
      </c>
      <c r="E21" s="44">
        <v>4</v>
      </c>
      <c r="F21" s="44">
        <v>3</v>
      </c>
      <c r="G21" s="44">
        <v>4</v>
      </c>
      <c r="H21" s="45">
        <f t="shared" si="0"/>
        <v>3.8333333333333335</v>
      </c>
      <c r="I21" s="46">
        <f t="shared" si="1"/>
        <v>0.94444444444444453</v>
      </c>
      <c r="J21" s="46">
        <f t="shared" si="2"/>
        <v>0.7424220019799247</v>
      </c>
      <c r="K21" s="46">
        <f t="shared" si="3"/>
        <v>0.99012506416907542</v>
      </c>
      <c r="L21" s="44">
        <f t="shared" si="20"/>
        <v>0.10649955403405122</v>
      </c>
      <c r="M21" s="48">
        <v>4</v>
      </c>
      <c r="N21" s="48">
        <v>4</v>
      </c>
      <c r="O21" s="48">
        <v>4</v>
      </c>
      <c r="P21" s="48">
        <v>4</v>
      </c>
      <c r="Q21" s="48">
        <v>3</v>
      </c>
      <c r="R21" s="48">
        <v>4</v>
      </c>
      <c r="S21" s="49">
        <f t="shared" si="5"/>
        <v>3.8333333333333335</v>
      </c>
      <c r="T21" s="49">
        <f t="shared" si="6"/>
        <v>0.94444444444444453</v>
      </c>
      <c r="U21" s="49">
        <f t="shared" si="7"/>
        <v>0.7424220019799247</v>
      </c>
      <c r="V21" s="49">
        <f t="shared" si="8"/>
        <v>0.99012506416907542</v>
      </c>
      <c r="W21" s="49">
        <f t="shared" si="9"/>
        <v>0.10649955403405122</v>
      </c>
      <c r="X21" s="51">
        <v>4</v>
      </c>
      <c r="Y21" s="51">
        <v>4</v>
      </c>
      <c r="Z21" s="51">
        <v>4</v>
      </c>
      <c r="AA21" s="51">
        <v>4</v>
      </c>
      <c r="AB21" s="51">
        <v>4</v>
      </c>
      <c r="AC21" s="51">
        <v>4</v>
      </c>
      <c r="AD21" s="52">
        <f t="shared" si="10"/>
        <v>4</v>
      </c>
      <c r="AE21" s="52">
        <f t="shared" si="11"/>
        <v>1</v>
      </c>
      <c r="AF21" s="52">
        <f t="shared" si="12"/>
        <v>1</v>
      </c>
      <c r="AG21" s="52">
        <f t="shared" si="13"/>
        <v>1</v>
      </c>
      <c r="AH21" s="52">
        <f t="shared" si="14"/>
        <v>0</v>
      </c>
      <c r="AI21" s="54">
        <v>4</v>
      </c>
      <c r="AJ21" s="54">
        <v>4</v>
      </c>
      <c r="AK21" s="54">
        <v>4</v>
      </c>
      <c r="AL21" s="54">
        <v>4</v>
      </c>
      <c r="AM21" s="54">
        <v>4</v>
      </c>
      <c r="AN21" s="54">
        <v>4</v>
      </c>
      <c r="AO21" s="55">
        <f t="shared" si="15"/>
        <v>4</v>
      </c>
      <c r="AP21" s="55">
        <f t="shared" si="16"/>
        <v>1</v>
      </c>
      <c r="AQ21" s="55">
        <f t="shared" si="17"/>
        <v>0.82411544941762505</v>
      </c>
      <c r="AR21" s="55">
        <f t="shared" si="18"/>
        <v>1</v>
      </c>
      <c r="AS21" s="55">
        <f t="shared" si="19"/>
        <v>0</v>
      </c>
    </row>
    <row r="22" spans="1:45" x14ac:dyDescent="0.25">
      <c r="A22" s="3" t="s">
        <v>45</v>
      </c>
      <c r="B22" s="44">
        <v>4</v>
      </c>
      <c r="C22" s="44">
        <v>4</v>
      </c>
      <c r="D22" s="44">
        <v>4</v>
      </c>
      <c r="E22" s="44">
        <v>4</v>
      </c>
      <c r="F22" s="44">
        <v>3</v>
      </c>
      <c r="G22" s="44">
        <v>4</v>
      </c>
      <c r="H22" s="45">
        <f t="shared" si="0"/>
        <v>3.8333333333333335</v>
      </c>
      <c r="I22" s="46">
        <f t="shared" si="1"/>
        <v>0.94444444444444453</v>
      </c>
      <c r="J22" s="46">
        <f t="shared" si="2"/>
        <v>0.7424220019799247</v>
      </c>
      <c r="K22" s="46">
        <f t="shared" si="3"/>
        <v>0.99012506416907542</v>
      </c>
      <c r="L22" s="44">
        <f t="shared" si="20"/>
        <v>0.10649955403405122</v>
      </c>
      <c r="M22" s="48">
        <v>4</v>
      </c>
      <c r="N22" s="48">
        <v>4</v>
      </c>
      <c r="O22" s="48">
        <v>4</v>
      </c>
      <c r="P22" s="48">
        <v>4</v>
      </c>
      <c r="Q22" s="48">
        <v>3</v>
      </c>
      <c r="R22" s="48">
        <v>4</v>
      </c>
      <c r="S22" s="49">
        <f t="shared" si="5"/>
        <v>3.8333333333333335</v>
      </c>
      <c r="T22" s="49">
        <f t="shared" si="6"/>
        <v>0.94444444444444453</v>
      </c>
      <c r="U22" s="49">
        <f t="shared" si="7"/>
        <v>0.7424220019799247</v>
      </c>
      <c r="V22" s="49">
        <f t="shared" si="8"/>
        <v>0.99012506416907542</v>
      </c>
      <c r="W22" s="49">
        <f t="shared" si="9"/>
        <v>0.10649955403405122</v>
      </c>
      <c r="X22" s="51">
        <v>4</v>
      </c>
      <c r="Y22" s="51">
        <v>4</v>
      </c>
      <c r="Z22" s="51">
        <v>4</v>
      </c>
      <c r="AA22" s="51">
        <v>4</v>
      </c>
      <c r="AB22" s="51">
        <v>4</v>
      </c>
      <c r="AC22" s="51">
        <v>4</v>
      </c>
      <c r="AD22" s="52">
        <f t="shared" si="10"/>
        <v>4</v>
      </c>
      <c r="AE22" s="52">
        <f t="shared" si="11"/>
        <v>1</v>
      </c>
      <c r="AF22" s="52">
        <f t="shared" si="12"/>
        <v>1</v>
      </c>
      <c r="AG22" s="52">
        <f t="shared" si="13"/>
        <v>1</v>
      </c>
      <c r="AH22" s="52">
        <f t="shared" si="14"/>
        <v>0</v>
      </c>
      <c r="AI22" s="54">
        <v>4</v>
      </c>
      <c r="AJ22" s="54">
        <v>4</v>
      </c>
      <c r="AK22" s="54">
        <v>4</v>
      </c>
      <c r="AL22" s="54">
        <v>4</v>
      </c>
      <c r="AM22" s="54">
        <v>4</v>
      </c>
      <c r="AN22" s="54">
        <v>4</v>
      </c>
      <c r="AO22" s="55">
        <f t="shared" si="15"/>
        <v>4</v>
      </c>
      <c r="AP22" s="55">
        <f t="shared" si="16"/>
        <v>1</v>
      </c>
      <c r="AQ22" s="55">
        <f t="shared" si="17"/>
        <v>0.82411544941762505</v>
      </c>
      <c r="AR22" s="55">
        <f t="shared" si="18"/>
        <v>1</v>
      </c>
      <c r="AS22" s="55">
        <f t="shared" si="19"/>
        <v>0</v>
      </c>
    </row>
    <row r="23" spans="1:45" x14ac:dyDescent="0.25">
      <c r="A23" s="3" t="s">
        <v>46</v>
      </c>
      <c r="B23" s="44">
        <v>4</v>
      </c>
      <c r="C23" s="44">
        <v>4</v>
      </c>
      <c r="D23" s="44">
        <v>4</v>
      </c>
      <c r="E23" s="44">
        <v>4</v>
      </c>
      <c r="F23" s="44">
        <v>3</v>
      </c>
      <c r="G23" s="44">
        <v>4</v>
      </c>
      <c r="H23" s="45">
        <f t="shared" si="0"/>
        <v>3.8333333333333335</v>
      </c>
      <c r="I23" s="46">
        <f t="shared" si="1"/>
        <v>0.94444444444444453</v>
      </c>
      <c r="J23" s="46">
        <f t="shared" si="2"/>
        <v>0.7424220019799247</v>
      </c>
      <c r="K23" s="46">
        <f t="shared" si="3"/>
        <v>0.99012506416907542</v>
      </c>
      <c r="L23" s="44">
        <f t="shared" si="20"/>
        <v>0.10649955403405122</v>
      </c>
      <c r="M23" s="48">
        <v>4</v>
      </c>
      <c r="N23" s="48">
        <v>4</v>
      </c>
      <c r="O23" s="48">
        <v>4</v>
      </c>
      <c r="P23" s="48">
        <v>4</v>
      </c>
      <c r="Q23" s="48">
        <v>4</v>
      </c>
      <c r="R23" s="48">
        <v>4</v>
      </c>
      <c r="S23" s="49">
        <f t="shared" si="5"/>
        <v>4</v>
      </c>
      <c r="T23" s="49">
        <f t="shared" si="6"/>
        <v>1</v>
      </c>
      <c r="U23" s="49">
        <f t="shared" si="7"/>
        <v>0.82411544941762505</v>
      </c>
      <c r="V23" s="49">
        <f t="shared" si="8"/>
        <v>1</v>
      </c>
      <c r="W23" s="49">
        <f t="shared" si="9"/>
        <v>0</v>
      </c>
      <c r="X23" s="51">
        <v>4</v>
      </c>
      <c r="Y23" s="51">
        <v>4</v>
      </c>
      <c r="Z23" s="51">
        <v>4</v>
      </c>
      <c r="AA23" s="51">
        <v>4</v>
      </c>
      <c r="AB23" s="51">
        <v>4</v>
      </c>
      <c r="AC23" s="51">
        <v>4</v>
      </c>
      <c r="AD23" s="52">
        <f t="shared" si="10"/>
        <v>4</v>
      </c>
      <c r="AE23" s="52">
        <f t="shared" si="11"/>
        <v>1</v>
      </c>
      <c r="AF23" s="52">
        <f t="shared" si="12"/>
        <v>1</v>
      </c>
      <c r="AG23" s="52">
        <f t="shared" si="13"/>
        <v>1</v>
      </c>
      <c r="AH23" s="52">
        <f t="shared" si="14"/>
        <v>0</v>
      </c>
      <c r="AI23" s="54">
        <v>4</v>
      </c>
      <c r="AJ23" s="54">
        <v>4</v>
      </c>
      <c r="AK23" s="54">
        <v>4</v>
      </c>
      <c r="AL23" s="54">
        <v>4</v>
      </c>
      <c r="AM23" s="54">
        <v>4</v>
      </c>
      <c r="AN23" s="54">
        <v>4</v>
      </c>
      <c r="AO23" s="55">
        <f t="shared" si="15"/>
        <v>4</v>
      </c>
      <c r="AP23" s="55">
        <f t="shared" si="16"/>
        <v>1</v>
      </c>
      <c r="AQ23" s="55">
        <f t="shared" si="17"/>
        <v>0.82411544941762505</v>
      </c>
      <c r="AR23" s="55">
        <f t="shared" si="18"/>
        <v>1</v>
      </c>
      <c r="AS23" s="55">
        <f t="shared" si="19"/>
        <v>0</v>
      </c>
    </row>
    <row r="24" spans="1:45" x14ac:dyDescent="0.25">
      <c r="A24" s="3" t="s">
        <v>47</v>
      </c>
      <c r="B24" s="44">
        <v>4</v>
      </c>
      <c r="C24" s="44">
        <v>4</v>
      </c>
      <c r="D24" s="44">
        <v>4</v>
      </c>
      <c r="E24" s="44">
        <v>4</v>
      </c>
      <c r="F24" s="44">
        <v>3</v>
      </c>
      <c r="G24" s="44">
        <v>4</v>
      </c>
      <c r="H24" s="45">
        <f t="shared" si="0"/>
        <v>3.8333333333333335</v>
      </c>
      <c r="I24" s="46">
        <f t="shared" si="1"/>
        <v>0.94444444444444453</v>
      </c>
      <c r="J24" s="46">
        <f t="shared" si="2"/>
        <v>0.7424220019799247</v>
      </c>
      <c r="K24" s="46">
        <f t="shared" si="3"/>
        <v>0.99012506416907542</v>
      </c>
      <c r="L24" s="44">
        <f t="shared" si="20"/>
        <v>0.10649955403405122</v>
      </c>
      <c r="M24" s="48">
        <v>4</v>
      </c>
      <c r="N24" s="48">
        <v>4</v>
      </c>
      <c r="O24" s="48">
        <v>4</v>
      </c>
      <c r="P24" s="48">
        <v>4</v>
      </c>
      <c r="Q24" s="48">
        <v>3</v>
      </c>
      <c r="R24" s="48">
        <v>4</v>
      </c>
      <c r="S24" s="49">
        <f t="shared" si="5"/>
        <v>3.8333333333333335</v>
      </c>
      <c r="T24" s="49">
        <f t="shared" si="6"/>
        <v>0.94444444444444453</v>
      </c>
      <c r="U24" s="49">
        <f t="shared" si="7"/>
        <v>0.7424220019799247</v>
      </c>
      <c r="V24" s="49">
        <f t="shared" si="8"/>
        <v>0.99012506416907542</v>
      </c>
      <c r="W24" s="49">
        <f t="shared" si="9"/>
        <v>0.10649955403405122</v>
      </c>
      <c r="X24" s="51">
        <v>4</v>
      </c>
      <c r="Y24" s="51">
        <v>4</v>
      </c>
      <c r="Z24" s="51">
        <v>4</v>
      </c>
      <c r="AA24" s="51">
        <v>4</v>
      </c>
      <c r="AB24" s="51">
        <v>4</v>
      </c>
      <c r="AC24" s="51">
        <v>4</v>
      </c>
      <c r="AD24" s="52">
        <f t="shared" si="10"/>
        <v>4</v>
      </c>
      <c r="AE24" s="52">
        <f t="shared" si="11"/>
        <v>1</v>
      </c>
      <c r="AF24" s="52">
        <f t="shared" si="12"/>
        <v>1</v>
      </c>
      <c r="AG24" s="52">
        <f t="shared" si="13"/>
        <v>1</v>
      </c>
      <c r="AH24" s="52">
        <f t="shared" si="14"/>
        <v>0</v>
      </c>
      <c r="AI24" s="54">
        <v>4</v>
      </c>
      <c r="AJ24" s="54">
        <v>4</v>
      </c>
      <c r="AK24" s="54">
        <v>4</v>
      </c>
      <c r="AL24" s="54">
        <v>4</v>
      </c>
      <c r="AM24" s="54">
        <v>4</v>
      </c>
      <c r="AN24" s="54">
        <v>4</v>
      </c>
      <c r="AO24" s="55">
        <f t="shared" si="15"/>
        <v>4</v>
      </c>
      <c r="AP24" s="55">
        <f t="shared" si="16"/>
        <v>1</v>
      </c>
      <c r="AQ24" s="55">
        <f t="shared" si="17"/>
        <v>0.82411544941762505</v>
      </c>
      <c r="AR24" s="55">
        <f t="shared" si="18"/>
        <v>1</v>
      </c>
      <c r="AS24" s="55">
        <f t="shared" si="19"/>
        <v>0</v>
      </c>
    </row>
    <row r="25" spans="1:45" x14ac:dyDescent="0.25">
      <c r="A25" s="3" t="s">
        <v>48</v>
      </c>
      <c r="B25" s="44">
        <v>4</v>
      </c>
      <c r="C25" s="44">
        <v>4</v>
      </c>
      <c r="D25" s="44">
        <v>4</v>
      </c>
      <c r="E25" s="44">
        <v>4</v>
      </c>
      <c r="F25" s="44">
        <v>3</v>
      </c>
      <c r="G25" s="44">
        <v>4</v>
      </c>
      <c r="H25" s="45">
        <f t="shared" si="0"/>
        <v>3.8333333333333335</v>
      </c>
      <c r="I25" s="46">
        <f t="shared" si="1"/>
        <v>0.94444444444444453</v>
      </c>
      <c r="J25" s="46">
        <f t="shared" si="2"/>
        <v>0.7424220019799247</v>
      </c>
      <c r="K25" s="46">
        <f t="shared" si="3"/>
        <v>0.99012506416907542</v>
      </c>
      <c r="L25" s="44">
        <f t="shared" si="20"/>
        <v>0.10649955403405122</v>
      </c>
      <c r="M25" s="48">
        <v>4</v>
      </c>
      <c r="N25" s="48">
        <v>4</v>
      </c>
      <c r="O25" s="48">
        <v>4</v>
      </c>
      <c r="P25" s="48">
        <v>4</v>
      </c>
      <c r="Q25" s="48">
        <v>3</v>
      </c>
      <c r="R25" s="48">
        <v>4</v>
      </c>
      <c r="S25" s="49">
        <f t="shared" si="5"/>
        <v>3.8333333333333335</v>
      </c>
      <c r="T25" s="49">
        <f t="shared" si="6"/>
        <v>0.94444444444444453</v>
      </c>
      <c r="U25" s="49">
        <f t="shared" si="7"/>
        <v>0.7424220019799247</v>
      </c>
      <c r="V25" s="49">
        <f t="shared" si="8"/>
        <v>0.99012506416907542</v>
      </c>
      <c r="W25" s="49">
        <f t="shared" si="9"/>
        <v>0.10649955403405122</v>
      </c>
      <c r="X25" s="51">
        <v>4</v>
      </c>
      <c r="Y25" s="51">
        <v>4</v>
      </c>
      <c r="Z25" s="51">
        <v>4</v>
      </c>
      <c r="AA25" s="51">
        <v>4</v>
      </c>
      <c r="AB25" s="51">
        <v>4</v>
      </c>
      <c r="AC25" s="51">
        <v>4</v>
      </c>
      <c r="AD25" s="52">
        <f t="shared" si="10"/>
        <v>4</v>
      </c>
      <c r="AE25" s="52">
        <f t="shared" si="11"/>
        <v>1</v>
      </c>
      <c r="AF25" s="52">
        <f t="shared" si="12"/>
        <v>1</v>
      </c>
      <c r="AG25" s="52">
        <f t="shared" si="13"/>
        <v>1</v>
      </c>
      <c r="AH25" s="52">
        <f t="shared" si="14"/>
        <v>0</v>
      </c>
      <c r="AI25" s="54">
        <v>4</v>
      </c>
      <c r="AJ25" s="54">
        <v>4</v>
      </c>
      <c r="AK25" s="54">
        <v>4</v>
      </c>
      <c r="AL25" s="54">
        <v>4</v>
      </c>
      <c r="AM25" s="54">
        <v>4</v>
      </c>
      <c r="AN25" s="54">
        <v>4</v>
      </c>
      <c r="AO25" s="55">
        <f t="shared" si="15"/>
        <v>4</v>
      </c>
      <c r="AP25" s="55">
        <f t="shared" si="16"/>
        <v>1</v>
      </c>
      <c r="AQ25" s="55">
        <f t="shared" si="17"/>
        <v>0.82411544941762505</v>
      </c>
      <c r="AR25" s="55">
        <f t="shared" si="18"/>
        <v>1</v>
      </c>
      <c r="AS25" s="55">
        <f t="shared" si="19"/>
        <v>0</v>
      </c>
    </row>
    <row r="26" spans="1:45" x14ac:dyDescent="0.25">
      <c r="A26" s="3" t="s">
        <v>49</v>
      </c>
      <c r="B26" s="44">
        <v>4</v>
      </c>
      <c r="C26" s="44">
        <v>4</v>
      </c>
      <c r="D26" s="44">
        <v>4</v>
      </c>
      <c r="E26" s="44">
        <v>4</v>
      </c>
      <c r="F26" s="44">
        <v>3</v>
      </c>
      <c r="G26" s="44">
        <v>4</v>
      </c>
      <c r="H26" s="45">
        <f t="shared" si="0"/>
        <v>3.8333333333333335</v>
      </c>
      <c r="I26" s="46">
        <f t="shared" si="1"/>
        <v>0.94444444444444453</v>
      </c>
      <c r="J26" s="46">
        <f t="shared" si="2"/>
        <v>0.7424220019799247</v>
      </c>
      <c r="K26" s="46">
        <f t="shared" si="3"/>
        <v>0.99012506416907542</v>
      </c>
      <c r="L26" s="44">
        <f t="shared" si="20"/>
        <v>0.10649955403405122</v>
      </c>
      <c r="M26" s="48">
        <v>4</v>
      </c>
      <c r="N26" s="48">
        <v>4</v>
      </c>
      <c r="O26" s="48">
        <v>4</v>
      </c>
      <c r="P26" s="48">
        <v>4</v>
      </c>
      <c r="Q26" s="48">
        <v>3</v>
      </c>
      <c r="R26" s="48">
        <v>4</v>
      </c>
      <c r="S26" s="49">
        <f t="shared" si="5"/>
        <v>3.8333333333333335</v>
      </c>
      <c r="T26" s="49">
        <f t="shared" si="6"/>
        <v>0.94444444444444453</v>
      </c>
      <c r="U26" s="49">
        <f t="shared" si="7"/>
        <v>0.7424220019799247</v>
      </c>
      <c r="V26" s="49">
        <f t="shared" si="8"/>
        <v>0.99012506416907542</v>
      </c>
      <c r="W26" s="49">
        <f t="shared" si="9"/>
        <v>0.10649955403405122</v>
      </c>
      <c r="X26" s="51">
        <v>4</v>
      </c>
      <c r="Y26" s="51">
        <v>4</v>
      </c>
      <c r="Z26" s="51">
        <v>4</v>
      </c>
      <c r="AA26" s="51">
        <v>4</v>
      </c>
      <c r="AB26" s="51">
        <v>4</v>
      </c>
      <c r="AC26" s="51">
        <v>4</v>
      </c>
      <c r="AD26" s="52">
        <f t="shared" si="10"/>
        <v>4</v>
      </c>
      <c r="AE26" s="52">
        <f t="shared" si="11"/>
        <v>1</v>
      </c>
      <c r="AF26" s="52">
        <f t="shared" si="12"/>
        <v>1</v>
      </c>
      <c r="AG26" s="52">
        <f t="shared" si="13"/>
        <v>1</v>
      </c>
      <c r="AH26" s="52">
        <f t="shared" si="14"/>
        <v>0</v>
      </c>
      <c r="AI26" s="54">
        <v>4</v>
      </c>
      <c r="AJ26" s="54">
        <v>4</v>
      </c>
      <c r="AK26" s="54">
        <v>4</v>
      </c>
      <c r="AL26" s="54">
        <v>4</v>
      </c>
      <c r="AM26" s="54">
        <v>4</v>
      </c>
      <c r="AN26" s="54">
        <v>4</v>
      </c>
      <c r="AO26" s="55">
        <f t="shared" si="15"/>
        <v>4</v>
      </c>
      <c r="AP26" s="55">
        <f t="shared" si="16"/>
        <v>1</v>
      </c>
      <c r="AQ26" s="55">
        <f t="shared" si="17"/>
        <v>0.82411544941762505</v>
      </c>
      <c r="AR26" s="55">
        <f t="shared" si="18"/>
        <v>1</v>
      </c>
      <c r="AS26" s="55">
        <f t="shared" si="19"/>
        <v>0</v>
      </c>
    </row>
    <row r="27" spans="1:45" x14ac:dyDescent="0.25">
      <c r="A27" s="3" t="s">
        <v>50</v>
      </c>
      <c r="B27" s="44">
        <v>4</v>
      </c>
      <c r="C27" s="44">
        <v>4</v>
      </c>
      <c r="D27" s="44">
        <v>4</v>
      </c>
      <c r="E27" s="44">
        <v>4</v>
      </c>
      <c r="F27" s="44">
        <v>3</v>
      </c>
      <c r="G27" s="44">
        <v>4</v>
      </c>
      <c r="H27" s="45">
        <f t="shared" si="0"/>
        <v>3.8333333333333335</v>
      </c>
      <c r="I27" s="46">
        <f t="shared" si="1"/>
        <v>0.94444444444444453</v>
      </c>
      <c r="J27" s="46">
        <f t="shared" si="2"/>
        <v>0.7424220019799247</v>
      </c>
      <c r="K27" s="46">
        <f t="shared" si="3"/>
        <v>0.99012506416907542</v>
      </c>
      <c r="L27" s="44">
        <f t="shared" si="20"/>
        <v>0.10649955403405122</v>
      </c>
      <c r="M27" s="48">
        <v>4</v>
      </c>
      <c r="N27" s="48">
        <v>4</v>
      </c>
      <c r="O27" s="48">
        <v>4</v>
      </c>
      <c r="P27" s="48">
        <v>4</v>
      </c>
      <c r="Q27" s="48">
        <v>3</v>
      </c>
      <c r="R27" s="48">
        <v>4</v>
      </c>
      <c r="S27" s="49">
        <f t="shared" si="5"/>
        <v>3.8333333333333335</v>
      </c>
      <c r="T27" s="49">
        <f t="shared" si="6"/>
        <v>0.94444444444444453</v>
      </c>
      <c r="U27" s="49">
        <f t="shared" si="7"/>
        <v>0.7424220019799247</v>
      </c>
      <c r="V27" s="49">
        <f t="shared" si="8"/>
        <v>0.99012506416907542</v>
      </c>
      <c r="W27" s="49">
        <f t="shared" si="9"/>
        <v>0.10649955403405122</v>
      </c>
      <c r="X27" s="51">
        <v>4</v>
      </c>
      <c r="Y27" s="51">
        <v>4</v>
      </c>
      <c r="Z27" s="51">
        <v>4</v>
      </c>
      <c r="AA27" s="51">
        <v>4</v>
      </c>
      <c r="AB27" s="51">
        <v>4</v>
      </c>
      <c r="AC27" s="51">
        <v>4</v>
      </c>
      <c r="AD27" s="52">
        <f t="shared" si="10"/>
        <v>4</v>
      </c>
      <c r="AE27" s="52">
        <f t="shared" si="11"/>
        <v>1</v>
      </c>
      <c r="AF27" s="52">
        <f t="shared" si="12"/>
        <v>1</v>
      </c>
      <c r="AG27" s="52">
        <f t="shared" si="13"/>
        <v>1</v>
      </c>
      <c r="AH27" s="52">
        <f t="shared" si="14"/>
        <v>0</v>
      </c>
      <c r="AI27" s="54">
        <v>4</v>
      </c>
      <c r="AJ27" s="54">
        <v>4</v>
      </c>
      <c r="AK27" s="54">
        <v>4</v>
      </c>
      <c r="AL27" s="54">
        <v>4</v>
      </c>
      <c r="AM27" s="54">
        <v>4</v>
      </c>
      <c r="AN27" s="54">
        <v>4</v>
      </c>
      <c r="AO27" s="55">
        <f t="shared" si="15"/>
        <v>4</v>
      </c>
      <c r="AP27" s="55">
        <f t="shared" si="16"/>
        <v>1</v>
      </c>
      <c r="AQ27" s="55">
        <f t="shared" si="17"/>
        <v>0.82411544941762505</v>
      </c>
      <c r="AR27" s="55">
        <f t="shared" si="18"/>
        <v>1</v>
      </c>
      <c r="AS27" s="55">
        <f t="shared" si="19"/>
        <v>0</v>
      </c>
    </row>
    <row r="28" spans="1:45" x14ac:dyDescent="0.25">
      <c r="A28" s="3" t="s">
        <v>51</v>
      </c>
      <c r="B28" s="44">
        <v>4</v>
      </c>
      <c r="C28" s="44">
        <v>4</v>
      </c>
      <c r="D28" s="44">
        <v>4</v>
      </c>
      <c r="E28" s="44">
        <v>4</v>
      </c>
      <c r="F28" s="44">
        <v>3</v>
      </c>
      <c r="G28" s="44">
        <v>4</v>
      </c>
      <c r="H28" s="45">
        <f t="shared" si="0"/>
        <v>3.8333333333333335</v>
      </c>
      <c r="I28" s="46">
        <f t="shared" si="1"/>
        <v>0.94444444444444453</v>
      </c>
      <c r="J28" s="46">
        <f t="shared" si="2"/>
        <v>0.7424220019799247</v>
      </c>
      <c r="K28" s="46">
        <f t="shared" si="3"/>
        <v>0.99012506416907542</v>
      </c>
      <c r="L28" s="44">
        <f t="shared" si="20"/>
        <v>0.10649955403405122</v>
      </c>
      <c r="M28" s="48">
        <v>4</v>
      </c>
      <c r="N28" s="48">
        <v>4</v>
      </c>
      <c r="O28" s="48">
        <v>4</v>
      </c>
      <c r="P28" s="48">
        <v>4</v>
      </c>
      <c r="Q28" s="48">
        <v>3</v>
      </c>
      <c r="R28" s="48">
        <v>4</v>
      </c>
      <c r="S28" s="49">
        <f t="shared" si="5"/>
        <v>3.8333333333333335</v>
      </c>
      <c r="T28" s="49">
        <f t="shared" si="6"/>
        <v>0.94444444444444453</v>
      </c>
      <c r="U28" s="49">
        <f t="shared" si="7"/>
        <v>0.7424220019799247</v>
      </c>
      <c r="V28" s="49">
        <f t="shared" si="8"/>
        <v>0.99012506416907542</v>
      </c>
      <c r="W28" s="49">
        <f t="shared" si="9"/>
        <v>0.10649955403405122</v>
      </c>
      <c r="X28" s="51">
        <v>4</v>
      </c>
      <c r="Y28" s="51">
        <v>4</v>
      </c>
      <c r="Z28" s="51">
        <v>4</v>
      </c>
      <c r="AA28" s="51">
        <v>4</v>
      </c>
      <c r="AB28" s="51">
        <v>4</v>
      </c>
      <c r="AC28" s="51">
        <v>4</v>
      </c>
      <c r="AD28" s="52">
        <f t="shared" si="10"/>
        <v>4</v>
      </c>
      <c r="AE28" s="52">
        <f t="shared" si="11"/>
        <v>1</v>
      </c>
      <c r="AF28" s="52">
        <f t="shared" si="12"/>
        <v>1</v>
      </c>
      <c r="AG28" s="52">
        <f t="shared" si="13"/>
        <v>1</v>
      </c>
      <c r="AH28" s="52">
        <f t="shared" si="14"/>
        <v>0</v>
      </c>
      <c r="AI28" s="54">
        <v>4</v>
      </c>
      <c r="AJ28" s="54">
        <v>4</v>
      </c>
      <c r="AK28" s="54">
        <v>4</v>
      </c>
      <c r="AL28" s="54">
        <v>4</v>
      </c>
      <c r="AM28" s="54">
        <v>4</v>
      </c>
      <c r="AN28" s="54">
        <v>4</v>
      </c>
      <c r="AO28" s="55">
        <f t="shared" si="15"/>
        <v>4</v>
      </c>
      <c r="AP28" s="55">
        <f t="shared" si="16"/>
        <v>1</v>
      </c>
      <c r="AQ28" s="55">
        <f t="shared" si="17"/>
        <v>0.82411544941762505</v>
      </c>
      <c r="AR28" s="55">
        <f t="shared" si="18"/>
        <v>1</v>
      </c>
      <c r="AS28" s="55">
        <f t="shared" si="19"/>
        <v>0</v>
      </c>
    </row>
    <row r="29" spans="1:45" x14ac:dyDescent="0.25">
      <c r="A29" s="3" t="s">
        <v>52</v>
      </c>
      <c r="B29" s="44">
        <v>4</v>
      </c>
      <c r="C29" s="44">
        <v>4</v>
      </c>
      <c r="D29" s="44">
        <v>4</v>
      </c>
      <c r="E29" s="44">
        <v>4</v>
      </c>
      <c r="F29" s="44">
        <v>3</v>
      </c>
      <c r="G29" s="44">
        <v>4</v>
      </c>
      <c r="H29" s="45">
        <f t="shared" si="0"/>
        <v>3.8333333333333335</v>
      </c>
      <c r="I29" s="46">
        <f t="shared" si="1"/>
        <v>0.94444444444444453</v>
      </c>
      <c r="J29" s="46">
        <f t="shared" si="2"/>
        <v>0.7424220019799247</v>
      </c>
      <c r="K29" s="46">
        <f t="shared" si="3"/>
        <v>0.99012506416907542</v>
      </c>
      <c r="L29" s="44">
        <f t="shared" si="20"/>
        <v>0.10649955403405122</v>
      </c>
      <c r="M29" s="48">
        <v>4</v>
      </c>
      <c r="N29" s="48">
        <v>4</v>
      </c>
      <c r="O29" s="48">
        <v>4</v>
      </c>
      <c r="P29" s="48">
        <v>4</v>
      </c>
      <c r="Q29" s="48">
        <v>3</v>
      </c>
      <c r="R29" s="48">
        <v>4</v>
      </c>
      <c r="S29" s="49">
        <f t="shared" si="5"/>
        <v>3.8333333333333335</v>
      </c>
      <c r="T29" s="49">
        <f t="shared" si="6"/>
        <v>0.94444444444444453</v>
      </c>
      <c r="U29" s="49">
        <f t="shared" si="7"/>
        <v>0.7424220019799247</v>
      </c>
      <c r="V29" s="49">
        <f t="shared" si="8"/>
        <v>0.99012506416907542</v>
      </c>
      <c r="W29" s="49">
        <f t="shared" si="9"/>
        <v>0.10649955403405122</v>
      </c>
      <c r="X29" s="51">
        <v>4</v>
      </c>
      <c r="Y29" s="51">
        <v>4</v>
      </c>
      <c r="Z29" s="51">
        <v>4</v>
      </c>
      <c r="AA29" s="51">
        <v>4</v>
      </c>
      <c r="AB29" s="51">
        <v>4</v>
      </c>
      <c r="AC29" s="51">
        <v>4</v>
      </c>
      <c r="AD29" s="52">
        <f t="shared" si="10"/>
        <v>4</v>
      </c>
      <c r="AE29" s="52">
        <f t="shared" si="11"/>
        <v>1</v>
      </c>
      <c r="AF29" s="52">
        <f t="shared" si="12"/>
        <v>1</v>
      </c>
      <c r="AG29" s="52">
        <f t="shared" si="13"/>
        <v>1</v>
      </c>
      <c r="AH29" s="52">
        <f t="shared" si="14"/>
        <v>0</v>
      </c>
      <c r="AI29" s="54">
        <v>4</v>
      </c>
      <c r="AJ29" s="54">
        <v>4</v>
      </c>
      <c r="AK29" s="54">
        <v>4</v>
      </c>
      <c r="AL29" s="54">
        <v>4</v>
      </c>
      <c r="AM29" s="54">
        <v>4</v>
      </c>
      <c r="AN29" s="54">
        <v>4</v>
      </c>
      <c r="AO29" s="55">
        <f t="shared" si="15"/>
        <v>4</v>
      </c>
      <c r="AP29" s="55">
        <f t="shared" si="16"/>
        <v>1</v>
      </c>
      <c r="AQ29" s="55">
        <f t="shared" si="17"/>
        <v>0.82411544941762505</v>
      </c>
      <c r="AR29" s="55">
        <f t="shared" si="18"/>
        <v>1</v>
      </c>
      <c r="AS29" s="55">
        <f t="shared" si="19"/>
        <v>0</v>
      </c>
    </row>
    <row r="30" spans="1:45" x14ac:dyDescent="0.25">
      <c r="A30" s="3" t="s">
        <v>53</v>
      </c>
      <c r="B30" s="44">
        <v>4</v>
      </c>
      <c r="C30" s="44">
        <v>4</v>
      </c>
      <c r="D30" s="44">
        <v>4</v>
      </c>
      <c r="E30" s="44">
        <v>4</v>
      </c>
      <c r="F30" s="44">
        <v>3</v>
      </c>
      <c r="G30" s="44">
        <v>4</v>
      </c>
      <c r="H30" s="45">
        <f t="shared" si="0"/>
        <v>3.8333333333333335</v>
      </c>
      <c r="I30" s="46">
        <f t="shared" si="1"/>
        <v>0.94444444444444453</v>
      </c>
      <c r="J30" s="46">
        <f t="shared" si="2"/>
        <v>0.7424220019799247</v>
      </c>
      <c r="K30" s="46">
        <f t="shared" si="3"/>
        <v>0.99012506416907542</v>
      </c>
      <c r="L30" s="44">
        <f t="shared" si="20"/>
        <v>0.10649955403405122</v>
      </c>
      <c r="M30" s="48">
        <v>4</v>
      </c>
      <c r="N30" s="48">
        <v>4</v>
      </c>
      <c r="O30" s="48">
        <v>4</v>
      </c>
      <c r="P30" s="48">
        <v>4</v>
      </c>
      <c r="Q30" s="48">
        <v>4</v>
      </c>
      <c r="R30" s="48">
        <v>4</v>
      </c>
      <c r="S30" s="49">
        <f t="shared" si="5"/>
        <v>4</v>
      </c>
      <c r="T30" s="49">
        <f t="shared" si="6"/>
        <v>1</v>
      </c>
      <c r="U30" s="49">
        <f t="shared" si="7"/>
        <v>0.82411544941762505</v>
      </c>
      <c r="V30" s="49">
        <f t="shared" si="8"/>
        <v>1</v>
      </c>
      <c r="W30" s="49">
        <f t="shared" si="9"/>
        <v>0</v>
      </c>
      <c r="X30" s="51">
        <v>4</v>
      </c>
      <c r="Y30" s="51">
        <v>4</v>
      </c>
      <c r="Z30" s="51">
        <v>4</v>
      </c>
      <c r="AA30" s="51">
        <v>4</v>
      </c>
      <c r="AB30" s="51">
        <v>4</v>
      </c>
      <c r="AC30" s="51">
        <v>4</v>
      </c>
      <c r="AD30" s="52">
        <f t="shared" si="10"/>
        <v>4</v>
      </c>
      <c r="AE30" s="52">
        <f t="shared" si="11"/>
        <v>1</v>
      </c>
      <c r="AF30" s="52">
        <f t="shared" si="12"/>
        <v>1</v>
      </c>
      <c r="AG30" s="52">
        <f t="shared" si="13"/>
        <v>1</v>
      </c>
      <c r="AH30" s="52">
        <f t="shared" si="14"/>
        <v>0</v>
      </c>
      <c r="AI30" s="54">
        <v>4</v>
      </c>
      <c r="AJ30" s="54">
        <v>4</v>
      </c>
      <c r="AK30" s="54">
        <v>4</v>
      </c>
      <c r="AL30" s="54">
        <v>4</v>
      </c>
      <c r="AM30" s="54">
        <v>4</v>
      </c>
      <c r="AN30" s="54">
        <v>4</v>
      </c>
      <c r="AO30" s="55">
        <f t="shared" si="15"/>
        <v>4</v>
      </c>
      <c r="AP30" s="55">
        <f t="shared" si="16"/>
        <v>1</v>
      </c>
      <c r="AQ30" s="55">
        <f t="shared" si="17"/>
        <v>0.82411544941762505</v>
      </c>
      <c r="AR30" s="55">
        <f t="shared" si="18"/>
        <v>1</v>
      </c>
      <c r="AS30" s="55">
        <f t="shared" si="19"/>
        <v>0</v>
      </c>
    </row>
    <row r="31" spans="1:45" x14ac:dyDescent="0.25">
      <c r="A31" s="3" t="s">
        <v>54</v>
      </c>
      <c r="B31" s="44">
        <v>4</v>
      </c>
      <c r="C31" s="44">
        <v>4</v>
      </c>
      <c r="D31" s="44">
        <v>4</v>
      </c>
      <c r="E31" s="44">
        <v>4</v>
      </c>
      <c r="F31" s="44">
        <v>4</v>
      </c>
      <c r="G31" s="44">
        <v>4</v>
      </c>
      <c r="H31" s="45">
        <f t="shared" si="0"/>
        <v>4</v>
      </c>
      <c r="I31" s="46">
        <f t="shared" si="1"/>
        <v>1</v>
      </c>
      <c r="J31" s="46">
        <f t="shared" si="2"/>
        <v>0.82411544941762505</v>
      </c>
      <c r="K31" s="46">
        <f t="shared" si="3"/>
        <v>1</v>
      </c>
      <c r="L31" s="44">
        <f t="shared" si="20"/>
        <v>0</v>
      </c>
      <c r="M31" s="48">
        <v>4</v>
      </c>
      <c r="N31" s="48">
        <v>4</v>
      </c>
      <c r="O31" s="48">
        <v>4</v>
      </c>
      <c r="P31" s="48">
        <v>4</v>
      </c>
      <c r="Q31" s="48">
        <v>4</v>
      </c>
      <c r="R31" s="48">
        <v>4</v>
      </c>
      <c r="S31" s="49">
        <f t="shared" si="5"/>
        <v>4</v>
      </c>
      <c r="T31" s="49">
        <f t="shared" si="6"/>
        <v>1</v>
      </c>
      <c r="U31" s="49">
        <f t="shared" si="7"/>
        <v>0.82411544941762505</v>
      </c>
      <c r="V31" s="49">
        <f t="shared" si="8"/>
        <v>1</v>
      </c>
      <c r="W31" s="49">
        <f t="shared" si="9"/>
        <v>0</v>
      </c>
      <c r="X31" s="51">
        <v>4</v>
      </c>
      <c r="Y31" s="51">
        <v>4</v>
      </c>
      <c r="Z31" s="51">
        <v>4</v>
      </c>
      <c r="AA31" s="51">
        <v>4</v>
      </c>
      <c r="AB31" s="51">
        <v>4</v>
      </c>
      <c r="AC31" s="51">
        <v>4</v>
      </c>
      <c r="AD31" s="52">
        <f t="shared" si="10"/>
        <v>4</v>
      </c>
      <c r="AE31" s="52">
        <f t="shared" si="11"/>
        <v>1</v>
      </c>
      <c r="AF31" s="52">
        <f t="shared" si="12"/>
        <v>1</v>
      </c>
      <c r="AG31" s="52">
        <f t="shared" si="13"/>
        <v>1</v>
      </c>
      <c r="AH31" s="52">
        <f t="shared" si="14"/>
        <v>0</v>
      </c>
      <c r="AI31" s="54">
        <v>4</v>
      </c>
      <c r="AJ31" s="54">
        <v>4</v>
      </c>
      <c r="AK31" s="54">
        <v>4</v>
      </c>
      <c r="AL31" s="54">
        <v>4</v>
      </c>
      <c r="AM31" s="54">
        <v>4</v>
      </c>
      <c r="AN31" s="54">
        <v>4</v>
      </c>
      <c r="AO31" s="55">
        <f t="shared" si="15"/>
        <v>4</v>
      </c>
      <c r="AP31" s="55">
        <f t="shared" si="16"/>
        <v>1</v>
      </c>
      <c r="AQ31" s="55">
        <f t="shared" si="17"/>
        <v>0.82411544941762505</v>
      </c>
      <c r="AR31" s="55">
        <f t="shared" si="18"/>
        <v>1</v>
      </c>
      <c r="AS31" s="55">
        <f t="shared" si="19"/>
        <v>0</v>
      </c>
    </row>
    <row r="32" spans="1:45" x14ac:dyDescent="0.25">
      <c r="A32" s="3" t="s">
        <v>55</v>
      </c>
      <c r="B32" s="44">
        <v>4</v>
      </c>
      <c r="C32" s="44">
        <v>4</v>
      </c>
      <c r="D32" s="44">
        <v>4</v>
      </c>
      <c r="E32" s="44">
        <v>4</v>
      </c>
      <c r="F32" s="44">
        <v>4</v>
      </c>
      <c r="G32" s="44">
        <v>4</v>
      </c>
      <c r="H32" s="45">
        <f t="shared" si="0"/>
        <v>4</v>
      </c>
      <c r="I32" s="46">
        <f t="shared" si="1"/>
        <v>1</v>
      </c>
      <c r="J32" s="46">
        <f t="shared" si="2"/>
        <v>0.82411544941762505</v>
      </c>
      <c r="K32" s="46">
        <f t="shared" si="3"/>
        <v>1</v>
      </c>
      <c r="L32" s="44">
        <f t="shared" si="20"/>
        <v>0</v>
      </c>
      <c r="M32" s="48">
        <v>4</v>
      </c>
      <c r="N32" s="48">
        <v>4</v>
      </c>
      <c r="O32" s="48">
        <v>4</v>
      </c>
      <c r="P32" s="48">
        <v>4</v>
      </c>
      <c r="Q32" s="48">
        <v>4</v>
      </c>
      <c r="R32" s="48">
        <v>4</v>
      </c>
      <c r="S32" s="49">
        <f t="shared" si="5"/>
        <v>4</v>
      </c>
      <c r="T32" s="49">
        <f t="shared" si="6"/>
        <v>1</v>
      </c>
      <c r="U32" s="49">
        <f t="shared" si="7"/>
        <v>0.82411544941762505</v>
      </c>
      <c r="V32" s="49">
        <f t="shared" si="8"/>
        <v>1</v>
      </c>
      <c r="W32" s="49">
        <f t="shared" si="9"/>
        <v>0</v>
      </c>
      <c r="X32" s="51">
        <v>4</v>
      </c>
      <c r="Y32" s="51">
        <v>4</v>
      </c>
      <c r="Z32" s="51">
        <v>4</v>
      </c>
      <c r="AA32" s="51">
        <v>4</v>
      </c>
      <c r="AB32" s="51">
        <v>4</v>
      </c>
      <c r="AC32" s="51">
        <v>4</v>
      </c>
      <c r="AD32" s="52">
        <f t="shared" si="10"/>
        <v>4</v>
      </c>
      <c r="AE32" s="52">
        <f t="shared" si="11"/>
        <v>1</v>
      </c>
      <c r="AF32" s="52">
        <f t="shared" si="12"/>
        <v>1</v>
      </c>
      <c r="AG32" s="52">
        <f t="shared" si="13"/>
        <v>1</v>
      </c>
      <c r="AH32" s="52">
        <f t="shared" si="14"/>
        <v>0</v>
      </c>
      <c r="AI32" s="54">
        <v>4</v>
      </c>
      <c r="AJ32" s="54">
        <v>4</v>
      </c>
      <c r="AK32" s="54">
        <v>4</v>
      </c>
      <c r="AL32" s="54">
        <v>4</v>
      </c>
      <c r="AM32" s="54">
        <v>4</v>
      </c>
      <c r="AN32" s="54">
        <v>4</v>
      </c>
      <c r="AO32" s="55">
        <f t="shared" si="15"/>
        <v>4</v>
      </c>
      <c r="AP32" s="55">
        <f t="shared" si="16"/>
        <v>1</v>
      </c>
      <c r="AQ32" s="55">
        <f t="shared" si="17"/>
        <v>0.82411544941762505</v>
      </c>
      <c r="AR32" s="55">
        <f t="shared" si="18"/>
        <v>1</v>
      </c>
      <c r="AS32" s="55">
        <f t="shared" si="19"/>
        <v>0</v>
      </c>
    </row>
    <row r="33" spans="1:45" x14ac:dyDescent="0.25">
      <c r="A33" s="3" t="s">
        <v>56</v>
      </c>
      <c r="B33" s="44">
        <v>4</v>
      </c>
      <c r="C33" s="44">
        <v>4</v>
      </c>
      <c r="D33" s="44">
        <v>4</v>
      </c>
      <c r="E33" s="44">
        <v>4</v>
      </c>
      <c r="F33" s="44">
        <v>4</v>
      </c>
      <c r="G33" s="44">
        <v>4</v>
      </c>
      <c r="H33" s="45">
        <f t="shared" si="0"/>
        <v>4</v>
      </c>
      <c r="I33" s="46">
        <f t="shared" si="1"/>
        <v>1</v>
      </c>
      <c r="J33" s="46">
        <f t="shared" si="2"/>
        <v>0.82411544941762505</v>
      </c>
      <c r="K33" s="46">
        <f t="shared" si="3"/>
        <v>1</v>
      </c>
      <c r="L33" s="44">
        <f t="shared" si="20"/>
        <v>0</v>
      </c>
      <c r="M33" s="48">
        <v>4</v>
      </c>
      <c r="N33" s="48">
        <v>4</v>
      </c>
      <c r="O33" s="48">
        <v>4</v>
      </c>
      <c r="P33" s="48">
        <v>4</v>
      </c>
      <c r="Q33" s="48">
        <v>4</v>
      </c>
      <c r="R33" s="48">
        <v>4</v>
      </c>
      <c r="S33" s="49">
        <f t="shared" si="5"/>
        <v>4</v>
      </c>
      <c r="T33" s="49">
        <f t="shared" si="6"/>
        <v>1</v>
      </c>
      <c r="U33" s="49">
        <f t="shared" si="7"/>
        <v>0.82411544941762505</v>
      </c>
      <c r="V33" s="49">
        <f t="shared" si="8"/>
        <v>1</v>
      </c>
      <c r="W33" s="49">
        <f t="shared" si="9"/>
        <v>0</v>
      </c>
      <c r="X33" s="51">
        <v>4</v>
      </c>
      <c r="Y33" s="51">
        <v>4</v>
      </c>
      <c r="Z33" s="51">
        <v>4</v>
      </c>
      <c r="AA33" s="51">
        <v>4</v>
      </c>
      <c r="AB33" s="51">
        <v>4</v>
      </c>
      <c r="AC33" s="51">
        <v>4</v>
      </c>
      <c r="AD33" s="52">
        <f t="shared" si="10"/>
        <v>4</v>
      </c>
      <c r="AE33" s="52">
        <f t="shared" si="11"/>
        <v>1</v>
      </c>
      <c r="AF33" s="52">
        <f t="shared" si="12"/>
        <v>1</v>
      </c>
      <c r="AG33" s="52">
        <f t="shared" si="13"/>
        <v>1</v>
      </c>
      <c r="AH33" s="52">
        <f t="shared" si="14"/>
        <v>0</v>
      </c>
      <c r="AI33" s="54">
        <v>4</v>
      </c>
      <c r="AJ33" s="54">
        <v>4</v>
      </c>
      <c r="AK33" s="54">
        <v>4</v>
      </c>
      <c r="AL33" s="54">
        <v>4</v>
      </c>
      <c r="AM33" s="54">
        <v>4</v>
      </c>
      <c r="AN33" s="54">
        <v>4</v>
      </c>
      <c r="AO33" s="55">
        <f t="shared" si="15"/>
        <v>4</v>
      </c>
      <c r="AP33" s="55">
        <f t="shared" si="16"/>
        <v>1</v>
      </c>
      <c r="AQ33" s="55">
        <f t="shared" si="17"/>
        <v>0.82411544941762505</v>
      </c>
      <c r="AR33" s="55">
        <f t="shared" si="18"/>
        <v>1</v>
      </c>
      <c r="AS33" s="55">
        <f t="shared" si="19"/>
        <v>0</v>
      </c>
    </row>
    <row r="34" spans="1:45" x14ac:dyDescent="0.25">
      <c r="A34" s="3" t="s">
        <v>57</v>
      </c>
      <c r="B34" s="44">
        <v>4</v>
      </c>
      <c r="C34" s="44">
        <v>4</v>
      </c>
      <c r="D34" s="44">
        <v>4</v>
      </c>
      <c r="E34" s="44">
        <v>4</v>
      </c>
      <c r="F34" s="44">
        <v>4</v>
      </c>
      <c r="G34" s="44">
        <v>4</v>
      </c>
      <c r="H34" s="45">
        <f t="shared" si="0"/>
        <v>4</v>
      </c>
      <c r="I34" s="46">
        <f t="shared" si="1"/>
        <v>1</v>
      </c>
      <c r="J34" s="46">
        <f t="shared" si="2"/>
        <v>0.82411544941762505</v>
      </c>
      <c r="K34" s="46">
        <f t="shared" si="3"/>
        <v>1</v>
      </c>
      <c r="L34" s="44">
        <f t="shared" si="20"/>
        <v>0</v>
      </c>
      <c r="M34" s="48">
        <v>4</v>
      </c>
      <c r="N34" s="48">
        <v>4</v>
      </c>
      <c r="O34" s="48">
        <v>4</v>
      </c>
      <c r="P34" s="48">
        <v>4</v>
      </c>
      <c r="Q34" s="48">
        <v>4</v>
      </c>
      <c r="R34" s="48">
        <v>4</v>
      </c>
      <c r="S34" s="49">
        <f t="shared" si="5"/>
        <v>4</v>
      </c>
      <c r="T34" s="49">
        <f t="shared" si="6"/>
        <v>1</v>
      </c>
      <c r="U34" s="49">
        <f t="shared" si="7"/>
        <v>0.82411544941762505</v>
      </c>
      <c r="V34" s="49">
        <f t="shared" si="8"/>
        <v>1</v>
      </c>
      <c r="W34" s="49">
        <f t="shared" si="9"/>
        <v>0</v>
      </c>
      <c r="X34" s="51">
        <v>4</v>
      </c>
      <c r="Y34" s="51">
        <v>4</v>
      </c>
      <c r="Z34" s="51">
        <v>4</v>
      </c>
      <c r="AA34" s="51">
        <v>4</v>
      </c>
      <c r="AB34" s="51">
        <v>4</v>
      </c>
      <c r="AC34" s="51">
        <v>4</v>
      </c>
      <c r="AD34" s="52">
        <f t="shared" si="10"/>
        <v>4</v>
      </c>
      <c r="AE34" s="52">
        <f t="shared" si="11"/>
        <v>1</v>
      </c>
      <c r="AF34" s="52">
        <f t="shared" si="12"/>
        <v>1</v>
      </c>
      <c r="AG34" s="52">
        <f t="shared" si="13"/>
        <v>1</v>
      </c>
      <c r="AH34" s="52">
        <f t="shared" si="14"/>
        <v>0</v>
      </c>
      <c r="AI34" s="54">
        <v>4</v>
      </c>
      <c r="AJ34" s="54">
        <v>4</v>
      </c>
      <c r="AK34" s="54">
        <v>4</v>
      </c>
      <c r="AL34" s="54">
        <v>4</v>
      </c>
      <c r="AM34" s="54">
        <v>4</v>
      </c>
      <c r="AN34" s="54">
        <v>4</v>
      </c>
      <c r="AO34" s="55">
        <f t="shared" si="15"/>
        <v>4</v>
      </c>
      <c r="AP34" s="55">
        <f t="shared" si="16"/>
        <v>1</v>
      </c>
      <c r="AQ34" s="55">
        <f t="shared" si="17"/>
        <v>0.82411544941762505</v>
      </c>
      <c r="AR34" s="55">
        <f t="shared" si="18"/>
        <v>1</v>
      </c>
      <c r="AS34" s="55">
        <f t="shared" si="19"/>
        <v>0</v>
      </c>
    </row>
    <row r="35" spans="1:45" x14ac:dyDescent="0.25">
      <c r="A35" s="3" t="s">
        <v>58</v>
      </c>
      <c r="B35" s="44">
        <v>4</v>
      </c>
      <c r="C35" s="44">
        <v>4</v>
      </c>
      <c r="D35" s="44">
        <v>4</v>
      </c>
      <c r="E35" s="44">
        <v>4</v>
      </c>
      <c r="F35" s="44">
        <v>4</v>
      </c>
      <c r="G35" s="44">
        <v>4</v>
      </c>
      <c r="H35" s="45">
        <f t="shared" si="0"/>
        <v>4</v>
      </c>
      <c r="I35" s="46">
        <f t="shared" si="1"/>
        <v>1</v>
      </c>
      <c r="J35" s="46">
        <f t="shared" si="2"/>
        <v>0.82411544941762505</v>
      </c>
      <c r="K35" s="46">
        <f t="shared" si="3"/>
        <v>1</v>
      </c>
      <c r="L35" s="44">
        <f t="shared" si="20"/>
        <v>0</v>
      </c>
      <c r="M35" s="48">
        <v>4</v>
      </c>
      <c r="N35" s="48">
        <v>4</v>
      </c>
      <c r="O35" s="48">
        <v>4</v>
      </c>
      <c r="P35" s="48">
        <v>4</v>
      </c>
      <c r="Q35" s="48">
        <v>4</v>
      </c>
      <c r="R35" s="48">
        <v>4</v>
      </c>
      <c r="S35" s="49">
        <f t="shared" si="5"/>
        <v>4</v>
      </c>
      <c r="T35" s="49">
        <f t="shared" si="6"/>
        <v>1</v>
      </c>
      <c r="U35" s="49">
        <f t="shared" si="7"/>
        <v>0.82411544941762505</v>
      </c>
      <c r="V35" s="49">
        <f t="shared" si="8"/>
        <v>1</v>
      </c>
      <c r="W35" s="49">
        <f t="shared" si="9"/>
        <v>0</v>
      </c>
      <c r="X35" s="51">
        <v>4</v>
      </c>
      <c r="Y35" s="51">
        <v>4</v>
      </c>
      <c r="Z35" s="51">
        <v>4</v>
      </c>
      <c r="AA35" s="51">
        <v>4</v>
      </c>
      <c r="AB35" s="51">
        <v>4</v>
      </c>
      <c r="AC35" s="51">
        <v>4</v>
      </c>
      <c r="AD35" s="52">
        <f t="shared" si="10"/>
        <v>4</v>
      </c>
      <c r="AE35" s="52">
        <f t="shared" si="11"/>
        <v>1</v>
      </c>
      <c r="AF35" s="52">
        <f t="shared" si="12"/>
        <v>1</v>
      </c>
      <c r="AG35" s="52">
        <f t="shared" si="13"/>
        <v>1</v>
      </c>
      <c r="AH35" s="52">
        <f t="shared" si="14"/>
        <v>0</v>
      </c>
      <c r="AI35" s="54">
        <v>4</v>
      </c>
      <c r="AJ35" s="54">
        <v>4</v>
      </c>
      <c r="AK35" s="54">
        <v>4</v>
      </c>
      <c r="AL35" s="54">
        <v>4</v>
      </c>
      <c r="AM35" s="54">
        <v>4</v>
      </c>
      <c r="AN35" s="54">
        <v>4</v>
      </c>
      <c r="AO35" s="55">
        <f t="shared" si="15"/>
        <v>4</v>
      </c>
      <c r="AP35" s="55">
        <f t="shared" si="16"/>
        <v>1</v>
      </c>
      <c r="AQ35" s="55">
        <f t="shared" si="17"/>
        <v>0.82411544941762505</v>
      </c>
      <c r="AR35" s="55">
        <f t="shared" si="18"/>
        <v>1</v>
      </c>
      <c r="AS35" s="55">
        <f t="shared" si="19"/>
        <v>0</v>
      </c>
    </row>
    <row r="36" spans="1:45" x14ac:dyDescent="0.25">
      <c r="A36" s="3" t="s">
        <v>59</v>
      </c>
      <c r="B36" s="44">
        <v>4</v>
      </c>
      <c r="C36" s="44">
        <v>4</v>
      </c>
      <c r="D36" s="44">
        <v>4</v>
      </c>
      <c r="E36" s="44">
        <v>4</v>
      </c>
      <c r="F36" s="44">
        <v>4</v>
      </c>
      <c r="G36" s="44">
        <v>4</v>
      </c>
      <c r="H36" s="45">
        <f t="shared" si="0"/>
        <v>4</v>
      </c>
      <c r="I36" s="46">
        <f t="shared" si="1"/>
        <v>1</v>
      </c>
      <c r="J36" s="46">
        <f t="shared" si="2"/>
        <v>0.82411544941762505</v>
      </c>
      <c r="K36" s="46">
        <f t="shared" si="3"/>
        <v>1</v>
      </c>
      <c r="L36" s="44">
        <f t="shared" si="20"/>
        <v>0</v>
      </c>
      <c r="M36" s="48">
        <v>4</v>
      </c>
      <c r="N36" s="48">
        <v>4</v>
      </c>
      <c r="O36" s="48">
        <v>4</v>
      </c>
      <c r="P36" s="48">
        <v>4</v>
      </c>
      <c r="Q36" s="48">
        <v>4</v>
      </c>
      <c r="R36" s="48">
        <v>4</v>
      </c>
      <c r="S36" s="49">
        <f t="shared" si="5"/>
        <v>4</v>
      </c>
      <c r="T36" s="49">
        <f t="shared" si="6"/>
        <v>1</v>
      </c>
      <c r="U36" s="49">
        <f t="shared" si="7"/>
        <v>0.82411544941762505</v>
      </c>
      <c r="V36" s="49">
        <f t="shared" si="8"/>
        <v>1</v>
      </c>
      <c r="W36" s="49">
        <f t="shared" si="9"/>
        <v>0</v>
      </c>
      <c r="X36" s="51">
        <v>4</v>
      </c>
      <c r="Y36" s="51">
        <v>4</v>
      </c>
      <c r="Z36" s="51">
        <v>4</v>
      </c>
      <c r="AA36" s="51">
        <v>4</v>
      </c>
      <c r="AB36" s="51">
        <v>4</v>
      </c>
      <c r="AC36" s="51">
        <v>4</v>
      </c>
      <c r="AD36" s="52">
        <f t="shared" si="10"/>
        <v>4</v>
      </c>
      <c r="AE36" s="52">
        <f t="shared" si="11"/>
        <v>1</v>
      </c>
      <c r="AF36" s="52">
        <f t="shared" si="12"/>
        <v>1</v>
      </c>
      <c r="AG36" s="52">
        <f t="shared" si="13"/>
        <v>1</v>
      </c>
      <c r="AH36" s="52">
        <f t="shared" si="14"/>
        <v>0</v>
      </c>
      <c r="AI36" s="54">
        <v>4</v>
      </c>
      <c r="AJ36" s="54">
        <v>4</v>
      </c>
      <c r="AK36" s="54">
        <v>4</v>
      </c>
      <c r="AL36" s="54">
        <v>4</v>
      </c>
      <c r="AM36" s="54">
        <v>4</v>
      </c>
      <c r="AN36" s="54">
        <v>4</v>
      </c>
      <c r="AO36" s="55">
        <f t="shared" si="15"/>
        <v>4</v>
      </c>
      <c r="AP36" s="55">
        <f t="shared" si="16"/>
        <v>1</v>
      </c>
      <c r="AQ36" s="55">
        <f t="shared" si="17"/>
        <v>0.82411544941762505</v>
      </c>
      <c r="AR36" s="55">
        <f t="shared" si="18"/>
        <v>1</v>
      </c>
      <c r="AS36" s="55">
        <f t="shared" si="19"/>
        <v>0</v>
      </c>
    </row>
    <row r="37" spans="1:45" x14ac:dyDescent="0.25">
      <c r="A37" s="3" t="s">
        <v>163</v>
      </c>
      <c r="B37" s="44">
        <v>4</v>
      </c>
      <c r="C37" s="44">
        <v>4</v>
      </c>
      <c r="D37" s="44">
        <v>4</v>
      </c>
      <c r="E37" s="44">
        <v>4</v>
      </c>
      <c r="F37" s="44">
        <v>4</v>
      </c>
      <c r="G37" s="44">
        <v>4</v>
      </c>
      <c r="H37" s="45">
        <f t="shared" ref="H37:H38" si="21">AVERAGE(B37:G37)</f>
        <v>4</v>
      </c>
      <c r="I37" s="46">
        <f t="shared" si="1"/>
        <v>1</v>
      </c>
      <c r="J37" s="46">
        <f t="shared" si="2"/>
        <v>0.82411544941762505</v>
      </c>
      <c r="K37" s="46">
        <f t="shared" ref="K37:K38" si="22">(2*$F$2*$D$2*I37+$D$1^2+$D$1*SQRT(4*$F$2*$D$2*I37*(1-I37)+$D$1^2))/(2*($F$2*$D$2+$D$1^2))</f>
        <v>1</v>
      </c>
      <c r="L37" s="44">
        <f t="shared" si="20"/>
        <v>0</v>
      </c>
      <c r="M37" s="48">
        <v>4</v>
      </c>
      <c r="N37" s="48">
        <v>4</v>
      </c>
      <c r="O37" s="48">
        <v>4</v>
      </c>
      <c r="P37" s="48">
        <v>4</v>
      </c>
      <c r="Q37" s="48">
        <v>4</v>
      </c>
      <c r="R37" s="48">
        <v>4</v>
      </c>
      <c r="S37" s="49">
        <f t="shared" si="5"/>
        <v>4</v>
      </c>
      <c r="T37" s="49">
        <f t="shared" si="6"/>
        <v>1</v>
      </c>
      <c r="U37" s="49">
        <f t="shared" si="7"/>
        <v>0.82411544941762505</v>
      </c>
      <c r="V37" s="49">
        <f t="shared" si="8"/>
        <v>1</v>
      </c>
      <c r="W37" s="49">
        <f t="shared" si="9"/>
        <v>0</v>
      </c>
      <c r="X37" s="51">
        <v>4</v>
      </c>
      <c r="Y37" s="51">
        <v>4</v>
      </c>
      <c r="Z37" s="51">
        <v>4</v>
      </c>
      <c r="AA37" s="51">
        <v>4</v>
      </c>
      <c r="AB37" s="51">
        <v>4</v>
      </c>
      <c r="AC37" s="51">
        <v>4</v>
      </c>
      <c r="AD37" s="52">
        <f t="shared" ref="AD37:AD38" si="23">AVERAGE(X37:AB37)</f>
        <v>4</v>
      </c>
      <c r="AE37" s="52">
        <f t="shared" ref="AE37:AE38" si="24">(X37-1+Y37-1+Z37-1+AA37-1+AB37-1)/(5*(4-1))</f>
        <v>1</v>
      </c>
      <c r="AF37" s="52">
        <f t="shared" ref="AF37:AF38" si="25">AE37-1.96*SQRT(AE37*(1-AE37)/(5*(4-1)))</f>
        <v>1</v>
      </c>
      <c r="AG37" s="52">
        <f t="shared" ref="AG37:AG38" si="26">AE37+1.96*SQRT(AE37*(1-AE37)/(5*(4-1)))</f>
        <v>1</v>
      </c>
      <c r="AH37" s="52">
        <f t="shared" si="14"/>
        <v>0</v>
      </c>
      <c r="AI37" s="54">
        <v>4</v>
      </c>
      <c r="AJ37" s="54">
        <v>4</v>
      </c>
      <c r="AK37" s="54">
        <v>4</v>
      </c>
      <c r="AL37" s="54">
        <v>4</v>
      </c>
      <c r="AM37" s="54">
        <v>4</v>
      </c>
      <c r="AN37" s="54">
        <v>4</v>
      </c>
      <c r="AO37" s="55">
        <f t="shared" si="15"/>
        <v>4</v>
      </c>
      <c r="AP37" s="55">
        <f t="shared" si="16"/>
        <v>1</v>
      </c>
      <c r="AQ37" s="55">
        <f t="shared" si="17"/>
        <v>0.82411544941762505</v>
      </c>
      <c r="AR37" s="55">
        <f t="shared" si="18"/>
        <v>1</v>
      </c>
      <c r="AS37" s="55">
        <f t="shared" si="19"/>
        <v>0</v>
      </c>
    </row>
    <row r="38" spans="1:45" x14ac:dyDescent="0.25">
      <c r="A38" s="3" t="s">
        <v>164</v>
      </c>
      <c r="B38" s="44">
        <v>4</v>
      </c>
      <c r="C38" s="44">
        <v>4</v>
      </c>
      <c r="D38" s="44">
        <v>4</v>
      </c>
      <c r="E38" s="44">
        <v>4</v>
      </c>
      <c r="F38" s="44">
        <v>4</v>
      </c>
      <c r="G38" s="44">
        <v>4</v>
      </c>
      <c r="H38" s="45">
        <f t="shared" si="21"/>
        <v>4</v>
      </c>
      <c r="I38" s="46">
        <f t="shared" si="1"/>
        <v>1</v>
      </c>
      <c r="J38" s="46">
        <f t="shared" si="2"/>
        <v>0.82411544941762505</v>
      </c>
      <c r="K38" s="46">
        <f t="shared" si="22"/>
        <v>1</v>
      </c>
      <c r="L38" s="44">
        <f t="shared" si="20"/>
        <v>0</v>
      </c>
      <c r="M38" s="48">
        <v>4</v>
      </c>
      <c r="N38" s="48">
        <v>4</v>
      </c>
      <c r="O38" s="48">
        <v>4</v>
      </c>
      <c r="P38" s="48">
        <v>4</v>
      </c>
      <c r="Q38" s="48">
        <v>4</v>
      </c>
      <c r="R38" s="48">
        <v>4</v>
      </c>
      <c r="S38" s="49">
        <f t="shared" si="5"/>
        <v>4</v>
      </c>
      <c r="T38" s="49">
        <f t="shared" si="6"/>
        <v>1</v>
      </c>
      <c r="U38" s="49">
        <f t="shared" si="7"/>
        <v>0.82411544941762505</v>
      </c>
      <c r="V38" s="49">
        <f t="shared" si="8"/>
        <v>1</v>
      </c>
      <c r="W38" s="49">
        <f t="shared" si="9"/>
        <v>0</v>
      </c>
      <c r="X38" s="51">
        <v>4</v>
      </c>
      <c r="Y38" s="51">
        <v>4</v>
      </c>
      <c r="Z38" s="51">
        <v>4</v>
      </c>
      <c r="AA38" s="51">
        <v>4</v>
      </c>
      <c r="AB38" s="51">
        <v>4</v>
      </c>
      <c r="AC38" s="51">
        <v>4</v>
      </c>
      <c r="AD38" s="52">
        <f t="shared" si="23"/>
        <v>4</v>
      </c>
      <c r="AE38" s="52">
        <f t="shared" si="24"/>
        <v>1</v>
      </c>
      <c r="AF38" s="52">
        <f t="shared" si="25"/>
        <v>1</v>
      </c>
      <c r="AG38" s="52">
        <f t="shared" si="26"/>
        <v>1</v>
      </c>
      <c r="AH38" s="52">
        <f t="shared" si="14"/>
        <v>0</v>
      </c>
      <c r="AI38" s="54">
        <v>4</v>
      </c>
      <c r="AJ38" s="54">
        <v>4</v>
      </c>
      <c r="AK38" s="54">
        <v>4</v>
      </c>
      <c r="AL38" s="54">
        <v>4</v>
      </c>
      <c r="AM38" s="54">
        <v>4</v>
      </c>
      <c r="AN38" s="54">
        <v>4</v>
      </c>
      <c r="AO38" s="55">
        <f t="shared" si="15"/>
        <v>4</v>
      </c>
      <c r="AP38" s="55">
        <f t="shared" si="16"/>
        <v>1</v>
      </c>
      <c r="AQ38" s="55">
        <f t="shared" si="17"/>
        <v>0.82411544941762505</v>
      </c>
      <c r="AR38" s="55">
        <f t="shared" si="18"/>
        <v>1</v>
      </c>
      <c r="AS38" s="55">
        <f t="shared" si="19"/>
        <v>0</v>
      </c>
    </row>
  </sheetData>
  <autoFilter ref="A4:AR38" xr:uid="{00000000-0001-0000-0000-000000000000}"/>
  <phoneticPr fontId="12" type="noConversion"/>
  <pageMargins left="0.75" right="0.75" top="1" bottom="1" header="0.5" footer="0.5"/>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EFF3C-29BC-4711-B61A-5A60E946F38C}">
  <dimension ref="A1:K63"/>
  <sheetViews>
    <sheetView workbookViewId="0">
      <selection activeCell="A5" sqref="A5:H16"/>
    </sheetView>
  </sheetViews>
  <sheetFormatPr baseColWidth="10" defaultRowHeight="15" x14ac:dyDescent="0.25"/>
  <sheetData>
    <row r="1" spans="1:11" x14ac:dyDescent="0.25">
      <c r="A1" t="s">
        <v>65</v>
      </c>
    </row>
    <row r="2" spans="1:11" x14ac:dyDescent="0.25">
      <c r="A2" t="s">
        <v>66</v>
      </c>
    </row>
    <row r="4" spans="1:11" x14ac:dyDescent="0.25">
      <c r="A4" t="s">
        <v>68</v>
      </c>
    </row>
    <row r="5" spans="1:11" ht="16.5" customHeight="1" x14ac:dyDescent="0.25">
      <c r="A5" s="41" t="s">
        <v>103</v>
      </c>
      <c r="B5" s="41"/>
      <c r="C5" s="41"/>
      <c r="D5" s="41"/>
      <c r="E5" s="41"/>
      <c r="F5" s="41"/>
      <c r="G5" s="41"/>
      <c r="H5" s="41"/>
    </row>
    <row r="6" spans="1:11" x14ac:dyDescent="0.25">
      <c r="A6" s="41"/>
      <c r="B6" s="41"/>
      <c r="C6" s="41"/>
      <c r="D6" s="41"/>
      <c r="E6" s="41"/>
      <c r="F6" s="41"/>
      <c r="G6" s="41"/>
      <c r="H6" s="41"/>
    </row>
    <row r="7" spans="1:11" x14ac:dyDescent="0.25">
      <c r="A7" s="41"/>
      <c r="B7" s="41"/>
      <c r="C7" s="41"/>
      <c r="D7" s="41"/>
      <c r="E7" s="41"/>
      <c r="F7" s="41"/>
      <c r="G7" s="41"/>
      <c r="H7" s="41"/>
    </row>
    <row r="8" spans="1:11" x14ac:dyDescent="0.25">
      <c r="A8" s="41"/>
      <c r="B8" s="41"/>
      <c r="C8" s="41"/>
      <c r="D8" s="41"/>
      <c r="E8" s="41"/>
      <c r="F8" s="41"/>
      <c r="G8" s="41"/>
      <c r="H8" s="41"/>
      <c r="K8" s="9" t="s">
        <v>76</v>
      </c>
    </row>
    <row r="9" spans="1:11" ht="17.25" x14ac:dyDescent="0.25">
      <c r="A9" s="41"/>
      <c r="B9" s="41"/>
      <c r="C9" s="41"/>
      <c r="D9" s="41"/>
      <c r="E9" s="41"/>
      <c r="F9" s="41"/>
      <c r="G9" s="41"/>
      <c r="H9" s="41"/>
      <c r="K9" s="10" t="s">
        <v>77</v>
      </c>
    </row>
    <row r="10" spans="1:11" x14ac:dyDescent="0.25">
      <c r="A10" s="41"/>
      <c r="B10" s="41"/>
      <c r="C10" s="41"/>
      <c r="D10" s="41"/>
      <c r="E10" s="41"/>
      <c r="F10" s="41"/>
      <c r="G10" s="41"/>
      <c r="H10" s="41"/>
      <c r="K10" s="7"/>
    </row>
    <row r="11" spans="1:11" ht="15.75" x14ac:dyDescent="0.25">
      <c r="A11" s="41"/>
      <c r="B11" s="41"/>
      <c r="C11" s="41"/>
      <c r="D11" s="41"/>
      <c r="E11" s="41"/>
      <c r="F11" s="41"/>
      <c r="G11" s="41"/>
      <c r="H11" s="41"/>
      <c r="K11" s="11" t="s">
        <v>109</v>
      </c>
    </row>
    <row r="12" spans="1:11" ht="15.75" x14ac:dyDescent="0.25">
      <c r="A12" s="41"/>
      <c r="B12" s="41"/>
      <c r="C12" s="41"/>
      <c r="D12" s="41"/>
      <c r="E12" s="41"/>
      <c r="F12" s="41"/>
      <c r="G12" s="41"/>
      <c r="H12" s="41"/>
      <c r="K12" s="11" t="s">
        <v>78</v>
      </c>
    </row>
    <row r="13" spans="1:11" ht="15.75" x14ac:dyDescent="0.25">
      <c r="A13" s="41"/>
      <c r="B13" s="41"/>
      <c r="C13" s="41"/>
      <c r="D13" s="41"/>
      <c r="E13" s="41"/>
      <c r="F13" s="41"/>
      <c r="G13" s="41"/>
      <c r="H13" s="41"/>
      <c r="K13" s="11" t="s">
        <v>79</v>
      </c>
    </row>
    <row r="14" spans="1:11" ht="15.75" x14ac:dyDescent="0.25">
      <c r="A14" s="41"/>
      <c r="B14" s="41"/>
      <c r="C14" s="41"/>
      <c r="D14" s="41"/>
      <c r="E14" s="41"/>
      <c r="F14" s="41"/>
      <c r="G14" s="41"/>
      <c r="H14" s="41"/>
      <c r="K14" s="11" t="s">
        <v>80</v>
      </c>
    </row>
    <row r="15" spans="1:11" ht="15.75" x14ac:dyDescent="0.25">
      <c r="A15" s="41"/>
      <c r="B15" s="41"/>
      <c r="C15" s="41"/>
      <c r="D15" s="41"/>
      <c r="E15" s="41"/>
      <c r="F15" s="41"/>
      <c r="G15" s="41"/>
      <c r="H15" s="41"/>
      <c r="K15" s="11" t="s">
        <v>81</v>
      </c>
    </row>
    <row r="16" spans="1:11" ht="17.25" x14ac:dyDescent="0.25">
      <c r="A16" s="41"/>
      <c r="B16" s="41"/>
      <c r="C16" s="41"/>
      <c r="D16" s="41"/>
      <c r="E16" s="41"/>
      <c r="F16" s="41"/>
      <c r="G16" s="41"/>
      <c r="H16" s="41"/>
      <c r="K16" s="10" t="s">
        <v>99</v>
      </c>
    </row>
    <row r="17" spans="1:11" ht="15.75" x14ac:dyDescent="0.25">
      <c r="A17" s="4" t="s">
        <v>69</v>
      </c>
      <c r="K17" s="12" t="s">
        <v>82</v>
      </c>
    </row>
    <row r="19" spans="1:11" ht="15.75" x14ac:dyDescent="0.25">
      <c r="A19" s="4" t="s">
        <v>70</v>
      </c>
      <c r="H19" t="s">
        <v>71</v>
      </c>
      <c r="K19" s="12"/>
    </row>
    <row r="20" spans="1:11" ht="15.75" x14ac:dyDescent="0.25">
      <c r="K20" s="12" t="s">
        <v>83</v>
      </c>
    </row>
    <row r="21" spans="1:11" x14ac:dyDescent="0.25">
      <c r="K21" s="7"/>
    </row>
    <row r="22" spans="1:11" ht="15.75" x14ac:dyDescent="0.25">
      <c r="B22" s="17" t="s">
        <v>104</v>
      </c>
      <c r="C22" s="17"/>
      <c r="D22" s="17"/>
      <c r="E22" s="17"/>
      <c r="F22" s="17"/>
      <c r="K22" s="13" t="s">
        <v>84</v>
      </c>
    </row>
    <row r="23" spans="1:11" ht="15.75" x14ac:dyDescent="0.25">
      <c r="K23" s="13" t="s">
        <v>85</v>
      </c>
    </row>
    <row r="24" spans="1:11" ht="15.75" x14ac:dyDescent="0.25">
      <c r="K24" s="13" t="s">
        <v>86</v>
      </c>
    </row>
    <row r="25" spans="1:11" ht="15.75" x14ac:dyDescent="0.25">
      <c r="K25" s="13" t="s">
        <v>87</v>
      </c>
    </row>
    <row r="28" spans="1:11" ht="17.25" x14ac:dyDescent="0.25">
      <c r="K28" s="10" t="s">
        <v>100</v>
      </c>
    </row>
    <row r="29" spans="1:11" ht="15.75" x14ac:dyDescent="0.25">
      <c r="K29" s="12" t="s">
        <v>88</v>
      </c>
    </row>
    <row r="31" spans="1:11" ht="15.75" x14ac:dyDescent="0.25">
      <c r="K31" s="12"/>
    </row>
    <row r="34" spans="11:11" ht="15.75" x14ac:dyDescent="0.25">
      <c r="K34" s="12" t="s">
        <v>89</v>
      </c>
    </row>
    <row r="35" spans="11:11" x14ac:dyDescent="0.25">
      <c r="K35" s="7"/>
    </row>
    <row r="36" spans="11:11" ht="15.75" x14ac:dyDescent="0.25">
      <c r="K36" s="13" t="s">
        <v>90</v>
      </c>
    </row>
    <row r="37" spans="11:11" ht="15.75" x14ac:dyDescent="0.25">
      <c r="K37" s="13" t="s">
        <v>91</v>
      </c>
    </row>
    <row r="38" spans="11:11" ht="15.75" x14ac:dyDescent="0.25">
      <c r="K38" s="13" t="s">
        <v>92</v>
      </c>
    </row>
    <row r="39" spans="11:11" ht="15.75" x14ac:dyDescent="0.25">
      <c r="K39" s="13" t="s">
        <v>93</v>
      </c>
    </row>
    <row r="41" spans="11:11" x14ac:dyDescent="0.25">
      <c r="K41" s="14"/>
    </row>
    <row r="43" spans="11:11" x14ac:dyDescent="0.25">
      <c r="K43" s="14"/>
    </row>
    <row r="45" spans="11:11" x14ac:dyDescent="0.25">
      <c r="K45" s="14"/>
    </row>
    <row r="47" spans="11:11" x14ac:dyDescent="0.25">
      <c r="K47" s="14"/>
    </row>
    <row r="49" spans="11:11" ht="18" x14ac:dyDescent="0.25">
      <c r="K49" s="14" t="s">
        <v>94</v>
      </c>
    </row>
    <row r="51" spans="11:11" x14ac:dyDescent="0.25">
      <c r="K51" s="14" t="s">
        <v>95</v>
      </c>
    </row>
    <row r="52" spans="11:11" x14ac:dyDescent="0.25">
      <c r="K52" s="15"/>
    </row>
    <row r="53" spans="11:11" x14ac:dyDescent="0.25">
      <c r="K53" s="15"/>
    </row>
    <row r="54" spans="11:11" x14ac:dyDescent="0.25">
      <c r="K54" s="15"/>
    </row>
    <row r="57" spans="11:11" x14ac:dyDescent="0.25">
      <c r="K57" s="16" t="s">
        <v>96</v>
      </c>
    </row>
    <row r="59" spans="11:11" x14ac:dyDescent="0.25">
      <c r="K59" s="16" t="s">
        <v>97</v>
      </c>
    </row>
    <row r="61" spans="11:11" ht="18" x14ac:dyDescent="0.25">
      <c r="K61" s="14" t="s">
        <v>98</v>
      </c>
    </row>
    <row r="63" spans="11:11" x14ac:dyDescent="0.25">
      <c r="K63" s="5"/>
    </row>
  </sheetData>
  <mergeCells count="1">
    <mergeCell ref="A5:H16"/>
  </mergeCells>
  <hyperlinks>
    <hyperlink ref="A17" r:id="rId1" xr:uid="{DE7CFEDE-6879-4B1E-86DD-7E45342B935F}"/>
    <hyperlink ref="K57" r:id="rId2" location="ref" display="https://www.scielo.org.ar/scielo.php?script=sci_arttext&amp;pid=S0325-00752016000300035 - ref" xr:uid="{8128ED08-C25E-4422-846A-19AC246AB3B1}"/>
    <hyperlink ref="K59" r:id="rId3" location="ref" display="https://www.scielo.org.ar/scielo.php?script=sci_arttext&amp;pid=S0325-00752016000300035 - ref" xr:uid="{4BEEC75A-14D0-484D-AF35-3559288F4A5C}"/>
    <hyperlink ref="A19" r:id="rId4" xr:uid="{F198953B-485A-4145-A2B5-50792A6CD0CB}"/>
  </hyperlinks>
  <pageMargins left="0.7" right="0.7" top="0.75" bottom="0.75" header="0.3" footer="0.3"/>
  <pageSetup orientation="portrait" verticalDpi="0" r:id="rId5"/>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5DD4F-8747-4F00-937D-222B0158476F}">
  <dimension ref="A1:H22"/>
  <sheetViews>
    <sheetView tabSelected="1" topLeftCell="A4" workbookViewId="0">
      <selection activeCell="F22" sqref="F22"/>
    </sheetView>
  </sheetViews>
  <sheetFormatPr baseColWidth="10" defaultRowHeight="15" x14ac:dyDescent="0.25"/>
  <sheetData>
    <row r="1" spans="1:8" ht="18" x14ac:dyDescent="0.25">
      <c r="A1" s="6" t="s">
        <v>101</v>
      </c>
    </row>
    <row r="3" spans="1:8" x14ac:dyDescent="0.25">
      <c r="A3" s="42" t="s">
        <v>74</v>
      </c>
      <c r="B3" s="42"/>
      <c r="C3" s="42"/>
      <c r="D3" s="42"/>
      <c r="E3" s="42"/>
    </row>
    <row r="4" spans="1:8" x14ac:dyDescent="0.25">
      <c r="A4" s="42"/>
      <c r="B4" s="42"/>
      <c r="C4" s="42"/>
      <c r="D4" s="42"/>
      <c r="E4" s="42"/>
    </row>
    <row r="5" spans="1:8" x14ac:dyDescent="0.25">
      <c r="A5" s="42"/>
      <c r="B5" s="42"/>
      <c r="C5" s="42"/>
      <c r="D5" s="42"/>
      <c r="E5" s="42"/>
    </row>
    <row r="6" spans="1:8" ht="18" customHeight="1" x14ac:dyDescent="0.25">
      <c r="A6" s="42"/>
      <c r="B6" s="42"/>
      <c r="C6" s="42"/>
      <c r="D6" s="42"/>
      <c r="E6" s="42"/>
    </row>
    <row r="7" spans="1:8" x14ac:dyDescent="0.25">
      <c r="A7" s="7"/>
    </row>
    <row r="8" spans="1:8" x14ac:dyDescent="0.25">
      <c r="A8" s="8"/>
    </row>
    <row r="9" spans="1:8" x14ac:dyDescent="0.25">
      <c r="A9" s="7"/>
    </row>
    <row r="10" spans="1:8" x14ac:dyDescent="0.25">
      <c r="A10" s="8"/>
    </row>
    <row r="11" spans="1:8" x14ac:dyDescent="0.25">
      <c r="A11" s="8"/>
    </row>
    <row r="12" spans="1:8" x14ac:dyDescent="0.25">
      <c r="A12" s="8"/>
    </row>
    <row r="13" spans="1:8" x14ac:dyDescent="0.25">
      <c r="A13" s="8"/>
    </row>
    <row r="14" spans="1:8" x14ac:dyDescent="0.25">
      <c r="A14" s="8"/>
    </row>
    <row r="15" spans="1:8" x14ac:dyDescent="0.25">
      <c r="A15" s="8"/>
    </row>
    <row r="16" spans="1:8" x14ac:dyDescent="0.25">
      <c r="A16" s="8"/>
      <c r="H16" t="s">
        <v>72</v>
      </c>
    </row>
    <row r="17" spans="1:8" x14ac:dyDescent="0.25">
      <c r="A17" s="8"/>
      <c r="H17" s="4" t="s">
        <v>70</v>
      </c>
    </row>
    <row r="19" spans="1:8" x14ac:dyDescent="0.25">
      <c r="H19" s="4" t="s">
        <v>73</v>
      </c>
    </row>
    <row r="20" spans="1:8" x14ac:dyDescent="0.25">
      <c r="H20" s="4" t="s">
        <v>75</v>
      </c>
    </row>
    <row r="22" spans="1:8" x14ac:dyDescent="0.25">
      <c r="H22" s="4" t="s">
        <v>102</v>
      </c>
    </row>
  </sheetData>
  <mergeCells count="1">
    <mergeCell ref="A3:E6"/>
  </mergeCells>
  <hyperlinks>
    <hyperlink ref="H19" r:id="rId1" xr:uid="{A463B21D-52D0-4F09-B3EF-A3208C98CB02}"/>
    <hyperlink ref="H17" r:id="rId2" xr:uid="{125B27CC-54FD-4534-89C8-E3015C614CF5}"/>
    <hyperlink ref="H20" r:id="rId3" xr:uid="{23E1B0FD-BC39-46AA-BFE3-C2076AAA1620}"/>
    <hyperlink ref="H22" r:id="rId4" xr:uid="{1CA1DA27-C4E3-4A89-8E24-8FA2F9A0CDCE}"/>
  </hyperlinks>
  <pageMargins left="0.7" right="0.7" top="0.75" bottom="0.75" header="0.3" footer="0.3"/>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CLARIDAD </vt:lpstr>
      <vt:lpstr>COHERENCIA </vt:lpstr>
      <vt:lpstr>RELEVANCIA</vt:lpstr>
      <vt:lpstr>PRUEBAS</vt:lpstr>
      <vt:lpstr>V DE AIKEN</vt:lpstr>
      <vt:lpstr>COEF DE VARIACION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Danitza Gastelum</cp:lastModifiedBy>
  <dcterms:created xsi:type="dcterms:W3CDTF">2025-06-11T01:15:51Z</dcterms:created>
  <dcterms:modified xsi:type="dcterms:W3CDTF">2025-08-10T00:18:30Z</dcterms:modified>
</cp:coreProperties>
</file>