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PAPER A/For ZENODO/Graph Files/"/>
    </mc:Choice>
  </mc:AlternateContent>
  <xr:revisionPtr revIDLastSave="0" documentId="8_{C6567C86-2D74-428F-98A8-A766EA51BDF2}" xr6:coauthVersionLast="47" xr6:coauthVersionMax="47" xr10:uidLastSave="{00000000-0000-0000-0000-000000000000}"/>
  <bookViews>
    <workbookView xWindow="-120" yWindow="-120" windowWidth="29040" windowHeight="15840" xr2:uid="{60175D8B-12AD-45F6-BD05-E4529EF1ACBA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1" i="1" l="1"/>
  <c r="Z13" i="1"/>
  <c r="Z15" i="1"/>
  <c r="Z9" i="1"/>
  <c r="Y10" i="1"/>
  <c r="Y11" i="1"/>
  <c r="Y12" i="1"/>
  <c r="Y13" i="1"/>
  <c r="Y14" i="1"/>
  <c r="Y15" i="1"/>
  <c r="Y16" i="1"/>
  <c r="Y9" i="1"/>
  <c r="X9" i="1"/>
  <c r="AA10" i="2"/>
  <c r="AA12" i="2"/>
  <c r="AA14" i="2"/>
  <c r="AA8" i="2"/>
  <c r="Z9" i="2"/>
  <c r="Z10" i="2"/>
  <c r="Z11" i="2"/>
  <c r="Z12" i="2"/>
  <c r="Z13" i="2"/>
  <c r="Z14" i="2"/>
  <c r="Z15" i="2"/>
  <c r="Z8" i="2"/>
  <c r="Y8" i="2"/>
  <c r="X10" i="3"/>
  <c r="X12" i="3"/>
  <c r="X14" i="3"/>
  <c r="X8" i="3"/>
  <c r="W9" i="3"/>
  <c r="W10" i="3"/>
  <c r="W11" i="3"/>
  <c r="W12" i="3"/>
  <c r="W13" i="3"/>
  <c r="W14" i="3"/>
  <c r="W15" i="3"/>
  <c r="W8" i="3"/>
  <c r="V8" i="3"/>
  <c r="T9" i="2"/>
  <c r="U9" i="2" s="1"/>
  <c r="T10" i="2"/>
  <c r="T11" i="2"/>
  <c r="T12" i="2"/>
  <c r="T13" i="2"/>
  <c r="U13" i="2" s="1"/>
  <c r="T14" i="2"/>
  <c r="T15" i="2"/>
  <c r="T8" i="2"/>
  <c r="U8" i="2" s="1"/>
  <c r="R10" i="1"/>
  <c r="R11" i="1"/>
  <c r="R12" i="1"/>
  <c r="R13" i="1"/>
  <c r="R14" i="1"/>
  <c r="R15" i="1"/>
  <c r="R16" i="1"/>
  <c r="R9" i="1"/>
  <c r="Q9" i="1"/>
  <c r="S15" i="1"/>
  <c r="S12" i="1"/>
  <c r="S16" i="1"/>
  <c r="P9" i="2"/>
  <c r="P10" i="2"/>
  <c r="P11" i="2"/>
  <c r="P12" i="2"/>
  <c r="P13" i="2"/>
  <c r="P14" i="2"/>
  <c r="P15" i="2"/>
  <c r="P8" i="2"/>
  <c r="U15" i="2"/>
  <c r="U11" i="2"/>
  <c r="S8" i="2"/>
  <c r="O8" i="2"/>
  <c r="F9" i="2"/>
  <c r="F10" i="2"/>
  <c r="F11" i="2"/>
  <c r="F12" i="2"/>
  <c r="F13" i="2"/>
  <c r="F14" i="2"/>
  <c r="F15" i="2"/>
  <c r="F8" i="2"/>
  <c r="I15" i="2"/>
  <c r="I14" i="2"/>
  <c r="I13" i="2"/>
  <c r="I12" i="2"/>
  <c r="J12" i="2" s="1"/>
  <c r="I11" i="2"/>
  <c r="I10" i="2"/>
  <c r="J10" i="2" s="1"/>
  <c r="I9" i="2"/>
  <c r="H8" i="2"/>
  <c r="I8" i="2" s="1"/>
  <c r="E8" i="2"/>
  <c r="O10" i="1"/>
  <c r="O11" i="1"/>
  <c r="O12" i="1"/>
  <c r="O13" i="1"/>
  <c r="O14" i="1"/>
  <c r="O15" i="1"/>
  <c r="O16" i="1"/>
  <c r="O9" i="1"/>
  <c r="S13" i="1"/>
  <c r="S11" i="1"/>
  <c r="N9" i="1"/>
  <c r="I10" i="1"/>
  <c r="I11" i="1"/>
  <c r="I12" i="1"/>
  <c r="I13" i="1"/>
  <c r="I14" i="1"/>
  <c r="I15" i="1"/>
  <c r="I16" i="1"/>
  <c r="I9" i="1"/>
  <c r="F10" i="1"/>
  <c r="F11" i="1"/>
  <c r="F12" i="1"/>
  <c r="F13" i="1"/>
  <c r="F14" i="1"/>
  <c r="F15" i="1"/>
  <c r="J15" i="1" s="1"/>
  <c r="F16" i="1"/>
  <c r="F9" i="1"/>
  <c r="J16" i="1"/>
  <c r="J14" i="1"/>
  <c r="H9" i="1"/>
  <c r="E9" i="1"/>
  <c r="Q9" i="3"/>
  <c r="Q10" i="3"/>
  <c r="Q11" i="3"/>
  <c r="Q12" i="3"/>
  <c r="Q13" i="3"/>
  <c r="Q14" i="3"/>
  <c r="Q15" i="3"/>
  <c r="Q8" i="3"/>
  <c r="P8" i="3"/>
  <c r="N9" i="3"/>
  <c r="R9" i="3" s="1"/>
  <c r="N10" i="3"/>
  <c r="R10" i="3" s="1"/>
  <c r="N11" i="3"/>
  <c r="R11" i="3" s="1"/>
  <c r="N12" i="3"/>
  <c r="R12" i="3" s="1"/>
  <c r="N13" i="3"/>
  <c r="R13" i="3" s="1"/>
  <c r="N14" i="3"/>
  <c r="R14" i="3" s="1"/>
  <c r="N15" i="3"/>
  <c r="R15" i="3" s="1"/>
  <c r="N8" i="3"/>
  <c r="R8" i="3" s="1"/>
  <c r="M8" i="3"/>
  <c r="J14" i="3"/>
  <c r="J12" i="3"/>
  <c r="J10" i="3"/>
  <c r="J8" i="3"/>
  <c r="I9" i="3"/>
  <c r="I10" i="3"/>
  <c r="I11" i="3"/>
  <c r="I12" i="3"/>
  <c r="I13" i="3"/>
  <c r="I14" i="3"/>
  <c r="I15" i="3"/>
  <c r="I8" i="3"/>
  <c r="H9" i="3"/>
  <c r="H10" i="3"/>
  <c r="H11" i="3"/>
  <c r="H12" i="3"/>
  <c r="H13" i="3"/>
  <c r="H14" i="3"/>
  <c r="H15" i="3"/>
  <c r="H8" i="3"/>
  <c r="G8" i="3"/>
  <c r="E9" i="3"/>
  <c r="E10" i="3"/>
  <c r="E11" i="3"/>
  <c r="E12" i="3"/>
  <c r="E13" i="3"/>
  <c r="E14" i="3"/>
  <c r="E15" i="3"/>
  <c r="E8" i="3"/>
  <c r="D8" i="3"/>
  <c r="S10" i="3" l="1"/>
  <c r="S14" i="3"/>
  <c r="S12" i="3"/>
  <c r="S8" i="3"/>
  <c r="U10" i="2"/>
  <c r="V10" i="2" s="1"/>
  <c r="J11" i="2"/>
  <c r="J13" i="2"/>
  <c r="K12" i="2" s="1"/>
  <c r="T11" i="1"/>
  <c r="S9" i="1"/>
  <c r="U12" i="2"/>
  <c r="V12" i="2" s="1"/>
  <c r="U14" i="2"/>
  <c r="V14" i="2" s="1"/>
  <c r="V8" i="2"/>
  <c r="J9" i="2"/>
  <c r="J15" i="2"/>
  <c r="J8" i="2"/>
  <c r="J14" i="2"/>
  <c r="K10" i="2"/>
  <c r="S14" i="1"/>
  <c r="T13" i="1" s="1"/>
  <c r="S10" i="1"/>
  <c r="T15" i="1"/>
  <c r="J10" i="1"/>
  <c r="K9" i="1" s="1"/>
  <c r="J13" i="1"/>
  <c r="K13" i="1" s="1"/>
  <c r="J9" i="1"/>
  <c r="K15" i="1"/>
  <c r="J12" i="1"/>
  <c r="J11" i="1"/>
  <c r="T9" i="1" l="1"/>
  <c r="K8" i="2"/>
  <c r="K14" i="2"/>
  <c r="K11" i="1"/>
</calcChain>
</file>

<file path=xl/sharedStrings.xml><?xml version="1.0" encoding="utf-8"?>
<sst xmlns="http://schemas.openxmlformats.org/spreadsheetml/2006/main" count="48" uniqueCount="18">
  <si>
    <t>pWNK1 S382</t>
  </si>
  <si>
    <t>N1 WT C1</t>
  </si>
  <si>
    <t>N1 WT C2</t>
  </si>
  <si>
    <t>N1 WT S1</t>
  </si>
  <si>
    <t>N1 WT S2</t>
  </si>
  <si>
    <t>N1 KO C1</t>
  </si>
  <si>
    <t>N1 KO  C2</t>
  </si>
  <si>
    <t>N1 KO S1</t>
  </si>
  <si>
    <t>N1 KO S2</t>
  </si>
  <si>
    <t>WNK1</t>
  </si>
  <si>
    <t>pWNK1/WNK1</t>
  </si>
  <si>
    <t>pSPAK</t>
  </si>
  <si>
    <t>SPAK</t>
  </si>
  <si>
    <t>pSPAK/SPAK</t>
  </si>
  <si>
    <t>GFP N1 WT Vs N1 KO 3rd 18 11 24</t>
  </si>
  <si>
    <t>GFP N1 WT Vs N1 KO 1st 30 10 24</t>
  </si>
  <si>
    <t>SE Reversal 4th</t>
  </si>
  <si>
    <t>pOSR1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</si>
</sst>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DA0DD-77D5-4E2F-A9D0-0AB542D1A49C}">
  <dimension ref="C6:Z16"/>
  <sheetViews>
    <sheetView tabSelected="1" workbookViewId="0">
      <selection activeCell="Z9" sqref="Z9:Z16"/>
    </sheetView>
  </sheetViews>
  <sheetFormatPr defaultRowHeight="15" x14ac:dyDescent="0.25"/>
  <sheetData>
    <row r="6" spans="3:26" x14ac:dyDescent="0.25">
      <c r="E6" t="s">
        <v>15</v>
      </c>
    </row>
    <row r="8" spans="3:26" x14ac:dyDescent="0.25">
      <c r="D8" t="s">
        <v>0</v>
      </c>
      <c r="G8" t="s">
        <v>9</v>
      </c>
      <c r="J8" t="s">
        <v>10</v>
      </c>
      <c r="M8" t="s">
        <v>11</v>
      </c>
      <c r="P8" t="s">
        <v>12</v>
      </c>
      <c r="S8" t="s">
        <v>13</v>
      </c>
      <c r="W8" t="s">
        <v>17</v>
      </c>
    </row>
    <row r="9" spans="3:26" x14ac:dyDescent="0.25">
      <c r="C9" t="s">
        <v>1</v>
      </c>
      <c r="D9">
        <v>304</v>
      </c>
      <c r="E9">
        <f>(AVERAGE(D9:D10))</f>
        <v>271.5</v>
      </c>
      <c r="F9">
        <f>(D9/271.5)</f>
        <v>1.1197053406998159</v>
      </c>
      <c r="G9">
        <v>2830</v>
      </c>
      <c r="H9">
        <f>(AVERAGE(G9:G10))</f>
        <v>2390</v>
      </c>
      <c r="I9">
        <f>(G9/H9)</f>
        <v>1.1841004184100419</v>
      </c>
      <c r="J9">
        <f>(F9/I9)</f>
        <v>0.94561687783482684</v>
      </c>
      <c r="K9">
        <f>(AVERAGE(J9:J10))</f>
        <v>1.0122710634629108</v>
      </c>
      <c r="M9">
        <v>789</v>
      </c>
      <c r="N9">
        <f>(AVERAGE(M9:M10))</f>
        <v>856.5</v>
      </c>
      <c r="O9">
        <f>(M9/N9)</f>
        <v>0.92119089316987746</v>
      </c>
      <c r="P9">
        <v>8250</v>
      </c>
      <c r="Q9">
        <f>(AVERAGE(P9:P10))</f>
        <v>8645</v>
      </c>
      <c r="R9">
        <f>(P9/Q9)</f>
        <v>0.95430884904569113</v>
      </c>
      <c r="S9">
        <f>(O9/R9)</f>
        <v>0.96529639653982924</v>
      </c>
      <c r="T9">
        <f>(AVERAGE(S9:S10))</f>
        <v>0.99848363679571173</v>
      </c>
      <c r="W9">
        <v>336</v>
      </c>
      <c r="X9">
        <f>(AVERAGE(W9:W10))</f>
        <v>334.5</v>
      </c>
      <c r="Y9">
        <f>(W9/X9)</f>
        <v>1.0044843049327354</v>
      </c>
      <c r="Z9">
        <f>(AVERAGE(Y9:Y10))</f>
        <v>1</v>
      </c>
    </row>
    <row r="10" spans="3:26" x14ac:dyDescent="0.25">
      <c r="C10" t="s">
        <v>2</v>
      </c>
      <c r="D10">
        <v>239</v>
      </c>
      <c r="F10">
        <f t="shared" ref="F10:F16" si="0">(D10/271.5)</f>
        <v>0.88029465930018413</v>
      </c>
      <c r="G10">
        <v>1950</v>
      </c>
      <c r="H10">
        <v>2390</v>
      </c>
      <c r="I10">
        <f t="shared" ref="I10:I16" si="1">(G10/H10)</f>
        <v>0.81589958158995812</v>
      </c>
      <c r="J10">
        <f t="shared" ref="J10:J16" si="2">(F10/I10)</f>
        <v>1.0789252490909949</v>
      </c>
      <c r="M10">
        <v>924</v>
      </c>
      <c r="N10">
        <v>856.5</v>
      </c>
      <c r="O10">
        <f t="shared" ref="O10:O16" si="3">(M10/N10)</f>
        <v>1.0788091068301227</v>
      </c>
      <c r="P10">
        <v>9040</v>
      </c>
      <c r="Q10">
        <v>8645</v>
      </c>
      <c r="R10">
        <f t="shared" ref="R10:R16" si="4">(P10/Q10)</f>
        <v>1.0456911509543088</v>
      </c>
      <c r="S10">
        <f t="shared" ref="S10:S16" si="5">(O10/R10)</f>
        <v>1.0316708770515941</v>
      </c>
      <c r="W10">
        <v>333</v>
      </c>
      <c r="X10">
        <v>334.5</v>
      </c>
      <c r="Y10">
        <f t="shared" ref="Y10:Y16" si="6">(W10/X10)</f>
        <v>0.99551569506726456</v>
      </c>
    </row>
    <row r="11" spans="3:26" x14ac:dyDescent="0.25">
      <c r="C11" t="s">
        <v>3</v>
      </c>
      <c r="D11">
        <v>1920</v>
      </c>
      <c r="F11">
        <f t="shared" si="0"/>
        <v>7.0718232044198892</v>
      </c>
      <c r="G11">
        <v>1800</v>
      </c>
      <c r="H11">
        <v>2390</v>
      </c>
      <c r="I11">
        <f t="shared" si="1"/>
        <v>0.7531380753138075</v>
      </c>
      <c r="J11">
        <f t="shared" si="2"/>
        <v>9.3898096992019653</v>
      </c>
      <c r="K11">
        <f>(AVERAGE(J11:J12))</f>
        <v>9.6629044119881602</v>
      </c>
      <c r="M11">
        <v>1540</v>
      </c>
      <c r="N11">
        <v>856.5</v>
      </c>
      <c r="O11">
        <f t="shared" si="3"/>
        <v>1.7980151780502043</v>
      </c>
      <c r="P11">
        <v>7400</v>
      </c>
      <c r="Q11">
        <v>8645</v>
      </c>
      <c r="R11">
        <f t="shared" si="4"/>
        <v>0.8559861191440139</v>
      </c>
      <c r="S11">
        <f t="shared" si="5"/>
        <v>2.1005190830059481</v>
      </c>
      <c r="T11">
        <f>(AVERAGE(S11:S12))</f>
        <v>2.5261017172524332</v>
      </c>
      <c r="W11">
        <v>1660</v>
      </c>
      <c r="X11">
        <v>334.5</v>
      </c>
      <c r="Y11">
        <f t="shared" si="6"/>
        <v>4.9626307922272046</v>
      </c>
      <c r="Z11">
        <f t="shared" ref="Z11:Z15" si="7">(AVERAGE(Y11:Y12))</f>
        <v>4.9476831091180866</v>
      </c>
    </row>
    <row r="12" spans="3:26" x14ac:dyDescent="0.25">
      <c r="C12" t="s">
        <v>4</v>
      </c>
      <c r="D12">
        <v>2280</v>
      </c>
      <c r="F12">
        <f t="shared" si="0"/>
        <v>8.3977900552486187</v>
      </c>
      <c r="G12">
        <v>2020</v>
      </c>
      <c r="H12">
        <v>2390</v>
      </c>
      <c r="I12">
        <f t="shared" si="1"/>
        <v>0.84518828451882844</v>
      </c>
      <c r="J12">
        <f t="shared" si="2"/>
        <v>9.9359991247743551</v>
      </c>
      <c r="M12">
        <v>1740</v>
      </c>
      <c r="N12">
        <v>856.5</v>
      </c>
      <c r="O12">
        <f t="shared" si="3"/>
        <v>2.0315236427320489</v>
      </c>
      <c r="P12">
        <v>5950</v>
      </c>
      <c r="Q12">
        <v>8645</v>
      </c>
      <c r="R12">
        <f t="shared" si="4"/>
        <v>0.68825910931174084</v>
      </c>
      <c r="S12">
        <f t="shared" si="5"/>
        <v>2.9516843514989182</v>
      </c>
      <c r="W12">
        <v>1650</v>
      </c>
      <c r="X12">
        <v>334.5</v>
      </c>
      <c r="Y12">
        <f t="shared" si="6"/>
        <v>4.9327354260089686</v>
      </c>
    </row>
    <row r="13" spans="3:26" x14ac:dyDescent="0.25">
      <c r="C13" t="s">
        <v>5</v>
      </c>
      <c r="D13">
        <v>142</v>
      </c>
      <c r="F13">
        <f t="shared" si="0"/>
        <v>0.52302025782688766</v>
      </c>
      <c r="G13">
        <v>1730</v>
      </c>
      <c r="H13">
        <v>2390</v>
      </c>
      <c r="I13">
        <f t="shared" si="1"/>
        <v>0.72384937238493718</v>
      </c>
      <c r="J13">
        <f t="shared" si="2"/>
        <v>0.72255399780708762</v>
      </c>
      <c r="K13">
        <f>(AVERAGE(J13:J14))</f>
        <v>0.85256177764161345</v>
      </c>
      <c r="M13">
        <v>372</v>
      </c>
      <c r="N13">
        <v>856.5</v>
      </c>
      <c r="O13">
        <f t="shared" si="3"/>
        <v>0.43432574430823118</v>
      </c>
      <c r="P13">
        <v>9520</v>
      </c>
      <c r="Q13">
        <v>8645</v>
      </c>
      <c r="R13">
        <f t="shared" si="4"/>
        <v>1.1012145748987854</v>
      </c>
      <c r="S13">
        <f t="shared" si="5"/>
        <v>0.39440609869166582</v>
      </c>
      <c r="T13">
        <f>(AVERAGE(S13:S14))</f>
        <v>0.43264755023333079</v>
      </c>
      <c r="W13">
        <v>284</v>
      </c>
      <c r="X13">
        <v>334.5</v>
      </c>
      <c r="Y13">
        <f t="shared" si="6"/>
        <v>0.8490284005979073</v>
      </c>
      <c r="Z13">
        <f t="shared" si="7"/>
        <v>0.83856502242152464</v>
      </c>
    </row>
    <row r="14" spans="3:26" x14ac:dyDescent="0.25">
      <c r="C14" t="s">
        <v>6</v>
      </c>
      <c r="D14">
        <v>269</v>
      </c>
      <c r="F14">
        <f t="shared" si="0"/>
        <v>0.99079189686924496</v>
      </c>
      <c r="G14">
        <v>2410</v>
      </c>
      <c r="H14">
        <v>2390</v>
      </c>
      <c r="I14">
        <f t="shared" si="1"/>
        <v>1.00836820083682</v>
      </c>
      <c r="J14">
        <f t="shared" si="2"/>
        <v>0.98256955747613928</v>
      </c>
      <c r="M14">
        <v>460</v>
      </c>
      <c r="N14">
        <v>856.5</v>
      </c>
      <c r="O14">
        <f t="shared" si="3"/>
        <v>0.5370694687682428</v>
      </c>
      <c r="P14">
        <v>9860</v>
      </c>
      <c r="Q14">
        <v>8645</v>
      </c>
      <c r="R14">
        <f t="shared" si="4"/>
        <v>1.1405436668594564</v>
      </c>
      <c r="S14">
        <f t="shared" si="5"/>
        <v>0.47088900177499582</v>
      </c>
      <c r="W14">
        <v>277</v>
      </c>
      <c r="X14">
        <v>334.5</v>
      </c>
      <c r="Y14">
        <f t="shared" si="6"/>
        <v>0.82810164424514199</v>
      </c>
    </row>
    <row r="15" spans="3:26" x14ac:dyDescent="0.25">
      <c r="C15" t="s">
        <v>7</v>
      </c>
      <c r="D15">
        <v>237</v>
      </c>
      <c r="F15">
        <f t="shared" si="0"/>
        <v>0.8729281767955801</v>
      </c>
      <c r="G15">
        <v>2390</v>
      </c>
      <c r="H15">
        <v>2390</v>
      </c>
      <c r="I15">
        <f t="shared" si="1"/>
        <v>1</v>
      </c>
      <c r="J15">
        <f t="shared" si="2"/>
        <v>0.8729281767955801</v>
      </c>
      <c r="K15">
        <f>(AVERAGE(J15:J16))</f>
        <v>0.73312016405939051</v>
      </c>
      <c r="M15">
        <v>527</v>
      </c>
      <c r="N15">
        <v>856.5</v>
      </c>
      <c r="O15">
        <f t="shared" si="3"/>
        <v>0.61529480443666085</v>
      </c>
      <c r="P15">
        <v>9410</v>
      </c>
      <c r="Q15">
        <v>8645</v>
      </c>
      <c r="R15">
        <f t="shared" si="4"/>
        <v>1.0884904569115095</v>
      </c>
      <c r="S15">
        <f t="shared" si="5"/>
        <v>0.56527349461795251</v>
      </c>
      <c r="T15">
        <f>(AVERAGE(S15:S16))</f>
        <v>0.64972644913718547</v>
      </c>
      <c r="W15">
        <v>756</v>
      </c>
      <c r="X15">
        <v>334.5</v>
      </c>
      <c r="Y15">
        <f t="shared" si="6"/>
        <v>2.2600896860986546</v>
      </c>
      <c r="Z15">
        <f t="shared" si="7"/>
        <v>2.2496263079222718</v>
      </c>
    </row>
    <row r="16" spans="3:26" x14ac:dyDescent="0.25">
      <c r="C16" t="s">
        <v>8</v>
      </c>
      <c r="D16">
        <v>184</v>
      </c>
      <c r="F16">
        <f t="shared" si="0"/>
        <v>0.67771639042357279</v>
      </c>
      <c r="G16">
        <v>2730</v>
      </c>
      <c r="H16">
        <v>2390</v>
      </c>
      <c r="I16">
        <f t="shared" si="1"/>
        <v>1.1422594142259415</v>
      </c>
      <c r="J16">
        <f t="shared" si="2"/>
        <v>0.59331215132320103</v>
      </c>
      <c r="M16">
        <v>587</v>
      </c>
      <c r="N16">
        <v>856.5</v>
      </c>
      <c r="O16">
        <f t="shared" si="3"/>
        <v>0.68534734384121421</v>
      </c>
      <c r="P16">
        <v>8070</v>
      </c>
      <c r="Q16">
        <v>8645</v>
      </c>
      <c r="R16">
        <f t="shared" si="4"/>
        <v>0.93348756506651243</v>
      </c>
      <c r="S16">
        <f t="shared" si="5"/>
        <v>0.73417940365641843</v>
      </c>
      <c r="W16">
        <v>749</v>
      </c>
      <c r="X16">
        <v>334.5</v>
      </c>
      <c r="Y16">
        <f t="shared" si="6"/>
        <v>2.2391629297458895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AA4E9-A60D-47CD-A366-BB9D1A6DD695}">
  <dimension ref="C4:AA15"/>
  <sheetViews>
    <sheetView workbookViewId="0">
      <selection activeCell="AD11" sqref="AD11"/>
    </sheetView>
  </sheetViews>
  <sheetFormatPr defaultRowHeight="15" x14ac:dyDescent="0.25"/>
  <sheetData>
    <row r="4" spans="3:27" x14ac:dyDescent="0.25">
      <c r="D4" t="s">
        <v>16</v>
      </c>
    </row>
    <row r="7" spans="3:27" x14ac:dyDescent="0.25">
      <c r="D7" t="s">
        <v>0</v>
      </c>
      <c r="G7" t="s">
        <v>9</v>
      </c>
      <c r="J7" t="s">
        <v>10</v>
      </c>
      <c r="N7" t="s">
        <v>11</v>
      </c>
      <c r="R7" t="s">
        <v>12</v>
      </c>
      <c r="U7" t="s">
        <v>13</v>
      </c>
      <c r="X7" t="s">
        <v>17</v>
      </c>
    </row>
    <row r="8" spans="3:27" x14ac:dyDescent="0.25">
      <c r="C8" t="s">
        <v>1</v>
      </c>
      <c r="D8">
        <v>134</v>
      </c>
      <c r="E8">
        <f>(AVERAGE(D8:D9))</f>
        <v>135.5</v>
      </c>
      <c r="F8">
        <f>(D8/E8)</f>
        <v>0.98892988929889303</v>
      </c>
      <c r="G8">
        <v>231</v>
      </c>
      <c r="H8">
        <f>(AVERAGE(G8:G9))</f>
        <v>532.5</v>
      </c>
      <c r="I8">
        <f>(G8/H8)</f>
        <v>0.43380281690140843</v>
      </c>
      <c r="J8">
        <f>(F8/I8)</f>
        <v>2.2796760435136822</v>
      </c>
      <c r="K8">
        <f>(AVERAGE(J8:J9))</f>
        <v>1.4626166991839031</v>
      </c>
      <c r="N8">
        <v>257</v>
      </c>
      <c r="O8">
        <f>(AVERAGE(N8:N9))</f>
        <v>271.5</v>
      </c>
      <c r="P8">
        <f>(N8/271.5)</f>
        <v>0.94659300184162065</v>
      </c>
      <c r="R8">
        <v>8480</v>
      </c>
      <c r="S8">
        <f>(AVERAGE(R8:R9))</f>
        <v>8475</v>
      </c>
      <c r="T8">
        <f>(R8/S8)</f>
        <v>1.0005899705014749</v>
      </c>
      <c r="U8">
        <f>(P8/T8)</f>
        <v>0.94603486917544044</v>
      </c>
      <c r="V8">
        <f>(AVERAGE(U8:U9))</f>
        <v>1.0000318566297666</v>
      </c>
      <c r="X8">
        <v>45.5</v>
      </c>
      <c r="Y8">
        <f>(AVERAGE(X8:X9))</f>
        <v>47</v>
      </c>
      <c r="Z8">
        <f>(X8/Y8)</f>
        <v>0.96808510638297873</v>
      </c>
      <c r="AA8">
        <f>(AVERAGE(Z8:Z9))</f>
        <v>1</v>
      </c>
    </row>
    <row r="9" spans="3:27" x14ac:dyDescent="0.25">
      <c r="C9" t="s">
        <v>2</v>
      </c>
      <c r="D9">
        <v>137</v>
      </c>
      <c r="E9">
        <v>135.5</v>
      </c>
      <c r="F9">
        <f t="shared" ref="F9:F15" si="0">(D9/E9)</f>
        <v>1.0110701107011071</v>
      </c>
      <c r="G9">
        <v>834</v>
      </c>
      <c r="H9">
        <v>532.5</v>
      </c>
      <c r="I9">
        <f t="shared" ref="I9:I15" si="1">(G9/H9)</f>
        <v>1.5661971830985915</v>
      </c>
      <c r="J9">
        <f t="shared" ref="J9:J15" si="2">(F9/I9)</f>
        <v>0.64555735485412413</v>
      </c>
      <c r="N9">
        <v>286</v>
      </c>
      <c r="P9">
        <f t="shared" ref="P9:P15" si="3">(N9/271.5)</f>
        <v>1.0534069981583793</v>
      </c>
      <c r="R9">
        <v>8470</v>
      </c>
      <c r="S9">
        <v>8475</v>
      </c>
      <c r="T9">
        <f t="shared" ref="T9:T15" si="4">(R9/S9)</f>
        <v>0.99941002949852509</v>
      </c>
      <c r="U9">
        <f t="shared" ref="U9:U15" si="5">(P9/T9)</f>
        <v>1.0540288440840926</v>
      </c>
      <c r="X9">
        <v>48.5</v>
      </c>
      <c r="Y9">
        <v>47</v>
      </c>
      <c r="Z9">
        <f t="shared" ref="Z9:Z15" si="6">(X9/Y9)</f>
        <v>1.0319148936170213</v>
      </c>
    </row>
    <row r="10" spans="3:27" x14ac:dyDescent="0.25">
      <c r="C10" t="s">
        <v>3</v>
      </c>
      <c r="D10">
        <v>459</v>
      </c>
      <c r="E10">
        <v>135.5</v>
      </c>
      <c r="F10">
        <f t="shared" si="0"/>
        <v>3.3874538745387452</v>
      </c>
      <c r="G10">
        <v>583</v>
      </c>
      <c r="H10">
        <v>532.5</v>
      </c>
      <c r="I10">
        <f t="shared" si="1"/>
        <v>1.0948356807511737</v>
      </c>
      <c r="J10">
        <f t="shared" si="2"/>
        <v>3.0940294823188368</v>
      </c>
      <c r="K10">
        <f>(AVERAGE(J10:J11))</f>
        <v>3.5276789478014847</v>
      </c>
      <c r="N10">
        <v>537</v>
      </c>
      <c r="P10">
        <f t="shared" si="3"/>
        <v>1.9779005524861879</v>
      </c>
      <c r="R10">
        <v>6570</v>
      </c>
      <c r="S10">
        <v>8475</v>
      </c>
      <c r="T10">
        <f t="shared" si="4"/>
        <v>0.77522123893805306</v>
      </c>
      <c r="U10">
        <f t="shared" si="5"/>
        <v>2.5514013976134615</v>
      </c>
      <c r="V10">
        <f>(AVERAGE(U10:U11))</f>
        <v>2.6205961304749934</v>
      </c>
      <c r="X10">
        <v>453</v>
      </c>
      <c r="Y10">
        <v>47</v>
      </c>
      <c r="Z10">
        <f t="shared" si="6"/>
        <v>9.6382978723404253</v>
      </c>
      <c r="AA10">
        <f t="shared" ref="AA10:AA14" si="7">(AVERAGE(Z10:Z11))</f>
        <v>9.1914893617021285</v>
      </c>
    </row>
    <row r="11" spans="3:27" x14ac:dyDescent="0.25">
      <c r="C11" t="s">
        <v>4</v>
      </c>
      <c r="D11">
        <v>1260</v>
      </c>
      <c r="E11">
        <v>135.5</v>
      </c>
      <c r="F11">
        <f t="shared" si="0"/>
        <v>9.2988929889298895</v>
      </c>
      <c r="G11">
        <v>1250</v>
      </c>
      <c r="H11">
        <v>532.5</v>
      </c>
      <c r="I11">
        <f t="shared" si="1"/>
        <v>2.347417840375587</v>
      </c>
      <c r="J11">
        <f t="shared" si="2"/>
        <v>3.9613284132841327</v>
      </c>
      <c r="N11">
        <v>542</v>
      </c>
      <c r="P11">
        <f t="shared" si="3"/>
        <v>1.996316758747698</v>
      </c>
      <c r="R11">
        <v>6290</v>
      </c>
      <c r="S11">
        <v>8475</v>
      </c>
      <c r="T11">
        <f t="shared" si="4"/>
        <v>0.74218289085545719</v>
      </c>
      <c r="U11">
        <f t="shared" si="5"/>
        <v>2.6897908633365248</v>
      </c>
      <c r="X11">
        <v>411</v>
      </c>
      <c r="Y11">
        <v>47</v>
      </c>
      <c r="Z11">
        <f t="shared" si="6"/>
        <v>8.7446808510638299</v>
      </c>
    </row>
    <row r="12" spans="3:27" x14ac:dyDescent="0.25">
      <c r="C12" t="s">
        <v>5</v>
      </c>
      <c r="D12">
        <v>90.3</v>
      </c>
      <c r="E12">
        <v>135.5</v>
      </c>
      <c r="F12">
        <f t="shared" si="0"/>
        <v>0.66642066420664203</v>
      </c>
      <c r="G12">
        <v>2450</v>
      </c>
      <c r="H12">
        <v>532.5</v>
      </c>
      <c r="I12">
        <f t="shared" si="1"/>
        <v>4.60093896713615</v>
      </c>
      <c r="J12">
        <f t="shared" si="2"/>
        <v>0.14484449130205587</v>
      </c>
      <c r="K12">
        <f>(AVERAGE(J12:J13))</f>
        <v>0.13468802415296879</v>
      </c>
      <c r="N12">
        <v>114</v>
      </c>
      <c r="P12">
        <f t="shared" si="3"/>
        <v>0.41988950276243092</v>
      </c>
      <c r="R12">
        <v>6870</v>
      </c>
      <c r="S12">
        <v>8475</v>
      </c>
      <c r="T12">
        <f t="shared" si="4"/>
        <v>0.81061946902654869</v>
      </c>
      <c r="U12">
        <f t="shared" si="5"/>
        <v>0.51798595864797703</v>
      </c>
      <c r="V12">
        <f>(AVERAGE(U12:U13))</f>
        <v>0.47325797936116792</v>
      </c>
      <c r="X12">
        <v>34</v>
      </c>
      <c r="Y12">
        <v>47</v>
      </c>
      <c r="Z12">
        <f t="shared" si="6"/>
        <v>0.72340425531914898</v>
      </c>
      <c r="AA12">
        <f t="shared" si="7"/>
        <v>0.72553191489361701</v>
      </c>
    </row>
    <row r="13" spans="3:27" x14ac:dyDescent="0.25">
      <c r="C13" t="s">
        <v>6</v>
      </c>
      <c r="D13">
        <v>122</v>
      </c>
      <c r="E13">
        <v>135.5</v>
      </c>
      <c r="F13">
        <f t="shared" si="0"/>
        <v>0.90036900369003692</v>
      </c>
      <c r="G13">
        <v>3850</v>
      </c>
      <c r="H13">
        <v>532.5</v>
      </c>
      <c r="I13">
        <f t="shared" si="1"/>
        <v>7.2300469483568079</v>
      </c>
      <c r="J13">
        <f t="shared" si="2"/>
        <v>0.12453155700388172</v>
      </c>
      <c r="N13">
        <v>102</v>
      </c>
      <c r="P13">
        <f t="shared" si="3"/>
        <v>0.37569060773480661</v>
      </c>
      <c r="R13">
        <v>7430</v>
      </c>
      <c r="S13">
        <v>8475</v>
      </c>
      <c r="T13">
        <f t="shared" si="4"/>
        <v>0.87669616519174043</v>
      </c>
      <c r="U13">
        <f t="shared" si="5"/>
        <v>0.42853000007435882</v>
      </c>
      <c r="X13">
        <v>34.200000000000003</v>
      </c>
      <c r="Y13">
        <v>47</v>
      </c>
      <c r="Z13">
        <f t="shared" si="6"/>
        <v>0.72765957446808516</v>
      </c>
    </row>
    <row r="14" spans="3:27" x14ac:dyDescent="0.25">
      <c r="C14" t="s">
        <v>7</v>
      </c>
      <c r="D14">
        <v>83.3</v>
      </c>
      <c r="E14">
        <v>135.5</v>
      </c>
      <c r="F14">
        <f t="shared" si="0"/>
        <v>0.61476014760147601</v>
      </c>
      <c r="G14">
        <v>2360</v>
      </c>
      <c r="H14">
        <v>532.5</v>
      </c>
      <c r="I14">
        <f t="shared" si="1"/>
        <v>4.431924882629108</v>
      </c>
      <c r="J14">
        <f t="shared" si="2"/>
        <v>0.13871177059228218</v>
      </c>
      <c r="K14">
        <f>(AVERAGE(J14:J15))</f>
        <v>0.15076073505892443</v>
      </c>
      <c r="N14">
        <v>153</v>
      </c>
      <c r="P14">
        <f t="shared" si="3"/>
        <v>0.56353591160220995</v>
      </c>
      <c r="R14">
        <v>6220</v>
      </c>
      <c r="S14">
        <v>8475</v>
      </c>
      <c r="T14">
        <f t="shared" si="4"/>
        <v>0.7339233038348083</v>
      </c>
      <c r="U14">
        <f t="shared" si="5"/>
        <v>0.76784032971522975</v>
      </c>
      <c r="V14">
        <f>(AVERAGE(U14:U15))</f>
        <v>0.76791998946517426</v>
      </c>
      <c r="X14">
        <v>95.6</v>
      </c>
      <c r="Y14">
        <v>47</v>
      </c>
      <c r="Z14">
        <f t="shared" si="6"/>
        <v>2.0340425531914894</v>
      </c>
      <c r="AA14">
        <f t="shared" si="7"/>
        <v>2.1553191489361705</v>
      </c>
    </row>
    <row r="15" spans="3:27" x14ac:dyDescent="0.25">
      <c r="C15" t="s">
        <v>8</v>
      </c>
      <c r="D15">
        <v>116</v>
      </c>
      <c r="E15">
        <v>135.5</v>
      </c>
      <c r="F15">
        <f t="shared" si="0"/>
        <v>0.85608856088560881</v>
      </c>
      <c r="G15">
        <v>2800</v>
      </c>
      <c r="H15">
        <v>532.5</v>
      </c>
      <c r="I15">
        <f t="shared" si="1"/>
        <v>5.258215962441315</v>
      </c>
      <c r="J15">
        <f t="shared" si="2"/>
        <v>0.16280969952556668</v>
      </c>
      <c r="N15">
        <v>155</v>
      </c>
      <c r="P15">
        <f t="shared" si="3"/>
        <v>0.57090239410681398</v>
      </c>
      <c r="R15">
        <v>6300</v>
      </c>
      <c r="S15">
        <v>8475</v>
      </c>
      <c r="T15">
        <f t="shared" si="4"/>
        <v>0.74336283185840712</v>
      </c>
      <c r="U15">
        <f t="shared" si="5"/>
        <v>0.76799964921511876</v>
      </c>
      <c r="X15">
        <v>107</v>
      </c>
      <c r="Y15">
        <v>47</v>
      </c>
      <c r="Z15">
        <f t="shared" si="6"/>
        <v>2.2765957446808511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F9732-DC07-45C1-B7C0-BC3FB81C6A38}">
  <dimension ref="B5:X15"/>
  <sheetViews>
    <sheetView workbookViewId="0">
      <selection activeCell="Z12" sqref="Z12"/>
    </sheetView>
  </sheetViews>
  <sheetFormatPr defaultRowHeight="15" x14ac:dyDescent="0.25"/>
  <cols>
    <col min="6" max="6" width="12.140625" customWidth="1"/>
    <col min="9" max="9" width="14.28515625" customWidth="1"/>
    <col min="18" max="18" width="11.5703125" customWidth="1"/>
  </cols>
  <sheetData>
    <row r="5" spans="2:24" x14ac:dyDescent="0.25">
      <c r="D5" t="s">
        <v>14</v>
      </c>
    </row>
    <row r="7" spans="2:24" x14ac:dyDescent="0.25">
      <c r="C7" t="s">
        <v>0</v>
      </c>
      <c r="F7" t="s">
        <v>9</v>
      </c>
      <c r="I7" t="s">
        <v>10</v>
      </c>
      <c r="L7" t="s">
        <v>11</v>
      </c>
      <c r="O7" t="s">
        <v>12</v>
      </c>
      <c r="R7" t="s">
        <v>13</v>
      </c>
      <c r="U7" t="s">
        <v>17</v>
      </c>
    </row>
    <row r="8" spans="2:24" x14ac:dyDescent="0.25">
      <c r="B8" t="s">
        <v>1</v>
      </c>
      <c r="C8">
        <v>101</v>
      </c>
      <c r="D8">
        <f>(AVERAGE(C8:C9))</f>
        <v>93.3</v>
      </c>
      <c r="E8">
        <f>(C8/93.3)</f>
        <v>1.082529474812433</v>
      </c>
      <c r="F8">
        <v>10500</v>
      </c>
      <c r="G8">
        <f>(AVERAGE(F8:F9))</f>
        <v>11800</v>
      </c>
      <c r="H8">
        <f>(F8/11800)</f>
        <v>0.88983050847457623</v>
      </c>
      <c r="I8">
        <f>(E8/H8)</f>
        <v>1.2165569335987343</v>
      </c>
      <c r="J8">
        <f>(AVERAGE(I8:I9))</f>
        <v>1.0214903827235386</v>
      </c>
      <c r="L8">
        <v>2210</v>
      </c>
      <c r="M8">
        <f>(AVERAGE(L8:L9))</f>
        <v>2100</v>
      </c>
      <c r="N8">
        <f>(L8/2220)</f>
        <v>0.99549549549549554</v>
      </c>
      <c r="O8">
        <v>10900</v>
      </c>
      <c r="P8">
        <f>(AVERAGE(O8:O9))</f>
        <v>11250</v>
      </c>
      <c r="Q8">
        <f>(O8/11250)</f>
        <v>0.96888888888888891</v>
      </c>
      <c r="R8">
        <f>(N8/Q8)</f>
        <v>1.0274609471857179</v>
      </c>
      <c r="S8">
        <f>(AVERAGE(R8:R9))</f>
        <v>0.94840545029369772</v>
      </c>
      <c r="U8">
        <v>402</v>
      </c>
      <c r="V8">
        <f>(AVERAGE(U8:U9))</f>
        <v>421</v>
      </c>
      <c r="W8">
        <f>(U8/V8)</f>
        <v>0.95486935866983369</v>
      </c>
      <c r="X8">
        <f>(AVERAGE(W8:W9))</f>
        <v>1</v>
      </c>
    </row>
    <row r="9" spans="2:24" x14ac:dyDescent="0.25">
      <c r="B9" t="s">
        <v>2</v>
      </c>
      <c r="C9">
        <v>85.6</v>
      </c>
      <c r="E9">
        <f t="shared" ref="E9:E15" si="0">(C9/93.3)</f>
        <v>0.917470525187567</v>
      </c>
      <c r="F9">
        <v>13100</v>
      </c>
      <c r="H9">
        <f t="shared" ref="H9:H15" si="1">(F9/11800)</f>
        <v>1.1101694915254237</v>
      </c>
      <c r="I9">
        <f t="shared" ref="I9:I15" si="2">(E9/H9)</f>
        <v>0.82642383184834289</v>
      </c>
      <c r="L9">
        <v>1990</v>
      </c>
      <c r="N9">
        <f t="shared" ref="N9:N15" si="3">(L9/2220)</f>
        <v>0.89639639639639634</v>
      </c>
      <c r="O9">
        <v>11600</v>
      </c>
      <c r="Q9">
        <f t="shared" ref="Q9:Q15" si="4">(O9/11250)</f>
        <v>1.0311111111111111</v>
      </c>
      <c r="R9">
        <f t="shared" ref="R9:R15" si="5">(N9/Q9)</f>
        <v>0.86934995340167753</v>
      </c>
      <c r="U9">
        <v>440</v>
      </c>
      <c r="V9">
        <v>421</v>
      </c>
      <c r="W9">
        <f t="shared" ref="W9:W15" si="6">(U9/V9)</f>
        <v>1.0451306413301662</v>
      </c>
    </row>
    <row r="10" spans="2:24" x14ac:dyDescent="0.25">
      <c r="B10" t="s">
        <v>3</v>
      </c>
      <c r="C10">
        <v>539</v>
      </c>
      <c r="E10">
        <f t="shared" si="0"/>
        <v>5.777063236870311</v>
      </c>
      <c r="F10">
        <v>9870</v>
      </c>
      <c r="H10">
        <f t="shared" si="1"/>
        <v>0.83644067796610166</v>
      </c>
      <c r="I10">
        <f t="shared" si="2"/>
        <v>6.9067220055795007</v>
      </c>
      <c r="J10">
        <f>(AVERAGE(I10:I11))</f>
        <v>6.3144636183952132</v>
      </c>
      <c r="L10">
        <v>4980</v>
      </c>
      <c r="N10">
        <f t="shared" si="3"/>
        <v>2.2432432432432434</v>
      </c>
      <c r="O10">
        <v>9220</v>
      </c>
      <c r="Q10">
        <f t="shared" si="4"/>
        <v>0.81955555555555559</v>
      </c>
      <c r="R10">
        <f t="shared" si="5"/>
        <v>2.7371460397490766</v>
      </c>
      <c r="S10">
        <f>(AVERAGE(R10:R11))</f>
        <v>2.9646271555812422</v>
      </c>
      <c r="U10">
        <v>2310</v>
      </c>
      <c r="V10">
        <v>421</v>
      </c>
      <c r="W10">
        <f t="shared" si="6"/>
        <v>5.486935866983373</v>
      </c>
      <c r="X10">
        <f t="shared" ref="X10:X14" si="7">(AVERAGE(W10:W11))</f>
        <v>5.0475059382422804</v>
      </c>
    </row>
    <row r="11" spans="2:24" x14ac:dyDescent="0.25">
      <c r="B11" t="s">
        <v>4</v>
      </c>
      <c r="C11">
        <v>352</v>
      </c>
      <c r="E11">
        <f t="shared" si="0"/>
        <v>3.772775991425509</v>
      </c>
      <c r="F11">
        <v>7780</v>
      </c>
      <c r="H11">
        <f t="shared" si="1"/>
        <v>0.65932203389830513</v>
      </c>
      <c r="I11">
        <f t="shared" si="2"/>
        <v>5.7222052312109257</v>
      </c>
      <c r="L11">
        <v>4170</v>
      </c>
      <c r="N11">
        <f t="shared" si="3"/>
        <v>1.8783783783783783</v>
      </c>
      <c r="O11">
        <v>6620</v>
      </c>
      <c r="Q11">
        <f t="shared" si="4"/>
        <v>0.58844444444444444</v>
      </c>
      <c r="R11">
        <f t="shared" si="5"/>
        <v>3.1921082714134075</v>
      </c>
      <c r="U11">
        <v>1940</v>
      </c>
      <c r="V11">
        <v>421</v>
      </c>
      <c r="W11">
        <f t="shared" si="6"/>
        <v>4.6080760095011879</v>
      </c>
    </row>
    <row r="12" spans="2:24" x14ac:dyDescent="0.25">
      <c r="B12" t="s">
        <v>5</v>
      </c>
      <c r="C12">
        <v>150</v>
      </c>
      <c r="E12">
        <f t="shared" si="0"/>
        <v>1.6077170418006432</v>
      </c>
      <c r="F12">
        <v>12900</v>
      </c>
      <c r="H12">
        <f t="shared" si="1"/>
        <v>1.0932203389830508</v>
      </c>
      <c r="I12">
        <f t="shared" si="2"/>
        <v>1.4706248909494257</v>
      </c>
      <c r="J12">
        <f>(AVERAGE(I12:I13))</f>
        <v>0.9773748916645113</v>
      </c>
      <c r="L12">
        <v>750</v>
      </c>
      <c r="N12">
        <f t="shared" si="3"/>
        <v>0.33783783783783783</v>
      </c>
      <c r="O12">
        <v>9040</v>
      </c>
      <c r="Q12">
        <f t="shared" si="4"/>
        <v>0.80355555555555558</v>
      </c>
      <c r="R12">
        <f t="shared" si="5"/>
        <v>0.42042872518536234</v>
      </c>
      <c r="S12">
        <f>(AVERAGE(R12:R13))</f>
        <v>0.50610974777378059</v>
      </c>
      <c r="U12">
        <v>219</v>
      </c>
      <c r="V12">
        <v>421</v>
      </c>
      <c r="W12">
        <f t="shared" si="6"/>
        <v>0.52019002375296908</v>
      </c>
      <c r="X12">
        <f t="shared" si="7"/>
        <v>0.51900237529691207</v>
      </c>
    </row>
    <row r="13" spans="2:24" x14ac:dyDescent="0.25">
      <c r="B13" t="s">
        <v>6</v>
      </c>
      <c r="C13">
        <v>46.7</v>
      </c>
      <c r="E13">
        <f t="shared" si="0"/>
        <v>0.50053590568060025</v>
      </c>
      <c r="F13">
        <v>12200</v>
      </c>
      <c r="H13">
        <f t="shared" si="1"/>
        <v>1.0338983050847457</v>
      </c>
      <c r="I13">
        <f t="shared" si="2"/>
        <v>0.48412489237959699</v>
      </c>
      <c r="L13">
        <v>1030</v>
      </c>
      <c r="N13">
        <f t="shared" si="3"/>
        <v>0.46396396396396394</v>
      </c>
      <c r="O13">
        <v>8820</v>
      </c>
      <c r="Q13">
        <f t="shared" si="4"/>
        <v>0.78400000000000003</v>
      </c>
      <c r="R13">
        <f t="shared" si="5"/>
        <v>0.59179077036219885</v>
      </c>
      <c r="U13">
        <v>218</v>
      </c>
      <c r="V13">
        <v>421</v>
      </c>
      <c r="W13">
        <f t="shared" si="6"/>
        <v>0.51781472684085506</v>
      </c>
    </row>
    <row r="14" spans="2:24" x14ac:dyDescent="0.25">
      <c r="B14" t="s">
        <v>7</v>
      </c>
      <c r="C14">
        <v>67.5</v>
      </c>
      <c r="E14">
        <f t="shared" si="0"/>
        <v>0.72347266881028938</v>
      </c>
      <c r="F14">
        <v>12600</v>
      </c>
      <c r="H14">
        <f t="shared" si="1"/>
        <v>1.0677966101694916</v>
      </c>
      <c r="I14">
        <f t="shared" si="2"/>
        <v>0.67753789618741378</v>
      </c>
      <c r="J14">
        <f>(AVERAGE(I14:I15))</f>
        <v>0.4462202155324263</v>
      </c>
      <c r="L14">
        <v>2150</v>
      </c>
      <c r="N14">
        <f t="shared" si="3"/>
        <v>0.96846846846846846</v>
      </c>
      <c r="O14">
        <v>8430</v>
      </c>
      <c r="Q14">
        <f t="shared" si="4"/>
        <v>0.7493333333333333</v>
      </c>
      <c r="R14">
        <f t="shared" si="5"/>
        <v>1.2924401269596999</v>
      </c>
      <c r="S14">
        <f>(AVERAGE(R14:R15))</f>
        <v>1.2109790996244283</v>
      </c>
      <c r="U14">
        <v>894</v>
      </c>
      <c r="V14">
        <v>421</v>
      </c>
      <c r="W14">
        <f t="shared" si="6"/>
        <v>2.1235154394299287</v>
      </c>
      <c r="X14">
        <f t="shared" si="7"/>
        <v>1.9940617577197148</v>
      </c>
    </row>
    <row r="15" spans="2:24" x14ac:dyDescent="0.25">
      <c r="B15" t="s">
        <v>8</v>
      </c>
      <c r="C15">
        <v>20.9</v>
      </c>
      <c r="E15">
        <f t="shared" si="0"/>
        <v>0.22400857449088959</v>
      </c>
      <c r="F15">
        <v>12300</v>
      </c>
      <c r="H15">
        <f t="shared" si="1"/>
        <v>1.0423728813559323</v>
      </c>
      <c r="I15">
        <f t="shared" si="2"/>
        <v>0.21490253487743877</v>
      </c>
      <c r="L15">
        <v>1850</v>
      </c>
      <c r="N15">
        <f t="shared" si="3"/>
        <v>0.83333333333333337</v>
      </c>
      <c r="O15">
        <v>8300</v>
      </c>
      <c r="Q15">
        <f t="shared" si="4"/>
        <v>0.73777777777777775</v>
      </c>
      <c r="R15">
        <f t="shared" si="5"/>
        <v>1.1295180722891567</v>
      </c>
      <c r="U15">
        <v>785</v>
      </c>
      <c r="V15">
        <v>421</v>
      </c>
      <c r="W15">
        <f t="shared" si="6"/>
        <v>1.8646080760095012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Dundee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 (Staff)</dc:creator>
  <cp:lastModifiedBy>Ramchandra Amnekar (Staff)</cp:lastModifiedBy>
  <dcterms:created xsi:type="dcterms:W3CDTF">2024-11-21T23:50:15Z</dcterms:created>
  <dcterms:modified xsi:type="dcterms:W3CDTF">2025-04-14T21:14:38Z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8d1e0-f5d7-4da7-8ddd-3b83021a2c85_Enabled">
    <vt:lpwstr>true</vt:lpwstr>
  </property>
  <property fmtid="{D5CDD505-2E9C-101B-9397-08002B2CF9AE}" pid="3" name="MSIP_Label_a618d1e0-f5d7-4da7-8ddd-3b83021a2c85_SetDate">
    <vt:lpwstr>2025-04-14T21:13:55Z</vt:lpwstr>
  </property>
  <property fmtid="{D5CDD505-2E9C-101B-9397-08002B2CF9AE}" pid="4" name="MSIP_Label_a618d1e0-f5d7-4da7-8ddd-3b83021a2c85_Method">
    <vt:lpwstr>Standard</vt:lpwstr>
  </property>
  <property fmtid="{D5CDD505-2E9C-101B-9397-08002B2CF9AE}" pid="5" name="MSIP_Label_a618d1e0-f5d7-4da7-8ddd-3b83021a2c85_Name">
    <vt:lpwstr>Private</vt:lpwstr>
  </property>
  <property fmtid="{D5CDD505-2E9C-101B-9397-08002B2CF9AE}" pid="6" name="MSIP_Label_a618d1e0-f5d7-4da7-8ddd-3b83021a2c85_SiteId">
    <vt:lpwstr>ae323139-093a-4d2a-81a6-5d334bcd9019</vt:lpwstr>
  </property>
  <property fmtid="{D5CDD505-2E9C-101B-9397-08002B2CF9AE}" pid="7" name="MSIP_Label_a618d1e0-f5d7-4da7-8ddd-3b83021a2c85_ActionId">
    <vt:lpwstr>d2a86f58-5313-415f-92e3-9e0cde6262e4</vt:lpwstr>
  </property>
  <property fmtid="{D5CDD505-2E9C-101B-9397-08002B2CF9AE}" pid="8" name="MSIP_Label_a618d1e0-f5d7-4da7-8ddd-3b83021a2c85_ContentBits">
    <vt:lpwstr>0</vt:lpwstr>
  </property>
  <property fmtid="{D5CDD505-2E9C-101B-9397-08002B2CF9AE}" pid="9" name="MSIP_Label_a618d1e0-f5d7-4da7-8ddd-3b83021a2c85_Tag">
    <vt:lpwstr>10, 3, 0, 1</vt:lpwstr>
  </property>
</Properties>
</file>