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mail-my.sharepoint.com/personal/ramnekar001_dundee_ac_uk/Documents/Documents/Ram/PAPER A/For ZENODO/Graph Files/"/>
    </mc:Choice>
  </mc:AlternateContent>
  <xr:revisionPtr revIDLastSave="2" documentId="8_{780CB39A-F341-489F-8F34-0D3F99DF3373}" xr6:coauthVersionLast="47" xr6:coauthVersionMax="47" xr10:uidLastSave="{7FD41846-FBD2-4F21-9BC1-0541A742D9A2}"/>
  <bookViews>
    <workbookView xWindow="-120" yWindow="-120" windowWidth="29040" windowHeight="15840" activeTab="4" xr2:uid="{36FC7226-4F4A-476B-998D-5218649DDAA2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5" l="1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U7" i="5"/>
  <c r="N7" i="5"/>
  <c r="I24" i="5"/>
  <c r="I23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H7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T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I22" i="5" s="1"/>
  <c r="G23" i="5"/>
  <c r="G24" i="5"/>
  <c r="G7" i="5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7" i="4"/>
  <c r="V26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7" i="4"/>
  <c r="O26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7" i="4"/>
  <c r="H8" i="4"/>
  <c r="I8" i="4" s="1"/>
  <c r="H9" i="4"/>
  <c r="I9" i="4" s="1"/>
  <c r="H10" i="4"/>
  <c r="I10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7" i="4"/>
  <c r="H26" i="4" s="1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6" i="3"/>
  <c r="Q25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7" i="3"/>
  <c r="R7" i="2"/>
  <c r="R9" i="2"/>
  <c r="R10" i="2"/>
  <c r="R11" i="2"/>
  <c r="R12" i="2"/>
  <c r="R13" i="2"/>
  <c r="R14" i="2"/>
  <c r="R15" i="2"/>
  <c r="R16" i="2"/>
  <c r="R17" i="2"/>
  <c r="R18" i="2"/>
  <c r="R19" i="2"/>
  <c r="R20" i="2"/>
  <c r="R22" i="2"/>
  <c r="R6" i="2"/>
  <c r="Q2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6" i="2"/>
  <c r="M2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6" i="2"/>
  <c r="H26" i="2"/>
  <c r="Q7" i="2"/>
  <c r="Q8" i="2"/>
  <c r="R8" i="2" s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R21" i="2" s="1"/>
  <c r="Q22" i="2"/>
  <c r="Q23" i="2"/>
  <c r="R23" i="2" s="1"/>
  <c r="Q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M23" i="2" s="1"/>
  <c r="L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6" i="2"/>
  <c r="L8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6" i="3"/>
  <c r="L7" i="3"/>
  <c r="L25" i="3" s="1"/>
  <c r="M6" i="3" s="1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6" i="3"/>
  <c r="G25" i="3" s="1"/>
  <c r="I7" i="4" l="1"/>
  <c r="H6" i="3"/>
</calcChain>
</file>

<file path=xl/sharedStrings.xml><?xml version="1.0" encoding="utf-8"?>
<sst xmlns="http://schemas.openxmlformats.org/spreadsheetml/2006/main" count="157" uniqueCount="33">
  <si>
    <t>SE BROMOtag NRBP1 kinetics exp Densitometric Analysis</t>
  </si>
  <si>
    <t xml:space="preserve">0 min </t>
  </si>
  <si>
    <t>C1</t>
  </si>
  <si>
    <t>S1</t>
  </si>
  <si>
    <t>S2</t>
  </si>
  <si>
    <t>30min</t>
  </si>
  <si>
    <t>1hr</t>
  </si>
  <si>
    <t>2hr</t>
  </si>
  <si>
    <t>3hr</t>
  </si>
  <si>
    <t>4hr</t>
  </si>
  <si>
    <t>cis</t>
  </si>
  <si>
    <t>C2</t>
  </si>
  <si>
    <t>SPAK S373</t>
  </si>
  <si>
    <t>SPAK</t>
  </si>
  <si>
    <t>pSPAK/SPAK</t>
  </si>
  <si>
    <t>NKCC1 Thr212</t>
  </si>
  <si>
    <t>GAPDH</t>
  </si>
  <si>
    <t>NKCC1/GAPDH</t>
  </si>
  <si>
    <t>2nd</t>
  </si>
  <si>
    <t xml:space="preserve">2nd </t>
  </si>
  <si>
    <t>3rd</t>
  </si>
  <si>
    <t>4th</t>
  </si>
  <si>
    <t>pOXSR1</t>
  </si>
  <si>
    <t xml:space="preserve">3rd </t>
  </si>
  <si>
    <t>NRBP1</t>
  </si>
  <si>
    <t>F/G</t>
  </si>
  <si>
    <t>K/L</t>
  </si>
  <si>
    <t>P/Q</t>
  </si>
  <si>
    <t>Average of 0min C</t>
  </si>
  <si>
    <t>Normalization with 0min C</t>
  </si>
  <si>
    <t>E/F</t>
  </si>
  <si>
    <t>J/K</t>
  </si>
  <si>
    <t>O/P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</si>
</sst>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F0DC1-8937-47AB-915E-80803E21A271}">
  <dimension ref="C5:T22"/>
  <sheetViews>
    <sheetView workbookViewId="0">
      <selection activeCell="C2" sqref="C2:V24"/>
    </sheetView>
  </sheetViews>
  <sheetFormatPr defaultRowHeight="15" x14ac:dyDescent="0.25"/>
  <cols>
    <col min="7" max="7" width="18.140625" customWidth="1"/>
    <col min="11" max="11" width="13.5703125" customWidth="1"/>
    <col min="12" max="12" width="14.7109375" customWidth="1"/>
    <col min="13" max="13" width="18.28515625" customWidth="1"/>
    <col min="14" max="14" width="11.7109375" customWidth="1"/>
    <col min="17" max="17" width="14.85546875" customWidth="1"/>
    <col min="18" max="18" width="19.140625" customWidth="1"/>
    <col min="19" max="19" width="14.85546875" customWidth="1"/>
  </cols>
  <sheetData>
    <row r="5" spans="3:20" x14ac:dyDescent="0.25">
      <c r="C5" s="1"/>
      <c r="D5" s="1"/>
      <c r="G5" s="3"/>
      <c r="H5" s="3"/>
      <c r="M5" s="3"/>
      <c r="N5" s="3"/>
      <c r="S5" s="3"/>
      <c r="T5" s="3"/>
    </row>
    <row r="6" spans="3:20" x14ac:dyDescent="0.25">
      <c r="C6" s="1"/>
      <c r="D6" s="1"/>
      <c r="G6" s="3"/>
      <c r="M6" s="3"/>
      <c r="N6" s="3"/>
      <c r="S6" s="3"/>
    </row>
    <row r="7" spans="3:20" x14ac:dyDescent="0.25">
      <c r="C7" s="1"/>
      <c r="D7" s="1"/>
      <c r="G7" s="3"/>
      <c r="M7" s="3"/>
      <c r="N7" s="3"/>
      <c r="S7" s="3"/>
    </row>
    <row r="8" spans="3:20" x14ac:dyDescent="0.25">
      <c r="C8" s="1"/>
      <c r="D8" s="1"/>
      <c r="G8" s="3"/>
      <c r="M8" s="3"/>
      <c r="N8" s="3"/>
      <c r="S8" s="3"/>
    </row>
    <row r="9" spans="3:20" x14ac:dyDescent="0.25">
      <c r="C9" s="1"/>
      <c r="D9" s="1"/>
      <c r="G9" s="3"/>
      <c r="M9" s="3"/>
      <c r="N9" s="3"/>
      <c r="S9" s="3"/>
    </row>
    <row r="10" spans="3:20" x14ac:dyDescent="0.25">
      <c r="C10" s="1"/>
      <c r="D10" s="1"/>
      <c r="G10" s="3"/>
      <c r="M10" s="3"/>
      <c r="N10" s="3"/>
      <c r="S10" s="3"/>
    </row>
    <row r="11" spans="3:20" x14ac:dyDescent="0.25">
      <c r="C11" s="1"/>
      <c r="D11" s="1"/>
      <c r="G11" s="3"/>
      <c r="M11" s="3"/>
      <c r="N11" s="3"/>
      <c r="S11" s="3"/>
    </row>
    <row r="12" spans="3:20" x14ac:dyDescent="0.25">
      <c r="C12" s="1"/>
      <c r="D12" s="1"/>
      <c r="G12" s="3"/>
      <c r="M12" s="3"/>
      <c r="N12" s="3"/>
      <c r="S12" s="3"/>
    </row>
    <row r="13" spans="3:20" x14ac:dyDescent="0.25">
      <c r="C13" s="1"/>
      <c r="D13" s="1"/>
      <c r="G13" s="3"/>
      <c r="M13" s="3"/>
      <c r="N13" s="3"/>
      <c r="S13" s="3"/>
    </row>
    <row r="14" spans="3:20" x14ac:dyDescent="0.25">
      <c r="C14" s="1"/>
      <c r="D14" s="1"/>
      <c r="G14" s="3"/>
      <c r="M14" s="3"/>
      <c r="N14" s="3"/>
      <c r="S14" s="3"/>
    </row>
    <row r="15" spans="3:20" x14ac:dyDescent="0.25">
      <c r="C15" s="1"/>
      <c r="D15" s="1"/>
      <c r="G15" s="3"/>
      <c r="M15" s="3"/>
      <c r="N15" s="3"/>
      <c r="S15" s="3"/>
    </row>
    <row r="16" spans="3:20" x14ac:dyDescent="0.25">
      <c r="C16" s="1"/>
      <c r="D16" s="1"/>
      <c r="G16" s="3"/>
      <c r="M16" s="3"/>
      <c r="N16" s="3"/>
      <c r="S16" s="3"/>
    </row>
    <row r="17" spans="3:19" x14ac:dyDescent="0.25">
      <c r="C17" s="1"/>
      <c r="D17" s="1"/>
      <c r="G17" s="3"/>
      <c r="M17" s="3"/>
      <c r="N17" s="3"/>
      <c r="S17" s="3"/>
    </row>
    <row r="18" spans="3:19" x14ac:dyDescent="0.25">
      <c r="C18" s="1"/>
      <c r="D18" s="1"/>
      <c r="G18" s="3"/>
      <c r="M18" s="3"/>
      <c r="N18" s="3"/>
      <c r="S18" s="3"/>
    </row>
    <row r="19" spans="3:19" x14ac:dyDescent="0.25">
      <c r="C19" s="1"/>
      <c r="D19" s="1"/>
      <c r="G19" s="3"/>
      <c r="M19" s="3"/>
      <c r="N19" s="3"/>
      <c r="S19" s="3"/>
    </row>
    <row r="20" spans="3:19" x14ac:dyDescent="0.25">
      <c r="C20" s="1"/>
      <c r="D20" s="1"/>
      <c r="G20" s="3"/>
      <c r="M20" s="3"/>
      <c r="N20" s="3"/>
      <c r="S20" s="3"/>
    </row>
    <row r="21" spans="3:19" x14ac:dyDescent="0.25">
      <c r="C21" s="1"/>
      <c r="D21" s="1"/>
      <c r="G21" s="3"/>
      <c r="M21" s="3"/>
      <c r="N21" s="3"/>
      <c r="S21" s="3"/>
    </row>
    <row r="22" spans="3:19" x14ac:dyDescent="0.25">
      <c r="C22" s="1"/>
      <c r="D22" s="1"/>
      <c r="G22" s="3"/>
      <c r="M22" s="3"/>
      <c r="N22" s="3"/>
      <c r="S2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90FF0-B8BE-4C0D-822E-C6D10FD8834A}">
  <dimension ref="C3:AB26"/>
  <sheetViews>
    <sheetView workbookViewId="0">
      <selection activeCell="K33" sqref="K33"/>
    </sheetView>
  </sheetViews>
  <sheetFormatPr defaultRowHeight="15" x14ac:dyDescent="0.25"/>
  <cols>
    <col min="5" max="5" width="10.85546875" customWidth="1"/>
    <col min="7" max="7" width="13.5703125" customWidth="1"/>
    <col min="10" max="10" width="11.42578125" customWidth="1"/>
    <col min="12" max="12" width="12.42578125" customWidth="1"/>
    <col min="15" max="15" width="13.28515625" customWidth="1"/>
    <col min="16" max="16" width="13.5703125" customWidth="1"/>
    <col min="17" max="17" width="18" customWidth="1"/>
  </cols>
  <sheetData>
    <row r="3" spans="3:18" x14ac:dyDescent="0.25">
      <c r="D3" t="s">
        <v>0</v>
      </c>
    </row>
    <row r="4" spans="3:18" x14ac:dyDescent="0.25">
      <c r="E4" t="s">
        <v>19</v>
      </c>
      <c r="J4" t="s">
        <v>20</v>
      </c>
      <c r="O4" t="s">
        <v>21</v>
      </c>
    </row>
    <row r="5" spans="3:18" x14ac:dyDescent="0.25">
      <c r="E5" t="s">
        <v>12</v>
      </c>
      <c r="F5" t="s">
        <v>13</v>
      </c>
      <c r="G5" t="s">
        <v>14</v>
      </c>
      <c r="J5" t="s">
        <v>12</v>
      </c>
      <c r="K5" t="s">
        <v>13</v>
      </c>
      <c r="L5" t="s">
        <v>14</v>
      </c>
      <c r="O5" t="s">
        <v>12</v>
      </c>
      <c r="P5" t="s">
        <v>13</v>
      </c>
      <c r="Q5" t="s">
        <v>14</v>
      </c>
    </row>
    <row r="6" spans="3:18" x14ac:dyDescent="0.25">
      <c r="C6" s="1" t="s">
        <v>1</v>
      </c>
      <c r="D6" s="1" t="s">
        <v>2</v>
      </c>
      <c r="E6">
        <v>296</v>
      </c>
      <c r="F6">
        <v>7480</v>
      </c>
      <c r="G6">
        <f>(E6/F6)</f>
        <v>3.9572192513368985E-2</v>
      </c>
      <c r="H6">
        <f>(G6/0.038224)</f>
        <v>1.0352708380433493</v>
      </c>
      <c r="J6">
        <v>173</v>
      </c>
      <c r="K6">
        <v>9830</v>
      </c>
      <c r="L6">
        <f>(J6/K6)</f>
        <v>1.7599186164801627E-2</v>
      </c>
      <c r="M6">
        <f>(L6/0.020946)</f>
        <v>0.84021704214654958</v>
      </c>
      <c r="O6">
        <v>336</v>
      </c>
      <c r="P6">
        <v>3700</v>
      </c>
      <c r="Q6">
        <f>(O6/P6)</f>
        <v>9.0810810810810813E-2</v>
      </c>
      <c r="R6">
        <f>(Q6/0.10112436)</f>
        <v>0.89801122905312647</v>
      </c>
    </row>
    <row r="7" spans="3:18" x14ac:dyDescent="0.25">
      <c r="C7" s="1"/>
      <c r="D7" s="1" t="s">
        <v>11</v>
      </c>
      <c r="E7">
        <v>229</v>
      </c>
      <c r="F7">
        <v>6210</v>
      </c>
      <c r="G7">
        <f t="shared" ref="G7:G23" si="0">(E7/F7)</f>
        <v>3.6876006441223831E-2</v>
      </c>
      <c r="H7">
        <f t="shared" ref="H7:H23" si="1">(G7/0.038224)</f>
        <v>0.96473436692192938</v>
      </c>
      <c r="J7">
        <v>172</v>
      </c>
      <c r="K7">
        <v>7080</v>
      </c>
      <c r="L7">
        <f t="shared" ref="L7:L23" si="2">(J7/K7)</f>
        <v>2.4293785310734464E-2</v>
      </c>
      <c r="M7">
        <f t="shared" ref="M7:M23" si="3">(L7/0.020946)</f>
        <v>1.1598293378561284</v>
      </c>
      <c r="O7">
        <v>341</v>
      </c>
      <c r="P7">
        <v>3060</v>
      </c>
      <c r="Q7">
        <f t="shared" ref="Q7:Q23" si="4">(O7/P7)</f>
        <v>0.11143790849673203</v>
      </c>
      <c r="R7">
        <f t="shared" ref="R7:R23" si="5">(Q7/0.10112436)</f>
        <v>1.1019887640992936</v>
      </c>
    </row>
    <row r="8" spans="3:18" x14ac:dyDescent="0.25">
      <c r="C8" s="1"/>
      <c r="D8" s="1" t="s">
        <v>3</v>
      </c>
      <c r="E8">
        <v>721</v>
      </c>
      <c r="F8">
        <v>4990</v>
      </c>
      <c r="G8">
        <f t="shared" si="0"/>
        <v>0.14448897795591181</v>
      </c>
      <c r="H8">
        <f t="shared" si="1"/>
        <v>3.7800590716804052</v>
      </c>
      <c r="J8">
        <v>611</v>
      </c>
      <c r="K8">
        <v>5760</v>
      </c>
      <c r="L8">
        <f t="shared" si="2"/>
        <v>0.10607638888888889</v>
      </c>
      <c r="M8">
        <f t="shared" si="3"/>
        <v>5.0642790455881261</v>
      </c>
      <c r="O8">
        <v>1040</v>
      </c>
      <c r="P8">
        <v>1770</v>
      </c>
      <c r="Q8">
        <f t="shared" si="4"/>
        <v>0.58757062146892658</v>
      </c>
      <c r="R8">
        <f t="shared" si="5"/>
        <v>5.8103766636340302</v>
      </c>
    </row>
    <row r="9" spans="3:18" x14ac:dyDescent="0.25">
      <c r="C9" s="1"/>
      <c r="D9" s="1" t="s">
        <v>4</v>
      </c>
      <c r="E9">
        <v>749</v>
      </c>
      <c r="F9">
        <v>5290</v>
      </c>
      <c r="G9">
        <f t="shared" si="0"/>
        <v>0.14158790170132324</v>
      </c>
      <c r="H9">
        <f t="shared" si="1"/>
        <v>3.7041623509136468</v>
      </c>
      <c r="J9">
        <v>612</v>
      </c>
      <c r="K9">
        <v>4690</v>
      </c>
      <c r="L9">
        <f t="shared" si="2"/>
        <v>0.13049040511727078</v>
      </c>
      <c r="M9">
        <f t="shared" si="3"/>
        <v>6.2298484253447333</v>
      </c>
      <c r="O9">
        <v>1040</v>
      </c>
      <c r="P9">
        <v>1760</v>
      </c>
      <c r="Q9">
        <f t="shared" si="4"/>
        <v>0.59090909090909094</v>
      </c>
      <c r="R9">
        <f t="shared" si="5"/>
        <v>5.843390167404678</v>
      </c>
    </row>
    <row r="10" spans="3:18" x14ac:dyDescent="0.25">
      <c r="C10" s="1" t="s">
        <v>5</v>
      </c>
      <c r="D10" s="1" t="s">
        <v>3</v>
      </c>
      <c r="E10">
        <v>619</v>
      </c>
      <c r="F10">
        <v>5680</v>
      </c>
      <c r="G10">
        <f t="shared" si="0"/>
        <v>0.10897887323943661</v>
      </c>
      <c r="H10">
        <f t="shared" si="1"/>
        <v>2.8510588436436954</v>
      </c>
      <c r="J10">
        <v>344</v>
      </c>
      <c r="K10">
        <v>4970</v>
      </c>
      <c r="L10">
        <f t="shared" si="2"/>
        <v>6.9215291750503019E-2</v>
      </c>
      <c r="M10">
        <f t="shared" si="3"/>
        <v>3.3044634656021685</v>
      </c>
      <c r="O10">
        <v>1070</v>
      </c>
      <c r="P10">
        <v>2310</v>
      </c>
      <c r="Q10">
        <f t="shared" si="4"/>
        <v>0.46320346320346323</v>
      </c>
      <c r="R10">
        <f t="shared" si="5"/>
        <v>4.5805329517384656</v>
      </c>
    </row>
    <row r="11" spans="3:18" x14ac:dyDescent="0.25">
      <c r="C11" s="1"/>
      <c r="D11" s="1" t="s">
        <v>4</v>
      </c>
      <c r="E11">
        <v>615</v>
      </c>
      <c r="F11">
        <v>5730</v>
      </c>
      <c r="G11">
        <f t="shared" si="0"/>
        <v>0.10732984293193717</v>
      </c>
      <c r="H11">
        <f t="shared" si="1"/>
        <v>2.8079176154232202</v>
      </c>
      <c r="J11">
        <v>332</v>
      </c>
      <c r="K11">
        <v>5260</v>
      </c>
      <c r="L11">
        <f t="shared" si="2"/>
        <v>6.3117870722433467E-2</v>
      </c>
      <c r="M11">
        <f t="shared" si="3"/>
        <v>3.0133615354928609</v>
      </c>
      <c r="O11">
        <v>906</v>
      </c>
      <c r="P11">
        <v>2310</v>
      </c>
      <c r="Q11">
        <f t="shared" si="4"/>
        <v>0.39220779220779223</v>
      </c>
      <c r="R11">
        <f t="shared" si="5"/>
        <v>3.8784699572664021</v>
      </c>
    </row>
    <row r="12" spans="3:18" x14ac:dyDescent="0.25">
      <c r="C12" s="1" t="s">
        <v>6</v>
      </c>
      <c r="D12" s="1" t="s">
        <v>3</v>
      </c>
      <c r="E12">
        <v>417</v>
      </c>
      <c r="F12">
        <v>5530</v>
      </c>
      <c r="G12">
        <f t="shared" si="0"/>
        <v>7.540687160940325E-2</v>
      </c>
      <c r="H12">
        <f t="shared" si="1"/>
        <v>1.9727624426905412</v>
      </c>
      <c r="J12">
        <v>303</v>
      </c>
      <c r="K12">
        <v>5330</v>
      </c>
      <c r="L12">
        <f t="shared" si="2"/>
        <v>5.6848030018761729E-2</v>
      </c>
      <c r="M12">
        <f t="shared" si="3"/>
        <v>2.7140279775977145</v>
      </c>
      <c r="O12">
        <v>557</v>
      </c>
      <c r="P12">
        <v>2110</v>
      </c>
      <c r="Q12">
        <f t="shared" si="4"/>
        <v>0.26398104265402844</v>
      </c>
      <c r="R12">
        <f t="shared" si="5"/>
        <v>2.610459464505174</v>
      </c>
    </row>
    <row r="13" spans="3:18" x14ac:dyDescent="0.25">
      <c r="C13" s="1"/>
      <c r="D13" s="1" t="s">
        <v>4</v>
      </c>
      <c r="E13">
        <v>448</v>
      </c>
      <c r="F13" s="4">
        <v>5690</v>
      </c>
      <c r="G13">
        <f t="shared" si="0"/>
        <v>7.8734622144112476E-2</v>
      </c>
      <c r="H13">
        <f t="shared" si="1"/>
        <v>2.0598216341594933</v>
      </c>
      <c r="J13">
        <v>239</v>
      </c>
      <c r="K13">
        <v>5110</v>
      </c>
      <c r="L13">
        <f t="shared" si="2"/>
        <v>4.6771037181996086E-2</v>
      </c>
      <c r="M13">
        <f t="shared" si="3"/>
        <v>2.2329340772460653</v>
      </c>
      <c r="O13">
        <v>498</v>
      </c>
      <c r="P13">
        <v>2140</v>
      </c>
      <c r="Q13">
        <f t="shared" si="4"/>
        <v>0.23271028037383176</v>
      </c>
      <c r="R13">
        <f t="shared" si="5"/>
        <v>2.3012287086299659</v>
      </c>
    </row>
    <row r="14" spans="3:18" x14ac:dyDescent="0.25">
      <c r="C14" s="1" t="s">
        <v>7</v>
      </c>
      <c r="D14" s="1" t="s">
        <v>3</v>
      </c>
      <c r="E14">
        <v>328</v>
      </c>
      <c r="F14" s="4">
        <v>5800</v>
      </c>
      <c r="G14">
        <f t="shared" si="0"/>
        <v>5.6551724137931032E-2</v>
      </c>
      <c r="H14">
        <f t="shared" si="1"/>
        <v>1.4794821090919588</v>
      </c>
      <c r="J14">
        <v>211</v>
      </c>
      <c r="K14">
        <v>4920</v>
      </c>
      <c r="L14">
        <f t="shared" si="2"/>
        <v>4.2886178861788617E-2</v>
      </c>
      <c r="M14">
        <f t="shared" si="3"/>
        <v>2.0474639005914552</v>
      </c>
      <c r="O14">
        <v>556</v>
      </c>
      <c r="P14">
        <v>2520</v>
      </c>
      <c r="Q14">
        <f t="shared" si="4"/>
        <v>0.22063492063492063</v>
      </c>
      <c r="R14">
        <f t="shared" si="5"/>
        <v>2.1818177206255807</v>
      </c>
    </row>
    <row r="15" spans="3:18" x14ac:dyDescent="0.25">
      <c r="C15" s="1"/>
      <c r="D15" s="1" t="s">
        <v>4</v>
      </c>
      <c r="E15">
        <v>281</v>
      </c>
      <c r="F15">
        <v>5540</v>
      </c>
      <c r="G15">
        <f t="shared" si="0"/>
        <v>5.0722021660649819E-2</v>
      </c>
      <c r="H15">
        <f t="shared" si="1"/>
        <v>1.326967917032488</v>
      </c>
      <c r="J15">
        <v>199</v>
      </c>
      <c r="K15">
        <v>6400</v>
      </c>
      <c r="L15">
        <f t="shared" si="2"/>
        <v>3.109375E-2</v>
      </c>
      <c r="M15">
        <f t="shared" si="3"/>
        <v>1.4844719755561921</v>
      </c>
      <c r="O15">
        <v>546</v>
      </c>
      <c r="P15">
        <v>2780</v>
      </c>
      <c r="Q15">
        <f t="shared" si="4"/>
        <v>0.19640287769784173</v>
      </c>
      <c r="R15">
        <f t="shared" si="5"/>
        <v>1.9421915520438571</v>
      </c>
    </row>
    <row r="16" spans="3:18" x14ac:dyDescent="0.25">
      <c r="C16" s="1" t="s">
        <v>8</v>
      </c>
      <c r="D16" s="1" t="s">
        <v>3</v>
      </c>
      <c r="E16">
        <v>412</v>
      </c>
      <c r="F16">
        <v>6220</v>
      </c>
      <c r="G16">
        <f t="shared" si="0"/>
        <v>6.6237942122186491E-2</v>
      </c>
      <c r="H16">
        <f t="shared" si="1"/>
        <v>1.7328888165075997</v>
      </c>
      <c r="J16">
        <v>218</v>
      </c>
      <c r="K16" s="4">
        <v>5010</v>
      </c>
      <c r="L16">
        <f t="shared" si="2"/>
        <v>4.3512974051896205E-2</v>
      </c>
      <c r="M16">
        <f t="shared" si="3"/>
        <v>2.0773882388950735</v>
      </c>
      <c r="O16">
        <v>476</v>
      </c>
      <c r="P16">
        <v>2360</v>
      </c>
      <c r="Q16">
        <f t="shared" si="4"/>
        <v>0.2016949152542373</v>
      </c>
      <c r="R16">
        <f t="shared" si="5"/>
        <v>1.9945235278051432</v>
      </c>
    </row>
    <row r="17" spans="3:28" x14ac:dyDescent="0.25">
      <c r="C17" s="1"/>
      <c r="D17" s="1" t="s">
        <v>4</v>
      </c>
      <c r="E17">
        <v>304</v>
      </c>
      <c r="F17">
        <v>6260</v>
      </c>
      <c r="G17">
        <f t="shared" si="0"/>
        <v>4.856230031948882E-2</v>
      </c>
      <c r="H17">
        <f t="shared" si="1"/>
        <v>1.2704662076048769</v>
      </c>
      <c r="J17">
        <v>167</v>
      </c>
      <c r="K17" s="4">
        <v>5290</v>
      </c>
      <c r="L17">
        <f t="shared" si="2"/>
        <v>3.1568998109640832E-2</v>
      </c>
      <c r="M17">
        <f t="shared" si="3"/>
        <v>1.5071611815927066</v>
      </c>
      <c r="O17">
        <v>463</v>
      </c>
      <c r="P17">
        <v>2460</v>
      </c>
      <c r="Q17">
        <f t="shared" si="4"/>
        <v>0.18821138211382113</v>
      </c>
      <c r="R17">
        <f t="shared" si="5"/>
        <v>1.8611873747712335</v>
      </c>
    </row>
    <row r="18" spans="3:28" x14ac:dyDescent="0.25">
      <c r="C18" s="1" t="s">
        <v>9</v>
      </c>
      <c r="D18" s="1" t="s">
        <v>3</v>
      </c>
      <c r="E18">
        <v>271</v>
      </c>
      <c r="F18">
        <v>5840</v>
      </c>
      <c r="G18">
        <f t="shared" si="0"/>
        <v>4.6404109589041093E-2</v>
      </c>
      <c r="H18">
        <f t="shared" si="1"/>
        <v>1.2140045413625233</v>
      </c>
      <c r="J18">
        <v>123</v>
      </c>
      <c r="K18">
        <v>5400</v>
      </c>
      <c r="L18">
        <f t="shared" si="2"/>
        <v>2.2777777777777779E-2</v>
      </c>
      <c r="M18">
        <f t="shared" si="3"/>
        <v>1.087452390803866</v>
      </c>
      <c r="O18">
        <v>414</v>
      </c>
      <c r="P18">
        <v>2460</v>
      </c>
      <c r="Q18">
        <f t="shared" si="4"/>
        <v>0.16829268292682928</v>
      </c>
      <c r="R18">
        <f t="shared" si="5"/>
        <v>1.6642150608105633</v>
      </c>
    </row>
    <row r="19" spans="3:28" x14ac:dyDescent="0.25">
      <c r="C19" s="1"/>
      <c r="D19" s="1" t="s">
        <v>4</v>
      </c>
      <c r="E19">
        <v>262</v>
      </c>
      <c r="F19">
        <v>6130</v>
      </c>
      <c r="G19">
        <f t="shared" si="0"/>
        <v>4.2740619902120719E-2</v>
      </c>
      <c r="H19">
        <f t="shared" si="1"/>
        <v>1.1181618852584951</v>
      </c>
      <c r="J19">
        <v>121</v>
      </c>
      <c r="K19">
        <v>6030</v>
      </c>
      <c r="L19">
        <f t="shared" si="2"/>
        <v>2.0066334991708127E-2</v>
      </c>
      <c r="M19">
        <f t="shared" si="3"/>
        <v>0.95800319830555369</v>
      </c>
      <c r="O19">
        <v>456</v>
      </c>
      <c r="P19">
        <v>2680</v>
      </c>
      <c r="Q19">
        <f t="shared" si="4"/>
        <v>0.17014925373134329</v>
      </c>
      <c r="R19">
        <f t="shared" si="5"/>
        <v>1.6825743444145733</v>
      </c>
    </row>
    <row r="20" spans="3:28" x14ac:dyDescent="0.25">
      <c r="C20" s="1" t="s">
        <v>10</v>
      </c>
      <c r="D20" s="1" t="s">
        <v>2</v>
      </c>
      <c r="E20">
        <v>234</v>
      </c>
      <c r="F20">
        <v>7460</v>
      </c>
      <c r="G20">
        <f t="shared" si="0"/>
        <v>3.1367292225201071E-2</v>
      </c>
      <c r="H20">
        <f t="shared" si="1"/>
        <v>0.8206177329740757</v>
      </c>
      <c r="J20">
        <v>124</v>
      </c>
      <c r="K20">
        <v>9560</v>
      </c>
      <c r="L20">
        <f t="shared" si="2"/>
        <v>1.2970711297071129E-2</v>
      </c>
      <c r="M20">
        <f t="shared" si="3"/>
        <v>0.61924526387239232</v>
      </c>
      <c r="O20">
        <v>408</v>
      </c>
      <c r="P20">
        <v>4020</v>
      </c>
      <c r="Q20">
        <f t="shared" si="4"/>
        <v>0.10149253731343283</v>
      </c>
      <c r="R20">
        <f t="shared" si="5"/>
        <v>1.0036408370192191</v>
      </c>
    </row>
    <row r="21" spans="3:28" x14ac:dyDescent="0.25">
      <c r="C21" s="1"/>
      <c r="D21" s="1" t="s">
        <v>11</v>
      </c>
      <c r="E21">
        <v>244</v>
      </c>
      <c r="F21">
        <v>8040</v>
      </c>
      <c r="G21">
        <f t="shared" si="0"/>
        <v>3.0348258706467662E-2</v>
      </c>
      <c r="H21">
        <f t="shared" si="1"/>
        <v>0.79395821228724517</v>
      </c>
      <c r="J21">
        <v>141</v>
      </c>
      <c r="K21">
        <v>9400</v>
      </c>
      <c r="L21">
        <f t="shared" si="2"/>
        <v>1.4999999999999999E-2</v>
      </c>
      <c r="M21">
        <f t="shared" si="3"/>
        <v>0.71612718418791177</v>
      </c>
      <c r="O21">
        <v>200</v>
      </c>
      <c r="P21">
        <v>2160</v>
      </c>
      <c r="Q21">
        <f t="shared" si="4"/>
        <v>9.2592592592592587E-2</v>
      </c>
      <c r="R21">
        <f t="shared" si="5"/>
        <v>0.9156309379124139</v>
      </c>
    </row>
    <row r="22" spans="3:28" x14ac:dyDescent="0.25">
      <c r="C22" s="1"/>
      <c r="D22" s="1" t="s">
        <v>3</v>
      </c>
      <c r="E22">
        <v>817</v>
      </c>
      <c r="F22">
        <v>7350</v>
      </c>
      <c r="G22">
        <f t="shared" si="0"/>
        <v>0.11115646258503402</v>
      </c>
      <c r="H22">
        <f t="shared" si="1"/>
        <v>2.9080280081894627</v>
      </c>
      <c r="J22">
        <v>571</v>
      </c>
      <c r="K22">
        <v>8590</v>
      </c>
      <c r="L22">
        <f t="shared" si="2"/>
        <v>6.6472642607683347E-2</v>
      </c>
      <c r="M22">
        <f t="shared" si="3"/>
        <v>3.173524425077979</v>
      </c>
      <c r="O22">
        <v>1070</v>
      </c>
      <c r="P22">
        <v>3050</v>
      </c>
      <c r="Q22">
        <f t="shared" si="4"/>
        <v>0.35081967213114756</v>
      </c>
      <c r="R22">
        <f t="shared" si="5"/>
        <v>3.4691905306609363</v>
      </c>
    </row>
    <row r="23" spans="3:28" x14ac:dyDescent="0.25">
      <c r="C23" s="1"/>
      <c r="D23" s="1" t="s">
        <v>4</v>
      </c>
      <c r="E23">
        <v>685</v>
      </c>
      <c r="F23">
        <v>5830</v>
      </c>
      <c r="G23">
        <f t="shared" si="0"/>
        <v>0.11749571183533447</v>
      </c>
      <c r="H23">
        <f t="shared" si="1"/>
        <v>3.073872745796737</v>
      </c>
      <c r="J23">
        <v>496</v>
      </c>
      <c r="K23">
        <v>9140</v>
      </c>
      <c r="L23">
        <f t="shared" si="2"/>
        <v>5.4266958424507655E-2</v>
      </c>
      <c r="M23">
        <f t="shared" si="3"/>
        <v>2.5908029420656762</v>
      </c>
      <c r="O23">
        <v>870</v>
      </c>
      <c r="P23">
        <v>2490</v>
      </c>
      <c r="Q23">
        <f t="shared" si="4"/>
        <v>0.3493975903614458</v>
      </c>
      <c r="R23">
        <f t="shared" si="5"/>
        <v>3.4551278283634708</v>
      </c>
      <c r="T23" s="4"/>
      <c r="U23" s="4"/>
      <c r="V23" s="4"/>
      <c r="X23" s="4"/>
      <c r="Y23" s="4"/>
      <c r="Z23" s="4"/>
      <c r="AA23" s="4"/>
      <c r="AB23" s="4"/>
    </row>
    <row r="24" spans="3:28" x14ac:dyDescent="0.25">
      <c r="T24" s="4"/>
      <c r="U24" s="4"/>
      <c r="V24" s="4"/>
      <c r="X24" s="4"/>
      <c r="Y24" s="4"/>
      <c r="Z24" s="4"/>
      <c r="AA24" s="4"/>
      <c r="AB24" s="4"/>
    </row>
    <row r="26" spans="3:28" x14ac:dyDescent="0.25">
      <c r="H26">
        <f>(AVERAGE(G6:G7))</f>
        <v>3.8224099477296408E-2</v>
      </c>
      <c r="M26">
        <f>(AVERAGE(L6:L7))</f>
        <v>2.0946485737768045E-2</v>
      </c>
      <c r="Q26">
        <f>(AVERAGE(Q6:Q7))</f>
        <v>0.10112435965377142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4E982-EA83-495F-9FBA-0C9B86E5D286}">
  <dimension ref="C3:R25"/>
  <sheetViews>
    <sheetView workbookViewId="0">
      <selection activeCell="P5" sqref="P5:P23"/>
    </sheetView>
  </sheetViews>
  <sheetFormatPr defaultRowHeight="15" x14ac:dyDescent="0.25"/>
  <cols>
    <col min="5" max="6" width="14.28515625" customWidth="1"/>
    <col min="7" max="8" width="18.28515625" customWidth="1"/>
    <col min="10" max="10" width="18.7109375" customWidth="1"/>
    <col min="12" max="12" width="17.28515625" customWidth="1"/>
    <col min="15" max="15" width="18" customWidth="1"/>
    <col min="16" max="16" width="10.42578125" customWidth="1"/>
    <col min="17" max="17" width="15.7109375" customWidth="1"/>
  </cols>
  <sheetData>
    <row r="3" spans="3:18" x14ac:dyDescent="0.25">
      <c r="D3" t="s">
        <v>0</v>
      </c>
    </row>
    <row r="4" spans="3:18" x14ac:dyDescent="0.25">
      <c r="E4" t="s">
        <v>18</v>
      </c>
      <c r="J4" t="s">
        <v>20</v>
      </c>
      <c r="O4" t="s">
        <v>21</v>
      </c>
    </row>
    <row r="5" spans="3:18" x14ac:dyDescent="0.25">
      <c r="E5" t="s">
        <v>15</v>
      </c>
      <c r="F5" t="s">
        <v>16</v>
      </c>
      <c r="G5" t="s">
        <v>17</v>
      </c>
      <c r="J5" t="s">
        <v>15</v>
      </c>
      <c r="K5" t="s">
        <v>16</v>
      </c>
      <c r="L5" t="s">
        <v>17</v>
      </c>
      <c r="O5" t="s">
        <v>15</v>
      </c>
      <c r="P5" t="s">
        <v>16</v>
      </c>
      <c r="Q5" t="s">
        <v>17</v>
      </c>
    </row>
    <row r="6" spans="3:18" x14ac:dyDescent="0.25">
      <c r="C6" s="1" t="s">
        <v>1</v>
      </c>
      <c r="D6" s="1" t="s">
        <v>2</v>
      </c>
      <c r="E6">
        <v>25.8</v>
      </c>
      <c r="F6">
        <v>6250</v>
      </c>
      <c r="G6">
        <f>(E6/F6)</f>
        <v>4.1279999999999997E-3</v>
      </c>
      <c r="H6">
        <f>(G6/0.004146222)</f>
        <v>0.99560515572972208</v>
      </c>
      <c r="J6">
        <v>10.9</v>
      </c>
      <c r="K6">
        <v>3210</v>
      </c>
      <c r="L6" s="2">
        <f>(J6/K6)</f>
        <v>3.3956386292834893E-3</v>
      </c>
      <c r="M6">
        <f>(L6/L25)</f>
        <v>1.2115201572047039</v>
      </c>
      <c r="O6">
        <v>6.68</v>
      </c>
      <c r="P6">
        <v>2720</v>
      </c>
      <c r="Q6" s="2">
        <f>(O6/P6)</f>
        <v>2.4558823529411762E-3</v>
      </c>
      <c r="R6">
        <f>(Q6/0.0021)</f>
        <v>1.169467787114846</v>
      </c>
    </row>
    <row r="7" spans="3:18" x14ac:dyDescent="0.25">
      <c r="C7" s="1"/>
      <c r="D7" s="1" t="s">
        <v>11</v>
      </c>
      <c r="E7">
        <v>28.1</v>
      </c>
      <c r="F7">
        <v>4500</v>
      </c>
      <c r="G7">
        <f t="shared" ref="G7:G23" si="0">(E7/F7)</f>
        <v>6.2444444444444448E-3</v>
      </c>
      <c r="H7">
        <f t="shared" ref="H7:H23" si="1">(G7/0.004146222)</f>
        <v>1.5060564640399008</v>
      </c>
      <c r="J7">
        <v>8</v>
      </c>
      <c r="K7">
        <v>3620</v>
      </c>
      <c r="L7" s="2">
        <f t="shared" ref="L7:L23" si="2">(J7/K7)</f>
        <v>2.2099447513812156E-3</v>
      </c>
      <c r="M7">
        <f>(L7/0.0028)</f>
        <v>0.78926598263614844</v>
      </c>
      <c r="O7">
        <v>4.54</v>
      </c>
      <c r="P7">
        <v>2720</v>
      </c>
      <c r="Q7" s="2">
        <f t="shared" ref="Q7:Q23" si="3">(O7/P7)</f>
        <v>1.6691176470588235E-3</v>
      </c>
      <c r="R7">
        <f t="shared" ref="R7:R23" si="4">(Q7/0.0021)</f>
        <v>0.79481792717086841</v>
      </c>
    </row>
    <row r="8" spans="3:18" x14ac:dyDescent="0.25">
      <c r="C8" s="1"/>
      <c r="D8" s="1" t="s">
        <v>3</v>
      </c>
      <c r="E8">
        <v>303</v>
      </c>
      <c r="F8">
        <v>4740</v>
      </c>
      <c r="G8">
        <f t="shared" si="0"/>
        <v>6.3924050632911386E-2</v>
      </c>
      <c r="H8">
        <f t="shared" si="1"/>
        <v>15.417421120458911</v>
      </c>
      <c r="J8">
        <v>358</v>
      </c>
      <c r="K8">
        <v>3340</v>
      </c>
      <c r="L8" s="2">
        <f>(J8/K8)</f>
        <v>0.10718562874251497</v>
      </c>
      <c r="M8">
        <f t="shared" ref="M8:M23" si="5">(L8/0.0028)</f>
        <v>38.280581693755344</v>
      </c>
      <c r="O8">
        <v>29</v>
      </c>
      <c r="P8">
        <v>2380</v>
      </c>
      <c r="Q8" s="2">
        <f t="shared" si="3"/>
        <v>1.2184873949579832E-2</v>
      </c>
      <c r="R8">
        <f t="shared" si="4"/>
        <v>5.8023209283713486</v>
      </c>
    </row>
    <row r="9" spans="3:18" x14ac:dyDescent="0.25">
      <c r="C9" s="1"/>
      <c r="D9" s="1" t="s">
        <v>4</v>
      </c>
      <c r="E9">
        <v>289</v>
      </c>
      <c r="F9">
        <v>4870</v>
      </c>
      <c r="G9">
        <f t="shared" si="0"/>
        <v>5.9342915811088297E-2</v>
      </c>
      <c r="H9">
        <f t="shared" si="1"/>
        <v>14.312527358903672</v>
      </c>
      <c r="J9">
        <v>300</v>
      </c>
      <c r="K9">
        <v>3370</v>
      </c>
      <c r="L9" s="2">
        <f t="shared" si="2"/>
        <v>8.9020771513353122E-2</v>
      </c>
      <c r="M9">
        <f t="shared" si="5"/>
        <v>31.793132683340403</v>
      </c>
      <c r="O9">
        <v>41.1</v>
      </c>
      <c r="P9">
        <v>2710</v>
      </c>
      <c r="Q9" s="2">
        <f t="shared" si="3"/>
        <v>1.5166051660516607E-2</v>
      </c>
      <c r="R9">
        <f t="shared" si="4"/>
        <v>7.2219293621507656</v>
      </c>
    </row>
    <row r="10" spans="3:18" x14ac:dyDescent="0.25">
      <c r="C10" s="1" t="s">
        <v>5</v>
      </c>
      <c r="D10" s="1" t="s">
        <v>3</v>
      </c>
      <c r="E10">
        <v>201</v>
      </c>
      <c r="F10">
        <v>5540</v>
      </c>
      <c r="G10">
        <f t="shared" si="0"/>
        <v>3.6281588447653432E-2</v>
      </c>
      <c r="H10">
        <f t="shared" si="1"/>
        <v>8.7505175669931408</v>
      </c>
      <c r="J10">
        <v>59</v>
      </c>
      <c r="K10">
        <v>3190</v>
      </c>
      <c r="L10" s="2">
        <f t="shared" si="2"/>
        <v>1.8495297805642633E-2</v>
      </c>
      <c r="M10">
        <f t="shared" si="5"/>
        <v>6.6054635020152261</v>
      </c>
      <c r="O10">
        <v>25.1</v>
      </c>
      <c r="P10">
        <v>2860</v>
      </c>
      <c r="Q10" s="2">
        <f t="shared" si="3"/>
        <v>8.7762237762237759E-3</v>
      </c>
      <c r="R10">
        <f t="shared" si="4"/>
        <v>4.1791541791541791</v>
      </c>
    </row>
    <row r="11" spans="3:18" x14ac:dyDescent="0.25">
      <c r="C11" s="1"/>
      <c r="D11" s="1" t="s">
        <v>4</v>
      </c>
      <c r="E11">
        <v>241</v>
      </c>
      <c r="F11">
        <v>4440</v>
      </c>
      <c r="G11">
        <f t="shared" si="0"/>
        <v>5.427927927927928E-2</v>
      </c>
      <c r="H11">
        <f t="shared" si="1"/>
        <v>13.091262185015488</v>
      </c>
      <c r="J11">
        <v>54.8</v>
      </c>
      <c r="K11">
        <v>3270</v>
      </c>
      <c r="L11" s="2">
        <f t="shared" si="2"/>
        <v>1.675840978593272E-2</v>
      </c>
      <c r="M11">
        <f t="shared" si="5"/>
        <v>5.9851463521188286</v>
      </c>
      <c r="O11">
        <v>17.2</v>
      </c>
      <c r="P11">
        <v>2820</v>
      </c>
      <c r="Q11" s="2">
        <f t="shared" si="3"/>
        <v>6.0992907801418438E-3</v>
      </c>
      <c r="R11">
        <f t="shared" si="4"/>
        <v>2.9044241810199258</v>
      </c>
    </row>
    <row r="12" spans="3:18" x14ac:dyDescent="0.25">
      <c r="C12" s="1" t="s">
        <v>6</v>
      </c>
      <c r="D12" s="1" t="s">
        <v>3</v>
      </c>
      <c r="E12">
        <v>123</v>
      </c>
      <c r="F12">
        <v>4940</v>
      </c>
      <c r="G12">
        <f t="shared" si="0"/>
        <v>2.4898785425101214E-2</v>
      </c>
      <c r="H12">
        <f t="shared" si="1"/>
        <v>6.0051742104260732</v>
      </c>
      <c r="J12">
        <v>95.6</v>
      </c>
      <c r="K12">
        <v>3360</v>
      </c>
      <c r="L12" s="2">
        <f t="shared" si="2"/>
        <v>2.8452380952380951E-2</v>
      </c>
      <c r="M12">
        <f t="shared" si="5"/>
        <v>10.161564625850341</v>
      </c>
      <c r="O12">
        <v>16.399999999999999</v>
      </c>
      <c r="P12">
        <v>2870</v>
      </c>
      <c r="Q12" s="2">
        <f t="shared" si="3"/>
        <v>5.7142857142857134E-3</v>
      </c>
      <c r="R12">
        <f t="shared" si="4"/>
        <v>2.7210884353741496</v>
      </c>
    </row>
    <row r="13" spans="3:18" x14ac:dyDescent="0.25">
      <c r="C13" s="1"/>
      <c r="D13" s="1" t="s">
        <v>4</v>
      </c>
      <c r="E13">
        <v>134</v>
      </c>
      <c r="F13">
        <v>4490</v>
      </c>
      <c r="G13">
        <f t="shared" si="0"/>
        <v>2.9844097995545656E-2</v>
      </c>
      <c r="H13">
        <f t="shared" si="1"/>
        <v>7.1979016067025974</v>
      </c>
      <c r="J13">
        <v>54.9</v>
      </c>
      <c r="K13">
        <v>3260</v>
      </c>
      <c r="L13" s="2">
        <f t="shared" si="2"/>
        <v>1.6840490797546011E-2</v>
      </c>
      <c r="M13">
        <f t="shared" si="5"/>
        <v>6.0144609991235756</v>
      </c>
      <c r="O13">
        <v>11.6</v>
      </c>
      <c r="P13">
        <v>2710</v>
      </c>
      <c r="Q13" s="2">
        <f t="shared" si="3"/>
        <v>4.2804428044280439E-3</v>
      </c>
      <c r="R13">
        <f t="shared" si="4"/>
        <v>2.0383060973466876</v>
      </c>
    </row>
    <row r="14" spans="3:18" x14ac:dyDescent="0.25">
      <c r="C14" s="1" t="s">
        <v>7</v>
      </c>
      <c r="D14" s="1" t="s">
        <v>3</v>
      </c>
      <c r="E14">
        <v>103</v>
      </c>
      <c r="F14">
        <v>5000</v>
      </c>
      <c r="G14">
        <f t="shared" si="0"/>
        <v>2.06E-2</v>
      </c>
      <c r="H14">
        <f t="shared" si="1"/>
        <v>4.9683784418682846</v>
      </c>
      <c r="J14">
        <v>97</v>
      </c>
      <c r="K14">
        <v>3270</v>
      </c>
      <c r="L14" s="2">
        <f t="shared" si="2"/>
        <v>2.9663608562691131E-2</v>
      </c>
      <c r="M14">
        <f t="shared" si="5"/>
        <v>10.594145915246832</v>
      </c>
      <c r="O14">
        <v>12.4</v>
      </c>
      <c r="P14">
        <v>3140</v>
      </c>
      <c r="Q14" s="2">
        <f t="shared" si="3"/>
        <v>3.949044585987261E-3</v>
      </c>
      <c r="R14">
        <f t="shared" si="4"/>
        <v>1.8804974218986958</v>
      </c>
    </row>
    <row r="15" spans="3:18" x14ac:dyDescent="0.25">
      <c r="C15" s="1"/>
      <c r="D15" s="1" t="s">
        <v>4</v>
      </c>
      <c r="E15">
        <v>109</v>
      </c>
      <c r="F15">
        <v>4090</v>
      </c>
      <c r="G15">
        <f t="shared" si="0"/>
        <v>2.665036674816626E-2</v>
      </c>
      <c r="H15">
        <f t="shared" si="1"/>
        <v>6.4276265834695447</v>
      </c>
      <c r="J15">
        <v>81</v>
      </c>
      <c r="K15">
        <v>3230</v>
      </c>
      <c r="L15" s="2">
        <f t="shared" si="2"/>
        <v>2.5077399380804954E-2</v>
      </c>
      <c r="M15">
        <f t="shared" si="5"/>
        <v>8.9562140645731976</v>
      </c>
      <c r="O15">
        <v>18.3</v>
      </c>
      <c r="P15">
        <v>2830</v>
      </c>
      <c r="Q15" s="2">
        <f t="shared" si="3"/>
        <v>6.4664310954063607E-3</v>
      </c>
      <c r="R15">
        <f t="shared" si="4"/>
        <v>3.0792529025744577</v>
      </c>
    </row>
    <row r="16" spans="3:18" x14ac:dyDescent="0.25">
      <c r="C16" s="1" t="s">
        <v>8</v>
      </c>
      <c r="D16" s="1" t="s">
        <v>3</v>
      </c>
      <c r="E16">
        <v>157</v>
      </c>
      <c r="F16">
        <v>4710</v>
      </c>
      <c r="G16">
        <f t="shared" si="0"/>
        <v>3.3333333333333333E-2</v>
      </c>
      <c r="H16">
        <f t="shared" si="1"/>
        <v>8.039447316938972</v>
      </c>
      <c r="J16">
        <v>114</v>
      </c>
      <c r="K16">
        <v>3480</v>
      </c>
      <c r="L16" s="2">
        <f t="shared" si="2"/>
        <v>3.2758620689655175E-2</v>
      </c>
      <c r="M16">
        <f t="shared" si="5"/>
        <v>11.699507389162562</v>
      </c>
      <c r="O16">
        <v>16.2</v>
      </c>
      <c r="P16">
        <v>2890</v>
      </c>
      <c r="Q16" s="2">
        <f t="shared" si="3"/>
        <v>5.6055363321799306E-3</v>
      </c>
      <c r="R16">
        <f t="shared" si="4"/>
        <v>2.6693030153237767</v>
      </c>
    </row>
    <row r="17" spans="3:18" x14ac:dyDescent="0.25">
      <c r="C17" s="1"/>
      <c r="D17" s="1" t="s">
        <v>4</v>
      </c>
      <c r="E17">
        <v>134</v>
      </c>
      <c r="F17">
        <v>4850</v>
      </c>
      <c r="G17">
        <f t="shared" si="0"/>
        <v>2.7628865979381443E-2</v>
      </c>
      <c r="H17">
        <f t="shared" si="1"/>
        <v>6.6636243740401371</v>
      </c>
      <c r="J17">
        <v>59.5</v>
      </c>
      <c r="K17">
        <v>3180</v>
      </c>
      <c r="L17" s="2">
        <f t="shared" si="2"/>
        <v>1.871069182389937E-2</v>
      </c>
      <c r="M17">
        <f t="shared" si="5"/>
        <v>6.682389937106918</v>
      </c>
      <c r="O17">
        <v>11.5</v>
      </c>
      <c r="P17">
        <v>2770</v>
      </c>
      <c r="Q17" s="2">
        <f t="shared" si="3"/>
        <v>4.1516245487364621E-3</v>
      </c>
      <c r="R17">
        <f t="shared" si="4"/>
        <v>1.9769640708268867</v>
      </c>
    </row>
    <row r="18" spans="3:18" x14ac:dyDescent="0.25">
      <c r="C18" s="1" t="s">
        <v>9</v>
      </c>
      <c r="D18" s="1" t="s">
        <v>3</v>
      </c>
      <c r="E18">
        <v>85.5</v>
      </c>
      <c r="F18">
        <v>4810</v>
      </c>
      <c r="G18">
        <f t="shared" si="0"/>
        <v>1.7775467775467776E-2</v>
      </c>
      <c r="H18">
        <f t="shared" si="1"/>
        <v>4.2871481014445871</v>
      </c>
      <c r="J18">
        <v>76.7</v>
      </c>
      <c r="K18">
        <v>3560</v>
      </c>
      <c r="L18" s="2">
        <f t="shared" si="2"/>
        <v>2.1544943820224718E-2</v>
      </c>
      <c r="M18">
        <f t="shared" si="5"/>
        <v>7.6946227929373991</v>
      </c>
      <c r="O18">
        <v>12.5</v>
      </c>
      <c r="P18">
        <v>2690</v>
      </c>
      <c r="Q18" s="2">
        <f t="shared" si="3"/>
        <v>4.646840148698885E-3</v>
      </c>
      <c r="R18">
        <f t="shared" si="4"/>
        <v>2.2127810231899452</v>
      </c>
    </row>
    <row r="19" spans="3:18" x14ac:dyDescent="0.25">
      <c r="C19" s="1"/>
      <c r="D19" s="1" t="s">
        <v>4</v>
      </c>
      <c r="E19">
        <v>96.9</v>
      </c>
      <c r="F19">
        <v>3960</v>
      </c>
      <c r="G19">
        <f t="shared" si="0"/>
        <v>2.4469696969696971E-2</v>
      </c>
      <c r="H19">
        <f t="shared" si="1"/>
        <v>5.9016851894802</v>
      </c>
      <c r="J19">
        <v>60.3</v>
      </c>
      <c r="K19">
        <v>3360</v>
      </c>
      <c r="L19" s="2">
        <f t="shared" si="2"/>
        <v>1.7946428571428572E-2</v>
      </c>
      <c r="M19">
        <f t="shared" si="5"/>
        <v>6.4094387755102042</v>
      </c>
      <c r="O19">
        <v>23.1</v>
      </c>
      <c r="P19">
        <v>3150</v>
      </c>
      <c r="Q19" s="2">
        <f t="shared" si="3"/>
        <v>7.3333333333333341E-3</v>
      </c>
      <c r="R19">
        <f t="shared" si="4"/>
        <v>3.4920634920634925</v>
      </c>
    </row>
    <row r="20" spans="3:18" x14ac:dyDescent="0.25">
      <c r="C20" s="1" t="s">
        <v>10</v>
      </c>
      <c r="D20" s="1" t="s">
        <v>2</v>
      </c>
      <c r="E20">
        <v>37.700000000000003</v>
      </c>
      <c r="F20">
        <v>2910</v>
      </c>
      <c r="G20">
        <f t="shared" si="0"/>
        <v>1.2955326460481101E-2</v>
      </c>
      <c r="H20">
        <f t="shared" si="1"/>
        <v>3.1246099365834974</v>
      </c>
      <c r="J20">
        <v>10.6</v>
      </c>
      <c r="K20">
        <v>4010</v>
      </c>
      <c r="L20" s="2">
        <f t="shared" si="2"/>
        <v>2.6433915211970076E-3</v>
      </c>
      <c r="M20">
        <f t="shared" si="5"/>
        <v>0.94406840042750273</v>
      </c>
      <c r="O20">
        <v>6.48</v>
      </c>
      <c r="P20">
        <v>2800</v>
      </c>
      <c r="Q20" s="2">
        <f t="shared" si="3"/>
        <v>2.3142857142857145E-3</v>
      </c>
      <c r="R20">
        <f t="shared" si="4"/>
        <v>1.1020408163265307</v>
      </c>
    </row>
    <row r="21" spans="3:18" x14ac:dyDescent="0.25">
      <c r="C21" s="1"/>
      <c r="D21" s="1" t="s">
        <v>11</v>
      </c>
      <c r="E21">
        <v>47.4</v>
      </c>
      <c r="F21">
        <v>2910</v>
      </c>
      <c r="G21">
        <f t="shared" si="0"/>
        <v>1.6288659793814431E-2</v>
      </c>
      <c r="H21">
        <f t="shared" si="1"/>
        <v>3.928554668277394</v>
      </c>
      <c r="J21">
        <v>5.41</v>
      </c>
      <c r="K21">
        <v>3690</v>
      </c>
      <c r="L21" s="2">
        <f t="shared" si="2"/>
        <v>1.4661246612466124E-3</v>
      </c>
      <c r="M21">
        <f t="shared" si="5"/>
        <v>0.52361595044521869</v>
      </c>
      <c r="O21">
        <v>7.39</v>
      </c>
      <c r="P21">
        <v>2580</v>
      </c>
      <c r="Q21" s="2">
        <f t="shared" si="3"/>
        <v>2.8643410852713176E-3</v>
      </c>
      <c r="R21">
        <f t="shared" si="4"/>
        <v>1.3639719453672943</v>
      </c>
    </row>
    <row r="22" spans="3:18" x14ac:dyDescent="0.25">
      <c r="C22" s="1"/>
      <c r="D22" s="1" t="s">
        <v>3</v>
      </c>
      <c r="E22">
        <v>575</v>
      </c>
      <c r="F22">
        <v>4170</v>
      </c>
      <c r="G22">
        <f t="shared" si="0"/>
        <v>0.13788968824940048</v>
      </c>
      <c r="H22">
        <f t="shared" si="1"/>
        <v>33.256706526905816</v>
      </c>
      <c r="J22">
        <v>324</v>
      </c>
      <c r="K22">
        <v>4170</v>
      </c>
      <c r="L22" s="2">
        <f t="shared" si="2"/>
        <v>7.7697841726618699E-2</v>
      </c>
      <c r="M22">
        <f t="shared" si="5"/>
        <v>27.749229188078107</v>
      </c>
      <c r="O22">
        <v>91.4</v>
      </c>
      <c r="P22">
        <v>2570</v>
      </c>
      <c r="Q22" s="2">
        <f t="shared" si="3"/>
        <v>3.5564202334630354E-2</v>
      </c>
      <c r="R22">
        <f t="shared" si="4"/>
        <v>16.935334445062075</v>
      </c>
    </row>
    <row r="23" spans="3:18" x14ac:dyDescent="0.25">
      <c r="C23" s="1"/>
      <c r="D23" s="1" t="s">
        <v>4</v>
      </c>
      <c r="E23">
        <v>398</v>
      </c>
      <c r="F23">
        <v>5130</v>
      </c>
      <c r="G23">
        <f t="shared" si="0"/>
        <v>7.7582846003898642E-2</v>
      </c>
      <c r="H23">
        <f t="shared" si="1"/>
        <v>18.711696094395968</v>
      </c>
      <c r="J23">
        <v>213</v>
      </c>
      <c r="K23">
        <v>3740</v>
      </c>
      <c r="L23" s="2">
        <f t="shared" si="2"/>
        <v>5.6951871657754012E-2</v>
      </c>
      <c r="M23">
        <f t="shared" si="5"/>
        <v>20.339954163483576</v>
      </c>
      <c r="O23">
        <v>50.9</v>
      </c>
      <c r="P23">
        <v>2410</v>
      </c>
      <c r="Q23" s="2">
        <f t="shared" si="3"/>
        <v>2.1120331950207467E-2</v>
      </c>
      <c r="R23">
        <f t="shared" si="4"/>
        <v>10.057300928670223</v>
      </c>
    </row>
    <row r="25" spans="3:18" x14ac:dyDescent="0.25">
      <c r="G25">
        <f>(AVERAGE(G6:G7))</f>
        <v>5.1862222222222223E-3</v>
      </c>
      <c r="L25" s="2">
        <f>(AVERAGE(L6:L7))</f>
        <v>2.8027916903323527E-3</v>
      </c>
      <c r="Q25" s="2">
        <f>(AVERAGE(Q6:Q7))</f>
        <v>2.0625000000000001E-3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464B0-8346-4229-8EFB-06D8D1CEBD0D}">
  <dimension ref="B5:AG26"/>
  <sheetViews>
    <sheetView zoomScale="84" zoomScaleNormal="84" workbookViewId="0">
      <selection activeCell="I7" sqref="I7:I24"/>
    </sheetView>
  </sheetViews>
  <sheetFormatPr defaultRowHeight="15" x14ac:dyDescent="0.25"/>
  <cols>
    <col min="2" max="2" width="18.28515625" customWidth="1"/>
    <col min="9" max="9" width="23.7109375" customWidth="1"/>
    <col min="12" max="12" width="23.28515625" customWidth="1"/>
    <col min="16" max="16" width="24.5703125" customWidth="1"/>
    <col min="19" max="19" width="17.28515625" customWidth="1"/>
    <col min="23" max="23" width="24.28515625" customWidth="1"/>
  </cols>
  <sheetData>
    <row r="5" spans="2:33" x14ac:dyDescent="0.25">
      <c r="F5" t="s">
        <v>19</v>
      </c>
      <c r="M5" t="s">
        <v>23</v>
      </c>
      <c r="T5" t="s">
        <v>21</v>
      </c>
    </row>
    <row r="6" spans="2:33" x14ac:dyDescent="0.25">
      <c r="B6" t="s">
        <v>28</v>
      </c>
      <c r="F6" t="s">
        <v>22</v>
      </c>
      <c r="G6" t="s">
        <v>16</v>
      </c>
      <c r="H6" t="s">
        <v>25</v>
      </c>
      <c r="I6" t="s">
        <v>29</v>
      </c>
      <c r="L6" t="s">
        <v>28</v>
      </c>
      <c r="M6" t="s">
        <v>22</v>
      </c>
      <c r="N6" t="s">
        <v>16</v>
      </c>
      <c r="O6" t="s">
        <v>26</v>
      </c>
      <c r="P6" t="s">
        <v>29</v>
      </c>
      <c r="S6" t="s">
        <v>28</v>
      </c>
      <c r="T6" t="s">
        <v>22</v>
      </c>
      <c r="U6" t="s">
        <v>16</v>
      </c>
      <c r="V6" t="s">
        <v>27</v>
      </c>
      <c r="W6" t="s">
        <v>29</v>
      </c>
    </row>
    <row r="7" spans="2:33" x14ac:dyDescent="0.25">
      <c r="B7">
        <v>6.476E-3</v>
      </c>
      <c r="D7" s="1" t="s">
        <v>1</v>
      </c>
      <c r="E7" s="1" t="s">
        <v>2</v>
      </c>
      <c r="F7">
        <v>34.700000000000003</v>
      </c>
      <c r="G7">
        <v>6250</v>
      </c>
      <c r="H7">
        <f>(F7/G7)</f>
        <v>5.5520000000000005E-3</v>
      </c>
      <c r="I7">
        <f>(H7/B7)</f>
        <v>0.8573193329215566</v>
      </c>
      <c r="L7">
        <v>1.9599999999999999E-3</v>
      </c>
      <c r="M7">
        <v>7.35</v>
      </c>
      <c r="N7">
        <v>3210</v>
      </c>
      <c r="O7">
        <f>(M7/N7)</f>
        <v>2.289719626168224E-3</v>
      </c>
      <c r="P7">
        <f>(O7/L7)</f>
        <v>1.1682242990654204</v>
      </c>
      <c r="S7">
        <v>1.7076999999999998E-2</v>
      </c>
      <c r="T7">
        <v>43.1</v>
      </c>
      <c r="U7">
        <v>2720</v>
      </c>
      <c r="V7">
        <f>(T7/U7)</f>
        <v>1.5845588235294118E-2</v>
      </c>
      <c r="W7">
        <f>(V7/S7)</f>
        <v>0.92789062688376878</v>
      </c>
    </row>
    <row r="8" spans="2:33" x14ac:dyDescent="0.25">
      <c r="B8">
        <v>6.476E-3</v>
      </c>
      <c r="D8" s="1"/>
      <c r="E8" s="1" t="s">
        <v>11</v>
      </c>
      <c r="F8">
        <v>33.299999999999997</v>
      </c>
      <c r="G8">
        <v>4500</v>
      </c>
      <c r="H8">
        <f t="shared" ref="H8:H24" si="0">(F8/G8)</f>
        <v>7.3999999999999995E-3</v>
      </c>
      <c r="I8">
        <f t="shared" ref="I8:I24" si="1">(H8/B8)</f>
        <v>1.1426806670784435</v>
      </c>
      <c r="L8">
        <v>1.9599999999999999E-3</v>
      </c>
      <c r="M8">
        <v>5.9</v>
      </c>
      <c r="N8">
        <v>3620</v>
      </c>
      <c r="O8">
        <f t="shared" ref="O8:O24" si="2">(M8/N8)</f>
        <v>1.6298342541436466E-3</v>
      </c>
      <c r="P8">
        <f t="shared" ref="P8:P24" si="3">(O8/L8)</f>
        <v>0.83154808884879927</v>
      </c>
      <c r="S8">
        <v>1.7076999999999998E-2</v>
      </c>
      <c r="T8">
        <v>49.8</v>
      </c>
      <c r="U8">
        <v>2720</v>
      </c>
      <c r="V8">
        <f t="shared" ref="V8:V24" si="4">(T8/U8)</f>
        <v>1.8308823529411763E-2</v>
      </c>
      <c r="W8">
        <f t="shared" ref="W8:W24" si="5">(V8/S8)</f>
        <v>1.0721334853552593</v>
      </c>
    </row>
    <row r="9" spans="2:33" x14ac:dyDescent="0.25">
      <c r="B9">
        <v>6.476E-3</v>
      </c>
      <c r="D9" s="1"/>
      <c r="E9" s="1" t="s">
        <v>3</v>
      </c>
      <c r="F9">
        <v>203</v>
      </c>
      <c r="G9">
        <v>4740</v>
      </c>
      <c r="H9">
        <f t="shared" si="0"/>
        <v>4.2827004219409284E-2</v>
      </c>
      <c r="I9">
        <f t="shared" si="1"/>
        <v>6.6131878041089074</v>
      </c>
      <c r="L9">
        <v>1.9599999999999999E-3</v>
      </c>
      <c r="M9">
        <v>105</v>
      </c>
      <c r="N9">
        <v>3340</v>
      </c>
      <c r="O9">
        <f t="shared" si="2"/>
        <v>3.1437125748502992E-2</v>
      </c>
      <c r="P9">
        <f t="shared" si="3"/>
        <v>16.0393498716852</v>
      </c>
      <c r="S9">
        <v>1.7076999999999998E-2</v>
      </c>
      <c r="T9">
        <v>325</v>
      </c>
      <c r="U9">
        <v>2380</v>
      </c>
      <c r="V9">
        <f t="shared" si="4"/>
        <v>0.13655462184873948</v>
      </c>
      <c r="W9">
        <f t="shared" si="5"/>
        <v>7.9964058001252853</v>
      </c>
    </row>
    <row r="10" spans="2:33" x14ac:dyDescent="0.25">
      <c r="B10">
        <v>6.476E-3</v>
      </c>
      <c r="D10" s="1"/>
      <c r="E10" s="1" t="s">
        <v>4</v>
      </c>
      <c r="F10">
        <v>247</v>
      </c>
      <c r="G10">
        <v>4870</v>
      </c>
      <c r="H10">
        <f t="shared" si="0"/>
        <v>5.0718685831622173E-2</v>
      </c>
      <c r="I10">
        <f t="shared" si="1"/>
        <v>7.8317921296513546</v>
      </c>
      <c r="L10">
        <v>1.9599999999999999E-3</v>
      </c>
      <c r="M10">
        <v>100</v>
      </c>
      <c r="N10">
        <v>3370</v>
      </c>
      <c r="O10">
        <f t="shared" si="2"/>
        <v>2.967359050445104E-2</v>
      </c>
      <c r="P10">
        <f t="shared" si="3"/>
        <v>15.139586992066857</v>
      </c>
      <c r="S10">
        <v>1.7076999999999998E-2</v>
      </c>
      <c r="T10">
        <v>354</v>
      </c>
      <c r="U10">
        <v>2710</v>
      </c>
      <c r="V10">
        <f t="shared" si="4"/>
        <v>0.13062730627306274</v>
      </c>
      <c r="W10">
        <f t="shared" si="5"/>
        <v>7.6493123073761637</v>
      </c>
      <c r="AG10" s="5"/>
    </row>
    <row r="11" spans="2:33" x14ac:dyDescent="0.25">
      <c r="B11">
        <v>6.476E-3</v>
      </c>
      <c r="D11" s="1" t="s">
        <v>5</v>
      </c>
      <c r="E11" s="1" t="s">
        <v>3</v>
      </c>
      <c r="F11">
        <v>164</v>
      </c>
      <c r="G11">
        <v>5540</v>
      </c>
      <c r="H11">
        <f t="shared" si="0"/>
        <v>2.96028880866426E-2</v>
      </c>
      <c r="I11">
        <f t="shared" si="1"/>
        <v>4.5711686359855772</v>
      </c>
      <c r="L11">
        <v>1.9599999999999999E-3</v>
      </c>
      <c r="M11">
        <v>41.1</v>
      </c>
      <c r="N11">
        <v>3190</v>
      </c>
      <c r="O11">
        <f t="shared" si="2"/>
        <v>1.2884012539184954E-2</v>
      </c>
      <c r="P11">
        <f t="shared" si="3"/>
        <v>6.573475785298446</v>
      </c>
      <c r="S11">
        <v>1.7076999999999998E-2</v>
      </c>
      <c r="T11">
        <v>291</v>
      </c>
      <c r="U11">
        <v>2860</v>
      </c>
      <c r="V11">
        <f t="shared" si="4"/>
        <v>0.10174825174825175</v>
      </c>
      <c r="W11">
        <f t="shared" si="5"/>
        <v>5.9582041194736641</v>
      </c>
    </row>
    <row r="12" spans="2:33" x14ac:dyDescent="0.25">
      <c r="B12">
        <v>6.476E-3</v>
      </c>
      <c r="D12" s="1"/>
      <c r="E12" s="1" t="s">
        <v>4</v>
      </c>
      <c r="F12">
        <v>131</v>
      </c>
      <c r="G12">
        <v>4440</v>
      </c>
      <c r="H12">
        <f t="shared" si="0"/>
        <v>2.9504504504504505E-2</v>
      </c>
      <c r="I12">
        <f t="shared" si="1"/>
        <v>4.5559766066251548</v>
      </c>
      <c r="L12">
        <v>1.9599999999999999E-3</v>
      </c>
      <c r="M12">
        <v>44.6</v>
      </c>
      <c r="N12">
        <v>3270</v>
      </c>
      <c r="O12">
        <f t="shared" si="2"/>
        <v>1.363914373088685E-2</v>
      </c>
      <c r="P12">
        <f t="shared" si="3"/>
        <v>6.9587468014728833</v>
      </c>
      <c r="S12">
        <v>1.7076999999999998E-2</v>
      </c>
      <c r="T12">
        <v>275</v>
      </c>
      <c r="U12">
        <v>2820</v>
      </c>
      <c r="V12">
        <f t="shared" si="4"/>
        <v>9.7517730496453903E-2</v>
      </c>
      <c r="W12">
        <f t="shared" si="5"/>
        <v>5.7104720089274412</v>
      </c>
    </row>
    <row r="13" spans="2:33" x14ac:dyDescent="0.25">
      <c r="B13">
        <v>6.476E-3</v>
      </c>
      <c r="D13" s="1" t="s">
        <v>6</v>
      </c>
      <c r="E13" s="1" t="s">
        <v>3</v>
      </c>
      <c r="F13">
        <v>69.099999999999994</v>
      </c>
      <c r="G13">
        <v>4940</v>
      </c>
      <c r="H13">
        <f t="shared" si="0"/>
        <v>1.3987854251012144E-2</v>
      </c>
      <c r="I13">
        <f t="shared" si="1"/>
        <v>2.1599527873706212</v>
      </c>
      <c r="L13">
        <v>1.9599999999999999E-3</v>
      </c>
      <c r="M13">
        <v>28.9</v>
      </c>
      <c r="N13">
        <v>3360</v>
      </c>
      <c r="O13">
        <f t="shared" si="2"/>
        <v>8.6011904761904758E-3</v>
      </c>
      <c r="P13">
        <f t="shared" si="3"/>
        <v>4.3883624878522838</v>
      </c>
      <c r="S13">
        <v>1.7076999999999998E-2</v>
      </c>
      <c r="T13">
        <v>142</v>
      </c>
      <c r="U13">
        <v>2870</v>
      </c>
      <c r="V13">
        <f t="shared" si="4"/>
        <v>4.9477351916376304E-2</v>
      </c>
      <c r="W13">
        <f t="shared" si="5"/>
        <v>2.8973093585744749</v>
      </c>
    </row>
    <row r="14" spans="2:33" x14ac:dyDescent="0.25">
      <c r="B14">
        <v>6.476E-3</v>
      </c>
      <c r="D14" s="1"/>
      <c r="E14" s="1" t="s">
        <v>4</v>
      </c>
      <c r="F14">
        <v>97.9</v>
      </c>
      <c r="G14">
        <v>4490</v>
      </c>
      <c r="H14">
        <f t="shared" si="0"/>
        <v>2.180400890868597E-2</v>
      </c>
      <c r="I14">
        <f t="shared" si="1"/>
        <v>3.3668945195623796</v>
      </c>
      <c r="L14">
        <v>1.9599999999999999E-3</v>
      </c>
      <c r="M14">
        <v>15.1</v>
      </c>
      <c r="N14">
        <v>3260</v>
      </c>
      <c r="O14">
        <f t="shared" si="2"/>
        <v>4.6319018404907975E-3</v>
      </c>
      <c r="P14">
        <f t="shared" si="3"/>
        <v>2.3632152247402027</v>
      </c>
      <c r="S14">
        <v>1.7076999999999998E-2</v>
      </c>
      <c r="T14">
        <v>156</v>
      </c>
      <c r="U14">
        <v>2710</v>
      </c>
      <c r="V14">
        <f t="shared" si="4"/>
        <v>5.7564575645756455E-2</v>
      </c>
      <c r="W14">
        <f t="shared" si="5"/>
        <v>3.3708833896911905</v>
      </c>
    </row>
    <row r="15" spans="2:33" x14ac:dyDescent="0.25">
      <c r="B15">
        <v>6.476E-3</v>
      </c>
      <c r="D15" s="1" t="s">
        <v>7</v>
      </c>
      <c r="E15" s="1" t="s">
        <v>3</v>
      </c>
      <c r="F15">
        <v>49</v>
      </c>
      <c r="G15">
        <v>5000</v>
      </c>
      <c r="H15">
        <f t="shared" si="0"/>
        <v>9.7999999999999997E-3</v>
      </c>
      <c r="I15">
        <f t="shared" si="1"/>
        <v>1.5132798023471279</v>
      </c>
      <c r="L15">
        <v>1.9599999999999999E-3</v>
      </c>
      <c r="M15">
        <v>8.59</v>
      </c>
      <c r="N15">
        <v>3270</v>
      </c>
      <c r="O15">
        <f t="shared" si="2"/>
        <v>2.6269113149847093E-3</v>
      </c>
      <c r="P15">
        <f t="shared" si="3"/>
        <v>1.3402608749921987</v>
      </c>
      <c r="S15">
        <v>1.7076999999999998E-2</v>
      </c>
      <c r="T15">
        <v>114</v>
      </c>
      <c r="U15">
        <v>3140</v>
      </c>
      <c r="V15">
        <f t="shared" si="4"/>
        <v>3.6305732484076432E-2</v>
      </c>
      <c r="W15">
        <f t="shared" si="5"/>
        <v>2.1260017850955339</v>
      </c>
    </row>
    <row r="16" spans="2:33" x14ac:dyDescent="0.25">
      <c r="B16">
        <v>6.476E-3</v>
      </c>
      <c r="D16" s="1"/>
      <c r="E16" s="1" t="s">
        <v>4</v>
      </c>
      <c r="F16">
        <v>53.3</v>
      </c>
      <c r="G16">
        <v>4090</v>
      </c>
      <c r="H16">
        <f t="shared" si="0"/>
        <v>1.3031784841075793E-2</v>
      </c>
      <c r="I16">
        <f t="shared" si="1"/>
        <v>2.0123200804625996</v>
      </c>
      <c r="L16">
        <v>1.9599999999999999E-3</v>
      </c>
      <c r="M16">
        <v>13.8</v>
      </c>
      <c r="N16">
        <v>3230</v>
      </c>
      <c r="O16">
        <f t="shared" si="2"/>
        <v>4.272445820433437E-3</v>
      </c>
      <c r="P16">
        <f t="shared" si="3"/>
        <v>2.1798192961395086</v>
      </c>
      <c r="S16">
        <v>1.7076999999999998E-2</v>
      </c>
      <c r="T16">
        <v>129</v>
      </c>
      <c r="U16">
        <v>2830</v>
      </c>
      <c r="V16">
        <f t="shared" si="4"/>
        <v>4.558303886925795E-2</v>
      </c>
      <c r="W16">
        <f t="shared" si="5"/>
        <v>2.669265027186154</v>
      </c>
    </row>
    <row r="17" spans="2:23" x14ac:dyDescent="0.25">
      <c r="B17">
        <v>6.476E-3</v>
      </c>
      <c r="D17" s="1" t="s">
        <v>8</v>
      </c>
      <c r="E17" s="1" t="s">
        <v>3</v>
      </c>
      <c r="F17">
        <v>54.4</v>
      </c>
      <c r="G17">
        <v>4710</v>
      </c>
      <c r="H17">
        <f t="shared" si="0"/>
        <v>1.1549893842887474E-2</v>
      </c>
      <c r="I17">
        <f t="shared" si="1"/>
        <v>1.7834919460913332</v>
      </c>
      <c r="L17">
        <v>1.9599999999999999E-3</v>
      </c>
      <c r="M17">
        <v>13.2</v>
      </c>
      <c r="N17">
        <v>3480</v>
      </c>
      <c r="O17">
        <f t="shared" si="2"/>
        <v>3.7931034482758617E-3</v>
      </c>
      <c r="P17">
        <f t="shared" si="3"/>
        <v>1.9352568613652357</v>
      </c>
      <c r="S17">
        <v>1.7076999999999998E-2</v>
      </c>
      <c r="T17">
        <v>76.599999999999994</v>
      </c>
      <c r="U17">
        <v>2890</v>
      </c>
      <c r="V17">
        <f t="shared" si="4"/>
        <v>2.6505190311418684E-2</v>
      </c>
      <c r="W17">
        <f t="shared" si="5"/>
        <v>1.5520987475211505</v>
      </c>
    </row>
    <row r="18" spans="2:23" x14ac:dyDescent="0.25">
      <c r="B18">
        <v>6.476E-3</v>
      </c>
      <c r="D18" s="1"/>
      <c r="E18" s="1" t="s">
        <v>4</v>
      </c>
      <c r="F18">
        <v>44.7</v>
      </c>
      <c r="G18">
        <v>4850</v>
      </c>
      <c r="H18">
        <f t="shared" si="0"/>
        <v>9.2164948453608252E-3</v>
      </c>
      <c r="I18">
        <f t="shared" si="1"/>
        <v>1.4231770916245869</v>
      </c>
      <c r="L18">
        <v>1.9599999999999999E-3</v>
      </c>
      <c r="M18">
        <v>10.9</v>
      </c>
      <c r="N18">
        <v>3180</v>
      </c>
      <c r="O18">
        <f t="shared" si="2"/>
        <v>3.4276729559748428E-3</v>
      </c>
      <c r="P18">
        <f t="shared" si="3"/>
        <v>1.7488127326402261</v>
      </c>
      <c r="S18">
        <v>1.7076999999999998E-2</v>
      </c>
      <c r="T18">
        <v>72.7</v>
      </c>
      <c r="U18">
        <v>2770</v>
      </c>
      <c r="V18">
        <f t="shared" si="4"/>
        <v>2.6245487364620939E-2</v>
      </c>
      <c r="W18">
        <f t="shared" si="5"/>
        <v>1.5368909858066957</v>
      </c>
    </row>
    <row r="19" spans="2:23" x14ac:dyDescent="0.25">
      <c r="B19">
        <v>6.476E-3</v>
      </c>
      <c r="D19" s="1" t="s">
        <v>9</v>
      </c>
      <c r="E19" s="1" t="s">
        <v>3</v>
      </c>
      <c r="F19">
        <v>33.1</v>
      </c>
      <c r="G19">
        <v>4810</v>
      </c>
      <c r="H19">
        <f t="shared" si="0"/>
        <v>6.8814968814968815E-3</v>
      </c>
      <c r="I19">
        <f t="shared" si="1"/>
        <v>1.0626153306820385</v>
      </c>
      <c r="L19">
        <v>1.9599999999999999E-3</v>
      </c>
      <c r="M19">
        <v>10.9</v>
      </c>
      <c r="N19">
        <v>3560</v>
      </c>
      <c r="O19">
        <f t="shared" si="2"/>
        <v>3.061797752808989E-3</v>
      </c>
      <c r="P19">
        <f t="shared" si="3"/>
        <v>1.5621417106168312</v>
      </c>
      <c r="S19">
        <v>1.7076999999999998E-2</v>
      </c>
      <c r="T19">
        <v>52.8</v>
      </c>
      <c r="U19">
        <v>2690</v>
      </c>
      <c r="V19">
        <f t="shared" si="4"/>
        <v>1.9628252788104088E-2</v>
      </c>
      <c r="W19">
        <f t="shared" si="5"/>
        <v>1.1493970128303619</v>
      </c>
    </row>
    <row r="20" spans="2:23" x14ac:dyDescent="0.25">
      <c r="B20">
        <v>6.476E-3</v>
      </c>
      <c r="D20" s="1"/>
      <c r="E20" s="1" t="s">
        <v>4</v>
      </c>
      <c r="F20">
        <v>30.3</v>
      </c>
      <c r="G20">
        <v>3960</v>
      </c>
      <c r="H20">
        <f t="shared" si="0"/>
        <v>7.6515151515151513E-3</v>
      </c>
      <c r="I20">
        <f t="shared" si="1"/>
        <v>1.1815187077694798</v>
      </c>
      <c r="L20">
        <v>1.9599999999999999E-3</v>
      </c>
      <c r="M20">
        <v>14.5</v>
      </c>
      <c r="N20">
        <v>3360</v>
      </c>
      <c r="O20">
        <f t="shared" si="2"/>
        <v>4.3154761904761908E-3</v>
      </c>
      <c r="P20">
        <f t="shared" si="3"/>
        <v>2.2017735665694853</v>
      </c>
      <c r="S20">
        <v>1.7076999999999998E-2</v>
      </c>
      <c r="T20">
        <v>81.3</v>
      </c>
      <c r="U20">
        <v>3150</v>
      </c>
      <c r="V20">
        <f t="shared" si="4"/>
        <v>2.580952380952381E-2</v>
      </c>
      <c r="W20">
        <f t="shared" si="5"/>
        <v>1.5113617034329105</v>
      </c>
    </row>
    <row r="21" spans="2:23" x14ac:dyDescent="0.25">
      <c r="B21">
        <v>6.476E-3</v>
      </c>
      <c r="D21" s="1" t="s">
        <v>10</v>
      </c>
      <c r="E21" s="1" t="s">
        <v>2</v>
      </c>
      <c r="F21">
        <v>23.2</v>
      </c>
      <c r="G21">
        <v>2910</v>
      </c>
      <c r="H21">
        <f t="shared" si="0"/>
        <v>7.9725085910652919E-3</v>
      </c>
      <c r="I21">
        <f t="shared" si="1"/>
        <v>1.2310853290712309</v>
      </c>
      <c r="L21">
        <v>1.9599999999999999E-3</v>
      </c>
      <c r="M21">
        <v>20.7</v>
      </c>
      <c r="N21">
        <v>4010</v>
      </c>
      <c r="O21">
        <f t="shared" si="2"/>
        <v>5.1620947630922689E-3</v>
      </c>
      <c r="P21">
        <f t="shared" si="3"/>
        <v>2.633721817904219</v>
      </c>
      <c r="S21">
        <v>1.7076999999999998E-2</v>
      </c>
      <c r="T21">
        <v>60.9</v>
      </c>
      <c r="U21">
        <v>2800</v>
      </c>
      <c r="V21">
        <f t="shared" si="4"/>
        <v>2.1749999999999999E-2</v>
      </c>
      <c r="W21">
        <f t="shared" si="5"/>
        <v>1.2736429115184167</v>
      </c>
    </row>
    <row r="22" spans="2:23" x14ac:dyDescent="0.25">
      <c r="B22">
        <v>6.476E-3</v>
      </c>
      <c r="D22" s="1"/>
      <c r="E22" s="1" t="s">
        <v>11</v>
      </c>
      <c r="F22">
        <v>24.5</v>
      </c>
      <c r="G22">
        <v>2910</v>
      </c>
      <c r="H22">
        <f t="shared" si="0"/>
        <v>8.4192439862542951E-3</v>
      </c>
      <c r="I22">
        <f t="shared" si="1"/>
        <v>1.3000685587174636</v>
      </c>
      <c r="L22">
        <v>1.9599999999999999E-3</v>
      </c>
      <c r="M22">
        <v>17.899999999999999</v>
      </c>
      <c r="N22">
        <v>3690</v>
      </c>
      <c r="O22">
        <f t="shared" si="2"/>
        <v>4.8509485094850946E-3</v>
      </c>
      <c r="P22">
        <f t="shared" si="3"/>
        <v>2.4749737293291298</v>
      </c>
      <c r="S22">
        <v>1.7076999999999998E-2</v>
      </c>
      <c r="T22">
        <v>44.3</v>
      </c>
      <c r="U22">
        <v>2580</v>
      </c>
      <c r="V22">
        <f t="shared" si="4"/>
        <v>1.7170542635658915E-2</v>
      </c>
      <c r="W22">
        <f t="shared" si="5"/>
        <v>1.0054776972336428</v>
      </c>
    </row>
    <row r="23" spans="2:23" x14ac:dyDescent="0.25">
      <c r="B23">
        <v>6.476E-3</v>
      </c>
      <c r="D23" s="1"/>
      <c r="E23" s="1" t="s">
        <v>3</v>
      </c>
      <c r="F23">
        <v>225</v>
      </c>
      <c r="G23">
        <v>4170</v>
      </c>
      <c r="H23">
        <f t="shared" si="0"/>
        <v>5.3956834532374098E-2</v>
      </c>
      <c r="I23">
        <f t="shared" si="1"/>
        <v>8.3318150914722207</v>
      </c>
      <c r="L23">
        <v>1.9599999999999999E-3</v>
      </c>
      <c r="M23">
        <v>39.1</v>
      </c>
      <c r="N23">
        <v>4170</v>
      </c>
      <c r="O23">
        <f t="shared" si="2"/>
        <v>9.3764988009592334E-3</v>
      </c>
      <c r="P23">
        <f t="shared" si="3"/>
        <v>4.7839279596730782</v>
      </c>
      <c r="S23">
        <v>1.7076999999999998E-2</v>
      </c>
      <c r="T23">
        <v>283</v>
      </c>
      <c r="U23">
        <v>2570</v>
      </c>
      <c r="V23">
        <f t="shared" si="4"/>
        <v>0.11011673151750972</v>
      </c>
      <c r="W23">
        <f t="shared" si="5"/>
        <v>6.4482480246828917</v>
      </c>
    </row>
    <row r="24" spans="2:23" x14ac:dyDescent="0.25">
      <c r="B24">
        <v>6.476E-3</v>
      </c>
      <c r="D24" s="1"/>
      <c r="E24" s="1" t="s">
        <v>4</v>
      </c>
      <c r="F24">
        <v>133</v>
      </c>
      <c r="G24">
        <v>5130</v>
      </c>
      <c r="H24">
        <f t="shared" si="0"/>
        <v>2.5925925925925925E-2</v>
      </c>
      <c r="I24">
        <f t="shared" si="1"/>
        <v>4.0033857204950474</v>
      </c>
      <c r="L24">
        <v>1.9599999999999999E-3</v>
      </c>
      <c r="M24">
        <v>31.7</v>
      </c>
      <c r="N24">
        <v>3740</v>
      </c>
      <c r="O24">
        <f t="shared" si="2"/>
        <v>8.4759358288770056E-3</v>
      </c>
      <c r="P24">
        <f t="shared" si="3"/>
        <v>4.3244570555494928</v>
      </c>
      <c r="S24">
        <v>1.7076999999999998E-2</v>
      </c>
      <c r="T24">
        <v>209</v>
      </c>
      <c r="U24">
        <v>2410</v>
      </c>
      <c r="V24">
        <f t="shared" si="4"/>
        <v>8.672199170124481E-2</v>
      </c>
      <c r="W24">
        <f t="shared" si="5"/>
        <v>5.0782919541631912</v>
      </c>
    </row>
    <row r="26" spans="2:23" x14ac:dyDescent="0.25">
      <c r="H26">
        <f>(AVERAGE(H7:H8))</f>
        <v>6.476E-3</v>
      </c>
      <c r="O26">
        <f>(AVERAGE(O7:O8))</f>
        <v>1.9597769401559352E-3</v>
      </c>
      <c r="V26">
        <f>(AVERAGE(V7:V8))</f>
        <v>1.7077205882352939E-2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94B5B-969A-44C1-8B86-26C2229AFF26}">
  <dimension ref="B3:U24"/>
  <sheetViews>
    <sheetView tabSelected="1" zoomScaleNormal="100" workbookViewId="0">
      <selection activeCell="O30" sqref="O30"/>
    </sheetView>
  </sheetViews>
  <sheetFormatPr defaultRowHeight="15" x14ac:dyDescent="0.25"/>
  <sheetData>
    <row r="3" spans="2:21" x14ac:dyDescent="0.25">
      <c r="B3" t="s">
        <v>24</v>
      </c>
    </row>
    <row r="5" spans="2:21" x14ac:dyDescent="0.25">
      <c r="E5" t="s">
        <v>18</v>
      </c>
      <c r="K5" t="s">
        <v>20</v>
      </c>
      <c r="Q5" t="s">
        <v>21</v>
      </c>
    </row>
    <row r="6" spans="2:21" x14ac:dyDescent="0.25">
      <c r="E6" t="s">
        <v>24</v>
      </c>
      <c r="F6" t="s">
        <v>16</v>
      </c>
      <c r="G6" t="s">
        <v>30</v>
      </c>
      <c r="K6" t="s">
        <v>24</v>
      </c>
      <c r="L6" t="s">
        <v>16</v>
      </c>
      <c r="M6" t="s">
        <v>31</v>
      </c>
      <c r="Q6" t="s">
        <v>24</v>
      </c>
      <c r="R6" t="s">
        <v>16</v>
      </c>
      <c r="S6" t="s">
        <v>32</v>
      </c>
    </row>
    <row r="7" spans="2:21" x14ac:dyDescent="0.25">
      <c r="C7" s="1" t="s">
        <v>1</v>
      </c>
      <c r="D7" s="1" t="s">
        <v>2</v>
      </c>
      <c r="E7">
        <v>760</v>
      </c>
      <c r="F7">
        <v>6250</v>
      </c>
      <c r="G7">
        <f>(E7/F7)</f>
        <v>0.1216</v>
      </c>
      <c r="H7">
        <f>(AVERAGE(G7:G8))</f>
        <v>0.1298</v>
      </c>
      <c r="I7">
        <f>(G7/H7)</f>
        <v>0.93682588597842831</v>
      </c>
      <c r="K7">
        <v>1900</v>
      </c>
      <c r="L7">
        <v>3210</v>
      </c>
      <c r="M7">
        <f>(K7/L7)</f>
        <v>0.59190031152647971</v>
      </c>
      <c r="N7">
        <f>(AVERAGE(M7:M8))</f>
        <v>0.54180650935440011</v>
      </c>
      <c r="O7">
        <f>(M7/N7)</f>
        <v>1.0924569958226782</v>
      </c>
      <c r="Q7">
        <v>114</v>
      </c>
      <c r="R7">
        <v>2720</v>
      </c>
      <c r="S7">
        <f>(Q7/R7)</f>
        <v>4.191176470588235E-2</v>
      </c>
      <c r="T7">
        <f>(AVERAGE(S7:S8))</f>
        <v>4.2647058823529413E-2</v>
      </c>
      <c r="U7">
        <f>(S7/T7)</f>
        <v>0.98275862068965503</v>
      </c>
    </row>
    <row r="8" spans="2:21" x14ac:dyDescent="0.25">
      <c r="C8" s="1"/>
      <c r="D8" s="1" t="s">
        <v>11</v>
      </c>
      <c r="E8">
        <v>621</v>
      </c>
      <c r="F8">
        <v>4500</v>
      </c>
      <c r="G8">
        <f t="shared" ref="G8:G24" si="0">(E8/F8)</f>
        <v>0.13800000000000001</v>
      </c>
      <c r="I8">
        <f>(G8/H7)</f>
        <v>1.0631741140215718</v>
      </c>
      <c r="K8">
        <v>1780</v>
      </c>
      <c r="L8">
        <v>3620</v>
      </c>
      <c r="M8">
        <f t="shared" ref="M8:M24" si="1">(K8/L8)</f>
        <v>0.49171270718232046</v>
      </c>
      <c r="O8">
        <f>(M8/N7)</f>
        <v>0.90754300417732181</v>
      </c>
      <c r="Q8">
        <v>118</v>
      </c>
      <c r="R8">
        <v>2720</v>
      </c>
      <c r="S8">
        <f t="shared" ref="S8:S24" si="2">(Q8/R8)</f>
        <v>4.3382352941176469E-2</v>
      </c>
      <c r="U8">
        <f>(S8/T7)</f>
        <v>1.0172413793103448</v>
      </c>
    </row>
    <row r="9" spans="2:21" x14ac:dyDescent="0.25">
      <c r="C9" s="1"/>
      <c r="D9" s="1" t="s">
        <v>3</v>
      </c>
      <c r="E9">
        <v>648</v>
      </c>
      <c r="F9">
        <v>4740</v>
      </c>
      <c r="G9">
        <f t="shared" si="0"/>
        <v>0.13670886075949368</v>
      </c>
      <c r="I9">
        <f>(G9/H7)</f>
        <v>1.053226970412124</v>
      </c>
      <c r="K9">
        <v>1520</v>
      </c>
      <c r="L9">
        <v>3340</v>
      </c>
      <c r="M9">
        <f t="shared" si="1"/>
        <v>0.45508982035928142</v>
      </c>
      <c r="O9">
        <f>(M9/N7)</f>
        <v>0.83994897163851423</v>
      </c>
      <c r="Q9">
        <v>98.6</v>
      </c>
      <c r="R9">
        <v>2380</v>
      </c>
      <c r="S9">
        <f t="shared" si="2"/>
        <v>4.1428571428571426E-2</v>
      </c>
      <c r="U9">
        <f>(S9/T7)</f>
        <v>0.97142857142857131</v>
      </c>
    </row>
    <row r="10" spans="2:21" x14ac:dyDescent="0.25">
      <c r="C10" s="1"/>
      <c r="D10" s="1" t="s">
        <v>4</v>
      </c>
      <c r="E10">
        <v>609</v>
      </c>
      <c r="F10">
        <v>4870</v>
      </c>
      <c r="G10">
        <f t="shared" si="0"/>
        <v>0.12505133470225874</v>
      </c>
      <c r="I10">
        <f>(G10/H7)</f>
        <v>0.96341552158905042</v>
      </c>
      <c r="K10">
        <v>1320</v>
      </c>
      <c r="L10">
        <v>3370</v>
      </c>
      <c r="M10">
        <f t="shared" si="1"/>
        <v>0.39169139465875369</v>
      </c>
      <c r="O10">
        <f>(M10/N7)</f>
        <v>0.72293593357798713</v>
      </c>
      <c r="Q10">
        <v>106</v>
      </c>
      <c r="R10">
        <v>2710</v>
      </c>
      <c r="S10">
        <f t="shared" si="2"/>
        <v>3.9114391143911437E-2</v>
      </c>
      <c r="U10">
        <f>(S10/T7)</f>
        <v>0.91716503371930258</v>
      </c>
    </row>
    <row r="11" spans="2:21" x14ac:dyDescent="0.25">
      <c r="C11" s="1" t="s">
        <v>5</v>
      </c>
      <c r="D11" s="1" t="s">
        <v>3</v>
      </c>
      <c r="E11">
        <v>164</v>
      </c>
      <c r="F11">
        <v>5540</v>
      </c>
      <c r="G11">
        <f t="shared" si="0"/>
        <v>2.96028880866426E-2</v>
      </c>
      <c r="I11">
        <f>(G11/H7)</f>
        <v>0.22806539357968106</v>
      </c>
      <c r="K11">
        <v>164</v>
      </c>
      <c r="L11">
        <v>3190</v>
      </c>
      <c r="M11">
        <f t="shared" si="1"/>
        <v>5.1410658307210033E-2</v>
      </c>
      <c r="O11">
        <f>(M11/N7)</f>
        <v>9.4887487358668657E-2</v>
      </c>
      <c r="Q11">
        <v>27.9</v>
      </c>
      <c r="R11">
        <v>2860</v>
      </c>
      <c r="S11">
        <f t="shared" si="2"/>
        <v>9.7552447552447553E-3</v>
      </c>
      <c r="U11">
        <f>(S11/T7)</f>
        <v>0.22874367012298047</v>
      </c>
    </row>
    <row r="12" spans="2:21" x14ac:dyDescent="0.25">
      <c r="C12" s="1"/>
      <c r="D12" s="1" t="s">
        <v>4</v>
      </c>
      <c r="E12">
        <v>165</v>
      </c>
      <c r="F12">
        <v>4440</v>
      </c>
      <c r="G12">
        <f t="shared" si="0"/>
        <v>3.7162162162162164E-2</v>
      </c>
      <c r="I12">
        <f>(G12/H7)</f>
        <v>0.28630325240494736</v>
      </c>
      <c r="K12">
        <v>275</v>
      </c>
      <c r="L12">
        <v>3270</v>
      </c>
      <c r="M12">
        <f t="shared" si="1"/>
        <v>8.4097859327217125E-2</v>
      </c>
      <c r="O12">
        <f>(M12/N7)</f>
        <v>0.15521751377152249</v>
      </c>
      <c r="Q12">
        <v>48.7</v>
      </c>
      <c r="R12">
        <v>2820</v>
      </c>
      <c r="S12">
        <f t="shared" si="2"/>
        <v>1.7269503546099293E-2</v>
      </c>
      <c r="U12">
        <f>(S12/T7)</f>
        <v>0.40494008314991442</v>
      </c>
    </row>
    <row r="13" spans="2:21" x14ac:dyDescent="0.25">
      <c r="C13" s="1" t="s">
        <v>6</v>
      </c>
      <c r="D13" s="1" t="s">
        <v>3</v>
      </c>
      <c r="E13">
        <v>55.6</v>
      </c>
      <c r="F13">
        <v>4940</v>
      </c>
      <c r="G13">
        <f t="shared" si="0"/>
        <v>1.125506072874494E-2</v>
      </c>
      <c r="I13">
        <f>(G13/H7)</f>
        <v>8.671079143871295E-2</v>
      </c>
      <c r="K13">
        <v>168</v>
      </c>
      <c r="L13">
        <v>3360</v>
      </c>
      <c r="M13">
        <f t="shared" si="1"/>
        <v>0.05</v>
      </c>
      <c r="O13">
        <f>(M13/N7)</f>
        <v>9.2283867278705189E-2</v>
      </c>
      <c r="Q13">
        <v>39</v>
      </c>
      <c r="R13">
        <v>2870</v>
      </c>
      <c r="S13">
        <f t="shared" si="2"/>
        <v>1.3588850174216028E-2</v>
      </c>
      <c r="U13">
        <f>(S13/T7)</f>
        <v>0.31863510753334134</v>
      </c>
    </row>
    <row r="14" spans="2:21" x14ac:dyDescent="0.25">
      <c r="C14" s="1"/>
      <c r="D14" s="1" t="s">
        <v>4</v>
      </c>
      <c r="E14">
        <v>55.7</v>
      </c>
      <c r="F14">
        <v>4490</v>
      </c>
      <c r="G14">
        <f t="shared" si="0"/>
        <v>1.2405345211581292E-2</v>
      </c>
      <c r="I14">
        <f>(G14/H7)</f>
        <v>9.5572767423584684E-2</v>
      </c>
      <c r="K14">
        <v>97.7</v>
      </c>
      <c r="L14">
        <v>3260</v>
      </c>
      <c r="M14">
        <f t="shared" si="1"/>
        <v>2.9969325153374235E-2</v>
      </c>
      <c r="O14">
        <f>(M14/N7)</f>
        <v>5.5313704497726976E-2</v>
      </c>
      <c r="Q14">
        <v>56.4</v>
      </c>
      <c r="R14">
        <v>2710</v>
      </c>
      <c r="S14">
        <f t="shared" si="2"/>
        <v>2.0811808118081181E-2</v>
      </c>
      <c r="U14">
        <f>(S14/T7)</f>
        <v>0.48800101794121392</v>
      </c>
    </row>
    <row r="15" spans="2:21" x14ac:dyDescent="0.25">
      <c r="C15" s="1" t="s">
        <v>7</v>
      </c>
      <c r="D15" s="1" t="s">
        <v>3</v>
      </c>
      <c r="E15">
        <v>27.4</v>
      </c>
      <c r="F15">
        <v>5000</v>
      </c>
      <c r="G15">
        <f t="shared" si="0"/>
        <v>5.4799999999999996E-3</v>
      </c>
      <c r="I15">
        <f>(G15/H7)</f>
        <v>4.2218798151001539E-2</v>
      </c>
      <c r="K15">
        <v>88</v>
      </c>
      <c r="L15">
        <v>3270</v>
      </c>
      <c r="M15">
        <f t="shared" si="1"/>
        <v>2.6911314984709479E-2</v>
      </c>
      <c r="O15">
        <f>(M15/N7)</f>
        <v>4.9669604406887197E-2</v>
      </c>
      <c r="Q15">
        <v>24.3</v>
      </c>
      <c r="R15">
        <v>3140</v>
      </c>
      <c r="S15">
        <f t="shared" si="2"/>
        <v>7.7388535031847139E-3</v>
      </c>
      <c r="U15">
        <f>(S15/T7)</f>
        <v>0.18146277179881398</v>
      </c>
    </row>
    <row r="16" spans="2:21" x14ac:dyDescent="0.25">
      <c r="C16" s="1"/>
      <c r="D16" s="1" t="s">
        <v>4</v>
      </c>
      <c r="E16">
        <v>31.9</v>
      </c>
      <c r="F16">
        <v>4090</v>
      </c>
      <c r="G16">
        <f t="shared" si="0"/>
        <v>7.7995110024449872E-3</v>
      </c>
      <c r="I16">
        <f>(G16/H7)</f>
        <v>6.008868260743442E-2</v>
      </c>
      <c r="K16">
        <v>103</v>
      </c>
      <c r="L16">
        <v>3230</v>
      </c>
      <c r="M16">
        <f t="shared" si="1"/>
        <v>3.188854489164087E-2</v>
      </c>
      <c r="O16">
        <f>(M16/N7)</f>
        <v>5.8855964889824364E-2</v>
      </c>
      <c r="Q16">
        <v>49.9</v>
      </c>
      <c r="R16">
        <v>2830</v>
      </c>
      <c r="S16">
        <f t="shared" si="2"/>
        <v>1.7632508833922263E-2</v>
      </c>
      <c r="U16">
        <f>(S16/T7)</f>
        <v>0.4134519312781772</v>
      </c>
    </row>
    <row r="17" spans="3:21" x14ac:dyDescent="0.25">
      <c r="C17" s="1" t="s">
        <v>8</v>
      </c>
      <c r="D17" s="1" t="s">
        <v>3</v>
      </c>
      <c r="E17">
        <v>34.700000000000003</v>
      </c>
      <c r="F17">
        <v>4710</v>
      </c>
      <c r="G17">
        <f t="shared" si="0"/>
        <v>7.3673036093418265E-3</v>
      </c>
      <c r="I17">
        <f>(G17/H7)</f>
        <v>5.6758887591231329E-2</v>
      </c>
      <c r="K17">
        <v>68.2</v>
      </c>
      <c r="L17">
        <v>3480</v>
      </c>
      <c r="M17">
        <f t="shared" si="1"/>
        <v>1.9597701149425287E-2</v>
      </c>
      <c r="O17">
        <f>(M17/N7)</f>
        <v>3.6171033036825825E-2</v>
      </c>
      <c r="Q17">
        <v>45.6</v>
      </c>
      <c r="R17">
        <v>2890</v>
      </c>
      <c r="S17">
        <f t="shared" si="2"/>
        <v>1.5778546712802769E-2</v>
      </c>
      <c r="U17">
        <f>(S17/T7)</f>
        <v>0.36997971602434077</v>
      </c>
    </row>
    <row r="18" spans="3:21" x14ac:dyDescent="0.25">
      <c r="C18" s="1"/>
      <c r="D18" s="1" t="s">
        <v>4</v>
      </c>
      <c r="E18">
        <v>26.5</v>
      </c>
      <c r="F18">
        <v>4850</v>
      </c>
      <c r="G18">
        <f t="shared" si="0"/>
        <v>5.4639175257731962E-3</v>
      </c>
      <c r="I18">
        <f>(G18/H7)</f>
        <v>4.2094896192397507E-2</v>
      </c>
      <c r="K18">
        <v>78.099999999999994</v>
      </c>
      <c r="L18">
        <v>3180</v>
      </c>
      <c r="M18">
        <f t="shared" si="1"/>
        <v>2.4559748427672955E-2</v>
      </c>
      <c r="O18">
        <f>(M18/N7)</f>
        <v>4.532937128595519E-2</v>
      </c>
      <c r="Q18">
        <v>34.6</v>
      </c>
      <c r="R18">
        <v>2770</v>
      </c>
      <c r="S18">
        <f t="shared" si="2"/>
        <v>1.2490974729241877E-2</v>
      </c>
      <c r="U18">
        <f>(S18/T7)</f>
        <v>0.29289182123739571</v>
      </c>
    </row>
    <row r="19" spans="3:21" x14ac:dyDescent="0.25">
      <c r="C19" s="1" t="s">
        <v>9</v>
      </c>
      <c r="D19" s="1" t="s">
        <v>3</v>
      </c>
      <c r="E19">
        <v>20.399999999999999</v>
      </c>
      <c r="F19">
        <v>4810</v>
      </c>
      <c r="G19">
        <f t="shared" si="0"/>
        <v>4.2411642411642409E-3</v>
      </c>
      <c r="I19">
        <f>(G19/H7)</f>
        <v>3.2674608945795387E-2</v>
      </c>
      <c r="K19">
        <v>88.6</v>
      </c>
      <c r="L19">
        <v>3560</v>
      </c>
      <c r="M19">
        <f t="shared" si="1"/>
        <v>2.4887640449438201E-2</v>
      </c>
      <c r="O19">
        <f>(M19/N7)</f>
        <v>4.593455416232179E-2</v>
      </c>
      <c r="Q19">
        <v>18.399999999999999</v>
      </c>
      <c r="R19">
        <v>2690</v>
      </c>
      <c r="S19">
        <f t="shared" si="2"/>
        <v>6.8401486988847581E-3</v>
      </c>
      <c r="U19">
        <f>(S19/T7)</f>
        <v>0.16038969362902192</v>
      </c>
    </row>
    <row r="20" spans="3:21" x14ac:dyDescent="0.25">
      <c r="C20" s="1"/>
      <c r="D20" s="1" t="s">
        <v>4</v>
      </c>
      <c r="E20">
        <v>28.7</v>
      </c>
      <c r="F20">
        <v>3960</v>
      </c>
      <c r="G20">
        <f t="shared" si="0"/>
        <v>7.2474747474747473E-3</v>
      </c>
      <c r="I20">
        <f>(G20/H7)</f>
        <v>5.5835706837247666E-2</v>
      </c>
      <c r="K20">
        <v>89.8</v>
      </c>
      <c r="L20">
        <v>3360</v>
      </c>
      <c r="M20">
        <f t="shared" si="1"/>
        <v>2.6726190476190476E-2</v>
      </c>
      <c r="O20">
        <f>(M20/N7)</f>
        <v>4.9327924295403128E-2</v>
      </c>
      <c r="Q20">
        <v>31.5</v>
      </c>
      <c r="R20">
        <v>3150</v>
      </c>
      <c r="S20">
        <f t="shared" si="2"/>
        <v>0.01</v>
      </c>
      <c r="U20">
        <f>(S20/T7)</f>
        <v>0.23448275862068965</v>
      </c>
    </row>
    <row r="21" spans="3:21" x14ac:dyDescent="0.25">
      <c r="C21" s="1" t="s">
        <v>10</v>
      </c>
      <c r="D21" s="1" t="s">
        <v>2</v>
      </c>
      <c r="E21">
        <v>605</v>
      </c>
      <c r="F21">
        <v>3910</v>
      </c>
      <c r="G21">
        <f t="shared" si="0"/>
        <v>0.15473145780051151</v>
      </c>
      <c r="I21">
        <f>(G21/H7)</f>
        <v>1.1920759460748189</v>
      </c>
      <c r="K21">
        <v>1560</v>
      </c>
      <c r="L21">
        <v>4010</v>
      </c>
      <c r="M21">
        <f t="shared" si="1"/>
        <v>0.38902743142144636</v>
      </c>
      <c r="O21">
        <f>(M21/N7)</f>
        <v>0.71801911698144683</v>
      </c>
      <c r="Q21">
        <v>145</v>
      </c>
      <c r="R21">
        <v>2800</v>
      </c>
      <c r="S21">
        <f t="shared" si="2"/>
        <v>5.1785714285714289E-2</v>
      </c>
      <c r="U21">
        <f>(S21/T7)</f>
        <v>1.2142857142857144</v>
      </c>
    </row>
    <row r="22" spans="3:21" x14ac:dyDescent="0.25">
      <c r="C22" s="1"/>
      <c r="D22" s="1" t="s">
        <v>11</v>
      </c>
      <c r="E22">
        <v>798</v>
      </c>
      <c r="F22">
        <v>3910</v>
      </c>
      <c r="G22">
        <f t="shared" si="0"/>
        <v>0.2040920716112532</v>
      </c>
      <c r="I22">
        <f>(G22/H7)</f>
        <v>1.5723580247400093</v>
      </c>
      <c r="K22">
        <v>1710</v>
      </c>
      <c r="L22">
        <v>3690</v>
      </c>
      <c r="M22">
        <f t="shared" si="1"/>
        <v>0.46341463414634149</v>
      </c>
      <c r="O22">
        <f>(M22/N7)</f>
        <v>0.85531389185141393</v>
      </c>
      <c r="Q22">
        <v>110</v>
      </c>
      <c r="R22">
        <v>2580</v>
      </c>
      <c r="S22">
        <f t="shared" si="2"/>
        <v>4.2635658914728682E-2</v>
      </c>
      <c r="U22">
        <f>(S22/T7)</f>
        <v>0.999732691793638</v>
      </c>
    </row>
    <row r="23" spans="3:21" x14ac:dyDescent="0.25">
      <c r="C23" s="1"/>
      <c r="D23" s="1" t="s">
        <v>3</v>
      </c>
      <c r="E23">
        <v>750</v>
      </c>
      <c r="F23">
        <v>5170</v>
      </c>
      <c r="G23">
        <f t="shared" si="0"/>
        <v>0.14506769825918761</v>
      </c>
      <c r="I23">
        <f>(G23/H7)</f>
        <v>1.1176247939844963</v>
      </c>
      <c r="K23">
        <v>1540</v>
      </c>
      <c r="L23">
        <v>4170</v>
      </c>
      <c r="M23">
        <f t="shared" si="1"/>
        <v>0.36930455635491605</v>
      </c>
      <c r="O23">
        <f>(M23/N7)</f>
        <v>0.68161705328156341</v>
      </c>
      <c r="Q23">
        <v>95.8</v>
      </c>
      <c r="R23">
        <v>2570</v>
      </c>
      <c r="S23">
        <f t="shared" si="2"/>
        <v>3.7276264591439685E-2</v>
      </c>
      <c r="U23">
        <f>(S23/T7)</f>
        <v>0.87406413524755122</v>
      </c>
    </row>
    <row r="24" spans="3:21" x14ac:dyDescent="0.25">
      <c r="C24" s="1"/>
      <c r="D24" s="1" t="s">
        <v>4</v>
      </c>
      <c r="E24">
        <v>605</v>
      </c>
      <c r="F24">
        <v>5130</v>
      </c>
      <c r="G24">
        <f t="shared" si="0"/>
        <v>0.11793372319688109</v>
      </c>
      <c r="I24">
        <f>(G24/H7)</f>
        <v>0.90858030197905304</v>
      </c>
      <c r="K24">
        <v>1320</v>
      </c>
      <c r="L24">
        <v>3740</v>
      </c>
      <c r="M24">
        <f t="shared" si="1"/>
        <v>0.35294117647058826</v>
      </c>
      <c r="O24">
        <f>(M24/N7)</f>
        <v>0.65141553373203664</v>
      </c>
      <c r="Q24">
        <v>95.9</v>
      </c>
      <c r="R24">
        <v>2410</v>
      </c>
      <c r="S24">
        <f t="shared" si="2"/>
        <v>3.9792531120331952E-2</v>
      </c>
      <c r="U24">
        <f>(S24/T7)</f>
        <v>0.93306624695950779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67E04-34CC-48D3-9600-0F1001298F7A}">
  <dimension ref="B5:J22"/>
  <sheetViews>
    <sheetView workbookViewId="0">
      <selection activeCell="B3" sqref="B3:AE30"/>
    </sheetView>
  </sheetViews>
  <sheetFormatPr defaultRowHeight="15" x14ac:dyDescent="0.25"/>
  <sheetData>
    <row r="5" spans="2:10" x14ac:dyDescent="0.25">
      <c r="B5" s="1"/>
      <c r="C5" s="1"/>
    </row>
    <row r="6" spans="2:10" x14ac:dyDescent="0.25">
      <c r="B6" s="1"/>
      <c r="C6" s="1"/>
    </row>
    <row r="7" spans="2:10" x14ac:dyDescent="0.25">
      <c r="B7" s="1"/>
      <c r="C7" s="1"/>
    </row>
    <row r="8" spans="2:10" x14ac:dyDescent="0.25">
      <c r="B8" s="1"/>
      <c r="C8" s="1"/>
    </row>
    <row r="9" spans="2:10" x14ac:dyDescent="0.25">
      <c r="B9" s="1"/>
      <c r="C9" s="1"/>
    </row>
    <row r="10" spans="2:10" x14ac:dyDescent="0.25">
      <c r="B10" s="1"/>
      <c r="C10" s="1"/>
    </row>
    <row r="11" spans="2:10" x14ac:dyDescent="0.25">
      <c r="B11" s="1"/>
      <c r="C11" s="1"/>
    </row>
    <row r="12" spans="2:10" x14ac:dyDescent="0.25">
      <c r="B12" s="1"/>
      <c r="C12" s="1"/>
      <c r="D12" s="4"/>
    </row>
    <row r="13" spans="2:10" x14ac:dyDescent="0.25">
      <c r="B13" s="1"/>
      <c r="C13" s="1"/>
      <c r="D13" s="4"/>
    </row>
    <row r="14" spans="2:10" x14ac:dyDescent="0.25">
      <c r="B14" s="1"/>
      <c r="C14" s="1"/>
    </row>
    <row r="15" spans="2:10" x14ac:dyDescent="0.25">
      <c r="B15" s="1"/>
      <c r="C15" s="1"/>
      <c r="J15" s="4"/>
    </row>
    <row r="16" spans="2:10" x14ac:dyDescent="0.25">
      <c r="B16" s="1"/>
      <c r="C16" s="1"/>
      <c r="J16" s="4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x14ac:dyDescent="0.25">
      <c r="B21" s="1"/>
      <c r="C21" s="1"/>
    </row>
    <row r="22" spans="2:3" x14ac:dyDescent="0.25">
      <c r="B22" s="1"/>
      <c r="C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>University of Dundee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Ramchandra Amnekar (Staff)</dc:creator>
  <cp:lastModifiedBy>Ramchandra Amnekar (Staff)</cp:lastModifiedBy>
  <dcterms:created xsi:type="dcterms:W3CDTF">2024-02-05T12:21:54Z</dcterms:created>
  <dcterms:modified xsi:type="dcterms:W3CDTF">2025-04-14T19:31:45Z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8d1e0-f5d7-4da7-8ddd-3b83021a2c85_Enabled">
    <vt:lpwstr>true</vt:lpwstr>
  </property>
  <property fmtid="{D5CDD505-2E9C-101B-9397-08002B2CF9AE}" pid="3" name="MSIP_Label_a618d1e0-f5d7-4da7-8ddd-3b83021a2c85_SetDate">
    <vt:lpwstr>2025-04-14T19:30:13Z</vt:lpwstr>
  </property>
  <property fmtid="{D5CDD505-2E9C-101B-9397-08002B2CF9AE}" pid="4" name="MSIP_Label_a618d1e0-f5d7-4da7-8ddd-3b83021a2c85_Method">
    <vt:lpwstr>Standard</vt:lpwstr>
  </property>
  <property fmtid="{D5CDD505-2E9C-101B-9397-08002B2CF9AE}" pid="5" name="MSIP_Label_a618d1e0-f5d7-4da7-8ddd-3b83021a2c85_Name">
    <vt:lpwstr>Private</vt:lpwstr>
  </property>
  <property fmtid="{D5CDD505-2E9C-101B-9397-08002B2CF9AE}" pid="6" name="MSIP_Label_a618d1e0-f5d7-4da7-8ddd-3b83021a2c85_SiteId">
    <vt:lpwstr>ae323139-093a-4d2a-81a6-5d334bcd9019</vt:lpwstr>
  </property>
  <property fmtid="{D5CDD505-2E9C-101B-9397-08002B2CF9AE}" pid="7" name="MSIP_Label_a618d1e0-f5d7-4da7-8ddd-3b83021a2c85_ActionId">
    <vt:lpwstr>9ea5c6b0-1976-46ca-95f8-3d9be277d8d4</vt:lpwstr>
  </property>
  <property fmtid="{D5CDD505-2E9C-101B-9397-08002B2CF9AE}" pid="8" name="MSIP_Label_a618d1e0-f5d7-4da7-8ddd-3b83021a2c85_ContentBits">
    <vt:lpwstr>0</vt:lpwstr>
  </property>
  <property fmtid="{D5CDD505-2E9C-101B-9397-08002B2CF9AE}" pid="9" name="MSIP_Label_a618d1e0-f5d7-4da7-8ddd-3b83021a2c85_Tag">
    <vt:lpwstr>10, 3, 0, 1</vt:lpwstr>
  </property>
</Properties>
</file>